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ACKUP\D\@ GP DHONDEGAON\नमुना नं.९ कर मागणी रजिस्टर\2025-2026\"/>
    </mc:Choice>
  </mc:AlternateContent>
  <bookViews>
    <workbookView xWindow="-120" yWindow="-120" windowWidth="29040" windowHeight="15720" firstSheet="2" activeTab="3"/>
  </bookViews>
  <sheets>
    <sheet name="नमुना नंबर आठ " sheetId="5" state="hidden" r:id="rId1"/>
    <sheet name="तेरीज" sheetId="18" state="hidden" r:id="rId2"/>
    <sheet name="नमुना नंबर.९ सन-२०२५-२०२६" sheetId="20" r:id="rId3"/>
    <sheet name="Sheet2" sheetId="25" r:id="rId4"/>
    <sheet name="Bill-2025-2026" sheetId="22" r:id="rId5"/>
    <sheet name="Bill-2025-26 थकबाकी  " sheetId="23" r:id="rId6"/>
    <sheet name="BILL-2025-2026 ग्रा. पं. सदस्य " sheetId="24" r:id="rId7"/>
    <sheet name="Sheet1" sheetId="21" state="hidden" r:id="rId8"/>
  </sheets>
  <definedNames>
    <definedName name="_xlnm._FilterDatabase" localSheetId="0" hidden="1">'नमुना नंबर आठ '!$A$6:$AR$657</definedName>
    <definedName name="_xlnm.Print_Area" localSheetId="4">'Bill-2025-2026'!$A$1:$R$170</definedName>
    <definedName name="_xlnm.Print_Area" localSheetId="6">'BILL-2025-2026 ग्रा. पं. सदस्य '!$A$1:$R$4981</definedName>
    <definedName name="_xlnm.Print_Area" localSheetId="1">तेरीज!$A$1:$H$143</definedName>
    <definedName name="_xlnm.Print_Area" localSheetId="0">'नमुना नंबर आठ '!$A$1:$AF$663</definedName>
    <definedName name="_xlnm.Print_Area" localSheetId="2">'नमुना नंबर.९ सन-२०२५-२०२६'!$B$1:$AR$922</definedName>
    <definedName name="_xlnm.Print_Titles" localSheetId="0">'नमुना नंबर आठ '!$1:$6</definedName>
    <definedName name="_xlnm.Print_Titles" localSheetId="2">'नमुना नंबर.९ सन-२०२५-२०२६'!$1:$5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960" i="24" l="1"/>
  <c r="Q4960" i="24"/>
  <c r="H4961" i="24"/>
  <c r="Q4961" i="24"/>
  <c r="H4962" i="24"/>
  <c r="Q4962" i="24"/>
  <c r="H4963" i="24"/>
  <c r="Q4963" i="24"/>
  <c r="D4964" i="24"/>
  <c r="F4964" i="24"/>
  <c r="F4969" i="24" s="1"/>
  <c r="H4964" i="24"/>
  <c r="M4964" i="24"/>
  <c r="O4964" i="24"/>
  <c r="Q4964" i="24" s="1"/>
  <c r="H4965" i="24"/>
  <c r="Q4965" i="24"/>
  <c r="H4966" i="24"/>
  <c r="Q4966" i="24"/>
  <c r="H4967" i="24"/>
  <c r="Q4967" i="24"/>
  <c r="H4968" i="24"/>
  <c r="Q4968" i="24"/>
  <c r="D4969" i="24"/>
  <c r="H4969" i="24" s="1"/>
  <c r="M4969" i="24"/>
  <c r="Q4969" i="24" s="1"/>
  <c r="O4969" i="24"/>
  <c r="Q4934" i="24"/>
  <c r="H4934" i="24"/>
  <c r="Q4933" i="24"/>
  <c r="H4933" i="24"/>
  <c r="Q4932" i="24"/>
  <c r="H4932" i="24"/>
  <c r="Q4931" i="24"/>
  <c r="H4931" i="24"/>
  <c r="O4930" i="24"/>
  <c r="O4935" i="24" s="1"/>
  <c r="M4930" i="24"/>
  <c r="M4935" i="24" s="1"/>
  <c r="F4930" i="24"/>
  <c r="F4935" i="24" s="1"/>
  <c r="D4930" i="24"/>
  <c r="D4935" i="24" s="1"/>
  <c r="H4935" i="24" s="1"/>
  <c r="Q4929" i="24"/>
  <c r="H4929" i="24"/>
  <c r="Q4928" i="24"/>
  <c r="H4928" i="24"/>
  <c r="Q4927" i="24"/>
  <c r="H4927" i="24"/>
  <c r="Q4926" i="24"/>
  <c r="H4926" i="24"/>
  <c r="Q4900" i="24"/>
  <c r="H4900" i="24"/>
  <c r="Q4899" i="24"/>
  <c r="H4899" i="24"/>
  <c r="Q4898" i="24"/>
  <c r="H4898" i="24"/>
  <c r="Q4897" i="24"/>
  <c r="H4897" i="24"/>
  <c r="O4896" i="24"/>
  <c r="O4901" i="24" s="1"/>
  <c r="M4896" i="24"/>
  <c r="M4901" i="24" s="1"/>
  <c r="F4896" i="24"/>
  <c r="F4901" i="24" s="1"/>
  <c r="D4896" i="24"/>
  <c r="D4901" i="24" s="1"/>
  <c r="H4901" i="24" s="1"/>
  <c r="Q4895" i="24"/>
  <c r="H4895" i="24"/>
  <c r="Q4894" i="24"/>
  <c r="H4894" i="24"/>
  <c r="Q4893" i="24"/>
  <c r="H4893" i="24"/>
  <c r="Q4892" i="24"/>
  <c r="H4892" i="24"/>
  <c r="Q4866" i="24"/>
  <c r="H4866" i="24"/>
  <c r="Q4865" i="24"/>
  <c r="H4865" i="24"/>
  <c r="Q4864" i="24"/>
  <c r="H4864" i="24"/>
  <c r="Q4863" i="24"/>
  <c r="H4863" i="24"/>
  <c r="O4862" i="24"/>
  <c r="O4867" i="24" s="1"/>
  <c r="M4862" i="24"/>
  <c r="M4867" i="24" s="1"/>
  <c r="F4862" i="24"/>
  <c r="F4867" i="24" s="1"/>
  <c r="D4862" i="24"/>
  <c r="D4867" i="24" s="1"/>
  <c r="H4867" i="24" s="1"/>
  <c r="Q4861" i="24"/>
  <c r="H4861" i="24"/>
  <c r="Q4860" i="24"/>
  <c r="H4860" i="24"/>
  <c r="Q4859" i="24"/>
  <c r="H4859" i="24"/>
  <c r="Q4858" i="24"/>
  <c r="H4858" i="24"/>
  <c r="Q4832" i="24"/>
  <c r="H4832" i="24"/>
  <c r="Q4831" i="24"/>
  <c r="H4831" i="24"/>
  <c r="Q4830" i="24"/>
  <c r="H4830" i="24"/>
  <c r="Q4829" i="24"/>
  <c r="H4829" i="24"/>
  <c r="O4828" i="24"/>
  <c r="O4833" i="24" s="1"/>
  <c r="M4828" i="24"/>
  <c r="M4833" i="24" s="1"/>
  <c r="F4828" i="24"/>
  <c r="F4833" i="24" s="1"/>
  <c r="D4828" i="24"/>
  <c r="D4833" i="24" s="1"/>
  <c r="H4833" i="24" s="1"/>
  <c r="Q4827" i="24"/>
  <c r="H4827" i="24"/>
  <c r="Q4826" i="24"/>
  <c r="H4826" i="24"/>
  <c r="Q4825" i="24"/>
  <c r="H4825" i="24"/>
  <c r="Q4824" i="24"/>
  <c r="H4824" i="24"/>
  <c r="Q4798" i="24"/>
  <c r="H4798" i="24"/>
  <c r="Q4797" i="24"/>
  <c r="H4797" i="24"/>
  <c r="Q4796" i="24"/>
  <c r="H4796" i="24"/>
  <c r="Q4795" i="24"/>
  <c r="H4795" i="24"/>
  <c r="O4794" i="24"/>
  <c r="O4799" i="24" s="1"/>
  <c r="M4794" i="24"/>
  <c r="M4799" i="24" s="1"/>
  <c r="F4794" i="24"/>
  <c r="F4799" i="24" s="1"/>
  <c r="D4794" i="24"/>
  <c r="D4799" i="24" s="1"/>
  <c r="H4799" i="24" s="1"/>
  <c r="Q4793" i="24"/>
  <c r="H4793" i="24"/>
  <c r="Q4792" i="24"/>
  <c r="H4792" i="24"/>
  <c r="Q4791" i="24"/>
  <c r="H4791" i="24"/>
  <c r="Q4790" i="24"/>
  <c r="H4790" i="24"/>
  <c r="Q4764" i="24"/>
  <c r="H4764" i="24"/>
  <c r="Q4763" i="24"/>
  <c r="H4763" i="24"/>
  <c r="Q4762" i="24"/>
  <c r="H4762" i="24"/>
  <c r="Q4761" i="24"/>
  <c r="H4761" i="24"/>
  <c r="O4760" i="24"/>
  <c r="O4765" i="24" s="1"/>
  <c r="M4760" i="24"/>
  <c r="M4765" i="24" s="1"/>
  <c r="F4760" i="24"/>
  <c r="F4765" i="24" s="1"/>
  <c r="D4760" i="24"/>
  <c r="D4765" i="24" s="1"/>
  <c r="H4765" i="24" s="1"/>
  <c r="Q4759" i="24"/>
  <c r="H4759" i="24"/>
  <c r="Q4758" i="24"/>
  <c r="H4758" i="24"/>
  <c r="Q4757" i="24"/>
  <c r="H4757" i="24"/>
  <c r="Q4756" i="24"/>
  <c r="H4756" i="24"/>
  <c r="Q4730" i="24"/>
  <c r="H4730" i="24"/>
  <c r="Q4729" i="24"/>
  <c r="H4729" i="24"/>
  <c r="Q4728" i="24"/>
  <c r="H4728" i="24"/>
  <c r="Q4727" i="24"/>
  <c r="H4727" i="24"/>
  <c r="O4726" i="24"/>
  <c r="O4731" i="24" s="1"/>
  <c r="M4726" i="24"/>
  <c r="M4731" i="24" s="1"/>
  <c r="F4726" i="24"/>
  <c r="F4731" i="24" s="1"/>
  <c r="D4726" i="24"/>
  <c r="D4731" i="24" s="1"/>
  <c r="Q4725" i="24"/>
  <c r="H4725" i="24"/>
  <c r="Q4724" i="24"/>
  <c r="H4724" i="24"/>
  <c r="Q4723" i="24"/>
  <c r="H4723" i="24"/>
  <c r="Q4722" i="24"/>
  <c r="H4722" i="24"/>
  <c r="Q4696" i="24"/>
  <c r="H4696" i="24"/>
  <c r="Q4695" i="24"/>
  <c r="H4695" i="24"/>
  <c r="Q4694" i="24"/>
  <c r="H4694" i="24"/>
  <c r="Q4693" i="24"/>
  <c r="H4693" i="24"/>
  <c r="O4692" i="24"/>
  <c r="O4697" i="24" s="1"/>
  <c r="M4692" i="24"/>
  <c r="M4697" i="24" s="1"/>
  <c r="F4692" i="24"/>
  <c r="F4697" i="24" s="1"/>
  <c r="D4692" i="24"/>
  <c r="D4697" i="24" s="1"/>
  <c r="H4697" i="24" s="1"/>
  <c r="Q4691" i="24"/>
  <c r="H4691" i="24"/>
  <c r="Q4690" i="24"/>
  <c r="H4690" i="24"/>
  <c r="Q4689" i="24"/>
  <c r="H4689" i="24"/>
  <c r="Q4688" i="24"/>
  <c r="H4688" i="24"/>
  <c r="Q4662" i="24"/>
  <c r="H4662" i="24"/>
  <c r="Q4661" i="24"/>
  <c r="H4661" i="24"/>
  <c r="Q4660" i="24"/>
  <c r="H4660" i="24"/>
  <c r="Q4659" i="24"/>
  <c r="H4659" i="24"/>
  <c r="O4658" i="24"/>
  <c r="O4663" i="24" s="1"/>
  <c r="M4658" i="24"/>
  <c r="M4663" i="24" s="1"/>
  <c r="F4658" i="24"/>
  <c r="F4663" i="24" s="1"/>
  <c r="D4658" i="24"/>
  <c r="D4663" i="24" s="1"/>
  <c r="H4663" i="24" s="1"/>
  <c r="Q4657" i="24"/>
  <c r="H4657" i="24"/>
  <c r="Q4656" i="24"/>
  <c r="H4656" i="24"/>
  <c r="Q4655" i="24"/>
  <c r="H4655" i="24"/>
  <c r="Q4654" i="24"/>
  <c r="H4654" i="24"/>
  <c r="Q4628" i="24"/>
  <c r="H4628" i="24"/>
  <c r="Q4627" i="24"/>
  <c r="H4627" i="24"/>
  <c r="Q4626" i="24"/>
  <c r="H4626" i="24"/>
  <c r="Q4625" i="24"/>
  <c r="H4625" i="24"/>
  <c r="O4624" i="24"/>
  <c r="O4629" i="24" s="1"/>
  <c r="M4624" i="24"/>
  <c r="M4629" i="24" s="1"/>
  <c r="F4624" i="24"/>
  <c r="F4629" i="24" s="1"/>
  <c r="D4624" i="24"/>
  <c r="D4629" i="24" s="1"/>
  <c r="H4629" i="24" s="1"/>
  <c r="Q4623" i="24"/>
  <c r="H4623" i="24"/>
  <c r="Q4622" i="24"/>
  <c r="H4622" i="24"/>
  <c r="Q4621" i="24"/>
  <c r="H4621" i="24"/>
  <c r="Q4620" i="24"/>
  <c r="H4620" i="24"/>
  <c r="Q4594" i="24"/>
  <c r="H4594" i="24"/>
  <c r="Q4593" i="24"/>
  <c r="H4593" i="24"/>
  <c r="Q4592" i="24"/>
  <c r="H4592" i="24"/>
  <c r="Q4591" i="24"/>
  <c r="H4591" i="24"/>
  <c r="O4590" i="24"/>
  <c r="O4595" i="24" s="1"/>
  <c r="M4590" i="24"/>
  <c r="M4595" i="24" s="1"/>
  <c r="F4590" i="24"/>
  <c r="F4595" i="24" s="1"/>
  <c r="D4590" i="24"/>
  <c r="D4595" i="24" s="1"/>
  <c r="H4595" i="24" s="1"/>
  <c r="Q4589" i="24"/>
  <c r="H4589" i="24"/>
  <c r="Q4588" i="24"/>
  <c r="H4588" i="24"/>
  <c r="Q4587" i="24"/>
  <c r="H4587" i="24"/>
  <c r="Q4586" i="24"/>
  <c r="H4586" i="24"/>
  <c r="Q4560" i="24"/>
  <c r="H4560" i="24"/>
  <c r="Q4559" i="24"/>
  <c r="H4559" i="24"/>
  <c r="Q4558" i="24"/>
  <c r="H4558" i="24"/>
  <c r="Q4557" i="24"/>
  <c r="H4557" i="24"/>
  <c r="O4556" i="24"/>
  <c r="O4561" i="24" s="1"/>
  <c r="M4556" i="24"/>
  <c r="M4561" i="24" s="1"/>
  <c r="F4556" i="24"/>
  <c r="F4561" i="24" s="1"/>
  <c r="D4556" i="24"/>
  <c r="D4561" i="24" s="1"/>
  <c r="H4561" i="24" s="1"/>
  <c r="Q4555" i="24"/>
  <c r="H4555" i="24"/>
  <c r="Q4554" i="24"/>
  <c r="H4554" i="24"/>
  <c r="Q4553" i="24"/>
  <c r="H4553" i="24"/>
  <c r="Q4552" i="24"/>
  <c r="H4552" i="24"/>
  <c r="Q4526" i="24"/>
  <c r="H4526" i="24"/>
  <c r="Q4525" i="24"/>
  <c r="H4525" i="24"/>
  <c r="Q4524" i="24"/>
  <c r="H4524" i="24"/>
  <c r="Q4523" i="24"/>
  <c r="H4523" i="24"/>
  <c r="O4522" i="24"/>
  <c r="O4527" i="24" s="1"/>
  <c r="M4522" i="24"/>
  <c r="M4527" i="24" s="1"/>
  <c r="F4522" i="24"/>
  <c r="F4527" i="24" s="1"/>
  <c r="D4522" i="24"/>
  <c r="D4527" i="24" s="1"/>
  <c r="H4527" i="24" s="1"/>
  <c r="Q4521" i="24"/>
  <c r="H4521" i="24"/>
  <c r="Q4520" i="24"/>
  <c r="H4520" i="24"/>
  <c r="Q4519" i="24"/>
  <c r="H4519" i="24"/>
  <c r="Q4518" i="24"/>
  <c r="H4518" i="24"/>
  <c r="Q4492" i="24"/>
  <c r="H4492" i="24"/>
  <c r="Q4491" i="24"/>
  <c r="H4491" i="24"/>
  <c r="Q4490" i="24"/>
  <c r="H4490" i="24"/>
  <c r="Q4489" i="24"/>
  <c r="H4489" i="24"/>
  <c r="O4488" i="24"/>
  <c r="O4493" i="24" s="1"/>
  <c r="M4488" i="24"/>
  <c r="M4493" i="24" s="1"/>
  <c r="F4488" i="24"/>
  <c r="F4493" i="24" s="1"/>
  <c r="D4488" i="24"/>
  <c r="D4493" i="24" s="1"/>
  <c r="H4493" i="24" s="1"/>
  <c r="Q4487" i="24"/>
  <c r="H4487" i="24"/>
  <c r="Q4486" i="24"/>
  <c r="H4486" i="24"/>
  <c r="Q4485" i="24"/>
  <c r="H4485" i="24"/>
  <c r="Q4484" i="24"/>
  <c r="H4484" i="24"/>
  <c r="Q4458" i="24"/>
  <c r="H4458" i="24"/>
  <c r="Q4457" i="24"/>
  <c r="H4457" i="24"/>
  <c r="Q4456" i="24"/>
  <c r="H4456" i="24"/>
  <c r="Q4455" i="24"/>
  <c r="H4455" i="24"/>
  <c r="O4454" i="24"/>
  <c r="O4459" i="24" s="1"/>
  <c r="M4454" i="24"/>
  <c r="M4459" i="24" s="1"/>
  <c r="F4454" i="24"/>
  <c r="F4459" i="24" s="1"/>
  <c r="D4454" i="24"/>
  <c r="D4459" i="24" s="1"/>
  <c r="H4459" i="24" s="1"/>
  <c r="Q4453" i="24"/>
  <c r="H4453" i="24"/>
  <c r="Q4452" i="24"/>
  <c r="H4452" i="24"/>
  <c r="Q4451" i="24"/>
  <c r="H4451" i="24"/>
  <c r="Q4450" i="24"/>
  <c r="H4450" i="24"/>
  <c r="Q4424" i="24"/>
  <c r="H4424" i="24"/>
  <c r="Q4423" i="24"/>
  <c r="H4423" i="24"/>
  <c r="Q4422" i="24"/>
  <c r="H4422" i="24"/>
  <c r="Q4421" i="24"/>
  <c r="H4421" i="24"/>
  <c r="O4420" i="24"/>
  <c r="O4425" i="24" s="1"/>
  <c r="M4420" i="24"/>
  <c r="M4425" i="24" s="1"/>
  <c r="F4420" i="24"/>
  <c r="F4425" i="24" s="1"/>
  <c r="D4420" i="24"/>
  <c r="D4425" i="24" s="1"/>
  <c r="H4425" i="24" s="1"/>
  <c r="Q4419" i="24"/>
  <c r="H4419" i="24"/>
  <c r="Q4418" i="24"/>
  <c r="H4418" i="24"/>
  <c r="Q4417" i="24"/>
  <c r="H4417" i="24"/>
  <c r="Q4416" i="24"/>
  <c r="H4416" i="24"/>
  <c r="Q4390" i="24"/>
  <c r="H4390" i="24"/>
  <c r="Q4389" i="24"/>
  <c r="H4389" i="24"/>
  <c r="Q4388" i="24"/>
  <c r="H4388" i="24"/>
  <c r="Q4387" i="24"/>
  <c r="H4387" i="24"/>
  <c r="O4386" i="24"/>
  <c r="O4391" i="24" s="1"/>
  <c r="M4386" i="24"/>
  <c r="M4391" i="24" s="1"/>
  <c r="F4386" i="24"/>
  <c r="F4391" i="24" s="1"/>
  <c r="D4386" i="24"/>
  <c r="D4391" i="24" s="1"/>
  <c r="H4391" i="24" s="1"/>
  <c r="Q4385" i="24"/>
  <c r="H4385" i="24"/>
  <c r="Q4384" i="24"/>
  <c r="H4384" i="24"/>
  <c r="Q4383" i="24"/>
  <c r="H4383" i="24"/>
  <c r="Q4382" i="24"/>
  <c r="H4382" i="24"/>
  <c r="Q4356" i="24"/>
  <c r="H4356" i="24"/>
  <c r="Q4355" i="24"/>
  <c r="H4355" i="24"/>
  <c r="Q4354" i="24"/>
  <c r="H4354" i="24"/>
  <c r="Q4353" i="24"/>
  <c r="H4353" i="24"/>
  <c r="O4352" i="24"/>
  <c r="O4357" i="24" s="1"/>
  <c r="M4352" i="24"/>
  <c r="M4357" i="24" s="1"/>
  <c r="F4352" i="24"/>
  <c r="F4357" i="24" s="1"/>
  <c r="D4352" i="24"/>
  <c r="D4357" i="24" s="1"/>
  <c r="H4357" i="24" s="1"/>
  <c r="Q4351" i="24"/>
  <c r="H4351" i="24"/>
  <c r="Q4350" i="24"/>
  <c r="H4350" i="24"/>
  <c r="Q4349" i="24"/>
  <c r="H4349" i="24"/>
  <c r="Q4348" i="24"/>
  <c r="H4348" i="24"/>
  <c r="F2550" i="24"/>
  <c r="F2555" i="24" s="1"/>
  <c r="Q4322" i="24"/>
  <c r="H4322" i="24"/>
  <c r="Q4321" i="24"/>
  <c r="H4321" i="24"/>
  <c r="Q4320" i="24"/>
  <c r="H4320" i="24"/>
  <c r="Q4319" i="24"/>
  <c r="H4319" i="24"/>
  <c r="O4318" i="24"/>
  <c r="O4323" i="24" s="1"/>
  <c r="M4318" i="24"/>
  <c r="M4323" i="24" s="1"/>
  <c r="F4318" i="24"/>
  <c r="F4323" i="24" s="1"/>
  <c r="D4318" i="24"/>
  <c r="D4323" i="24" s="1"/>
  <c r="Q4317" i="24"/>
  <c r="H4317" i="24"/>
  <c r="Q4316" i="24"/>
  <c r="H4316" i="24"/>
  <c r="Q4315" i="24"/>
  <c r="H4315" i="24"/>
  <c r="Q4314" i="24"/>
  <c r="H4314" i="24"/>
  <c r="Q4288" i="24"/>
  <c r="H4288" i="24"/>
  <c r="Q4287" i="24"/>
  <c r="H4287" i="24"/>
  <c r="Q4286" i="24"/>
  <c r="H4286" i="24"/>
  <c r="Q4285" i="24"/>
  <c r="H4285" i="24"/>
  <c r="O4284" i="24"/>
  <c r="M4284" i="24"/>
  <c r="M4289" i="24" s="1"/>
  <c r="F4284" i="24"/>
  <c r="F4289" i="24" s="1"/>
  <c r="D4284" i="24"/>
  <c r="D4289" i="24" s="1"/>
  <c r="Q4283" i="24"/>
  <c r="H4283" i="24"/>
  <c r="Q4282" i="24"/>
  <c r="H4282" i="24"/>
  <c r="Q4281" i="24"/>
  <c r="H4281" i="24"/>
  <c r="Q4280" i="24"/>
  <c r="H4280" i="24"/>
  <c r="Q4254" i="24"/>
  <c r="H4254" i="24"/>
  <c r="Q4253" i="24"/>
  <c r="H4253" i="24"/>
  <c r="Q4252" i="24"/>
  <c r="H4252" i="24"/>
  <c r="Q4251" i="24"/>
  <c r="H4251" i="24"/>
  <c r="O4250" i="24"/>
  <c r="O4255" i="24" s="1"/>
  <c r="M4250" i="24"/>
  <c r="M4255" i="24" s="1"/>
  <c r="F4250" i="24"/>
  <c r="F4255" i="24" s="1"/>
  <c r="D4250" i="24"/>
  <c r="D4255" i="24" s="1"/>
  <c r="Q4249" i="24"/>
  <c r="H4249" i="24"/>
  <c r="Q4248" i="24"/>
  <c r="H4248" i="24"/>
  <c r="Q4247" i="24"/>
  <c r="H4247" i="24"/>
  <c r="Q4246" i="24"/>
  <c r="H4246" i="24"/>
  <c r="Q4220" i="24"/>
  <c r="H4220" i="24"/>
  <c r="Q4219" i="24"/>
  <c r="H4219" i="24"/>
  <c r="Q4218" i="24"/>
  <c r="H4218" i="24"/>
  <c r="Q4217" i="24"/>
  <c r="H4217" i="24"/>
  <c r="O4216" i="24"/>
  <c r="M4216" i="24"/>
  <c r="M4221" i="24" s="1"/>
  <c r="F4216" i="24"/>
  <c r="F4221" i="24" s="1"/>
  <c r="D4216" i="24"/>
  <c r="D4221" i="24" s="1"/>
  <c r="Q4215" i="24"/>
  <c r="H4215" i="24"/>
  <c r="Q4214" i="24"/>
  <c r="H4214" i="24"/>
  <c r="Q4213" i="24"/>
  <c r="H4213" i="24"/>
  <c r="Q4212" i="24"/>
  <c r="H4212" i="24"/>
  <c r="Q4186" i="24"/>
  <c r="H4186" i="24"/>
  <c r="Q4185" i="24"/>
  <c r="H4185" i="24"/>
  <c r="Q4184" i="24"/>
  <c r="H4184" i="24"/>
  <c r="Q4183" i="24"/>
  <c r="H4183" i="24"/>
  <c r="O4182" i="24"/>
  <c r="O4187" i="24" s="1"/>
  <c r="M4182" i="24"/>
  <c r="M4187" i="24" s="1"/>
  <c r="F4182" i="24"/>
  <c r="F4187" i="24" s="1"/>
  <c r="D4182" i="24"/>
  <c r="D4187" i="24" s="1"/>
  <c r="Q4181" i="24"/>
  <c r="H4181" i="24"/>
  <c r="Q4180" i="24"/>
  <c r="H4180" i="24"/>
  <c r="Q4179" i="24"/>
  <c r="H4179" i="24"/>
  <c r="Q4178" i="24"/>
  <c r="H4178" i="24"/>
  <c r="Q4152" i="24"/>
  <c r="H4152" i="24"/>
  <c r="Q4151" i="24"/>
  <c r="H4151" i="24"/>
  <c r="Q4150" i="24"/>
  <c r="H4150" i="24"/>
  <c r="Q4149" i="24"/>
  <c r="H4149" i="24"/>
  <c r="O4148" i="24"/>
  <c r="O4153" i="24" s="1"/>
  <c r="M4148" i="24"/>
  <c r="M4153" i="24" s="1"/>
  <c r="F4148" i="24"/>
  <c r="F4153" i="24" s="1"/>
  <c r="D4148" i="24"/>
  <c r="D4153" i="24" s="1"/>
  <c r="Q4147" i="24"/>
  <c r="H4147" i="24"/>
  <c r="Q4146" i="24"/>
  <c r="H4146" i="24"/>
  <c r="Q4145" i="24"/>
  <c r="H4145" i="24"/>
  <c r="Q4144" i="24"/>
  <c r="H4144" i="24"/>
  <c r="Q4118" i="24"/>
  <c r="H4118" i="24"/>
  <c r="Q4117" i="24"/>
  <c r="H4117" i="24"/>
  <c r="Q4116" i="24"/>
  <c r="H4116" i="24"/>
  <c r="Q4115" i="24"/>
  <c r="H4115" i="24"/>
  <c r="O4114" i="24"/>
  <c r="M4114" i="24"/>
  <c r="M4119" i="24" s="1"/>
  <c r="F4114" i="24"/>
  <c r="F4119" i="24" s="1"/>
  <c r="D4114" i="24"/>
  <c r="D4119" i="24" s="1"/>
  <c r="Q4113" i="24"/>
  <c r="H4113" i="24"/>
  <c r="Q4112" i="24"/>
  <c r="H4112" i="24"/>
  <c r="Q4111" i="24"/>
  <c r="H4111" i="24"/>
  <c r="Q4110" i="24"/>
  <c r="H4110" i="24"/>
  <c r="Q4084" i="24"/>
  <c r="H4084" i="24"/>
  <c r="Q4083" i="24"/>
  <c r="H4083" i="24"/>
  <c r="Q4082" i="24"/>
  <c r="H4082" i="24"/>
  <c r="Q4081" i="24"/>
  <c r="H4081" i="24"/>
  <c r="O4080" i="24"/>
  <c r="O4085" i="24" s="1"/>
  <c r="M4080" i="24"/>
  <c r="M4085" i="24" s="1"/>
  <c r="F4080" i="24"/>
  <c r="F4085" i="24" s="1"/>
  <c r="D4080" i="24"/>
  <c r="D4085" i="24" s="1"/>
  <c r="Q4079" i="24"/>
  <c r="H4079" i="24"/>
  <c r="Q4078" i="24"/>
  <c r="H4078" i="24"/>
  <c r="Q4077" i="24"/>
  <c r="H4077" i="24"/>
  <c r="Q4076" i="24"/>
  <c r="H4076" i="24"/>
  <c r="Q4050" i="24"/>
  <c r="H4050" i="24"/>
  <c r="Q4049" i="24"/>
  <c r="H4049" i="24"/>
  <c r="Q4048" i="24"/>
  <c r="H4048" i="24"/>
  <c r="Q4047" i="24"/>
  <c r="H4047" i="24"/>
  <c r="O4046" i="24"/>
  <c r="O4051" i="24" s="1"/>
  <c r="M4046" i="24"/>
  <c r="M4051" i="24" s="1"/>
  <c r="F4046" i="24"/>
  <c r="F4051" i="24" s="1"/>
  <c r="D4046" i="24"/>
  <c r="D4051" i="24" s="1"/>
  <c r="Q4045" i="24"/>
  <c r="H4045" i="24"/>
  <c r="Q4044" i="24"/>
  <c r="H4044" i="24"/>
  <c r="Q4043" i="24"/>
  <c r="H4043" i="24"/>
  <c r="Q4042" i="24"/>
  <c r="H4042" i="24"/>
  <c r="Q4016" i="24"/>
  <c r="H4016" i="24"/>
  <c r="Q4015" i="24"/>
  <c r="H4015" i="24"/>
  <c r="Q4014" i="24"/>
  <c r="H4014" i="24"/>
  <c r="Q4013" i="24"/>
  <c r="H4013" i="24"/>
  <c r="O4012" i="24"/>
  <c r="O4017" i="24" s="1"/>
  <c r="M4012" i="24"/>
  <c r="M4017" i="24" s="1"/>
  <c r="F4012" i="24"/>
  <c r="F4017" i="24" s="1"/>
  <c r="D4012" i="24"/>
  <c r="D4017" i="24" s="1"/>
  <c r="Q4011" i="24"/>
  <c r="H4011" i="24"/>
  <c r="Q4010" i="24"/>
  <c r="H4010" i="24"/>
  <c r="Q4009" i="24"/>
  <c r="H4009" i="24"/>
  <c r="Q4008" i="24"/>
  <c r="H4008" i="24"/>
  <c r="Q3982" i="24"/>
  <c r="H3982" i="24"/>
  <c r="Q3981" i="24"/>
  <c r="H3981" i="24"/>
  <c r="Q3980" i="24"/>
  <c r="H3980" i="24"/>
  <c r="Q3979" i="24"/>
  <c r="H3979" i="24"/>
  <c r="O3978" i="24"/>
  <c r="O3983" i="24" s="1"/>
  <c r="M3978" i="24"/>
  <c r="M3983" i="24" s="1"/>
  <c r="F3978" i="24"/>
  <c r="F3983" i="24" s="1"/>
  <c r="D3978" i="24"/>
  <c r="D3983" i="24" s="1"/>
  <c r="Q3977" i="24"/>
  <c r="H3977" i="24"/>
  <c r="Q3976" i="24"/>
  <c r="H3976" i="24"/>
  <c r="Q3975" i="24"/>
  <c r="H3975" i="24"/>
  <c r="Q3974" i="24"/>
  <c r="H3974" i="24"/>
  <c r="Q3948" i="24"/>
  <c r="H3948" i="24"/>
  <c r="Q3947" i="24"/>
  <c r="H3947" i="24"/>
  <c r="Q3946" i="24"/>
  <c r="H3946" i="24"/>
  <c r="Q3945" i="24"/>
  <c r="H3945" i="24"/>
  <c r="O3944" i="24"/>
  <c r="O3949" i="24" s="1"/>
  <c r="M3944" i="24"/>
  <c r="M3949" i="24" s="1"/>
  <c r="F3944" i="24"/>
  <c r="F3949" i="24" s="1"/>
  <c r="D3944" i="24"/>
  <c r="D3949" i="24" s="1"/>
  <c r="Q3943" i="24"/>
  <c r="H3943" i="24"/>
  <c r="Q3942" i="24"/>
  <c r="H3942" i="24"/>
  <c r="Q3941" i="24"/>
  <c r="H3941" i="24"/>
  <c r="Q3940" i="24"/>
  <c r="H3940" i="24"/>
  <c r="Q3914" i="24"/>
  <c r="H3914" i="24"/>
  <c r="Q3913" i="24"/>
  <c r="H3913" i="24"/>
  <c r="Q3912" i="24"/>
  <c r="H3912" i="24"/>
  <c r="Q3911" i="24"/>
  <c r="H3911" i="24"/>
  <c r="O3910" i="24"/>
  <c r="O3915" i="24" s="1"/>
  <c r="M3910" i="24"/>
  <c r="M3915" i="24" s="1"/>
  <c r="F3910" i="24"/>
  <c r="F3915" i="24" s="1"/>
  <c r="D3910" i="24"/>
  <c r="D3915" i="24" s="1"/>
  <c r="Q3909" i="24"/>
  <c r="H3909" i="24"/>
  <c r="Q3908" i="24"/>
  <c r="H3908" i="24"/>
  <c r="Q3907" i="24"/>
  <c r="H3907" i="24"/>
  <c r="Q3906" i="24"/>
  <c r="H3906" i="24"/>
  <c r="Q3880" i="24"/>
  <c r="H3880" i="24"/>
  <c r="Q3879" i="24"/>
  <c r="H3879" i="24"/>
  <c r="Q3878" i="24"/>
  <c r="H3878" i="24"/>
  <c r="Q3877" i="24"/>
  <c r="H3877" i="24"/>
  <c r="O3876" i="24"/>
  <c r="O3881" i="24" s="1"/>
  <c r="M3876" i="24"/>
  <c r="M3881" i="24" s="1"/>
  <c r="F3876" i="24"/>
  <c r="F3881" i="24" s="1"/>
  <c r="D3876" i="24"/>
  <c r="D3881" i="24" s="1"/>
  <c r="Q3875" i="24"/>
  <c r="H3875" i="24"/>
  <c r="Q3874" i="24"/>
  <c r="H3874" i="24"/>
  <c r="Q3873" i="24"/>
  <c r="H3873" i="24"/>
  <c r="Q3872" i="24"/>
  <c r="H3872" i="24"/>
  <c r="Q3846" i="24"/>
  <c r="H3846" i="24"/>
  <c r="Q3845" i="24"/>
  <c r="H3845" i="24"/>
  <c r="Q3844" i="24"/>
  <c r="H3844" i="24"/>
  <c r="Q3843" i="24"/>
  <c r="H3843" i="24"/>
  <c r="O3842" i="24"/>
  <c r="O3847" i="24" s="1"/>
  <c r="M3842" i="24"/>
  <c r="M3847" i="24" s="1"/>
  <c r="F3842" i="24"/>
  <c r="F3847" i="24" s="1"/>
  <c r="D3842" i="24"/>
  <c r="D3847" i="24" s="1"/>
  <c r="Q3841" i="24"/>
  <c r="H3841" i="24"/>
  <c r="Q3840" i="24"/>
  <c r="H3840" i="24"/>
  <c r="Q3839" i="24"/>
  <c r="H3839" i="24"/>
  <c r="Q3838" i="24"/>
  <c r="H3838" i="24"/>
  <c r="Q3812" i="24"/>
  <c r="H3812" i="24"/>
  <c r="Q3811" i="24"/>
  <c r="H3811" i="24"/>
  <c r="Q3810" i="24"/>
  <c r="H3810" i="24"/>
  <c r="Q3809" i="24"/>
  <c r="H3809" i="24"/>
  <c r="O3808" i="24"/>
  <c r="O3813" i="24" s="1"/>
  <c r="M3808" i="24"/>
  <c r="M3813" i="24" s="1"/>
  <c r="F3808" i="24"/>
  <c r="F3813" i="24" s="1"/>
  <c r="D3808" i="24"/>
  <c r="D3813" i="24" s="1"/>
  <c r="Q3807" i="24"/>
  <c r="H3807" i="24"/>
  <c r="Q3806" i="24"/>
  <c r="H3806" i="24"/>
  <c r="Q3805" i="24"/>
  <c r="H3805" i="24"/>
  <c r="Q3804" i="24"/>
  <c r="H3804" i="24"/>
  <c r="Q3778" i="24"/>
  <c r="H3778" i="24"/>
  <c r="Q3777" i="24"/>
  <c r="H3777" i="24"/>
  <c r="Q3776" i="24"/>
  <c r="H3776" i="24"/>
  <c r="Q3775" i="24"/>
  <c r="H3775" i="24"/>
  <c r="O3774" i="24"/>
  <c r="O3779" i="24" s="1"/>
  <c r="M3774" i="24"/>
  <c r="M3779" i="24" s="1"/>
  <c r="F3774" i="24"/>
  <c r="F3779" i="24" s="1"/>
  <c r="D3774" i="24"/>
  <c r="D3779" i="24" s="1"/>
  <c r="Q3773" i="24"/>
  <c r="H3773" i="24"/>
  <c r="Q3772" i="24"/>
  <c r="H3772" i="24"/>
  <c r="Q3771" i="24"/>
  <c r="H3771" i="24"/>
  <c r="Q3770" i="24"/>
  <c r="H3770" i="24"/>
  <c r="Q3744" i="24"/>
  <c r="H3744" i="24"/>
  <c r="Q3743" i="24"/>
  <c r="H3743" i="24"/>
  <c r="Q3742" i="24"/>
  <c r="H3742" i="24"/>
  <c r="Q3741" i="24"/>
  <c r="H3741" i="24"/>
  <c r="O3740" i="24"/>
  <c r="O3745" i="24" s="1"/>
  <c r="M3740" i="24"/>
  <c r="M3745" i="24" s="1"/>
  <c r="F3740" i="24"/>
  <c r="F3745" i="24" s="1"/>
  <c r="D3740" i="24"/>
  <c r="D3745" i="24" s="1"/>
  <c r="Q3739" i="24"/>
  <c r="H3739" i="24"/>
  <c r="Q3738" i="24"/>
  <c r="H3738" i="24"/>
  <c r="Q3737" i="24"/>
  <c r="H3737" i="24"/>
  <c r="Q3736" i="24"/>
  <c r="H3736" i="24"/>
  <c r="Q3710" i="24"/>
  <c r="H3710" i="24"/>
  <c r="Q3709" i="24"/>
  <c r="H3709" i="24"/>
  <c r="Q3708" i="24"/>
  <c r="H3708" i="24"/>
  <c r="Q3707" i="24"/>
  <c r="H3707" i="24"/>
  <c r="O3706" i="24"/>
  <c r="O3711" i="24" s="1"/>
  <c r="M3706" i="24"/>
  <c r="M3711" i="24" s="1"/>
  <c r="F3706" i="24"/>
  <c r="F3711" i="24" s="1"/>
  <c r="D3706" i="24"/>
  <c r="D3711" i="24" s="1"/>
  <c r="Q3705" i="24"/>
  <c r="H3705" i="24"/>
  <c r="Q3704" i="24"/>
  <c r="H3704" i="24"/>
  <c r="Q3703" i="24"/>
  <c r="H3703" i="24"/>
  <c r="Q3702" i="24"/>
  <c r="H3702" i="24"/>
  <c r="Q3676" i="24"/>
  <c r="H3676" i="24"/>
  <c r="Q3675" i="24"/>
  <c r="H3675" i="24"/>
  <c r="Q3674" i="24"/>
  <c r="H3674" i="24"/>
  <c r="Q3673" i="24"/>
  <c r="H3673" i="24"/>
  <c r="O3672" i="24"/>
  <c r="O3677" i="24" s="1"/>
  <c r="M3672" i="24"/>
  <c r="M3677" i="24" s="1"/>
  <c r="F3672" i="24"/>
  <c r="F3677" i="24" s="1"/>
  <c r="D3672" i="24"/>
  <c r="D3677" i="24" s="1"/>
  <c r="Q3671" i="24"/>
  <c r="H3671" i="24"/>
  <c r="Q3670" i="24"/>
  <c r="H3670" i="24"/>
  <c r="Q3669" i="24"/>
  <c r="H3669" i="24"/>
  <c r="Q3668" i="24"/>
  <c r="H3668" i="24"/>
  <c r="Q3642" i="24"/>
  <c r="H3642" i="24"/>
  <c r="Q3641" i="24"/>
  <c r="H3641" i="24"/>
  <c r="Q3640" i="24"/>
  <c r="H3640" i="24"/>
  <c r="Q3639" i="24"/>
  <c r="H3639" i="24"/>
  <c r="O3638" i="24"/>
  <c r="M3638" i="24"/>
  <c r="M3643" i="24" s="1"/>
  <c r="F3638" i="24"/>
  <c r="F3643" i="24" s="1"/>
  <c r="D3638" i="24"/>
  <c r="D3643" i="24" s="1"/>
  <c r="Q3637" i="24"/>
  <c r="H3637" i="24"/>
  <c r="Q3636" i="24"/>
  <c r="H3636" i="24"/>
  <c r="Q3635" i="24"/>
  <c r="H3635" i="24"/>
  <c r="Q3634" i="24"/>
  <c r="H3634" i="24"/>
  <c r="Q3608" i="24"/>
  <c r="H3608" i="24"/>
  <c r="Q3607" i="24"/>
  <c r="H3607" i="24"/>
  <c r="Q3606" i="24"/>
  <c r="H3606" i="24"/>
  <c r="Q3605" i="24"/>
  <c r="H3605" i="24"/>
  <c r="O3604" i="24"/>
  <c r="M3604" i="24"/>
  <c r="M3609" i="24" s="1"/>
  <c r="F3604" i="24"/>
  <c r="F3609" i="24" s="1"/>
  <c r="D3604" i="24"/>
  <c r="D3609" i="24" s="1"/>
  <c r="Q3603" i="24"/>
  <c r="H3603" i="24"/>
  <c r="Q3602" i="24"/>
  <c r="H3602" i="24"/>
  <c r="Q3601" i="24"/>
  <c r="H3601" i="24"/>
  <c r="Q3600" i="24"/>
  <c r="H3600" i="24"/>
  <c r="Q3574" i="24"/>
  <c r="H3574" i="24"/>
  <c r="Q3573" i="24"/>
  <c r="H3573" i="24"/>
  <c r="Q3572" i="24"/>
  <c r="H3572" i="24"/>
  <c r="Q3571" i="24"/>
  <c r="H3571" i="24"/>
  <c r="O3570" i="24"/>
  <c r="M3570" i="24"/>
  <c r="M3575" i="24" s="1"/>
  <c r="F3570" i="24"/>
  <c r="F3575" i="24" s="1"/>
  <c r="D3570" i="24"/>
  <c r="D3575" i="24" s="1"/>
  <c r="Q3569" i="24"/>
  <c r="H3569" i="24"/>
  <c r="Q3568" i="24"/>
  <c r="H3568" i="24"/>
  <c r="Q3567" i="24"/>
  <c r="H3567" i="24"/>
  <c r="Q3566" i="24"/>
  <c r="H3566" i="24"/>
  <c r="Q3540" i="24"/>
  <c r="H3540" i="24"/>
  <c r="Q3539" i="24"/>
  <c r="H3539" i="24"/>
  <c r="Q3538" i="24"/>
  <c r="H3538" i="24"/>
  <c r="Q3537" i="24"/>
  <c r="H3537" i="24"/>
  <c r="O3536" i="24"/>
  <c r="M3536" i="24"/>
  <c r="M3541" i="24" s="1"/>
  <c r="F3536" i="24"/>
  <c r="F3541" i="24" s="1"/>
  <c r="D3536" i="24"/>
  <c r="D3541" i="24" s="1"/>
  <c r="Q3535" i="24"/>
  <c r="H3535" i="24"/>
  <c r="Q3534" i="24"/>
  <c r="H3534" i="24"/>
  <c r="Q3533" i="24"/>
  <c r="H3533" i="24"/>
  <c r="Q3532" i="24"/>
  <c r="H3532" i="24"/>
  <c r="Q3506" i="24"/>
  <c r="H3506" i="24"/>
  <c r="Q3505" i="24"/>
  <c r="H3505" i="24"/>
  <c r="Q3504" i="24"/>
  <c r="H3504" i="24"/>
  <c r="Q3503" i="24"/>
  <c r="H3503" i="24"/>
  <c r="O3502" i="24"/>
  <c r="O3507" i="24" s="1"/>
  <c r="M3502" i="24"/>
  <c r="M3507" i="24" s="1"/>
  <c r="F3502" i="24"/>
  <c r="F3507" i="24" s="1"/>
  <c r="D3502" i="24"/>
  <c r="D3507" i="24" s="1"/>
  <c r="Q3501" i="24"/>
  <c r="H3501" i="24"/>
  <c r="Q3500" i="24"/>
  <c r="H3500" i="24"/>
  <c r="Q3499" i="24"/>
  <c r="H3499" i="24"/>
  <c r="Q3498" i="24"/>
  <c r="H3498" i="24"/>
  <c r="Q3472" i="24"/>
  <c r="H3472" i="24"/>
  <c r="Q3471" i="24"/>
  <c r="H3471" i="24"/>
  <c r="Q3470" i="24"/>
  <c r="H3470" i="24"/>
  <c r="Q3469" i="24"/>
  <c r="H3469" i="24"/>
  <c r="O3468" i="24"/>
  <c r="O3473" i="24" s="1"/>
  <c r="M3468" i="24"/>
  <c r="M3473" i="24" s="1"/>
  <c r="F3468" i="24"/>
  <c r="F3473" i="24" s="1"/>
  <c r="D3468" i="24"/>
  <c r="D3473" i="24" s="1"/>
  <c r="Q3467" i="24"/>
  <c r="H3467" i="24"/>
  <c r="Q3466" i="24"/>
  <c r="H3466" i="24"/>
  <c r="Q3465" i="24"/>
  <c r="H3465" i="24"/>
  <c r="Q3464" i="24"/>
  <c r="H3464" i="24"/>
  <c r="Q3438" i="24"/>
  <c r="H3438" i="24"/>
  <c r="Q3437" i="24"/>
  <c r="H3437" i="24"/>
  <c r="Q3436" i="24"/>
  <c r="H3436" i="24"/>
  <c r="Q3435" i="24"/>
  <c r="H3435" i="24"/>
  <c r="O3434" i="24"/>
  <c r="O3439" i="24" s="1"/>
  <c r="M3434" i="24"/>
  <c r="M3439" i="24" s="1"/>
  <c r="F3434" i="24"/>
  <c r="F3439" i="24" s="1"/>
  <c r="D3434" i="24"/>
  <c r="D3439" i="24" s="1"/>
  <c r="Q3433" i="24"/>
  <c r="H3433" i="24"/>
  <c r="Q3432" i="24"/>
  <c r="H3432" i="24"/>
  <c r="Q3431" i="24"/>
  <c r="H3431" i="24"/>
  <c r="Q3430" i="24"/>
  <c r="H3430" i="24"/>
  <c r="Q3404" i="24"/>
  <c r="H3404" i="24"/>
  <c r="Q3403" i="24"/>
  <c r="H3403" i="24"/>
  <c r="Q3402" i="24"/>
  <c r="H3402" i="24"/>
  <c r="Q3401" i="24"/>
  <c r="H3401" i="24"/>
  <c r="O3400" i="24"/>
  <c r="O3405" i="24" s="1"/>
  <c r="M3400" i="24"/>
  <c r="M3405" i="24" s="1"/>
  <c r="F3400" i="24"/>
  <c r="F3405" i="24" s="1"/>
  <c r="D3400" i="24"/>
  <c r="D3405" i="24" s="1"/>
  <c r="Q3399" i="24"/>
  <c r="H3399" i="24"/>
  <c r="Q3398" i="24"/>
  <c r="H3398" i="24"/>
  <c r="Q3397" i="24"/>
  <c r="H3397" i="24"/>
  <c r="Q3396" i="24"/>
  <c r="H3396" i="24"/>
  <c r="Q3370" i="24"/>
  <c r="H3370" i="24"/>
  <c r="Q3369" i="24"/>
  <c r="H3369" i="24"/>
  <c r="Q3368" i="24"/>
  <c r="H3368" i="24"/>
  <c r="Q3367" i="24"/>
  <c r="H3367" i="24"/>
  <c r="O3366" i="24"/>
  <c r="O3371" i="24" s="1"/>
  <c r="M3366" i="24"/>
  <c r="M3371" i="24" s="1"/>
  <c r="F3366" i="24"/>
  <c r="F3371" i="24" s="1"/>
  <c r="D3366" i="24"/>
  <c r="D3371" i="24" s="1"/>
  <c r="Q3365" i="24"/>
  <c r="H3365" i="24"/>
  <c r="Q3364" i="24"/>
  <c r="H3364" i="24"/>
  <c r="Q3363" i="24"/>
  <c r="H3363" i="24"/>
  <c r="Q3362" i="24"/>
  <c r="H3362" i="24"/>
  <c r="Q3336" i="24"/>
  <c r="H3336" i="24"/>
  <c r="Q3335" i="24"/>
  <c r="H3335" i="24"/>
  <c r="Q3334" i="24"/>
  <c r="H3334" i="24"/>
  <c r="Q3333" i="24"/>
  <c r="H3333" i="24"/>
  <c r="O3332" i="24"/>
  <c r="M3332" i="24"/>
  <c r="M3337" i="24" s="1"/>
  <c r="F3332" i="24"/>
  <c r="F3337" i="24" s="1"/>
  <c r="D3332" i="24"/>
  <c r="D3337" i="24" s="1"/>
  <c r="Q3331" i="24"/>
  <c r="H3331" i="24"/>
  <c r="Q3330" i="24"/>
  <c r="H3330" i="24"/>
  <c r="Q3329" i="24"/>
  <c r="H3329" i="24"/>
  <c r="Q3328" i="24"/>
  <c r="H3328" i="24"/>
  <c r="Q3302" i="24"/>
  <c r="H3302" i="24"/>
  <c r="Q3301" i="24"/>
  <c r="H3301" i="24"/>
  <c r="Q3300" i="24"/>
  <c r="H3300" i="24"/>
  <c r="Q3299" i="24"/>
  <c r="H3299" i="24"/>
  <c r="O3298" i="24"/>
  <c r="M3298" i="24"/>
  <c r="M3303" i="24" s="1"/>
  <c r="F3298" i="24"/>
  <c r="F3303" i="24" s="1"/>
  <c r="D3298" i="24"/>
  <c r="D3303" i="24" s="1"/>
  <c r="Q3297" i="24"/>
  <c r="H3297" i="24"/>
  <c r="Q3296" i="24"/>
  <c r="H3296" i="24"/>
  <c r="Q3295" i="24"/>
  <c r="H3295" i="24"/>
  <c r="Q3294" i="24"/>
  <c r="H3294" i="24"/>
  <c r="Q3268" i="24"/>
  <c r="H3268" i="24"/>
  <c r="Q3267" i="24"/>
  <c r="H3267" i="24"/>
  <c r="Q3266" i="24"/>
  <c r="H3266" i="24"/>
  <c r="Q3265" i="24"/>
  <c r="H3265" i="24"/>
  <c r="O3264" i="24"/>
  <c r="O3269" i="24" s="1"/>
  <c r="M3264" i="24"/>
  <c r="M3269" i="24" s="1"/>
  <c r="F3264" i="24"/>
  <c r="F3269" i="24" s="1"/>
  <c r="D3264" i="24"/>
  <c r="D3269" i="24" s="1"/>
  <c r="Q3263" i="24"/>
  <c r="H3263" i="24"/>
  <c r="Q3262" i="24"/>
  <c r="H3262" i="24"/>
  <c r="Q3261" i="24"/>
  <c r="H3261" i="24"/>
  <c r="Q3260" i="24"/>
  <c r="H3260" i="24"/>
  <c r="Q3234" i="24"/>
  <c r="H3234" i="24"/>
  <c r="Q3233" i="24"/>
  <c r="H3233" i="24"/>
  <c r="Q3232" i="24"/>
  <c r="H3232" i="24"/>
  <c r="Q3231" i="24"/>
  <c r="H3231" i="24"/>
  <c r="O3230" i="24"/>
  <c r="O3235" i="24" s="1"/>
  <c r="M3230" i="24"/>
  <c r="M3235" i="24" s="1"/>
  <c r="F3230" i="24"/>
  <c r="F3235" i="24" s="1"/>
  <c r="D3230" i="24"/>
  <c r="D3235" i="24" s="1"/>
  <c r="Q3229" i="24"/>
  <c r="H3229" i="24"/>
  <c r="Q3228" i="24"/>
  <c r="H3228" i="24"/>
  <c r="Q3227" i="24"/>
  <c r="H3227" i="24"/>
  <c r="Q3226" i="24"/>
  <c r="H3226" i="24"/>
  <c r="Q3200" i="24"/>
  <c r="H3200" i="24"/>
  <c r="Q3199" i="24"/>
  <c r="H3199" i="24"/>
  <c r="Q3198" i="24"/>
  <c r="H3198" i="24"/>
  <c r="Q3197" i="24"/>
  <c r="H3197" i="24"/>
  <c r="O3196" i="24"/>
  <c r="O3201" i="24" s="1"/>
  <c r="M3196" i="24"/>
  <c r="M3201" i="24" s="1"/>
  <c r="F3196" i="24"/>
  <c r="F3201" i="24" s="1"/>
  <c r="D3196" i="24"/>
  <c r="D3201" i="24" s="1"/>
  <c r="Q3195" i="24"/>
  <c r="H3195" i="24"/>
  <c r="Q3194" i="24"/>
  <c r="H3194" i="24"/>
  <c r="Q3193" i="24"/>
  <c r="H3193" i="24"/>
  <c r="Q3192" i="24"/>
  <c r="H3192" i="24"/>
  <c r="Q3166" i="24"/>
  <c r="H3166" i="24"/>
  <c r="Q3165" i="24"/>
  <c r="H3165" i="24"/>
  <c r="Q3164" i="24"/>
  <c r="H3164" i="24"/>
  <c r="Q3163" i="24"/>
  <c r="H3163" i="24"/>
  <c r="O3162" i="24"/>
  <c r="O3167" i="24" s="1"/>
  <c r="M3162" i="24"/>
  <c r="M3167" i="24" s="1"/>
  <c r="F3162" i="24"/>
  <c r="F3167" i="24" s="1"/>
  <c r="D3162" i="24"/>
  <c r="D3167" i="24" s="1"/>
  <c r="Q3161" i="24"/>
  <c r="H3161" i="24"/>
  <c r="Q3160" i="24"/>
  <c r="H3160" i="24"/>
  <c r="Q3159" i="24"/>
  <c r="H3159" i="24"/>
  <c r="Q3158" i="24"/>
  <c r="H3158" i="24"/>
  <c r="Q3132" i="24"/>
  <c r="H3132" i="24"/>
  <c r="Q3131" i="24"/>
  <c r="H3131" i="24"/>
  <c r="Q3130" i="24"/>
  <c r="H3130" i="24"/>
  <c r="Q3129" i="24"/>
  <c r="H3129" i="24"/>
  <c r="O3128" i="24"/>
  <c r="O3133" i="24" s="1"/>
  <c r="M3128" i="24"/>
  <c r="M3133" i="24" s="1"/>
  <c r="F3128" i="24"/>
  <c r="F3133" i="24" s="1"/>
  <c r="D3128" i="24"/>
  <c r="D3133" i="24" s="1"/>
  <c r="Q3127" i="24"/>
  <c r="H3127" i="24"/>
  <c r="Q3126" i="24"/>
  <c r="H3126" i="24"/>
  <c r="Q3125" i="24"/>
  <c r="H3125" i="24"/>
  <c r="Q3124" i="24"/>
  <c r="H3124" i="24"/>
  <c r="Q3098" i="24"/>
  <c r="H3098" i="24"/>
  <c r="Q3097" i="24"/>
  <c r="H3097" i="24"/>
  <c r="Q3096" i="24"/>
  <c r="H3096" i="24"/>
  <c r="Q3095" i="24"/>
  <c r="H3095" i="24"/>
  <c r="O3094" i="24"/>
  <c r="O3099" i="24" s="1"/>
  <c r="M3094" i="24"/>
  <c r="M3099" i="24" s="1"/>
  <c r="F3094" i="24"/>
  <c r="F3099" i="24" s="1"/>
  <c r="D3094" i="24"/>
  <c r="D3099" i="24" s="1"/>
  <c r="Q3093" i="24"/>
  <c r="H3093" i="24"/>
  <c r="Q3092" i="24"/>
  <c r="H3092" i="24"/>
  <c r="Q3091" i="24"/>
  <c r="H3091" i="24"/>
  <c r="Q3090" i="24"/>
  <c r="H3090" i="24"/>
  <c r="Q3064" i="24"/>
  <c r="H3064" i="24"/>
  <c r="Q3063" i="24"/>
  <c r="H3063" i="24"/>
  <c r="Q3062" i="24"/>
  <c r="H3062" i="24"/>
  <c r="Q3061" i="24"/>
  <c r="H3061" i="24"/>
  <c r="O3060" i="24"/>
  <c r="O3065" i="24" s="1"/>
  <c r="M3060" i="24"/>
  <c r="M3065" i="24" s="1"/>
  <c r="F3060" i="24"/>
  <c r="F3065" i="24" s="1"/>
  <c r="D3060" i="24"/>
  <c r="D3065" i="24" s="1"/>
  <c r="Q3059" i="24"/>
  <c r="H3059" i="24"/>
  <c r="Q3058" i="24"/>
  <c r="H3058" i="24"/>
  <c r="Q3057" i="24"/>
  <c r="H3057" i="24"/>
  <c r="Q3056" i="24"/>
  <c r="H3056" i="24"/>
  <c r="Q3030" i="24"/>
  <c r="H3030" i="24"/>
  <c r="Q3029" i="24"/>
  <c r="H3029" i="24"/>
  <c r="Q3028" i="24"/>
  <c r="H3028" i="24"/>
  <c r="Q3027" i="24"/>
  <c r="H3027" i="24"/>
  <c r="O3026" i="24"/>
  <c r="O3031" i="24" s="1"/>
  <c r="M3026" i="24"/>
  <c r="M3031" i="24" s="1"/>
  <c r="F3026" i="24"/>
  <c r="F3031" i="24" s="1"/>
  <c r="D3026" i="24"/>
  <c r="D3031" i="24" s="1"/>
  <c r="Q3025" i="24"/>
  <c r="H3025" i="24"/>
  <c r="Q3024" i="24"/>
  <c r="H3024" i="24"/>
  <c r="Q3023" i="24"/>
  <c r="H3023" i="24"/>
  <c r="Q3022" i="24"/>
  <c r="H3022" i="24"/>
  <c r="Q2996" i="24"/>
  <c r="H2996" i="24"/>
  <c r="Q2995" i="24"/>
  <c r="H2995" i="24"/>
  <c r="Q2994" i="24"/>
  <c r="H2994" i="24"/>
  <c r="Q2993" i="24"/>
  <c r="H2993" i="24"/>
  <c r="O2992" i="24"/>
  <c r="O2997" i="24" s="1"/>
  <c r="M2992" i="24"/>
  <c r="M2997" i="24" s="1"/>
  <c r="F2992" i="24"/>
  <c r="F2997" i="24" s="1"/>
  <c r="D2992" i="24"/>
  <c r="D2997" i="24" s="1"/>
  <c r="Q2991" i="24"/>
  <c r="H2991" i="24"/>
  <c r="Q2990" i="24"/>
  <c r="H2990" i="24"/>
  <c r="Q2989" i="24"/>
  <c r="H2989" i="24"/>
  <c r="Q2988" i="24"/>
  <c r="H2988" i="24"/>
  <c r="Q2962" i="24"/>
  <c r="H2962" i="24"/>
  <c r="Q2961" i="24"/>
  <c r="H2961" i="24"/>
  <c r="Q2960" i="24"/>
  <c r="H2960" i="24"/>
  <c r="Q2959" i="24"/>
  <c r="H2959" i="24"/>
  <c r="O2958" i="24"/>
  <c r="O2963" i="24" s="1"/>
  <c r="M2958" i="24"/>
  <c r="M2963" i="24" s="1"/>
  <c r="F2958" i="24"/>
  <c r="F2963" i="24" s="1"/>
  <c r="D2958" i="24"/>
  <c r="D2963" i="24" s="1"/>
  <c r="Q2957" i="24"/>
  <c r="H2957" i="24"/>
  <c r="Q2956" i="24"/>
  <c r="H2956" i="24"/>
  <c r="Q2955" i="24"/>
  <c r="H2955" i="24"/>
  <c r="Q2954" i="24"/>
  <c r="H2954" i="24"/>
  <c r="Q2928" i="24"/>
  <c r="H2928" i="24"/>
  <c r="Q2927" i="24"/>
  <c r="H2927" i="24"/>
  <c r="Q2926" i="24"/>
  <c r="H2926" i="24"/>
  <c r="Q2925" i="24"/>
  <c r="H2925" i="24"/>
  <c r="O2924" i="24"/>
  <c r="O2929" i="24" s="1"/>
  <c r="M2924" i="24"/>
  <c r="M2929" i="24" s="1"/>
  <c r="F2924" i="24"/>
  <c r="F2929" i="24" s="1"/>
  <c r="D2924" i="24"/>
  <c r="D2929" i="24" s="1"/>
  <c r="Q2923" i="24"/>
  <c r="H2923" i="24"/>
  <c r="Q2922" i="24"/>
  <c r="H2922" i="24"/>
  <c r="Q2921" i="24"/>
  <c r="H2921" i="24"/>
  <c r="Q2920" i="24"/>
  <c r="H2920" i="24"/>
  <c r="Q2894" i="24"/>
  <c r="H2894" i="24"/>
  <c r="Q2893" i="24"/>
  <c r="H2893" i="24"/>
  <c r="Q2892" i="24"/>
  <c r="H2892" i="24"/>
  <c r="Q2891" i="24"/>
  <c r="H2891" i="24"/>
  <c r="O2890" i="24"/>
  <c r="O2895" i="24" s="1"/>
  <c r="M2890" i="24"/>
  <c r="M2895" i="24" s="1"/>
  <c r="F2890" i="24"/>
  <c r="F2895" i="24" s="1"/>
  <c r="D2890" i="24"/>
  <c r="D2895" i="24" s="1"/>
  <c r="Q2889" i="24"/>
  <c r="H2889" i="24"/>
  <c r="Q2888" i="24"/>
  <c r="H2888" i="24"/>
  <c r="Q2887" i="24"/>
  <c r="H2887" i="24"/>
  <c r="Q2886" i="24"/>
  <c r="H2886" i="24"/>
  <c r="Q2860" i="24"/>
  <c r="H2860" i="24"/>
  <c r="Q2859" i="24"/>
  <c r="H2859" i="24"/>
  <c r="Q2858" i="24"/>
  <c r="H2858" i="24"/>
  <c r="Q2857" i="24"/>
  <c r="H2857" i="24"/>
  <c r="O2856" i="24"/>
  <c r="O2861" i="24" s="1"/>
  <c r="M2856" i="24"/>
  <c r="M2861" i="24" s="1"/>
  <c r="F2856" i="24"/>
  <c r="F2861" i="24" s="1"/>
  <c r="D2856" i="24"/>
  <c r="D2861" i="24" s="1"/>
  <c r="Q2855" i="24"/>
  <c r="H2855" i="24"/>
  <c r="Q2854" i="24"/>
  <c r="H2854" i="24"/>
  <c r="Q2853" i="24"/>
  <c r="H2853" i="24"/>
  <c r="Q2852" i="24"/>
  <c r="H2852" i="24"/>
  <c r="Q2826" i="24"/>
  <c r="H2826" i="24"/>
  <c r="Q2825" i="24"/>
  <c r="H2825" i="24"/>
  <c r="Q2824" i="24"/>
  <c r="H2824" i="24"/>
  <c r="Q2823" i="24"/>
  <c r="H2823" i="24"/>
  <c r="O2822" i="24"/>
  <c r="O2827" i="24" s="1"/>
  <c r="M2822" i="24"/>
  <c r="M2827" i="24" s="1"/>
  <c r="F2822" i="24"/>
  <c r="F2827" i="24" s="1"/>
  <c r="D2822" i="24"/>
  <c r="D2827" i="24" s="1"/>
  <c r="Q2821" i="24"/>
  <c r="H2821" i="24"/>
  <c r="Q2820" i="24"/>
  <c r="H2820" i="24"/>
  <c r="Q2819" i="24"/>
  <c r="H2819" i="24"/>
  <c r="Q2818" i="24"/>
  <c r="H2818" i="24"/>
  <c r="Q2792" i="24"/>
  <c r="H2792" i="24"/>
  <c r="Q2791" i="24"/>
  <c r="H2791" i="24"/>
  <c r="Q2790" i="24"/>
  <c r="H2790" i="24"/>
  <c r="Q2789" i="24"/>
  <c r="H2789" i="24"/>
  <c r="O2788" i="24"/>
  <c r="O2793" i="24" s="1"/>
  <c r="M2788" i="24"/>
  <c r="M2793" i="24" s="1"/>
  <c r="F2788" i="24"/>
  <c r="F2793" i="24" s="1"/>
  <c r="D2788" i="24"/>
  <c r="D2793" i="24" s="1"/>
  <c r="Q2787" i="24"/>
  <c r="H2787" i="24"/>
  <c r="Q2786" i="24"/>
  <c r="H2786" i="24"/>
  <c r="Q2785" i="24"/>
  <c r="H2785" i="24"/>
  <c r="Q2784" i="24"/>
  <c r="H2784" i="24"/>
  <c r="Q2758" i="24"/>
  <c r="H2758" i="24"/>
  <c r="Q2757" i="24"/>
  <c r="H2757" i="24"/>
  <c r="Q2756" i="24"/>
  <c r="H2756" i="24"/>
  <c r="Q2755" i="24"/>
  <c r="H2755" i="24"/>
  <c r="O2754" i="24"/>
  <c r="O2759" i="24" s="1"/>
  <c r="M2754" i="24"/>
  <c r="M2759" i="24" s="1"/>
  <c r="F2754" i="24"/>
  <c r="F2759" i="24" s="1"/>
  <c r="D2754" i="24"/>
  <c r="D2759" i="24" s="1"/>
  <c r="Q2753" i="24"/>
  <c r="H2753" i="24"/>
  <c r="Q2752" i="24"/>
  <c r="H2752" i="24"/>
  <c r="Q2751" i="24"/>
  <c r="H2751" i="24"/>
  <c r="Q2750" i="24"/>
  <c r="H2750" i="24"/>
  <c r="Q2724" i="24"/>
  <c r="H2724" i="24"/>
  <c r="Q2723" i="24"/>
  <c r="H2723" i="24"/>
  <c r="Q2722" i="24"/>
  <c r="H2722" i="24"/>
  <c r="Q2721" i="24"/>
  <c r="H2721" i="24"/>
  <c r="O2720" i="24"/>
  <c r="O2725" i="24" s="1"/>
  <c r="M2720" i="24"/>
  <c r="M2725" i="24" s="1"/>
  <c r="F2720" i="24"/>
  <c r="F2725" i="24" s="1"/>
  <c r="D2720" i="24"/>
  <c r="D2725" i="24" s="1"/>
  <c r="Q2719" i="24"/>
  <c r="H2719" i="24"/>
  <c r="Q2718" i="24"/>
  <c r="H2718" i="24"/>
  <c r="Q2717" i="24"/>
  <c r="H2717" i="24"/>
  <c r="Q2716" i="24"/>
  <c r="H2716" i="24"/>
  <c r="Q2690" i="24"/>
  <c r="H2690" i="24"/>
  <c r="Q2689" i="24"/>
  <c r="H2689" i="24"/>
  <c r="Q2688" i="24"/>
  <c r="H2688" i="24"/>
  <c r="Q2687" i="24"/>
  <c r="H2687" i="24"/>
  <c r="O2686" i="24"/>
  <c r="O2691" i="24" s="1"/>
  <c r="M2686" i="24"/>
  <c r="M2691" i="24" s="1"/>
  <c r="F2686" i="24"/>
  <c r="F2691" i="24" s="1"/>
  <c r="D2686" i="24"/>
  <c r="D2691" i="24" s="1"/>
  <c r="Q2685" i="24"/>
  <c r="H2685" i="24"/>
  <c r="Q2684" i="24"/>
  <c r="H2684" i="24"/>
  <c r="Q2683" i="24"/>
  <c r="H2683" i="24"/>
  <c r="Q2682" i="24"/>
  <c r="H2682" i="24"/>
  <c r="Q2656" i="24"/>
  <c r="H2656" i="24"/>
  <c r="Q2655" i="24"/>
  <c r="H2655" i="24"/>
  <c r="Q2654" i="24"/>
  <c r="H2654" i="24"/>
  <c r="Q2653" i="24"/>
  <c r="H2653" i="24"/>
  <c r="O2652" i="24"/>
  <c r="O2657" i="24" s="1"/>
  <c r="M2652" i="24"/>
  <c r="M2657" i="24" s="1"/>
  <c r="F2652" i="24"/>
  <c r="F2657" i="24" s="1"/>
  <c r="D2652" i="24"/>
  <c r="D2657" i="24" s="1"/>
  <c r="Q2651" i="24"/>
  <c r="H2651" i="24"/>
  <c r="Q2650" i="24"/>
  <c r="H2650" i="24"/>
  <c r="Q2649" i="24"/>
  <c r="H2649" i="24"/>
  <c r="Q2648" i="24"/>
  <c r="H2648" i="24"/>
  <c r="Q2622" i="24"/>
  <c r="H2622" i="24"/>
  <c r="Q2621" i="24"/>
  <c r="H2621" i="24"/>
  <c r="Q2620" i="24"/>
  <c r="H2620" i="24"/>
  <c r="Q2619" i="24"/>
  <c r="H2619" i="24"/>
  <c r="O2618" i="24"/>
  <c r="O2623" i="24" s="1"/>
  <c r="M2618" i="24"/>
  <c r="M2623" i="24" s="1"/>
  <c r="F2618" i="24"/>
  <c r="F2623" i="24" s="1"/>
  <c r="D2618" i="24"/>
  <c r="D2623" i="24" s="1"/>
  <c r="Q2617" i="24"/>
  <c r="H2617" i="24"/>
  <c r="Q2616" i="24"/>
  <c r="H2616" i="24"/>
  <c r="Q2615" i="24"/>
  <c r="H2615" i="24"/>
  <c r="Q2614" i="24"/>
  <c r="H2614" i="24"/>
  <c r="Q2588" i="24"/>
  <c r="H2588" i="24"/>
  <c r="Q2587" i="24"/>
  <c r="H2587" i="24"/>
  <c r="Q2586" i="24"/>
  <c r="H2586" i="24"/>
  <c r="Q2585" i="24"/>
  <c r="H2585" i="24"/>
  <c r="O2584" i="24"/>
  <c r="O2589" i="24" s="1"/>
  <c r="M2584" i="24"/>
  <c r="M2589" i="24" s="1"/>
  <c r="F2584" i="24"/>
  <c r="F2589" i="24" s="1"/>
  <c r="D2584" i="24"/>
  <c r="D2589" i="24" s="1"/>
  <c r="Q2583" i="24"/>
  <c r="H2583" i="24"/>
  <c r="Q2582" i="24"/>
  <c r="H2582" i="24"/>
  <c r="Q2581" i="24"/>
  <c r="H2581" i="24"/>
  <c r="Q2580" i="24"/>
  <c r="H2580" i="24"/>
  <c r="Q2554" i="24"/>
  <c r="H2554" i="24"/>
  <c r="Q2553" i="24"/>
  <c r="H2553" i="24"/>
  <c r="Q2552" i="24"/>
  <c r="H2552" i="24"/>
  <c r="Q2551" i="24"/>
  <c r="H2551" i="24"/>
  <c r="O2550" i="24"/>
  <c r="O2555" i="24" s="1"/>
  <c r="M2550" i="24"/>
  <c r="M2555" i="24" s="1"/>
  <c r="D2550" i="24"/>
  <c r="D2555" i="24" s="1"/>
  <c r="Q2549" i="24"/>
  <c r="H2549" i="24"/>
  <c r="Q2548" i="24"/>
  <c r="H2548" i="24"/>
  <c r="Q2547" i="24"/>
  <c r="H2547" i="24"/>
  <c r="Q2546" i="24"/>
  <c r="H2546" i="24"/>
  <c r="Q2520" i="24"/>
  <c r="H2520" i="24"/>
  <c r="Q2519" i="24"/>
  <c r="H2519" i="24"/>
  <c r="Q2518" i="24"/>
  <c r="H2518" i="24"/>
  <c r="Q2517" i="24"/>
  <c r="H2517" i="24"/>
  <c r="O2516" i="24"/>
  <c r="M2516" i="24"/>
  <c r="M2521" i="24" s="1"/>
  <c r="F2516" i="24"/>
  <c r="F2521" i="24" s="1"/>
  <c r="D2516" i="24"/>
  <c r="D2521" i="24" s="1"/>
  <c r="Q2515" i="24"/>
  <c r="H2515" i="24"/>
  <c r="Q2514" i="24"/>
  <c r="H2514" i="24"/>
  <c r="Q2513" i="24"/>
  <c r="H2513" i="24"/>
  <c r="Q2512" i="24"/>
  <c r="H2512" i="24"/>
  <c r="Q2486" i="24"/>
  <c r="H2486" i="24"/>
  <c r="Q2485" i="24"/>
  <c r="H2485" i="24"/>
  <c r="Q2484" i="24"/>
  <c r="H2484" i="24"/>
  <c r="Q2483" i="24"/>
  <c r="H2483" i="24"/>
  <c r="O2482" i="24"/>
  <c r="M2482" i="24"/>
  <c r="M2487" i="24" s="1"/>
  <c r="F2482" i="24"/>
  <c r="F2487" i="24" s="1"/>
  <c r="D2482" i="24"/>
  <c r="D2487" i="24" s="1"/>
  <c r="Q2481" i="24"/>
  <c r="H2481" i="24"/>
  <c r="Q2480" i="24"/>
  <c r="H2480" i="24"/>
  <c r="Q2479" i="24"/>
  <c r="H2479" i="24"/>
  <c r="Q2478" i="24"/>
  <c r="H2478" i="24"/>
  <c r="Q2452" i="24"/>
  <c r="H2452" i="24"/>
  <c r="Q2451" i="24"/>
  <c r="H2451" i="24"/>
  <c r="Q2450" i="24"/>
  <c r="H2450" i="24"/>
  <c r="Q2449" i="24"/>
  <c r="H2449" i="24"/>
  <c r="O2448" i="24"/>
  <c r="M2448" i="24"/>
  <c r="M2453" i="24" s="1"/>
  <c r="F2448" i="24"/>
  <c r="F2453" i="24" s="1"/>
  <c r="D2448" i="24"/>
  <c r="D2453" i="24" s="1"/>
  <c r="Q2447" i="24"/>
  <c r="H2447" i="24"/>
  <c r="Q2446" i="24"/>
  <c r="H2446" i="24"/>
  <c r="Q2445" i="24"/>
  <c r="H2445" i="24"/>
  <c r="Q2444" i="24"/>
  <c r="H2444" i="24"/>
  <c r="Q2418" i="24"/>
  <c r="H2418" i="24"/>
  <c r="Q2417" i="24"/>
  <c r="H2417" i="24"/>
  <c r="Q2416" i="24"/>
  <c r="H2416" i="24"/>
  <c r="Q2415" i="24"/>
  <c r="H2415" i="24"/>
  <c r="O2414" i="24"/>
  <c r="M2414" i="24"/>
  <c r="M2419" i="24" s="1"/>
  <c r="F2414" i="24"/>
  <c r="F2419" i="24" s="1"/>
  <c r="D2414" i="24"/>
  <c r="D2419" i="24" s="1"/>
  <c r="Q2413" i="24"/>
  <c r="H2413" i="24"/>
  <c r="Q2412" i="24"/>
  <c r="H2412" i="24"/>
  <c r="Q2411" i="24"/>
  <c r="H2411" i="24"/>
  <c r="Q2410" i="24"/>
  <c r="H2410" i="24"/>
  <c r="Q2384" i="24"/>
  <c r="H2384" i="24"/>
  <c r="Q2383" i="24"/>
  <c r="H2383" i="24"/>
  <c r="Q2382" i="24"/>
  <c r="H2382" i="24"/>
  <c r="Q2381" i="24"/>
  <c r="H2381" i="24"/>
  <c r="O2380" i="24"/>
  <c r="M2380" i="24"/>
  <c r="M2385" i="24" s="1"/>
  <c r="F2385" i="24"/>
  <c r="D2380" i="24"/>
  <c r="D2385" i="24" s="1"/>
  <c r="Q2379" i="24"/>
  <c r="H2379" i="24"/>
  <c r="Q2378" i="24"/>
  <c r="H2378" i="24"/>
  <c r="Q2377" i="24"/>
  <c r="H2377" i="24"/>
  <c r="Q2376" i="24"/>
  <c r="H2376" i="24"/>
  <c r="Q2350" i="24"/>
  <c r="H2350" i="24"/>
  <c r="Q2349" i="24"/>
  <c r="H2349" i="24"/>
  <c r="Q2348" i="24"/>
  <c r="H2348" i="24"/>
  <c r="Q2347" i="24"/>
  <c r="H2347" i="24"/>
  <c r="O2346" i="24"/>
  <c r="M2346" i="24"/>
  <c r="M2351" i="24" s="1"/>
  <c r="F2351" i="24"/>
  <c r="D2346" i="24"/>
  <c r="D2351" i="24" s="1"/>
  <c r="Q2345" i="24"/>
  <c r="H2345" i="24"/>
  <c r="Q2344" i="24"/>
  <c r="H2344" i="24"/>
  <c r="Q2343" i="24"/>
  <c r="H2343" i="24"/>
  <c r="Q2342" i="24"/>
  <c r="H2342" i="24"/>
  <c r="Q2316" i="24"/>
  <c r="H2316" i="24"/>
  <c r="Q2315" i="24"/>
  <c r="H2315" i="24"/>
  <c r="Q2314" i="24"/>
  <c r="H2314" i="24"/>
  <c r="Q2313" i="24"/>
  <c r="H2313" i="24"/>
  <c r="O2312" i="24"/>
  <c r="O2317" i="24" s="1"/>
  <c r="M2312" i="24"/>
  <c r="M2317" i="24" s="1"/>
  <c r="F2312" i="24"/>
  <c r="F2317" i="24" s="1"/>
  <c r="D2312" i="24"/>
  <c r="D2317" i="24" s="1"/>
  <c r="Q2311" i="24"/>
  <c r="H2311" i="24"/>
  <c r="Q2310" i="24"/>
  <c r="H2310" i="24"/>
  <c r="Q2309" i="24"/>
  <c r="H2309" i="24"/>
  <c r="Q2308" i="24"/>
  <c r="H2308" i="24"/>
  <c r="Q2282" i="24"/>
  <c r="H2282" i="24"/>
  <c r="Q2281" i="24"/>
  <c r="H2281" i="24"/>
  <c r="Q2280" i="24"/>
  <c r="H2280" i="24"/>
  <c r="Q2279" i="24"/>
  <c r="H2279" i="24"/>
  <c r="O2278" i="24"/>
  <c r="O2283" i="24" s="1"/>
  <c r="M2278" i="24"/>
  <c r="M2283" i="24" s="1"/>
  <c r="F2278" i="24"/>
  <c r="F2283" i="24" s="1"/>
  <c r="D2278" i="24"/>
  <c r="D2283" i="24" s="1"/>
  <c r="Q2277" i="24"/>
  <c r="H2277" i="24"/>
  <c r="Q2276" i="24"/>
  <c r="H2276" i="24"/>
  <c r="Q2275" i="24"/>
  <c r="H2275" i="24"/>
  <c r="Q2274" i="24"/>
  <c r="H2274" i="24"/>
  <c r="Q2248" i="24"/>
  <c r="H2248" i="24"/>
  <c r="Q2247" i="24"/>
  <c r="H2247" i="24"/>
  <c r="Q2246" i="24"/>
  <c r="H2246" i="24"/>
  <c r="Q2245" i="24"/>
  <c r="H2245" i="24"/>
  <c r="O2244" i="24"/>
  <c r="O2249" i="24" s="1"/>
  <c r="M2244" i="24"/>
  <c r="M2249" i="24" s="1"/>
  <c r="F2244" i="24"/>
  <c r="F2249" i="24" s="1"/>
  <c r="D2244" i="24"/>
  <c r="D2249" i="24" s="1"/>
  <c r="Q2243" i="24"/>
  <c r="H2243" i="24"/>
  <c r="Q2242" i="24"/>
  <c r="H2242" i="24"/>
  <c r="Q2241" i="24"/>
  <c r="H2241" i="24"/>
  <c r="Q2240" i="24"/>
  <c r="H2240" i="24"/>
  <c r="Q2214" i="24"/>
  <c r="H2214" i="24"/>
  <c r="Q2213" i="24"/>
  <c r="H2213" i="24"/>
  <c r="Q2212" i="24"/>
  <c r="H2212" i="24"/>
  <c r="Q2211" i="24"/>
  <c r="H2211" i="24"/>
  <c r="O2210" i="24"/>
  <c r="O2215" i="24" s="1"/>
  <c r="M2210" i="24"/>
  <c r="M2215" i="24" s="1"/>
  <c r="F2210" i="24"/>
  <c r="F2215" i="24" s="1"/>
  <c r="D2210" i="24"/>
  <c r="D2215" i="24" s="1"/>
  <c r="Q2209" i="24"/>
  <c r="H2209" i="24"/>
  <c r="Q2208" i="24"/>
  <c r="H2208" i="24"/>
  <c r="Q2207" i="24"/>
  <c r="H2207" i="24"/>
  <c r="Q2206" i="24"/>
  <c r="H2206" i="24"/>
  <c r="Q2180" i="24"/>
  <c r="H2180" i="24"/>
  <c r="Q2179" i="24"/>
  <c r="H2179" i="24"/>
  <c r="Q2178" i="24"/>
  <c r="H2178" i="24"/>
  <c r="Q2177" i="24"/>
  <c r="H2177" i="24"/>
  <c r="O2176" i="24"/>
  <c r="O2181" i="24" s="1"/>
  <c r="M2176" i="24"/>
  <c r="M2181" i="24" s="1"/>
  <c r="F2176" i="24"/>
  <c r="F2181" i="24" s="1"/>
  <c r="D2176" i="24"/>
  <c r="D2181" i="24" s="1"/>
  <c r="Q2175" i="24"/>
  <c r="H2175" i="24"/>
  <c r="Q2174" i="24"/>
  <c r="H2174" i="24"/>
  <c r="Q2173" i="24"/>
  <c r="H2173" i="24"/>
  <c r="Q2172" i="24"/>
  <c r="H2172" i="24"/>
  <c r="Q2146" i="24"/>
  <c r="H2146" i="24"/>
  <c r="Q2145" i="24"/>
  <c r="H2145" i="24"/>
  <c r="Q2144" i="24"/>
  <c r="H2144" i="24"/>
  <c r="Q2143" i="24"/>
  <c r="H2143" i="24"/>
  <c r="O2142" i="24"/>
  <c r="O2147" i="24" s="1"/>
  <c r="M2142" i="24"/>
  <c r="M2147" i="24" s="1"/>
  <c r="F2142" i="24"/>
  <c r="F2147" i="24" s="1"/>
  <c r="D2142" i="24"/>
  <c r="D2147" i="24" s="1"/>
  <c r="Q2141" i="24"/>
  <c r="H2141" i="24"/>
  <c r="Q2140" i="24"/>
  <c r="H2140" i="24"/>
  <c r="Q2139" i="24"/>
  <c r="H2139" i="24"/>
  <c r="Q2138" i="24"/>
  <c r="H2138" i="24"/>
  <c r="Q2112" i="24"/>
  <c r="H2112" i="24"/>
  <c r="Q2111" i="24"/>
  <c r="H2111" i="24"/>
  <c r="Q2110" i="24"/>
  <c r="H2110" i="24"/>
  <c r="Q2109" i="24"/>
  <c r="H2109" i="24"/>
  <c r="O2108" i="24"/>
  <c r="M2108" i="24"/>
  <c r="M2113" i="24" s="1"/>
  <c r="F2108" i="24"/>
  <c r="F2113" i="24" s="1"/>
  <c r="D2108" i="24"/>
  <c r="D2113" i="24" s="1"/>
  <c r="Q2107" i="24"/>
  <c r="H2107" i="24"/>
  <c r="Q2106" i="24"/>
  <c r="H2106" i="24"/>
  <c r="Q2105" i="24"/>
  <c r="H2105" i="24"/>
  <c r="Q2104" i="24"/>
  <c r="H2104" i="24"/>
  <c r="Q2078" i="24"/>
  <c r="H2078" i="24"/>
  <c r="Q2077" i="24"/>
  <c r="H2077" i="24"/>
  <c r="Q2076" i="24"/>
  <c r="H2076" i="24"/>
  <c r="Q2075" i="24"/>
  <c r="H2075" i="24"/>
  <c r="O2074" i="24"/>
  <c r="O2079" i="24" s="1"/>
  <c r="M2074" i="24"/>
  <c r="M2079" i="24" s="1"/>
  <c r="F2074" i="24"/>
  <c r="F2079" i="24" s="1"/>
  <c r="D2074" i="24"/>
  <c r="D2079" i="24" s="1"/>
  <c r="Q2073" i="24"/>
  <c r="H2073" i="24"/>
  <c r="Q2072" i="24"/>
  <c r="H2072" i="24"/>
  <c r="Q2071" i="24"/>
  <c r="H2071" i="24"/>
  <c r="Q2070" i="24"/>
  <c r="H2070" i="24"/>
  <c r="Q2044" i="24"/>
  <c r="H2044" i="24"/>
  <c r="Q2043" i="24"/>
  <c r="H2043" i="24"/>
  <c r="Q2042" i="24"/>
  <c r="H2042" i="24"/>
  <c r="Q2041" i="24"/>
  <c r="H2041" i="24"/>
  <c r="O2040" i="24"/>
  <c r="O2045" i="24" s="1"/>
  <c r="M2040" i="24"/>
  <c r="M2045" i="24" s="1"/>
  <c r="F2040" i="24"/>
  <c r="F2045" i="24" s="1"/>
  <c r="D2040" i="24"/>
  <c r="D2045" i="24" s="1"/>
  <c r="Q2039" i="24"/>
  <c r="H2039" i="24"/>
  <c r="Q2038" i="24"/>
  <c r="H2038" i="24"/>
  <c r="Q2037" i="24"/>
  <c r="H2037" i="24"/>
  <c r="Q2036" i="24"/>
  <c r="H2036" i="24"/>
  <c r="Q2010" i="24"/>
  <c r="H2010" i="24"/>
  <c r="Q2009" i="24"/>
  <c r="H2009" i="24"/>
  <c r="Q2008" i="24"/>
  <c r="H2008" i="24"/>
  <c r="Q2007" i="24"/>
  <c r="H2007" i="24"/>
  <c r="O2006" i="24"/>
  <c r="O2011" i="24" s="1"/>
  <c r="M2006" i="24"/>
  <c r="M2011" i="24" s="1"/>
  <c r="F2006" i="24"/>
  <c r="F2011" i="24" s="1"/>
  <c r="D2006" i="24"/>
  <c r="D2011" i="24" s="1"/>
  <c r="Q2005" i="24"/>
  <c r="H2005" i="24"/>
  <c r="Q2004" i="24"/>
  <c r="H2004" i="24"/>
  <c r="Q2003" i="24"/>
  <c r="H2003" i="24"/>
  <c r="Q2002" i="24"/>
  <c r="H2002" i="24"/>
  <c r="Q1976" i="24"/>
  <c r="H1976" i="24"/>
  <c r="Q1975" i="24"/>
  <c r="H1975" i="24"/>
  <c r="Q1974" i="24"/>
  <c r="H1974" i="24"/>
  <c r="Q1973" i="24"/>
  <c r="H1973" i="24"/>
  <c r="O1972" i="24"/>
  <c r="O1977" i="24" s="1"/>
  <c r="M1972" i="24"/>
  <c r="M1977" i="24" s="1"/>
  <c r="F1972" i="24"/>
  <c r="F1977" i="24" s="1"/>
  <c r="D1972" i="24"/>
  <c r="D1977" i="24" s="1"/>
  <c r="Q1971" i="24"/>
  <c r="H1971" i="24"/>
  <c r="Q1970" i="24"/>
  <c r="H1970" i="24"/>
  <c r="Q1969" i="24"/>
  <c r="H1969" i="24"/>
  <c r="Q1968" i="24"/>
  <c r="H1968" i="24"/>
  <c r="Q1942" i="24"/>
  <c r="H1942" i="24"/>
  <c r="Q1941" i="24"/>
  <c r="H1941" i="24"/>
  <c r="Q1940" i="24"/>
  <c r="H1940" i="24"/>
  <c r="Q1939" i="24"/>
  <c r="H1939" i="24"/>
  <c r="O1938" i="24"/>
  <c r="M1938" i="24"/>
  <c r="M1943" i="24" s="1"/>
  <c r="F1938" i="24"/>
  <c r="F1943" i="24" s="1"/>
  <c r="D1938" i="24"/>
  <c r="D1943" i="24" s="1"/>
  <c r="Q1937" i="24"/>
  <c r="H1937" i="24"/>
  <c r="Q1936" i="24"/>
  <c r="H1936" i="24"/>
  <c r="Q1935" i="24"/>
  <c r="H1935" i="24"/>
  <c r="Q1934" i="24"/>
  <c r="H1934" i="24"/>
  <c r="Q1908" i="24"/>
  <c r="H1908" i="24"/>
  <c r="Q1907" i="24"/>
  <c r="H1907" i="24"/>
  <c r="Q1906" i="24"/>
  <c r="H1906" i="24"/>
  <c r="Q1905" i="24"/>
  <c r="H1905" i="24"/>
  <c r="O1904" i="24"/>
  <c r="M1904" i="24"/>
  <c r="M1909" i="24" s="1"/>
  <c r="F1904" i="24"/>
  <c r="F1909" i="24" s="1"/>
  <c r="D1904" i="24"/>
  <c r="D1909" i="24" s="1"/>
  <c r="Q1903" i="24"/>
  <c r="H1903" i="24"/>
  <c r="Q1902" i="24"/>
  <c r="H1902" i="24"/>
  <c r="Q1901" i="24"/>
  <c r="H1901" i="24"/>
  <c r="Q1900" i="24"/>
  <c r="H1900" i="24"/>
  <c r="Q1874" i="24"/>
  <c r="H1874" i="24"/>
  <c r="Q1873" i="24"/>
  <c r="H1873" i="24"/>
  <c r="Q1872" i="24"/>
  <c r="H1872" i="24"/>
  <c r="Q1871" i="24"/>
  <c r="H1871" i="24"/>
  <c r="O1870" i="24"/>
  <c r="O1875" i="24" s="1"/>
  <c r="M1870" i="24"/>
  <c r="M1875" i="24" s="1"/>
  <c r="F1870" i="24"/>
  <c r="F1875" i="24" s="1"/>
  <c r="D1870" i="24"/>
  <c r="D1875" i="24" s="1"/>
  <c r="Q1869" i="24"/>
  <c r="H1869" i="24"/>
  <c r="Q1868" i="24"/>
  <c r="H1868" i="24"/>
  <c r="Q1867" i="24"/>
  <c r="H1867" i="24"/>
  <c r="Q1866" i="24"/>
  <c r="H1866" i="24"/>
  <c r="Q1840" i="24"/>
  <c r="H1840" i="24"/>
  <c r="Q1839" i="24"/>
  <c r="H1839" i="24"/>
  <c r="Q1838" i="24"/>
  <c r="H1838" i="24"/>
  <c r="Q1837" i="24"/>
  <c r="H1837" i="24"/>
  <c r="O1836" i="24"/>
  <c r="O1841" i="24" s="1"/>
  <c r="M1836" i="24"/>
  <c r="M1841" i="24" s="1"/>
  <c r="F1836" i="24"/>
  <c r="F1841" i="24" s="1"/>
  <c r="D1836" i="24"/>
  <c r="D1841" i="24" s="1"/>
  <c r="Q1835" i="24"/>
  <c r="H1835" i="24"/>
  <c r="Q1834" i="24"/>
  <c r="H1834" i="24"/>
  <c r="Q1833" i="24"/>
  <c r="H1833" i="24"/>
  <c r="Q1832" i="24"/>
  <c r="H1832" i="24"/>
  <c r="Q1806" i="24"/>
  <c r="H1806" i="24"/>
  <c r="Q1805" i="24"/>
  <c r="H1805" i="24"/>
  <c r="Q1804" i="24"/>
  <c r="H1804" i="24"/>
  <c r="Q1803" i="24"/>
  <c r="H1803" i="24"/>
  <c r="O1802" i="24"/>
  <c r="O1807" i="24" s="1"/>
  <c r="M1802" i="24"/>
  <c r="M1807" i="24" s="1"/>
  <c r="F1802" i="24"/>
  <c r="F1807" i="24" s="1"/>
  <c r="D1802" i="24"/>
  <c r="D1807" i="24" s="1"/>
  <c r="Q1801" i="24"/>
  <c r="H1801" i="24"/>
  <c r="Q1800" i="24"/>
  <c r="H1800" i="24"/>
  <c r="Q1799" i="24"/>
  <c r="H1799" i="24"/>
  <c r="Q1798" i="24"/>
  <c r="H1798" i="24"/>
  <c r="Q1772" i="24"/>
  <c r="H1772" i="24"/>
  <c r="Q1771" i="24"/>
  <c r="H1771" i="24"/>
  <c r="Q1770" i="24"/>
  <c r="H1770" i="24"/>
  <c r="Q1769" i="24"/>
  <c r="H1769" i="24"/>
  <c r="O1768" i="24"/>
  <c r="O1773" i="24" s="1"/>
  <c r="M1768" i="24"/>
  <c r="M1773" i="24" s="1"/>
  <c r="F1768" i="24"/>
  <c r="F1773" i="24" s="1"/>
  <c r="D1768" i="24"/>
  <c r="D1773" i="24" s="1"/>
  <c r="Q1767" i="24"/>
  <c r="H1767" i="24"/>
  <c r="Q1766" i="24"/>
  <c r="H1766" i="24"/>
  <c r="Q1765" i="24"/>
  <c r="H1765" i="24"/>
  <c r="Q1764" i="24"/>
  <c r="H1764" i="24"/>
  <c r="Q1738" i="24"/>
  <c r="H1738" i="24"/>
  <c r="Q1737" i="24"/>
  <c r="H1737" i="24"/>
  <c r="Q1736" i="24"/>
  <c r="H1736" i="24"/>
  <c r="Q1735" i="24"/>
  <c r="H1735" i="24"/>
  <c r="O1734" i="24"/>
  <c r="O1739" i="24" s="1"/>
  <c r="M1734" i="24"/>
  <c r="M1739" i="24" s="1"/>
  <c r="F1734" i="24"/>
  <c r="F1739" i="24" s="1"/>
  <c r="D1734" i="24"/>
  <c r="D1739" i="24" s="1"/>
  <c r="Q1733" i="24"/>
  <c r="H1733" i="24"/>
  <c r="Q1732" i="24"/>
  <c r="H1732" i="24"/>
  <c r="Q1731" i="24"/>
  <c r="H1731" i="24"/>
  <c r="Q1730" i="24"/>
  <c r="H1730" i="24"/>
  <c r="Q1704" i="24"/>
  <c r="H1704" i="24"/>
  <c r="Q1703" i="24"/>
  <c r="H1703" i="24"/>
  <c r="Q1702" i="24"/>
  <c r="H1702" i="24"/>
  <c r="Q1701" i="24"/>
  <c r="H1701" i="24"/>
  <c r="O1700" i="24"/>
  <c r="O1705" i="24" s="1"/>
  <c r="M1700" i="24"/>
  <c r="M1705" i="24" s="1"/>
  <c r="F1700" i="24"/>
  <c r="F1705" i="24" s="1"/>
  <c r="D1700" i="24"/>
  <c r="D1705" i="24" s="1"/>
  <c r="Q1699" i="24"/>
  <c r="H1699" i="24"/>
  <c r="Q1698" i="24"/>
  <c r="H1698" i="24"/>
  <c r="Q1697" i="24"/>
  <c r="H1697" i="24"/>
  <c r="Q1696" i="24"/>
  <c r="H1696" i="24"/>
  <c r="Q1670" i="24"/>
  <c r="H1670" i="24"/>
  <c r="Q1669" i="24"/>
  <c r="H1669" i="24"/>
  <c r="Q1668" i="24"/>
  <c r="H1668" i="24"/>
  <c r="Q1667" i="24"/>
  <c r="H1667" i="24"/>
  <c r="O1666" i="24"/>
  <c r="O1671" i="24" s="1"/>
  <c r="M1666" i="24"/>
  <c r="M1671" i="24" s="1"/>
  <c r="F1666" i="24"/>
  <c r="F1671" i="24" s="1"/>
  <c r="D1666" i="24"/>
  <c r="D1671" i="24" s="1"/>
  <c r="Q1665" i="24"/>
  <c r="H1665" i="24"/>
  <c r="Q1664" i="24"/>
  <c r="H1664" i="24"/>
  <c r="Q1663" i="24"/>
  <c r="H1663" i="24"/>
  <c r="Q1662" i="24"/>
  <c r="H1662" i="24"/>
  <c r="Q1636" i="24"/>
  <c r="H1636" i="24"/>
  <c r="Q1635" i="24"/>
  <c r="H1635" i="24"/>
  <c r="Q1634" i="24"/>
  <c r="H1634" i="24"/>
  <c r="Q1633" i="24"/>
  <c r="H1633" i="24"/>
  <c r="O1632" i="24"/>
  <c r="O1637" i="24" s="1"/>
  <c r="M1632" i="24"/>
  <c r="M1637" i="24" s="1"/>
  <c r="F1632" i="24"/>
  <c r="F1637" i="24" s="1"/>
  <c r="D1632" i="24"/>
  <c r="D1637" i="24" s="1"/>
  <c r="Q1631" i="24"/>
  <c r="H1631" i="24"/>
  <c r="Q1630" i="24"/>
  <c r="H1630" i="24"/>
  <c r="Q1629" i="24"/>
  <c r="H1629" i="24"/>
  <c r="Q1628" i="24"/>
  <c r="H1628" i="24"/>
  <c r="Q1602" i="24"/>
  <c r="H1602" i="24"/>
  <c r="Q1601" i="24"/>
  <c r="H1601" i="24"/>
  <c r="Q1600" i="24"/>
  <c r="H1600" i="24"/>
  <c r="Q1599" i="24"/>
  <c r="H1599" i="24"/>
  <c r="O1598" i="24"/>
  <c r="M1598" i="24"/>
  <c r="M1603" i="24" s="1"/>
  <c r="F1598" i="24"/>
  <c r="F1603" i="24" s="1"/>
  <c r="D1598" i="24"/>
  <c r="D1603" i="24" s="1"/>
  <c r="Q1597" i="24"/>
  <c r="H1597" i="24"/>
  <c r="Q1596" i="24"/>
  <c r="H1596" i="24"/>
  <c r="Q1595" i="24"/>
  <c r="H1595" i="24"/>
  <c r="Q1594" i="24"/>
  <c r="H1594" i="24"/>
  <c r="Q1569" i="24"/>
  <c r="H1569" i="24"/>
  <c r="Q1568" i="24"/>
  <c r="H1568" i="24"/>
  <c r="Q1567" i="24"/>
  <c r="H1567" i="24"/>
  <c r="Q1566" i="24"/>
  <c r="H1566" i="24"/>
  <c r="O1565" i="24"/>
  <c r="O1570" i="24" s="1"/>
  <c r="M1565" i="24"/>
  <c r="M1570" i="24" s="1"/>
  <c r="F1565" i="24"/>
  <c r="F1570" i="24" s="1"/>
  <c r="D1565" i="24"/>
  <c r="D1570" i="24" s="1"/>
  <c r="Q1564" i="24"/>
  <c r="H1564" i="24"/>
  <c r="Q1563" i="24"/>
  <c r="H1563" i="24"/>
  <c r="Q1562" i="24"/>
  <c r="H1562" i="24"/>
  <c r="Q1561" i="24"/>
  <c r="H1561" i="24"/>
  <c r="Q1535" i="24"/>
  <c r="H1535" i="24"/>
  <c r="Q1534" i="24"/>
  <c r="H1534" i="24"/>
  <c r="Q1533" i="24"/>
  <c r="H1533" i="24"/>
  <c r="Q1532" i="24"/>
  <c r="H1532" i="24"/>
  <c r="O1531" i="24"/>
  <c r="O1536" i="24" s="1"/>
  <c r="M1531" i="24"/>
  <c r="M1536" i="24" s="1"/>
  <c r="F1531" i="24"/>
  <c r="F1536" i="24" s="1"/>
  <c r="D1531" i="24"/>
  <c r="D1536" i="24" s="1"/>
  <c r="Q1530" i="24"/>
  <c r="H1530" i="24"/>
  <c r="Q1529" i="24"/>
  <c r="H1529" i="24"/>
  <c r="Q1528" i="24"/>
  <c r="H1528" i="24"/>
  <c r="Q1527" i="24"/>
  <c r="H1527" i="24"/>
  <c r="Q1501" i="24"/>
  <c r="H1501" i="24"/>
  <c r="Q1500" i="24"/>
  <c r="H1500" i="24"/>
  <c r="Q1499" i="24"/>
  <c r="H1499" i="24"/>
  <c r="Q1498" i="24"/>
  <c r="H1498" i="24"/>
  <c r="O1497" i="24"/>
  <c r="O1502" i="24" s="1"/>
  <c r="M1497" i="24"/>
  <c r="M1502" i="24" s="1"/>
  <c r="F1497" i="24"/>
  <c r="F1502" i="24" s="1"/>
  <c r="D1497" i="24"/>
  <c r="D1502" i="24" s="1"/>
  <c r="Q1496" i="24"/>
  <c r="H1496" i="24"/>
  <c r="Q1495" i="24"/>
  <c r="H1495" i="24"/>
  <c r="Q1494" i="24"/>
  <c r="H1494" i="24"/>
  <c r="Q1493" i="24"/>
  <c r="H1493" i="24"/>
  <c r="Q1467" i="24"/>
  <c r="H1467" i="24"/>
  <c r="Q1466" i="24"/>
  <c r="H1466" i="24"/>
  <c r="Q1465" i="24"/>
  <c r="H1465" i="24"/>
  <c r="Q1464" i="24"/>
  <c r="H1464" i="24"/>
  <c r="O1463" i="24"/>
  <c r="M1463" i="24"/>
  <c r="M1468" i="24" s="1"/>
  <c r="F1463" i="24"/>
  <c r="F1468" i="24" s="1"/>
  <c r="D1463" i="24"/>
  <c r="D1468" i="24" s="1"/>
  <c r="Q1462" i="24"/>
  <c r="H1462" i="24"/>
  <c r="Q1461" i="24"/>
  <c r="H1461" i="24"/>
  <c r="Q1460" i="24"/>
  <c r="H1460" i="24"/>
  <c r="Q1459" i="24"/>
  <c r="H1459" i="24"/>
  <c r="Q1434" i="24"/>
  <c r="H1434" i="24"/>
  <c r="Q1433" i="24"/>
  <c r="H1433" i="24"/>
  <c r="Q1432" i="24"/>
  <c r="H1432" i="24"/>
  <c r="Q1431" i="24"/>
  <c r="H1431" i="24"/>
  <c r="O1430" i="24"/>
  <c r="M1430" i="24"/>
  <c r="M1435" i="24" s="1"/>
  <c r="F1430" i="24"/>
  <c r="F1435" i="24" s="1"/>
  <c r="D1430" i="24"/>
  <c r="D1435" i="24" s="1"/>
  <c r="Q1429" i="24"/>
  <c r="H1429" i="24"/>
  <c r="Q1428" i="24"/>
  <c r="H1428" i="24"/>
  <c r="Q1427" i="24"/>
  <c r="H1427" i="24"/>
  <c r="Q1426" i="24"/>
  <c r="H1426" i="24"/>
  <c r="Q1400" i="24"/>
  <c r="H1400" i="24"/>
  <c r="Q1399" i="24"/>
  <c r="H1399" i="24"/>
  <c r="Q1398" i="24"/>
  <c r="H1398" i="24"/>
  <c r="Q1397" i="24"/>
  <c r="H1397" i="24"/>
  <c r="O1396" i="24"/>
  <c r="O1401" i="24" s="1"/>
  <c r="M1396" i="24"/>
  <c r="M1401" i="24" s="1"/>
  <c r="F1396" i="24"/>
  <c r="F1401" i="24" s="1"/>
  <c r="D1396" i="24"/>
  <c r="D1401" i="24" s="1"/>
  <c r="Q1395" i="24"/>
  <c r="H1395" i="24"/>
  <c r="Q1394" i="24"/>
  <c r="H1394" i="24"/>
  <c r="Q1393" i="24"/>
  <c r="H1393" i="24"/>
  <c r="Q1392" i="24"/>
  <c r="H1392" i="24"/>
  <c r="Q1366" i="24"/>
  <c r="H1366" i="24"/>
  <c r="Q1365" i="24"/>
  <c r="H1365" i="24"/>
  <c r="Q1364" i="24"/>
  <c r="H1364" i="24"/>
  <c r="Q1363" i="24"/>
  <c r="H1363" i="24"/>
  <c r="O1362" i="24"/>
  <c r="O1367" i="24" s="1"/>
  <c r="M1362" i="24"/>
  <c r="M1367" i="24" s="1"/>
  <c r="F1362" i="24"/>
  <c r="F1367" i="24" s="1"/>
  <c r="D1362" i="24"/>
  <c r="D1367" i="24" s="1"/>
  <c r="Q1361" i="24"/>
  <c r="H1361" i="24"/>
  <c r="Q1360" i="24"/>
  <c r="H1360" i="24"/>
  <c r="Q1359" i="24"/>
  <c r="H1359" i="24"/>
  <c r="Q1358" i="24"/>
  <c r="H1358" i="24"/>
  <c r="Q1332" i="24"/>
  <c r="H1332" i="24"/>
  <c r="Q1331" i="24"/>
  <c r="H1331" i="24"/>
  <c r="Q1330" i="24"/>
  <c r="H1330" i="24"/>
  <c r="Q1329" i="24"/>
  <c r="H1329" i="24"/>
  <c r="O1328" i="24"/>
  <c r="O1333" i="24" s="1"/>
  <c r="M1328" i="24"/>
  <c r="M1333" i="24" s="1"/>
  <c r="F1328" i="24"/>
  <c r="F1333" i="24" s="1"/>
  <c r="D1328" i="24"/>
  <c r="D1333" i="24" s="1"/>
  <c r="Q1327" i="24"/>
  <c r="H1327" i="24"/>
  <c r="Q1326" i="24"/>
  <c r="H1326" i="24"/>
  <c r="Q1325" i="24"/>
  <c r="H1325" i="24"/>
  <c r="Q1324" i="24"/>
  <c r="H1324" i="24"/>
  <c r="Q1298" i="24"/>
  <c r="H1298" i="24"/>
  <c r="Q1297" i="24"/>
  <c r="H1297" i="24"/>
  <c r="Q1296" i="24"/>
  <c r="H1296" i="24"/>
  <c r="Q1295" i="24"/>
  <c r="H1295" i="24"/>
  <c r="O1294" i="24"/>
  <c r="O1299" i="24" s="1"/>
  <c r="M1294" i="24"/>
  <c r="M1299" i="24" s="1"/>
  <c r="F1294" i="24"/>
  <c r="F1299" i="24" s="1"/>
  <c r="D1294" i="24"/>
  <c r="D1299" i="24" s="1"/>
  <c r="Q1293" i="24"/>
  <c r="H1293" i="24"/>
  <c r="Q1292" i="24"/>
  <c r="H1292" i="24"/>
  <c r="Q1291" i="24"/>
  <c r="H1291" i="24"/>
  <c r="Q1290" i="24"/>
  <c r="H1290" i="24"/>
  <c r="Q1264" i="24"/>
  <c r="H1264" i="24"/>
  <c r="Q1263" i="24"/>
  <c r="H1263" i="24"/>
  <c r="Q1262" i="24"/>
  <c r="H1262" i="24"/>
  <c r="Q1261" i="24"/>
  <c r="H1261" i="24"/>
  <c r="O1260" i="24"/>
  <c r="O1265" i="24" s="1"/>
  <c r="M1260" i="24"/>
  <c r="M1265" i="24" s="1"/>
  <c r="F1260" i="24"/>
  <c r="F1265" i="24" s="1"/>
  <c r="D1260" i="24"/>
  <c r="D1265" i="24" s="1"/>
  <c r="Q1259" i="24"/>
  <c r="H1259" i="24"/>
  <c r="Q1258" i="24"/>
  <c r="H1258" i="24"/>
  <c r="Q1257" i="24"/>
  <c r="H1257" i="24"/>
  <c r="Q1256" i="24"/>
  <c r="H1256" i="24"/>
  <c r="Q1230" i="24"/>
  <c r="H1230" i="24"/>
  <c r="Q1229" i="24"/>
  <c r="H1229" i="24"/>
  <c r="Q1228" i="24"/>
  <c r="H1228" i="24"/>
  <c r="Q1227" i="24"/>
  <c r="H1227" i="24"/>
  <c r="O1226" i="24"/>
  <c r="O1231" i="24" s="1"/>
  <c r="M1226" i="24"/>
  <c r="M1231" i="24" s="1"/>
  <c r="F1226" i="24"/>
  <c r="F1231" i="24" s="1"/>
  <c r="D1226" i="24"/>
  <c r="D1231" i="24" s="1"/>
  <c r="Q1225" i="24"/>
  <c r="H1225" i="24"/>
  <c r="Q1224" i="24"/>
  <c r="H1224" i="24"/>
  <c r="Q1223" i="24"/>
  <c r="H1223" i="24"/>
  <c r="Q1222" i="24"/>
  <c r="H1222" i="24"/>
  <c r="Q1195" i="24"/>
  <c r="H1195" i="24"/>
  <c r="Q1194" i="24"/>
  <c r="H1194" i="24"/>
  <c r="Q1193" i="24"/>
  <c r="H1193" i="24"/>
  <c r="Q1192" i="24"/>
  <c r="H1192" i="24"/>
  <c r="O1191" i="24"/>
  <c r="O1196" i="24" s="1"/>
  <c r="M1191" i="24"/>
  <c r="M1196" i="24" s="1"/>
  <c r="F1191" i="24"/>
  <c r="F1196" i="24" s="1"/>
  <c r="D1191" i="24"/>
  <c r="D1196" i="24" s="1"/>
  <c r="Q1190" i="24"/>
  <c r="H1190" i="24"/>
  <c r="Q1189" i="24"/>
  <c r="H1189" i="24"/>
  <c r="Q1188" i="24"/>
  <c r="H1188" i="24"/>
  <c r="Q1187" i="24"/>
  <c r="H1187" i="24"/>
  <c r="Q1161" i="24"/>
  <c r="H1161" i="24"/>
  <c r="Q1160" i="24"/>
  <c r="H1160" i="24"/>
  <c r="Q1159" i="24"/>
  <c r="H1159" i="24"/>
  <c r="Q1158" i="24"/>
  <c r="H1158" i="24"/>
  <c r="O1157" i="24"/>
  <c r="O1162" i="24" s="1"/>
  <c r="M1157" i="24"/>
  <c r="M1162" i="24" s="1"/>
  <c r="F1162" i="24"/>
  <c r="D1157" i="24"/>
  <c r="D1162" i="24" s="1"/>
  <c r="Q1156" i="24"/>
  <c r="H1156" i="24"/>
  <c r="Q1155" i="24"/>
  <c r="H1155" i="24"/>
  <c r="Q1154" i="24"/>
  <c r="H1154" i="24"/>
  <c r="Q1153" i="24"/>
  <c r="H1153" i="24"/>
  <c r="Q1127" i="24"/>
  <c r="H1127" i="24"/>
  <c r="Q1126" i="24"/>
  <c r="H1126" i="24"/>
  <c r="Q1125" i="24"/>
  <c r="H1125" i="24"/>
  <c r="Q1124" i="24"/>
  <c r="H1124" i="24"/>
  <c r="O1123" i="24"/>
  <c r="O1128" i="24" s="1"/>
  <c r="M1123" i="24"/>
  <c r="M1128" i="24" s="1"/>
  <c r="F1123" i="24"/>
  <c r="F1128" i="24" s="1"/>
  <c r="D1123" i="24"/>
  <c r="D1128" i="24" s="1"/>
  <c r="Q1122" i="24"/>
  <c r="H1122" i="24"/>
  <c r="Q1121" i="24"/>
  <c r="H1121" i="24"/>
  <c r="Q1120" i="24"/>
  <c r="H1120" i="24"/>
  <c r="Q1119" i="24"/>
  <c r="H1119" i="24"/>
  <c r="Q1093" i="24"/>
  <c r="H1093" i="24"/>
  <c r="Q1092" i="24"/>
  <c r="H1092" i="24"/>
  <c r="Q1091" i="24"/>
  <c r="H1091" i="24"/>
  <c r="Q1090" i="24"/>
  <c r="H1090" i="24"/>
  <c r="O1089" i="24"/>
  <c r="M1089" i="24"/>
  <c r="M1094" i="24" s="1"/>
  <c r="F1094" i="24"/>
  <c r="D1089" i="24"/>
  <c r="D1094" i="24" s="1"/>
  <c r="Q1088" i="24"/>
  <c r="H1088" i="24"/>
  <c r="Q1087" i="24"/>
  <c r="H1087" i="24"/>
  <c r="Q1086" i="24"/>
  <c r="H1086" i="24"/>
  <c r="Q1085" i="24"/>
  <c r="H1085" i="24"/>
  <c r="Q1059" i="24"/>
  <c r="H1059" i="24"/>
  <c r="Q1058" i="24"/>
  <c r="H1058" i="24"/>
  <c r="Q1057" i="24"/>
  <c r="H1057" i="24"/>
  <c r="Q1056" i="24"/>
  <c r="H1056" i="24"/>
  <c r="O1055" i="24"/>
  <c r="O1060" i="24" s="1"/>
  <c r="M1055" i="24"/>
  <c r="M1060" i="24" s="1"/>
  <c r="F1055" i="24"/>
  <c r="F1060" i="24" s="1"/>
  <c r="D1055" i="24"/>
  <c r="D1060" i="24" s="1"/>
  <c r="Q1054" i="24"/>
  <c r="H1054" i="24"/>
  <c r="Q1053" i="24"/>
  <c r="H1053" i="24"/>
  <c r="Q1052" i="24"/>
  <c r="H1052" i="24"/>
  <c r="Q1051" i="24"/>
  <c r="H1051" i="24"/>
  <c r="Q1025" i="24"/>
  <c r="H1025" i="24"/>
  <c r="Q1024" i="24"/>
  <c r="H1024" i="24"/>
  <c r="Q1023" i="24"/>
  <c r="H1023" i="24"/>
  <c r="Q1022" i="24"/>
  <c r="H1022" i="24"/>
  <c r="O1021" i="24"/>
  <c r="O1026" i="24" s="1"/>
  <c r="M1021" i="24"/>
  <c r="M1026" i="24" s="1"/>
  <c r="F1021" i="24"/>
  <c r="F1026" i="24" s="1"/>
  <c r="D1021" i="24"/>
  <c r="D1026" i="24" s="1"/>
  <c r="Q1020" i="24"/>
  <c r="H1020" i="24"/>
  <c r="Q1019" i="24"/>
  <c r="H1019" i="24"/>
  <c r="Q1018" i="24"/>
  <c r="H1018" i="24"/>
  <c r="Q1017" i="24"/>
  <c r="H1017" i="24"/>
  <c r="Q992" i="24"/>
  <c r="H992" i="24"/>
  <c r="Q991" i="24"/>
  <c r="H991" i="24"/>
  <c r="Q990" i="24"/>
  <c r="H990" i="24"/>
  <c r="Q989" i="24"/>
  <c r="H989" i="24"/>
  <c r="O988" i="24"/>
  <c r="O993" i="24" s="1"/>
  <c r="M988" i="24"/>
  <c r="M993" i="24" s="1"/>
  <c r="F988" i="24"/>
  <c r="F993" i="24" s="1"/>
  <c r="D988" i="24"/>
  <c r="D993" i="24" s="1"/>
  <c r="Q987" i="24"/>
  <c r="H987" i="24"/>
  <c r="Q986" i="24"/>
  <c r="H986" i="24"/>
  <c r="Q985" i="24"/>
  <c r="H985" i="24"/>
  <c r="Q984" i="24"/>
  <c r="H984" i="24"/>
  <c r="Q957" i="24"/>
  <c r="H957" i="24"/>
  <c r="Q956" i="24"/>
  <c r="H956" i="24"/>
  <c r="Q955" i="24"/>
  <c r="H955" i="24"/>
  <c r="Q954" i="24"/>
  <c r="H954" i="24"/>
  <c r="O953" i="24"/>
  <c r="M953" i="24"/>
  <c r="M958" i="24" s="1"/>
  <c r="F953" i="24"/>
  <c r="F958" i="24" s="1"/>
  <c r="D953" i="24"/>
  <c r="D958" i="24" s="1"/>
  <c r="Q952" i="24"/>
  <c r="H952" i="24"/>
  <c r="Q951" i="24"/>
  <c r="H951" i="24"/>
  <c r="Q950" i="24"/>
  <c r="H950" i="24"/>
  <c r="Q949" i="24"/>
  <c r="H949" i="24"/>
  <c r="Q923" i="24"/>
  <c r="H923" i="24"/>
  <c r="Q922" i="24"/>
  <c r="H922" i="24"/>
  <c r="Q921" i="24"/>
  <c r="H921" i="24"/>
  <c r="Q920" i="24"/>
  <c r="H920" i="24"/>
  <c r="O919" i="24"/>
  <c r="O924" i="24" s="1"/>
  <c r="M919" i="24"/>
  <c r="M924" i="24" s="1"/>
  <c r="F919" i="24"/>
  <c r="F924" i="24" s="1"/>
  <c r="D919" i="24"/>
  <c r="D924" i="24" s="1"/>
  <c r="Q918" i="24"/>
  <c r="H918" i="24"/>
  <c r="Q917" i="24"/>
  <c r="H917" i="24"/>
  <c r="Q916" i="24"/>
  <c r="H916" i="24"/>
  <c r="Q915" i="24"/>
  <c r="H915" i="24"/>
  <c r="Q889" i="24"/>
  <c r="H889" i="24"/>
  <c r="Q888" i="24"/>
  <c r="H888" i="24"/>
  <c r="Q887" i="24"/>
  <c r="H887" i="24"/>
  <c r="Q886" i="24"/>
  <c r="H886" i="24"/>
  <c r="O885" i="24"/>
  <c r="O890" i="24" s="1"/>
  <c r="M885" i="24"/>
  <c r="M890" i="24" s="1"/>
  <c r="F885" i="24"/>
  <c r="F890" i="24" s="1"/>
  <c r="D885" i="24"/>
  <c r="D890" i="24" s="1"/>
  <c r="Q884" i="24"/>
  <c r="H884" i="24"/>
  <c r="Q883" i="24"/>
  <c r="H883" i="24"/>
  <c r="Q882" i="24"/>
  <c r="H882" i="24"/>
  <c r="Q881" i="24"/>
  <c r="H881" i="24"/>
  <c r="Q855" i="24"/>
  <c r="H855" i="24"/>
  <c r="Q854" i="24"/>
  <c r="H854" i="24"/>
  <c r="Q853" i="24"/>
  <c r="H853" i="24"/>
  <c r="Q852" i="24"/>
  <c r="H852" i="24"/>
  <c r="O851" i="24"/>
  <c r="O856" i="24" s="1"/>
  <c r="M851" i="24"/>
  <c r="M856" i="24" s="1"/>
  <c r="F851" i="24"/>
  <c r="F856" i="24" s="1"/>
  <c r="D851" i="24"/>
  <c r="D856" i="24" s="1"/>
  <c r="Q850" i="24"/>
  <c r="H850" i="24"/>
  <c r="Q849" i="24"/>
  <c r="H849" i="24"/>
  <c r="Q848" i="24"/>
  <c r="H848" i="24"/>
  <c r="Q847" i="24"/>
  <c r="H847" i="24"/>
  <c r="Q821" i="24"/>
  <c r="H821" i="24"/>
  <c r="Q820" i="24"/>
  <c r="H820" i="24"/>
  <c r="Q819" i="24"/>
  <c r="H819" i="24"/>
  <c r="Q818" i="24"/>
  <c r="H818" i="24"/>
  <c r="O817" i="24"/>
  <c r="O822" i="24" s="1"/>
  <c r="M817" i="24"/>
  <c r="M822" i="24" s="1"/>
  <c r="F817" i="24"/>
  <c r="F822" i="24" s="1"/>
  <c r="D817" i="24"/>
  <c r="D822" i="24" s="1"/>
  <c r="Q816" i="24"/>
  <c r="H816" i="24"/>
  <c r="Q815" i="24"/>
  <c r="H815" i="24"/>
  <c r="Q814" i="24"/>
  <c r="H814" i="24"/>
  <c r="Q813" i="24"/>
  <c r="H813" i="24"/>
  <c r="Q787" i="24"/>
  <c r="H787" i="24"/>
  <c r="Q786" i="24"/>
  <c r="H786" i="24"/>
  <c r="Q785" i="24"/>
  <c r="H785" i="24"/>
  <c r="Q784" i="24"/>
  <c r="H784" i="24"/>
  <c r="O783" i="24"/>
  <c r="O788" i="24" s="1"/>
  <c r="M783" i="24"/>
  <c r="M788" i="24" s="1"/>
  <c r="F783" i="24"/>
  <c r="F788" i="24" s="1"/>
  <c r="D783" i="24"/>
  <c r="D788" i="24" s="1"/>
  <c r="Q782" i="24"/>
  <c r="H782" i="24"/>
  <c r="Q781" i="24"/>
  <c r="H781" i="24"/>
  <c r="Q780" i="24"/>
  <c r="H780" i="24"/>
  <c r="Q779" i="24"/>
  <c r="H779" i="24"/>
  <c r="Q753" i="24"/>
  <c r="H753" i="24"/>
  <c r="Q752" i="24"/>
  <c r="H752" i="24"/>
  <c r="Q751" i="24"/>
  <c r="H751" i="24"/>
  <c r="Q750" i="24"/>
  <c r="H750" i="24"/>
  <c r="O749" i="24"/>
  <c r="O754" i="24" s="1"/>
  <c r="M749" i="24"/>
  <c r="M754" i="24" s="1"/>
  <c r="F749" i="24"/>
  <c r="F754" i="24" s="1"/>
  <c r="D749" i="24"/>
  <c r="D754" i="24" s="1"/>
  <c r="Q748" i="24"/>
  <c r="H748" i="24"/>
  <c r="Q747" i="24"/>
  <c r="H747" i="24"/>
  <c r="Q746" i="24"/>
  <c r="H746" i="24"/>
  <c r="Q745" i="24"/>
  <c r="H745" i="24"/>
  <c r="Q719" i="24"/>
  <c r="H719" i="24"/>
  <c r="Q718" i="24"/>
  <c r="H718" i="24"/>
  <c r="Q717" i="24"/>
  <c r="H717" i="24"/>
  <c r="Q716" i="24"/>
  <c r="H716" i="24"/>
  <c r="O715" i="24"/>
  <c r="O720" i="24" s="1"/>
  <c r="M715" i="24"/>
  <c r="M720" i="24" s="1"/>
  <c r="F715" i="24"/>
  <c r="F720" i="24" s="1"/>
  <c r="D715" i="24"/>
  <c r="D720" i="24" s="1"/>
  <c r="Q714" i="24"/>
  <c r="H714" i="24"/>
  <c r="Q713" i="24"/>
  <c r="H713" i="24"/>
  <c r="Q712" i="24"/>
  <c r="H712" i="24"/>
  <c r="Q711" i="24"/>
  <c r="H711" i="24"/>
  <c r="Q685" i="24"/>
  <c r="H685" i="24"/>
  <c r="Q684" i="24"/>
  <c r="H684" i="24"/>
  <c r="Q683" i="24"/>
  <c r="H683" i="24"/>
  <c r="Q682" i="24"/>
  <c r="H682" i="24"/>
  <c r="O681" i="24"/>
  <c r="O686" i="24" s="1"/>
  <c r="M681" i="24"/>
  <c r="M686" i="24" s="1"/>
  <c r="F681" i="24"/>
  <c r="F686" i="24" s="1"/>
  <c r="D681" i="24"/>
  <c r="D686" i="24" s="1"/>
  <c r="Q680" i="24"/>
  <c r="H680" i="24"/>
  <c r="Q679" i="24"/>
  <c r="H679" i="24"/>
  <c r="Q678" i="24"/>
  <c r="H678" i="24"/>
  <c r="Q677" i="24"/>
  <c r="H677" i="24"/>
  <c r="Q651" i="24"/>
  <c r="H651" i="24"/>
  <c r="Q650" i="24"/>
  <c r="H650" i="24"/>
  <c r="Q649" i="24"/>
  <c r="H649" i="24"/>
  <c r="Q648" i="24"/>
  <c r="H648" i="24"/>
  <c r="O647" i="24"/>
  <c r="O652" i="24" s="1"/>
  <c r="M647" i="24"/>
  <c r="M652" i="24" s="1"/>
  <c r="F647" i="24"/>
  <c r="F652" i="24" s="1"/>
  <c r="D647" i="24"/>
  <c r="D652" i="24" s="1"/>
  <c r="Q646" i="24"/>
  <c r="H646" i="24"/>
  <c r="Q645" i="24"/>
  <c r="H645" i="24"/>
  <c r="Q644" i="24"/>
  <c r="H644" i="24"/>
  <c r="Q643" i="24"/>
  <c r="H643" i="24"/>
  <c r="Q617" i="24"/>
  <c r="H617" i="24"/>
  <c r="Q616" i="24"/>
  <c r="H616" i="24"/>
  <c r="Q615" i="24"/>
  <c r="H615" i="24"/>
  <c r="Q614" i="24"/>
  <c r="H614" i="24"/>
  <c r="O613" i="24"/>
  <c r="M613" i="24"/>
  <c r="M618" i="24" s="1"/>
  <c r="F613" i="24"/>
  <c r="F618" i="24" s="1"/>
  <c r="D613" i="24"/>
  <c r="D618" i="24" s="1"/>
  <c r="Q612" i="24"/>
  <c r="H612" i="24"/>
  <c r="Q611" i="24"/>
  <c r="H611" i="24"/>
  <c r="Q610" i="24"/>
  <c r="H610" i="24"/>
  <c r="Q609" i="24"/>
  <c r="H609" i="24"/>
  <c r="Q582" i="24"/>
  <c r="H582" i="24"/>
  <c r="Q581" i="24"/>
  <c r="H581" i="24"/>
  <c r="Q580" i="24"/>
  <c r="H580" i="24"/>
  <c r="Q579" i="24"/>
  <c r="H579" i="24"/>
  <c r="O578" i="24"/>
  <c r="O583" i="24" s="1"/>
  <c r="M578" i="24"/>
  <c r="M583" i="24" s="1"/>
  <c r="F578" i="24"/>
  <c r="F583" i="24" s="1"/>
  <c r="D578" i="24"/>
  <c r="D583" i="24" s="1"/>
  <c r="Q577" i="24"/>
  <c r="H577" i="24"/>
  <c r="Q576" i="24"/>
  <c r="H576" i="24"/>
  <c r="Q575" i="24"/>
  <c r="H575" i="24"/>
  <c r="Q574" i="24"/>
  <c r="H574" i="24"/>
  <c r="Q547" i="24"/>
  <c r="H547" i="24"/>
  <c r="Q546" i="24"/>
  <c r="H546" i="24"/>
  <c r="Q545" i="24"/>
  <c r="H545" i="24"/>
  <c r="Q544" i="24"/>
  <c r="H544" i="24"/>
  <c r="O543" i="24"/>
  <c r="O548" i="24" s="1"/>
  <c r="M543" i="24"/>
  <c r="M548" i="24" s="1"/>
  <c r="F543" i="24"/>
  <c r="F548" i="24" s="1"/>
  <c r="D543" i="24"/>
  <c r="D548" i="24" s="1"/>
  <c r="Q542" i="24"/>
  <c r="H542" i="24"/>
  <c r="Q541" i="24"/>
  <c r="H541" i="24"/>
  <c r="Q540" i="24"/>
  <c r="H540" i="24"/>
  <c r="Q539" i="24"/>
  <c r="H539" i="24"/>
  <c r="H363" i="24"/>
  <c r="Q363" i="24"/>
  <c r="H364" i="24"/>
  <c r="Q364" i="24"/>
  <c r="H365" i="24"/>
  <c r="Q365" i="24"/>
  <c r="H366" i="24"/>
  <c r="Q366" i="24"/>
  <c r="D367" i="24"/>
  <c r="F367" i="24"/>
  <c r="M367" i="24"/>
  <c r="O367" i="24"/>
  <c r="O372" i="24" s="1"/>
  <c r="H368" i="24"/>
  <c r="Q368" i="24"/>
  <c r="H369" i="24"/>
  <c r="Q369" i="24"/>
  <c r="H370" i="24"/>
  <c r="Q370" i="24"/>
  <c r="H371" i="24"/>
  <c r="Q371" i="24"/>
  <c r="D372" i="24"/>
  <c r="F372" i="24"/>
  <c r="H398" i="24"/>
  <c r="Q398" i="24"/>
  <c r="H399" i="24"/>
  <c r="Q399" i="24"/>
  <c r="H400" i="24"/>
  <c r="Q400" i="24"/>
  <c r="H401" i="24"/>
  <c r="Q401" i="24"/>
  <c r="D402" i="24"/>
  <c r="F402" i="24"/>
  <c r="M402" i="24"/>
  <c r="O402" i="24"/>
  <c r="O407" i="24" s="1"/>
  <c r="H403" i="24"/>
  <c r="Q403" i="24"/>
  <c r="H404" i="24"/>
  <c r="Q404" i="24"/>
  <c r="H405" i="24"/>
  <c r="Q405" i="24"/>
  <c r="H406" i="24"/>
  <c r="Q406" i="24"/>
  <c r="D407" i="24"/>
  <c r="H433" i="24"/>
  <c r="Q433" i="24"/>
  <c r="H434" i="24"/>
  <c r="Q434" i="24"/>
  <c r="H435" i="24"/>
  <c r="Q435" i="24"/>
  <c r="H436" i="24"/>
  <c r="Q436" i="24"/>
  <c r="D437" i="24"/>
  <c r="F437" i="24"/>
  <c r="M437" i="24"/>
  <c r="O437" i="24"/>
  <c r="O442" i="24" s="1"/>
  <c r="H438" i="24"/>
  <c r="Q438" i="24"/>
  <c r="H439" i="24"/>
  <c r="Q439" i="24"/>
  <c r="H440" i="24"/>
  <c r="Q440" i="24"/>
  <c r="H441" i="24"/>
  <c r="Q441" i="24"/>
  <c r="D442" i="24"/>
  <c r="H468" i="24"/>
  <c r="Q468" i="24"/>
  <c r="H469" i="24"/>
  <c r="Q469" i="24"/>
  <c r="H470" i="24"/>
  <c r="Q470" i="24"/>
  <c r="H471" i="24"/>
  <c r="Q471" i="24"/>
  <c r="D472" i="24"/>
  <c r="F472" i="24"/>
  <c r="M472" i="24"/>
  <c r="O472" i="24"/>
  <c r="O477" i="24" s="1"/>
  <c r="H473" i="24"/>
  <c r="Q473" i="24"/>
  <c r="H474" i="24"/>
  <c r="Q474" i="24"/>
  <c r="H475" i="24"/>
  <c r="Q475" i="24"/>
  <c r="H476" i="24"/>
  <c r="Q476" i="24"/>
  <c r="D477" i="24"/>
  <c r="H503" i="24"/>
  <c r="Q503" i="24"/>
  <c r="H504" i="24"/>
  <c r="Q504" i="24"/>
  <c r="H505" i="24"/>
  <c r="Q505" i="24"/>
  <c r="H506" i="24"/>
  <c r="Q506" i="24"/>
  <c r="D507" i="24"/>
  <c r="F507" i="24"/>
  <c r="M507" i="24"/>
  <c r="O507" i="24"/>
  <c r="O512" i="24" s="1"/>
  <c r="H508" i="24"/>
  <c r="Q508" i="24"/>
  <c r="H509" i="24"/>
  <c r="Q509" i="24"/>
  <c r="H510" i="24"/>
  <c r="Q510" i="24"/>
  <c r="H511" i="24"/>
  <c r="Q511" i="24"/>
  <c r="D512" i="24"/>
  <c r="Q336" i="24"/>
  <c r="H336" i="24"/>
  <c r="Q335" i="24"/>
  <c r="H335" i="24"/>
  <c r="Q334" i="24"/>
  <c r="H334" i="24"/>
  <c r="Q333" i="24"/>
  <c r="H333" i="24"/>
  <c r="O332" i="24"/>
  <c r="O337" i="24" s="1"/>
  <c r="M332" i="24"/>
  <c r="M337" i="24" s="1"/>
  <c r="F332" i="24"/>
  <c r="F337" i="24" s="1"/>
  <c r="D332" i="24"/>
  <c r="D337" i="24" s="1"/>
  <c r="Q331" i="24"/>
  <c r="H331" i="24"/>
  <c r="Q330" i="24"/>
  <c r="H330" i="24"/>
  <c r="Q329" i="24"/>
  <c r="H329" i="24"/>
  <c r="Q328" i="24"/>
  <c r="H328" i="24"/>
  <c r="Q301" i="24"/>
  <c r="H301" i="24"/>
  <c r="Q300" i="24"/>
  <c r="H300" i="24"/>
  <c r="Q299" i="24"/>
  <c r="H299" i="24"/>
  <c r="Q298" i="24"/>
  <c r="H298" i="24"/>
  <c r="O297" i="24"/>
  <c r="O302" i="24" s="1"/>
  <c r="M297" i="24"/>
  <c r="M302" i="24" s="1"/>
  <c r="F297" i="24"/>
  <c r="F302" i="24" s="1"/>
  <c r="D297" i="24"/>
  <c r="D302" i="24" s="1"/>
  <c r="Q296" i="24"/>
  <c r="H296" i="24"/>
  <c r="Q295" i="24"/>
  <c r="H295" i="24"/>
  <c r="Q294" i="24"/>
  <c r="H294" i="24"/>
  <c r="Q293" i="24"/>
  <c r="H293" i="24"/>
  <c r="Q266" i="24"/>
  <c r="H266" i="24"/>
  <c r="Q265" i="24"/>
  <c r="H265" i="24"/>
  <c r="Q264" i="24"/>
  <c r="H264" i="24"/>
  <c r="Q263" i="24"/>
  <c r="H263" i="24"/>
  <c r="O262" i="24"/>
  <c r="O267" i="24" s="1"/>
  <c r="M262" i="24"/>
  <c r="M267" i="24" s="1"/>
  <c r="F262" i="24"/>
  <c r="F267" i="24" s="1"/>
  <c r="D262" i="24"/>
  <c r="D267" i="24" s="1"/>
  <c r="Q261" i="24"/>
  <c r="H261" i="24"/>
  <c r="Q260" i="24"/>
  <c r="H260" i="24"/>
  <c r="Q259" i="24"/>
  <c r="H259" i="24"/>
  <c r="Q258" i="24"/>
  <c r="H258" i="24"/>
  <c r="Q231" i="24"/>
  <c r="H231" i="24"/>
  <c r="Q230" i="24"/>
  <c r="H230" i="24"/>
  <c r="Q229" i="24"/>
  <c r="H229" i="24"/>
  <c r="Q228" i="24"/>
  <c r="H228" i="24"/>
  <c r="O227" i="24"/>
  <c r="O232" i="24" s="1"/>
  <c r="M227" i="24"/>
  <c r="M232" i="24" s="1"/>
  <c r="F227" i="24"/>
  <c r="F232" i="24" s="1"/>
  <c r="D227" i="24"/>
  <c r="D232" i="24" s="1"/>
  <c r="Q226" i="24"/>
  <c r="H226" i="24"/>
  <c r="Q225" i="24"/>
  <c r="H225" i="24"/>
  <c r="Q224" i="24"/>
  <c r="H224" i="24"/>
  <c r="Q223" i="24"/>
  <c r="H223" i="24"/>
  <c r="Q196" i="24"/>
  <c r="H196" i="24"/>
  <c r="Q195" i="24"/>
  <c r="H195" i="24"/>
  <c r="Q194" i="24"/>
  <c r="H194" i="24"/>
  <c r="Q193" i="24"/>
  <c r="H193" i="24"/>
  <c r="O192" i="24"/>
  <c r="O197" i="24" s="1"/>
  <c r="M192" i="24"/>
  <c r="M197" i="24" s="1"/>
  <c r="F192" i="24"/>
  <c r="F197" i="24" s="1"/>
  <c r="D192" i="24"/>
  <c r="D197" i="24" s="1"/>
  <c r="Q191" i="24"/>
  <c r="H191" i="24"/>
  <c r="Q190" i="24"/>
  <c r="H190" i="24"/>
  <c r="Q189" i="24"/>
  <c r="H189" i="24"/>
  <c r="Q188" i="24"/>
  <c r="H188" i="24"/>
  <c r="Q161" i="24"/>
  <c r="H161" i="24"/>
  <c r="Q160" i="24"/>
  <c r="H160" i="24"/>
  <c r="Q159" i="24"/>
  <c r="H159" i="24"/>
  <c r="Q158" i="24"/>
  <c r="H158" i="24"/>
  <c r="O157" i="24"/>
  <c r="O162" i="24" s="1"/>
  <c r="M157" i="24"/>
  <c r="M162" i="24" s="1"/>
  <c r="F157" i="24"/>
  <c r="F162" i="24" s="1"/>
  <c r="D157" i="24"/>
  <c r="D162" i="24" s="1"/>
  <c r="Q156" i="24"/>
  <c r="H156" i="24"/>
  <c r="Q155" i="24"/>
  <c r="H155" i="24"/>
  <c r="Q154" i="24"/>
  <c r="H154" i="24"/>
  <c r="Q153" i="24"/>
  <c r="H153" i="24"/>
  <c r="Q126" i="24"/>
  <c r="H126" i="24"/>
  <c r="Q125" i="24"/>
  <c r="H125" i="24"/>
  <c r="Q124" i="24"/>
  <c r="H124" i="24"/>
  <c r="Q123" i="24"/>
  <c r="H123" i="24"/>
  <c r="O122" i="24"/>
  <c r="O127" i="24" s="1"/>
  <c r="M122" i="24"/>
  <c r="M127" i="24" s="1"/>
  <c r="F122" i="24"/>
  <c r="F127" i="24" s="1"/>
  <c r="D122" i="24"/>
  <c r="D127" i="24" s="1"/>
  <c r="Q121" i="24"/>
  <c r="H121" i="24"/>
  <c r="Q120" i="24"/>
  <c r="H120" i="24"/>
  <c r="Q119" i="24"/>
  <c r="H119" i="24"/>
  <c r="Q118" i="24"/>
  <c r="H118" i="24"/>
  <c r="Q91" i="24"/>
  <c r="H91" i="24"/>
  <c r="Q90" i="24"/>
  <c r="H90" i="24"/>
  <c r="Q89" i="24"/>
  <c r="H89" i="24"/>
  <c r="Q88" i="24"/>
  <c r="H88" i="24"/>
  <c r="O87" i="24"/>
  <c r="O92" i="24" s="1"/>
  <c r="M87" i="24"/>
  <c r="M92" i="24" s="1"/>
  <c r="F87" i="24"/>
  <c r="F92" i="24" s="1"/>
  <c r="D87" i="24"/>
  <c r="D92" i="24" s="1"/>
  <c r="Q86" i="24"/>
  <c r="H86" i="24"/>
  <c r="Q85" i="24"/>
  <c r="H85" i="24"/>
  <c r="Q84" i="24"/>
  <c r="H84" i="24"/>
  <c r="Q83" i="24"/>
  <c r="H83" i="24"/>
  <c r="Q56" i="24"/>
  <c r="H56" i="24"/>
  <c r="Q55" i="24"/>
  <c r="H55" i="24"/>
  <c r="Q54" i="24"/>
  <c r="H54" i="24"/>
  <c r="Q53" i="24"/>
  <c r="H53" i="24"/>
  <c r="O52" i="24"/>
  <c r="M52" i="24"/>
  <c r="M57" i="24" s="1"/>
  <c r="F52" i="24"/>
  <c r="F57" i="24" s="1"/>
  <c r="D52" i="24"/>
  <c r="D57" i="24" s="1"/>
  <c r="Q51" i="24"/>
  <c r="H51" i="24"/>
  <c r="Q50" i="24"/>
  <c r="H50" i="24"/>
  <c r="Q49" i="24"/>
  <c r="H49" i="24"/>
  <c r="Q48" i="24"/>
  <c r="H48" i="24"/>
  <c r="Q21" i="24"/>
  <c r="H21" i="24"/>
  <c r="Q20" i="24"/>
  <c r="H20" i="24"/>
  <c r="Q19" i="24"/>
  <c r="H19" i="24"/>
  <c r="Q18" i="24"/>
  <c r="H18" i="24"/>
  <c r="O17" i="24"/>
  <c r="O22" i="24" s="1"/>
  <c r="M17" i="24"/>
  <c r="M22" i="24" s="1"/>
  <c r="F17" i="24"/>
  <c r="F22" i="24" s="1"/>
  <c r="D17" i="24"/>
  <c r="D22" i="24" s="1"/>
  <c r="Q16" i="24"/>
  <c r="H16" i="24"/>
  <c r="Q15" i="24"/>
  <c r="H15" i="24"/>
  <c r="Q14" i="24"/>
  <c r="H14" i="24"/>
  <c r="Q13" i="24"/>
  <c r="H13" i="24"/>
  <c r="Q1993" i="23"/>
  <c r="H1993" i="23"/>
  <c r="Q1992" i="23"/>
  <c r="H1992" i="23"/>
  <c r="Q1991" i="23"/>
  <c r="H1991" i="23"/>
  <c r="Q1990" i="23"/>
  <c r="H1990" i="23"/>
  <c r="O1989" i="23"/>
  <c r="O1994" i="23" s="1"/>
  <c r="M1989" i="23"/>
  <c r="M1994" i="23" s="1"/>
  <c r="Q1994" i="23" s="1"/>
  <c r="F1989" i="23"/>
  <c r="F1994" i="23" s="1"/>
  <c r="D1989" i="23"/>
  <c r="D1994" i="23" s="1"/>
  <c r="H1994" i="23" s="1"/>
  <c r="Q1988" i="23"/>
  <c r="H1988" i="23"/>
  <c r="Q1987" i="23"/>
  <c r="H1987" i="23"/>
  <c r="Q1986" i="23"/>
  <c r="H1986" i="23"/>
  <c r="Q1985" i="23"/>
  <c r="H1985" i="23"/>
  <c r="O1955" i="23"/>
  <c r="O1960" i="23" s="1"/>
  <c r="Q1959" i="23"/>
  <c r="H1959" i="23"/>
  <c r="Q1958" i="23"/>
  <c r="H1958" i="23"/>
  <c r="Q1957" i="23"/>
  <c r="H1957" i="23"/>
  <c r="Q1956" i="23"/>
  <c r="H1956" i="23"/>
  <c r="M1955" i="23"/>
  <c r="M1960" i="23" s="1"/>
  <c r="F1955" i="23"/>
  <c r="F1960" i="23" s="1"/>
  <c r="D1955" i="23"/>
  <c r="D1960" i="23" s="1"/>
  <c r="H1960" i="23" s="1"/>
  <c r="Q1954" i="23"/>
  <c r="H1954" i="23"/>
  <c r="Q1953" i="23"/>
  <c r="H1953" i="23"/>
  <c r="Q1952" i="23"/>
  <c r="H1952" i="23"/>
  <c r="Q1951" i="23"/>
  <c r="H1951" i="23"/>
  <c r="Q1925" i="23"/>
  <c r="H1925" i="23"/>
  <c r="Q1924" i="23"/>
  <c r="H1924" i="23"/>
  <c r="Q1923" i="23"/>
  <c r="H1923" i="23"/>
  <c r="Q1922" i="23"/>
  <c r="H1922" i="23"/>
  <c r="O1921" i="23"/>
  <c r="O1926" i="23" s="1"/>
  <c r="M1921" i="23"/>
  <c r="M1926" i="23" s="1"/>
  <c r="F1921" i="23"/>
  <c r="F1926" i="23" s="1"/>
  <c r="D1921" i="23"/>
  <c r="D1926" i="23" s="1"/>
  <c r="H1926" i="23" s="1"/>
  <c r="Q1920" i="23"/>
  <c r="H1920" i="23"/>
  <c r="Q1919" i="23"/>
  <c r="H1919" i="23"/>
  <c r="Q1918" i="23"/>
  <c r="H1918" i="23"/>
  <c r="Q1917" i="23"/>
  <c r="H1917" i="23"/>
  <c r="Q1891" i="23"/>
  <c r="H1891" i="23"/>
  <c r="Q1890" i="23"/>
  <c r="H1890" i="23"/>
  <c r="Q1889" i="23"/>
  <c r="H1889" i="23"/>
  <c r="Q1888" i="23"/>
  <c r="H1888" i="23"/>
  <c r="O1887" i="23"/>
  <c r="O1892" i="23" s="1"/>
  <c r="M1887" i="23"/>
  <c r="M1892" i="23" s="1"/>
  <c r="F1887" i="23"/>
  <c r="F1892" i="23" s="1"/>
  <c r="D1887" i="23"/>
  <c r="D1892" i="23" s="1"/>
  <c r="H1892" i="23" s="1"/>
  <c r="Q1886" i="23"/>
  <c r="H1886" i="23"/>
  <c r="Q1885" i="23"/>
  <c r="H1885" i="23"/>
  <c r="Q1884" i="23"/>
  <c r="H1884" i="23"/>
  <c r="Q1883" i="23"/>
  <c r="H1883" i="23"/>
  <c r="Q1857" i="23"/>
  <c r="H1857" i="23"/>
  <c r="Q1856" i="23"/>
  <c r="H1856" i="23"/>
  <c r="Q1855" i="23"/>
  <c r="H1855" i="23"/>
  <c r="Q1854" i="23"/>
  <c r="H1854" i="23"/>
  <c r="O1853" i="23"/>
  <c r="O1858" i="23" s="1"/>
  <c r="M1853" i="23"/>
  <c r="M1858" i="23" s="1"/>
  <c r="F1853" i="23"/>
  <c r="F1858" i="23" s="1"/>
  <c r="D1853" i="23"/>
  <c r="D1858" i="23" s="1"/>
  <c r="H1858" i="23" s="1"/>
  <c r="Q1852" i="23"/>
  <c r="H1852" i="23"/>
  <c r="Q1851" i="23"/>
  <c r="H1851" i="23"/>
  <c r="Q1850" i="23"/>
  <c r="H1850" i="23"/>
  <c r="Q1849" i="23"/>
  <c r="H1849" i="23"/>
  <c r="Q1823" i="23"/>
  <c r="H1823" i="23"/>
  <c r="Q1822" i="23"/>
  <c r="H1822" i="23"/>
  <c r="Q1821" i="23"/>
  <c r="H1821" i="23"/>
  <c r="Q1820" i="23"/>
  <c r="H1820" i="23"/>
  <c r="O1819" i="23"/>
  <c r="M1819" i="23"/>
  <c r="M1824" i="23" s="1"/>
  <c r="F1819" i="23"/>
  <c r="F1824" i="23" s="1"/>
  <c r="D1819" i="23"/>
  <c r="D1824" i="23" s="1"/>
  <c r="Q1818" i="23"/>
  <c r="H1818" i="23"/>
  <c r="Q1817" i="23"/>
  <c r="H1817" i="23"/>
  <c r="Q1816" i="23"/>
  <c r="H1816" i="23"/>
  <c r="Q1815" i="23"/>
  <c r="H1815" i="23"/>
  <c r="Q1789" i="23"/>
  <c r="H1789" i="23"/>
  <c r="Q1788" i="23"/>
  <c r="H1788" i="23"/>
  <c r="Q1787" i="23"/>
  <c r="H1787" i="23"/>
  <c r="Q1786" i="23"/>
  <c r="H1786" i="23"/>
  <c r="O1785" i="23"/>
  <c r="O1790" i="23" s="1"/>
  <c r="M1785" i="23"/>
  <c r="M1790" i="23" s="1"/>
  <c r="F1785" i="23"/>
  <c r="F1790" i="23" s="1"/>
  <c r="D1785" i="23"/>
  <c r="D1790" i="23" s="1"/>
  <c r="Q1784" i="23"/>
  <c r="H1784" i="23"/>
  <c r="Q1783" i="23"/>
  <c r="H1783" i="23"/>
  <c r="Q1782" i="23"/>
  <c r="H1782" i="23"/>
  <c r="Q1781" i="23"/>
  <c r="H1781" i="23"/>
  <c r="Q1755" i="23"/>
  <c r="H1755" i="23"/>
  <c r="Q1754" i="23"/>
  <c r="H1754" i="23"/>
  <c r="Q1753" i="23"/>
  <c r="H1753" i="23"/>
  <c r="Q1752" i="23"/>
  <c r="H1752" i="23"/>
  <c r="O1751" i="23"/>
  <c r="O1756" i="23" s="1"/>
  <c r="M1751" i="23"/>
  <c r="M1756" i="23" s="1"/>
  <c r="F1751" i="23"/>
  <c r="F1756" i="23" s="1"/>
  <c r="D1751" i="23"/>
  <c r="D1756" i="23" s="1"/>
  <c r="Q1750" i="23"/>
  <c r="H1750" i="23"/>
  <c r="Q1749" i="23"/>
  <c r="H1749" i="23"/>
  <c r="Q1748" i="23"/>
  <c r="H1748" i="23"/>
  <c r="Q1747" i="23"/>
  <c r="H1747" i="23"/>
  <c r="Q1721" i="23"/>
  <c r="H1721" i="23"/>
  <c r="Q1720" i="23"/>
  <c r="H1720" i="23"/>
  <c r="Q1719" i="23"/>
  <c r="H1719" i="23"/>
  <c r="Q1718" i="23"/>
  <c r="H1718" i="23"/>
  <c r="O1717" i="23"/>
  <c r="O1722" i="23" s="1"/>
  <c r="M1717" i="23"/>
  <c r="M1722" i="23" s="1"/>
  <c r="F1717" i="23"/>
  <c r="F1722" i="23" s="1"/>
  <c r="D1717" i="23"/>
  <c r="D1722" i="23" s="1"/>
  <c r="Q1716" i="23"/>
  <c r="H1716" i="23"/>
  <c r="Q1715" i="23"/>
  <c r="H1715" i="23"/>
  <c r="Q1714" i="23"/>
  <c r="H1714" i="23"/>
  <c r="Q1713" i="23"/>
  <c r="H1713" i="23"/>
  <c r="Q1687" i="23"/>
  <c r="H1687" i="23"/>
  <c r="Q1686" i="23"/>
  <c r="H1686" i="23"/>
  <c r="Q1685" i="23"/>
  <c r="H1685" i="23"/>
  <c r="Q1684" i="23"/>
  <c r="H1684" i="23"/>
  <c r="O1683" i="23"/>
  <c r="O1688" i="23" s="1"/>
  <c r="M1683" i="23"/>
  <c r="M1688" i="23" s="1"/>
  <c r="F1683" i="23"/>
  <c r="F1688" i="23" s="1"/>
  <c r="D1683" i="23"/>
  <c r="D1688" i="23" s="1"/>
  <c r="Q1682" i="23"/>
  <c r="H1682" i="23"/>
  <c r="Q1681" i="23"/>
  <c r="H1681" i="23"/>
  <c r="Q1680" i="23"/>
  <c r="H1680" i="23"/>
  <c r="Q1679" i="23"/>
  <c r="H1679" i="23"/>
  <c r="Q1653" i="23"/>
  <c r="H1653" i="23"/>
  <c r="Q1652" i="23"/>
  <c r="H1652" i="23"/>
  <c r="Q1651" i="23"/>
  <c r="H1651" i="23"/>
  <c r="Q1650" i="23"/>
  <c r="H1650" i="23"/>
  <c r="O1649" i="23"/>
  <c r="O1654" i="23" s="1"/>
  <c r="M1649" i="23"/>
  <c r="M1654" i="23" s="1"/>
  <c r="F1649" i="23"/>
  <c r="F1654" i="23" s="1"/>
  <c r="D1649" i="23"/>
  <c r="D1654" i="23" s="1"/>
  <c r="Q1648" i="23"/>
  <c r="H1648" i="23"/>
  <c r="Q1647" i="23"/>
  <c r="H1647" i="23"/>
  <c r="Q1646" i="23"/>
  <c r="H1646" i="23"/>
  <c r="Q1645" i="23"/>
  <c r="H1645" i="23"/>
  <c r="Q1619" i="23"/>
  <c r="H1619" i="23"/>
  <c r="Q1618" i="23"/>
  <c r="H1618" i="23"/>
  <c r="Q1617" i="23"/>
  <c r="H1617" i="23"/>
  <c r="Q1616" i="23"/>
  <c r="H1616" i="23"/>
  <c r="O1615" i="23"/>
  <c r="O1620" i="23" s="1"/>
  <c r="M1615" i="23"/>
  <c r="M1620" i="23" s="1"/>
  <c r="F1615" i="23"/>
  <c r="F1620" i="23" s="1"/>
  <c r="D1615" i="23"/>
  <c r="D1620" i="23" s="1"/>
  <c r="Q1614" i="23"/>
  <c r="H1614" i="23"/>
  <c r="Q1613" i="23"/>
  <c r="H1613" i="23"/>
  <c r="Q1612" i="23"/>
  <c r="H1612" i="23"/>
  <c r="Q1611" i="23"/>
  <c r="H1611" i="23"/>
  <c r="Q1585" i="23"/>
  <c r="H1585" i="23"/>
  <c r="Q1584" i="23"/>
  <c r="H1584" i="23"/>
  <c r="Q1583" i="23"/>
  <c r="H1583" i="23"/>
  <c r="Q1582" i="23"/>
  <c r="H1582" i="23"/>
  <c r="O1581" i="23"/>
  <c r="O1586" i="23" s="1"/>
  <c r="M1581" i="23"/>
  <c r="M1586" i="23" s="1"/>
  <c r="F1581" i="23"/>
  <c r="F1586" i="23" s="1"/>
  <c r="D1581" i="23"/>
  <c r="D1586" i="23" s="1"/>
  <c r="Q1580" i="23"/>
  <c r="H1580" i="23"/>
  <c r="Q1579" i="23"/>
  <c r="H1579" i="23"/>
  <c r="Q1578" i="23"/>
  <c r="H1578" i="23"/>
  <c r="Q1577" i="23"/>
  <c r="H1577" i="23"/>
  <c r="Q1551" i="23"/>
  <c r="H1551" i="23"/>
  <c r="Q1550" i="23"/>
  <c r="H1550" i="23"/>
  <c r="Q1549" i="23"/>
  <c r="H1549" i="23"/>
  <c r="Q1548" i="23"/>
  <c r="H1548" i="23"/>
  <c r="O1547" i="23"/>
  <c r="O1552" i="23" s="1"/>
  <c r="M1547" i="23"/>
  <c r="M1552" i="23" s="1"/>
  <c r="F1547" i="23"/>
  <c r="F1552" i="23" s="1"/>
  <c r="D1547" i="23"/>
  <c r="D1552" i="23" s="1"/>
  <c r="Q1546" i="23"/>
  <c r="H1546" i="23"/>
  <c r="Q1545" i="23"/>
  <c r="H1545" i="23"/>
  <c r="Q1544" i="23"/>
  <c r="H1544" i="23"/>
  <c r="Q1543" i="23"/>
  <c r="H1543" i="23"/>
  <c r="Q1517" i="23"/>
  <c r="H1517" i="23"/>
  <c r="Q1516" i="23"/>
  <c r="H1516" i="23"/>
  <c r="Q1515" i="23"/>
  <c r="H1515" i="23"/>
  <c r="Q1514" i="23"/>
  <c r="H1514" i="23"/>
  <c r="O1513" i="23"/>
  <c r="O1518" i="23" s="1"/>
  <c r="M1513" i="23"/>
  <c r="M1518" i="23" s="1"/>
  <c r="F1513" i="23"/>
  <c r="F1518" i="23" s="1"/>
  <c r="D1513" i="23"/>
  <c r="D1518" i="23" s="1"/>
  <c r="Q1512" i="23"/>
  <c r="H1512" i="23"/>
  <c r="Q1511" i="23"/>
  <c r="H1511" i="23"/>
  <c r="Q1510" i="23"/>
  <c r="H1510" i="23"/>
  <c r="Q1509" i="23"/>
  <c r="H1509" i="23"/>
  <c r="Q1483" i="23"/>
  <c r="H1483" i="23"/>
  <c r="Q1482" i="23"/>
  <c r="H1482" i="23"/>
  <c r="Q1481" i="23"/>
  <c r="H1481" i="23"/>
  <c r="Q1480" i="23"/>
  <c r="H1480" i="23"/>
  <c r="O1479" i="23"/>
  <c r="O1484" i="23" s="1"/>
  <c r="M1479" i="23"/>
  <c r="M1484" i="23" s="1"/>
  <c r="F1479" i="23"/>
  <c r="F1484" i="23" s="1"/>
  <c r="D1479" i="23"/>
  <c r="D1484" i="23" s="1"/>
  <c r="Q1478" i="23"/>
  <c r="H1478" i="23"/>
  <c r="Q1477" i="23"/>
  <c r="H1477" i="23"/>
  <c r="Q1476" i="23"/>
  <c r="H1476" i="23"/>
  <c r="Q1475" i="23"/>
  <c r="H1475" i="23"/>
  <c r="Q1449" i="23"/>
  <c r="H1449" i="23"/>
  <c r="Q1448" i="23"/>
  <c r="H1448" i="23"/>
  <c r="Q1447" i="23"/>
  <c r="H1447" i="23"/>
  <c r="Q1446" i="23"/>
  <c r="H1446" i="23"/>
  <c r="O1445" i="23"/>
  <c r="O1450" i="23" s="1"/>
  <c r="M1445" i="23"/>
  <c r="M1450" i="23" s="1"/>
  <c r="F1445" i="23"/>
  <c r="F1450" i="23" s="1"/>
  <c r="D1445" i="23"/>
  <c r="D1450" i="23" s="1"/>
  <c r="Q1444" i="23"/>
  <c r="H1444" i="23"/>
  <c r="Q1443" i="23"/>
  <c r="H1443" i="23"/>
  <c r="Q1442" i="23"/>
  <c r="H1442" i="23"/>
  <c r="Q1441" i="23"/>
  <c r="H1441" i="23"/>
  <c r="Q1415" i="23"/>
  <c r="H1415" i="23"/>
  <c r="Q1414" i="23"/>
  <c r="H1414" i="23"/>
  <c r="Q1413" i="23"/>
  <c r="H1413" i="23"/>
  <c r="Q1412" i="23"/>
  <c r="H1412" i="23"/>
  <c r="O1411" i="23"/>
  <c r="O1416" i="23" s="1"/>
  <c r="M1411" i="23"/>
  <c r="M1416" i="23" s="1"/>
  <c r="F1411" i="23"/>
  <c r="F1416" i="23" s="1"/>
  <c r="D1411" i="23"/>
  <c r="D1416" i="23" s="1"/>
  <c r="Q1410" i="23"/>
  <c r="H1410" i="23"/>
  <c r="Q1409" i="23"/>
  <c r="H1409" i="23"/>
  <c r="Q1408" i="23"/>
  <c r="H1408" i="23"/>
  <c r="Q1407" i="23"/>
  <c r="H1407" i="23"/>
  <c r="Q1381" i="23"/>
  <c r="H1381" i="23"/>
  <c r="Q1380" i="23"/>
  <c r="H1380" i="23"/>
  <c r="Q1379" i="23"/>
  <c r="H1379" i="23"/>
  <c r="Q1378" i="23"/>
  <c r="H1378" i="23"/>
  <c r="O1377" i="23"/>
  <c r="O1382" i="23" s="1"/>
  <c r="M1377" i="23"/>
  <c r="M1382" i="23" s="1"/>
  <c r="F1377" i="23"/>
  <c r="F1382" i="23" s="1"/>
  <c r="D1377" i="23"/>
  <c r="D1382" i="23" s="1"/>
  <c r="Q1376" i="23"/>
  <c r="H1376" i="23"/>
  <c r="Q1375" i="23"/>
  <c r="H1375" i="23"/>
  <c r="Q1374" i="23"/>
  <c r="H1374" i="23"/>
  <c r="Q1373" i="23"/>
  <c r="H1373" i="23"/>
  <c r="Q1347" i="23"/>
  <c r="H1347" i="23"/>
  <c r="Q1346" i="23"/>
  <c r="H1346" i="23"/>
  <c r="Q1345" i="23"/>
  <c r="H1345" i="23"/>
  <c r="Q1344" i="23"/>
  <c r="H1344" i="23"/>
  <c r="O1343" i="23"/>
  <c r="O1348" i="23" s="1"/>
  <c r="M1343" i="23"/>
  <c r="M1348" i="23" s="1"/>
  <c r="F1343" i="23"/>
  <c r="F1348" i="23" s="1"/>
  <c r="D1343" i="23"/>
  <c r="D1348" i="23" s="1"/>
  <c r="Q1342" i="23"/>
  <c r="H1342" i="23"/>
  <c r="Q1341" i="23"/>
  <c r="H1341" i="23"/>
  <c r="Q1340" i="23"/>
  <c r="H1340" i="23"/>
  <c r="Q1339" i="23"/>
  <c r="H1339" i="23"/>
  <c r="Q1313" i="23"/>
  <c r="H1313" i="23"/>
  <c r="Q1312" i="23"/>
  <c r="H1312" i="23"/>
  <c r="Q1311" i="23"/>
  <c r="H1311" i="23"/>
  <c r="Q1310" i="23"/>
  <c r="H1310" i="23"/>
  <c r="O1309" i="23"/>
  <c r="O1314" i="23" s="1"/>
  <c r="M1309" i="23"/>
  <c r="M1314" i="23" s="1"/>
  <c r="F1309" i="23"/>
  <c r="F1314" i="23" s="1"/>
  <c r="D1309" i="23"/>
  <c r="D1314" i="23" s="1"/>
  <c r="Q1308" i="23"/>
  <c r="H1308" i="23"/>
  <c r="Q1307" i="23"/>
  <c r="H1307" i="23"/>
  <c r="Q1306" i="23"/>
  <c r="H1306" i="23"/>
  <c r="Q1305" i="23"/>
  <c r="H1305" i="23"/>
  <c r="Q1279" i="23"/>
  <c r="H1279" i="23"/>
  <c r="Q1278" i="23"/>
  <c r="H1278" i="23"/>
  <c r="Q1277" i="23"/>
  <c r="H1277" i="23"/>
  <c r="Q1276" i="23"/>
  <c r="H1276" i="23"/>
  <c r="O1275" i="23"/>
  <c r="O1280" i="23" s="1"/>
  <c r="M1275" i="23"/>
  <c r="M1280" i="23" s="1"/>
  <c r="F1275" i="23"/>
  <c r="F1280" i="23" s="1"/>
  <c r="D1275" i="23"/>
  <c r="D1280" i="23" s="1"/>
  <c r="Q1274" i="23"/>
  <c r="H1274" i="23"/>
  <c r="Q1273" i="23"/>
  <c r="H1273" i="23"/>
  <c r="Q1272" i="23"/>
  <c r="H1272" i="23"/>
  <c r="Q1271" i="23"/>
  <c r="H1271" i="23"/>
  <c r="Q1245" i="23"/>
  <c r="H1245" i="23"/>
  <c r="Q1244" i="23"/>
  <c r="H1244" i="23"/>
  <c r="Q1243" i="23"/>
  <c r="H1243" i="23"/>
  <c r="Q1242" i="23"/>
  <c r="H1242" i="23"/>
  <c r="O1241" i="23"/>
  <c r="O1246" i="23" s="1"/>
  <c r="M1241" i="23"/>
  <c r="M1246" i="23" s="1"/>
  <c r="F1241" i="23"/>
  <c r="F1246" i="23" s="1"/>
  <c r="D1241" i="23"/>
  <c r="D1246" i="23" s="1"/>
  <c r="Q1240" i="23"/>
  <c r="H1240" i="23"/>
  <c r="Q1239" i="23"/>
  <c r="H1239" i="23"/>
  <c r="Q1238" i="23"/>
  <c r="H1238" i="23"/>
  <c r="Q1237" i="23"/>
  <c r="H1237" i="23"/>
  <c r="Q1211" i="23"/>
  <c r="H1211" i="23"/>
  <c r="Q1210" i="23"/>
  <c r="H1210" i="23"/>
  <c r="Q1209" i="23"/>
  <c r="H1209" i="23"/>
  <c r="Q1208" i="23"/>
  <c r="H1208" i="23"/>
  <c r="O1207" i="23"/>
  <c r="O1212" i="23" s="1"/>
  <c r="M1207" i="23"/>
  <c r="M1212" i="23" s="1"/>
  <c r="F1207" i="23"/>
  <c r="F1212" i="23" s="1"/>
  <c r="D1207" i="23"/>
  <c r="D1212" i="23" s="1"/>
  <c r="Q1206" i="23"/>
  <c r="H1206" i="23"/>
  <c r="Q1205" i="23"/>
  <c r="H1205" i="23"/>
  <c r="Q1204" i="23"/>
  <c r="H1204" i="23"/>
  <c r="Q1203" i="23"/>
  <c r="H1203" i="23"/>
  <c r="Q1177" i="23"/>
  <c r="H1177" i="23"/>
  <c r="Q1176" i="23"/>
  <c r="H1176" i="23"/>
  <c r="Q1175" i="23"/>
  <c r="H1175" i="23"/>
  <c r="Q1174" i="23"/>
  <c r="H1174" i="23"/>
  <c r="O1173" i="23"/>
  <c r="O1178" i="23" s="1"/>
  <c r="M1173" i="23"/>
  <c r="M1178" i="23" s="1"/>
  <c r="Q1178" i="23" s="1"/>
  <c r="F1173" i="23"/>
  <c r="F1178" i="23" s="1"/>
  <c r="D1173" i="23"/>
  <c r="D1178" i="23" s="1"/>
  <c r="Q1172" i="23"/>
  <c r="H1172" i="23"/>
  <c r="Q1171" i="23"/>
  <c r="H1171" i="23"/>
  <c r="Q1170" i="23"/>
  <c r="H1170" i="23"/>
  <c r="Q1169" i="23"/>
  <c r="H1169" i="23"/>
  <c r="Q1143" i="23"/>
  <c r="H1143" i="23"/>
  <c r="Q1142" i="23"/>
  <c r="H1142" i="23"/>
  <c r="Q1141" i="23"/>
  <c r="H1141" i="23"/>
  <c r="Q1140" i="23"/>
  <c r="H1140" i="23"/>
  <c r="O1139" i="23"/>
  <c r="O1144" i="23" s="1"/>
  <c r="M1139" i="23"/>
  <c r="M1144" i="23" s="1"/>
  <c r="F1139" i="23"/>
  <c r="F1144" i="23" s="1"/>
  <c r="D1139" i="23"/>
  <c r="D1144" i="23" s="1"/>
  <c r="Q1138" i="23"/>
  <c r="H1138" i="23"/>
  <c r="Q1137" i="23"/>
  <c r="H1137" i="23"/>
  <c r="Q1136" i="23"/>
  <c r="H1136" i="23"/>
  <c r="Q1135" i="23"/>
  <c r="H1135" i="23"/>
  <c r="Q1109" i="23"/>
  <c r="H1109" i="23"/>
  <c r="Q1108" i="23"/>
  <c r="H1108" i="23"/>
  <c r="Q1107" i="23"/>
  <c r="H1107" i="23"/>
  <c r="Q1106" i="23"/>
  <c r="H1106" i="23"/>
  <c r="O1105" i="23"/>
  <c r="O1110" i="23" s="1"/>
  <c r="M1105" i="23"/>
  <c r="M1110" i="23" s="1"/>
  <c r="F1105" i="23"/>
  <c r="F1110" i="23" s="1"/>
  <c r="D1105" i="23"/>
  <c r="D1110" i="23" s="1"/>
  <c r="Q1104" i="23"/>
  <c r="H1104" i="23"/>
  <c r="Q1103" i="23"/>
  <c r="H1103" i="23"/>
  <c r="Q1102" i="23"/>
  <c r="H1102" i="23"/>
  <c r="Q1101" i="23"/>
  <c r="H1101" i="23"/>
  <c r="Q1075" i="23"/>
  <c r="H1075" i="23"/>
  <c r="Q1074" i="23"/>
  <c r="H1074" i="23"/>
  <c r="Q1073" i="23"/>
  <c r="H1073" i="23"/>
  <c r="Q1072" i="23"/>
  <c r="H1072" i="23"/>
  <c r="O1071" i="23"/>
  <c r="O1076" i="23" s="1"/>
  <c r="M1071" i="23"/>
  <c r="M1076" i="23" s="1"/>
  <c r="F1071" i="23"/>
  <c r="F1076" i="23" s="1"/>
  <c r="D1071" i="23"/>
  <c r="D1076" i="23" s="1"/>
  <c r="Q1070" i="23"/>
  <c r="H1070" i="23"/>
  <c r="Q1069" i="23"/>
  <c r="H1069" i="23"/>
  <c r="Q1068" i="23"/>
  <c r="H1068" i="23"/>
  <c r="Q1067" i="23"/>
  <c r="H1067" i="23"/>
  <c r="Q1041" i="23"/>
  <c r="H1041" i="23"/>
  <c r="Q1040" i="23"/>
  <c r="H1040" i="23"/>
  <c r="Q1039" i="23"/>
  <c r="H1039" i="23"/>
  <c r="Q1038" i="23"/>
  <c r="H1038" i="23"/>
  <c r="O1037" i="23"/>
  <c r="O1042" i="23" s="1"/>
  <c r="M1037" i="23"/>
  <c r="M1042" i="23" s="1"/>
  <c r="F1037" i="23"/>
  <c r="F1042" i="23" s="1"/>
  <c r="D1037" i="23"/>
  <c r="D1042" i="23" s="1"/>
  <c r="Q1036" i="23"/>
  <c r="H1036" i="23"/>
  <c r="Q1035" i="23"/>
  <c r="H1035" i="23"/>
  <c r="Q1034" i="23"/>
  <c r="H1034" i="23"/>
  <c r="Q1033" i="23"/>
  <c r="H1033" i="23"/>
  <c r="Q1007" i="23"/>
  <c r="H1007" i="23"/>
  <c r="Q1006" i="23"/>
  <c r="H1006" i="23"/>
  <c r="Q1005" i="23"/>
  <c r="H1005" i="23"/>
  <c r="Q1004" i="23"/>
  <c r="H1004" i="23"/>
  <c r="O1003" i="23"/>
  <c r="O1008" i="23" s="1"/>
  <c r="M1003" i="23"/>
  <c r="M1008" i="23" s="1"/>
  <c r="F1003" i="23"/>
  <c r="F1008" i="23" s="1"/>
  <c r="D1003" i="23"/>
  <c r="D1008" i="23" s="1"/>
  <c r="Q1002" i="23"/>
  <c r="H1002" i="23"/>
  <c r="Q1001" i="23"/>
  <c r="H1001" i="23"/>
  <c r="Q1000" i="23"/>
  <c r="H1000" i="23"/>
  <c r="Q999" i="23"/>
  <c r="H999" i="23"/>
  <c r="Q973" i="23"/>
  <c r="H973" i="23"/>
  <c r="Q972" i="23"/>
  <c r="H972" i="23"/>
  <c r="Q971" i="23"/>
  <c r="H971" i="23"/>
  <c r="Q970" i="23"/>
  <c r="H970" i="23"/>
  <c r="O969" i="23"/>
  <c r="O974" i="23" s="1"/>
  <c r="M969" i="23"/>
  <c r="M974" i="23" s="1"/>
  <c r="F969" i="23"/>
  <c r="F974" i="23" s="1"/>
  <c r="D969" i="23"/>
  <c r="D974" i="23" s="1"/>
  <c r="Q968" i="23"/>
  <c r="H968" i="23"/>
  <c r="Q967" i="23"/>
  <c r="H967" i="23"/>
  <c r="Q966" i="23"/>
  <c r="H966" i="23"/>
  <c r="Q965" i="23"/>
  <c r="H965" i="23"/>
  <c r="Q939" i="23"/>
  <c r="H939" i="23"/>
  <c r="Q938" i="23"/>
  <c r="H938" i="23"/>
  <c r="Q937" i="23"/>
  <c r="H937" i="23"/>
  <c r="Q936" i="23"/>
  <c r="H936" i="23"/>
  <c r="O935" i="23"/>
  <c r="O940" i="23" s="1"/>
  <c r="M935" i="23"/>
  <c r="M940" i="23" s="1"/>
  <c r="F935" i="23"/>
  <c r="F940" i="23" s="1"/>
  <c r="D935" i="23"/>
  <c r="D940" i="23" s="1"/>
  <c r="Q934" i="23"/>
  <c r="H934" i="23"/>
  <c r="Q933" i="23"/>
  <c r="H933" i="23"/>
  <c r="Q932" i="23"/>
  <c r="H932" i="23"/>
  <c r="Q931" i="23"/>
  <c r="H931" i="23"/>
  <c r="Q905" i="23"/>
  <c r="H905" i="23"/>
  <c r="Q904" i="23"/>
  <c r="H904" i="23"/>
  <c r="Q903" i="23"/>
  <c r="H903" i="23"/>
  <c r="Q902" i="23"/>
  <c r="H902" i="23"/>
  <c r="O901" i="23"/>
  <c r="O906" i="23" s="1"/>
  <c r="M901" i="23"/>
  <c r="M906" i="23" s="1"/>
  <c r="Q906" i="23" s="1"/>
  <c r="F901" i="23"/>
  <c r="F906" i="23" s="1"/>
  <c r="D901" i="23"/>
  <c r="D906" i="23" s="1"/>
  <c r="Q900" i="23"/>
  <c r="H900" i="23"/>
  <c r="Q899" i="23"/>
  <c r="H899" i="23"/>
  <c r="Q898" i="23"/>
  <c r="H898" i="23"/>
  <c r="Q897" i="23"/>
  <c r="H897" i="23"/>
  <c r="Q871" i="23"/>
  <c r="H871" i="23"/>
  <c r="Q870" i="23"/>
  <c r="H870" i="23"/>
  <c r="Q869" i="23"/>
  <c r="H869" i="23"/>
  <c r="Q868" i="23"/>
  <c r="H868" i="23"/>
  <c r="O867" i="23"/>
  <c r="O872" i="23" s="1"/>
  <c r="M867" i="23"/>
  <c r="M872" i="23" s="1"/>
  <c r="F867" i="23"/>
  <c r="F872" i="23" s="1"/>
  <c r="D867" i="23"/>
  <c r="D872" i="23" s="1"/>
  <c r="Q866" i="23"/>
  <c r="H866" i="23"/>
  <c r="Q865" i="23"/>
  <c r="H865" i="23"/>
  <c r="Q864" i="23"/>
  <c r="H864" i="23"/>
  <c r="Q863" i="23"/>
  <c r="H863" i="23"/>
  <c r="Q837" i="23"/>
  <c r="H837" i="23"/>
  <c r="Q836" i="23"/>
  <c r="H836" i="23"/>
  <c r="Q835" i="23"/>
  <c r="H835" i="23"/>
  <c r="Q834" i="23"/>
  <c r="H834" i="23"/>
  <c r="O833" i="23"/>
  <c r="O838" i="23" s="1"/>
  <c r="M833" i="23"/>
  <c r="M838" i="23" s="1"/>
  <c r="F833" i="23"/>
  <c r="F838" i="23" s="1"/>
  <c r="D833" i="23"/>
  <c r="D838" i="23" s="1"/>
  <c r="Q832" i="23"/>
  <c r="H832" i="23"/>
  <c r="Q831" i="23"/>
  <c r="H831" i="23"/>
  <c r="Q830" i="23"/>
  <c r="H830" i="23"/>
  <c r="Q829" i="23"/>
  <c r="H829" i="23"/>
  <c r="Q803" i="23"/>
  <c r="H803" i="23"/>
  <c r="Q802" i="23"/>
  <c r="H802" i="23"/>
  <c r="Q801" i="23"/>
  <c r="H801" i="23"/>
  <c r="Q800" i="23"/>
  <c r="H800" i="23"/>
  <c r="O799" i="23"/>
  <c r="O804" i="23" s="1"/>
  <c r="M799" i="23"/>
  <c r="M804" i="23" s="1"/>
  <c r="F799" i="23"/>
  <c r="F804" i="23" s="1"/>
  <c r="D799" i="23"/>
  <c r="D804" i="23" s="1"/>
  <c r="Q798" i="23"/>
  <c r="H798" i="23"/>
  <c r="Q797" i="23"/>
  <c r="H797" i="23"/>
  <c r="Q796" i="23"/>
  <c r="H796" i="23"/>
  <c r="Q795" i="23"/>
  <c r="H795" i="23"/>
  <c r="Q769" i="23"/>
  <c r="H769" i="23"/>
  <c r="Q768" i="23"/>
  <c r="H768" i="23"/>
  <c r="Q767" i="23"/>
  <c r="H767" i="23"/>
  <c r="Q766" i="23"/>
  <c r="H766" i="23"/>
  <c r="O765" i="23"/>
  <c r="O770" i="23" s="1"/>
  <c r="M765" i="23"/>
  <c r="M770" i="23" s="1"/>
  <c r="F765" i="23"/>
  <c r="F770" i="23" s="1"/>
  <c r="D765" i="23"/>
  <c r="D770" i="23" s="1"/>
  <c r="Q764" i="23"/>
  <c r="H764" i="23"/>
  <c r="Q763" i="23"/>
  <c r="H763" i="23"/>
  <c r="Q762" i="23"/>
  <c r="H762" i="23"/>
  <c r="Q761" i="23"/>
  <c r="H761" i="23"/>
  <c r="Q735" i="23"/>
  <c r="H735" i="23"/>
  <c r="Q734" i="23"/>
  <c r="H734" i="23"/>
  <c r="Q733" i="23"/>
  <c r="H733" i="23"/>
  <c r="Q732" i="23"/>
  <c r="H732" i="23"/>
  <c r="O731" i="23"/>
  <c r="O736" i="23" s="1"/>
  <c r="M731" i="23"/>
  <c r="M736" i="23" s="1"/>
  <c r="F731" i="23"/>
  <c r="F736" i="23" s="1"/>
  <c r="D731" i="23"/>
  <c r="D736" i="23" s="1"/>
  <c r="Q730" i="23"/>
  <c r="H730" i="23"/>
  <c r="Q729" i="23"/>
  <c r="H729" i="23"/>
  <c r="Q728" i="23"/>
  <c r="H728" i="23"/>
  <c r="Q727" i="23"/>
  <c r="H727" i="23"/>
  <c r="Q701" i="23"/>
  <c r="H701" i="23"/>
  <c r="Q700" i="23"/>
  <c r="H700" i="23"/>
  <c r="Q699" i="23"/>
  <c r="H699" i="23"/>
  <c r="Q698" i="23"/>
  <c r="H698" i="23"/>
  <c r="O697" i="23"/>
  <c r="O702" i="23" s="1"/>
  <c r="M697" i="23"/>
  <c r="M702" i="23" s="1"/>
  <c r="F697" i="23"/>
  <c r="F702" i="23" s="1"/>
  <c r="D697" i="23"/>
  <c r="D702" i="23" s="1"/>
  <c r="Q696" i="23"/>
  <c r="H696" i="23"/>
  <c r="Q695" i="23"/>
  <c r="H695" i="23"/>
  <c r="Q694" i="23"/>
  <c r="H694" i="23"/>
  <c r="Q693" i="23"/>
  <c r="H693" i="23"/>
  <c r="Q667" i="23"/>
  <c r="H667" i="23"/>
  <c r="Q666" i="23"/>
  <c r="H666" i="23"/>
  <c r="Q665" i="23"/>
  <c r="H665" i="23"/>
  <c r="Q664" i="23"/>
  <c r="H664" i="23"/>
  <c r="O663" i="23"/>
  <c r="O668" i="23" s="1"/>
  <c r="M663" i="23"/>
  <c r="M668" i="23" s="1"/>
  <c r="F663" i="23"/>
  <c r="F668" i="23" s="1"/>
  <c r="D663" i="23"/>
  <c r="D668" i="23" s="1"/>
  <c r="Q662" i="23"/>
  <c r="H662" i="23"/>
  <c r="Q661" i="23"/>
  <c r="H661" i="23"/>
  <c r="Q660" i="23"/>
  <c r="H660" i="23"/>
  <c r="Q659" i="23"/>
  <c r="H659" i="23"/>
  <c r="Q633" i="23"/>
  <c r="H633" i="23"/>
  <c r="Q632" i="23"/>
  <c r="H632" i="23"/>
  <c r="Q631" i="23"/>
  <c r="H631" i="23"/>
  <c r="Q630" i="23"/>
  <c r="H630" i="23"/>
  <c r="O629" i="23"/>
  <c r="O634" i="23" s="1"/>
  <c r="M629" i="23"/>
  <c r="M634" i="23" s="1"/>
  <c r="Q634" i="23" s="1"/>
  <c r="F629" i="23"/>
  <c r="F634" i="23" s="1"/>
  <c r="D629" i="23"/>
  <c r="D634" i="23" s="1"/>
  <c r="Q628" i="23"/>
  <c r="H628" i="23"/>
  <c r="Q627" i="23"/>
  <c r="H627" i="23"/>
  <c r="Q626" i="23"/>
  <c r="H626" i="23"/>
  <c r="Q625" i="23"/>
  <c r="H625" i="23"/>
  <c r="Q599" i="23"/>
  <c r="H599" i="23"/>
  <c r="Q598" i="23"/>
  <c r="H598" i="23"/>
  <c r="Q597" i="23"/>
  <c r="H597" i="23"/>
  <c r="Q596" i="23"/>
  <c r="H596" i="23"/>
  <c r="O595" i="23"/>
  <c r="O600" i="23" s="1"/>
  <c r="M595" i="23"/>
  <c r="M600" i="23" s="1"/>
  <c r="F595" i="23"/>
  <c r="F600" i="23" s="1"/>
  <c r="D595" i="23"/>
  <c r="D600" i="23" s="1"/>
  <c r="Q594" i="23"/>
  <c r="H594" i="23"/>
  <c r="Q593" i="23"/>
  <c r="H593" i="23"/>
  <c r="Q592" i="23"/>
  <c r="H592" i="23"/>
  <c r="Q591" i="23"/>
  <c r="H591" i="23"/>
  <c r="Q565" i="23"/>
  <c r="H565" i="23"/>
  <c r="Q564" i="23"/>
  <c r="H564" i="23"/>
  <c r="Q563" i="23"/>
  <c r="H563" i="23"/>
  <c r="Q562" i="23"/>
  <c r="H562" i="23"/>
  <c r="O561" i="23"/>
  <c r="O566" i="23" s="1"/>
  <c r="M561" i="23"/>
  <c r="M566" i="23" s="1"/>
  <c r="Q566" i="23" s="1"/>
  <c r="F561" i="23"/>
  <c r="F566" i="23" s="1"/>
  <c r="D561" i="23"/>
  <c r="D566" i="23" s="1"/>
  <c r="Q560" i="23"/>
  <c r="H560" i="23"/>
  <c r="Q559" i="23"/>
  <c r="H559" i="23"/>
  <c r="Q558" i="23"/>
  <c r="H558" i="23"/>
  <c r="Q557" i="23"/>
  <c r="H557" i="23"/>
  <c r="Q531" i="23"/>
  <c r="H531" i="23"/>
  <c r="Q530" i="23"/>
  <c r="H530" i="23"/>
  <c r="Q529" i="23"/>
  <c r="H529" i="23"/>
  <c r="Q528" i="23"/>
  <c r="H528" i="23"/>
  <c r="O527" i="23"/>
  <c r="O532" i="23" s="1"/>
  <c r="M527" i="23"/>
  <c r="M532" i="23" s="1"/>
  <c r="Q532" i="23" s="1"/>
  <c r="F527" i="23"/>
  <c r="F532" i="23" s="1"/>
  <c r="D527" i="23"/>
  <c r="D532" i="23" s="1"/>
  <c r="Q526" i="23"/>
  <c r="H526" i="23"/>
  <c r="Q525" i="23"/>
  <c r="H525" i="23"/>
  <c r="Q524" i="23"/>
  <c r="H524" i="23"/>
  <c r="Q523" i="23"/>
  <c r="H523" i="23"/>
  <c r="Q497" i="23"/>
  <c r="H497" i="23"/>
  <c r="Q496" i="23"/>
  <c r="H496" i="23"/>
  <c r="Q495" i="23"/>
  <c r="H495" i="23"/>
  <c r="Q494" i="23"/>
  <c r="H494" i="23"/>
  <c r="O493" i="23"/>
  <c r="O498" i="23" s="1"/>
  <c r="M493" i="23"/>
  <c r="M498" i="23" s="1"/>
  <c r="Q498" i="23" s="1"/>
  <c r="F493" i="23"/>
  <c r="F498" i="23" s="1"/>
  <c r="D493" i="23"/>
  <c r="D498" i="23" s="1"/>
  <c r="Q492" i="23"/>
  <c r="H492" i="23"/>
  <c r="Q491" i="23"/>
  <c r="H491" i="23"/>
  <c r="Q490" i="23"/>
  <c r="H490" i="23"/>
  <c r="Q489" i="23"/>
  <c r="H489" i="23"/>
  <c r="Q463" i="23"/>
  <c r="H463" i="23"/>
  <c r="Q462" i="23"/>
  <c r="H462" i="23"/>
  <c r="Q461" i="23"/>
  <c r="H461" i="23"/>
  <c r="Q460" i="23"/>
  <c r="H460" i="23"/>
  <c r="O459" i="23"/>
  <c r="O464" i="23" s="1"/>
  <c r="M459" i="23"/>
  <c r="M464" i="23" s="1"/>
  <c r="Q464" i="23" s="1"/>
  <c r="F459" i="23"/>
  <c r="F464" i="23" s="1"/>
  <c r="D459" i="23"/>
  <c r="D464" i="23" s="1"/>
  <c r="Q458" i="23"/>
  <c r="H458" i="23"/>
  <c r="Q457" i="23"/>
  <c r="H457" i="23"/>
  <c r="Q456" i="23"/>
  <c r="H456" i="23"/>
  <c r="Q455" i="23"/>
  <c r="H455" i="23"/>
  <c r="Q429" i="23"/>
  <c r="H429" i="23"/>
  <c r="Q428" i="23"/>
  <c r="H428" i="23"/>
  <c r="Q427" i="23"/>
  <c r="H427" i="23"/>
  <c r="Q426" i="23"/>
  <c r="H426" i="23"/>
  <c r="O425" i="23"/>
  <c r="O430" i="23" s="1"/>
  <c r="M425" i="23"/>
  <c r="M430" i="23" s="1"/>
  <c r="F425" i="23"/>
  <c r="F430" i="23" s="1"/>
  <c r="D425" i="23"/>
  <c r="D430" i="23" s="1"/>
  <c r="Q424" i="23"/>
  <c r="H424" i="23"/>
  <c r="Q423" i="23"/>
  <c r="H423" i="23"/>
  <c r="Q422" i="23"/>
  <c r="H422" i="23"/>
  <c r="Q421" i="23"/>
  <c r="H421" i="23"/>
  <c r="Q395" i="23"/>
  <c r="H395" i="23"/>
  <c r="Q394" i="23"/>
  <c r="H394" i="23"/>
  <c r="Q393" i="23"/>
  <c r="H393" i="23"/>
  <c r="Q392" i="23"/>
  <c r="H392" i="23"/>
  <c r="O391" i="23"/>
  <c r="O396" i="23" s="1"/>
  <c r="M391" i="23"/>
  <c r="M396" i="23" s="1"/>
  <c r="Q396" i="23" s="1"/>
  <c r="F391" i="23"/>
  <c r="F396" i="23" s="1"/>
  <c r="D391" i="23"/>
  <c r="D396" i="23" s="1"/>
  <c r="Q390" i="23"/>
  <c r="H390" i="23"/>
  <c r="Q389" i="23"/>
  <c r="H389" i="23"/>
  <c r="Q388" i="23"/>
  <c r="H388" i="23"/>
  <c r="Q387" i="23"/>
  <c r="H387" i="23"/>
  <c r="Q361" i="23"/>
  <c r="H361" i="23"/>
  <c r="Q360" i="23"/>
  <c r="H360" i="23"/>
  <c r="Q359" i="23"/>
  <c r="H359" i="23"/>
  <c r="Q358" i="23"/>
  <c r="H358" i="23"/>
  <c r="O357" i="23"/>
  <c r="O362" i="23" s="1"/>
  <c r="M357" i="23"/>
  <c r="M362" i="23" s="1"/>
  <c r="Q362" i="23" s="1"/>
  <c r="F357" i="23"/>
  <c r="F362" i="23" s="1"/>
  <c r="D357" i="23"/>
  <c r="D362" i="23" s="1"/>
  <c r="Q356" i="23"/>
  <c r="H356" i="23"/>
  <c r="Q355" i="23"/>
  <c r="H355" i="23"/>
  <c r="Q354" i="23"/>
  <c r="H354" i="23"/>
  <c r="Q353" i="23"/>
  <c r="H353" i="23"/>
  <c r="Q327" i="23"/>
  <c r="H327" i="23"/>
  <c r="Q326" i="23"/>
  <c r="H326" i="23"/>
  <c r="Q325" i="23"/>
  <c r="H325" i="23"/>
  <c r="Q324" i="23"/>
  <c r="H324" i="23"/>
  <c r="O323" i="23"/>
  <c r="O328" i="23" s="1"/>
  <c r="M323" i="23"/>
  <c r="M328" i="23" s="1"/>
  <c r="F323" i="23"/>
  <c r="F328" i="23" s="1"/>
  <c r="D323" i="23"/>
  <c r="D328" i="23" s="1"/>
  <c r="Q322" i="23"/>
  <c r="H322" i="23"/>
  <c r="Q321" i="23"/>
  <c r="H321" i="23"/>
  <c r="Q320" i="23"/>
  <c r="H320" i="23"/>
  <c r="Q319" i="23"/>
  <c r="H319" i="23"/>
  <c r="Q293" i="23"/>
  <c r="H293" i="23"/>
  <c r="Q292" i="23"/>
  <c r="H292" i="23"/>
  <c r="Q291" i="23"/>
  <c r="H291" i="23"/>
  <c r="Q290" i="23"/>
  <c r="H290" i="23"/>
  <c r="O289" i="23"/>
  <c r="O294" i="23" s="1"/>
  <c r="M289" i="23"/>
  <c r="M294" i="23" s="1"/>
  <c r="F289" i="23"/>
  <c r="F294" i="23" s="1"/>
  <c r="D289" i="23"/>
  <c r="D294" i="23" s="1"/>
  <c r="Q288" i="23"/>
  <c r="H288" i="23"/>
  <c r="Q287" i="23"/>
  <c r="H287" i="23"/>
  <c r="Q286" i="23"/>
  <c r="H286" i="23"/>
  <c r="Q285" i="23"/>
  <c r="H285" i="23"/>
  <c r="O260" i="23"/>
  <c r="Q259" i="23"/>
  <c r="H259" i="23"/>
  <c r="Q258" i="23"/>
  <c r="H258" i="23"/>
  <c r="Q257" i="23"/>
  <c r="H257" i="23"/>
  <c r="Q256" i="23"/>
  <c r="H256" i="23"/>
  <c r="O255" i="23"/>
  <c r="M255" i="23"/>
  <c r="M260" i="23" s="1"/>
  <c r="F255" i="23"/>
  <c r="F260" i="23" s="1"/>
  <c r="D255" i="23"/>
  <c r="Q254" i="23"/>
  <c r="H254" i="23"/>
  <c r="Q253" i="23"/>
  <c r="H253" i="23"/>
  <c r="Q252" i="23"/>
  <c r="H252" i="23"/>
  <c r="Q251" i="23"/>
  <c r="H251" i="23"/>
  <c r="Q225" i="23"/>
  <c r="H225" i="23"/>
  <c r="Q224" i="23"/>
  <c r="H224" i="23"/>
  <c r="Q223" i="23"/>
  <c r="H223" i="23"/>
  <c r="Q222" i="23"/>
  <c r="H222" i="23"/>
  <c r="O221" i="23"/>
  <c r="O226" i="23" s="1"/>
  <c r="M221" i="23"/>
  <c r="M226" i="23" s="1"/>
  <c r="F221" i="23"/>
  <c r="F226" i="23" s="1"/>
  <c r="D221" i="23"/>
  <c r="D226" i="23" s="1"/>
  <c r="Q220" i="23"/>
  <c r="H220" i="23"/>
  <c r="Q219" i="23"/>
  <c r="H219" i="23"/>
  <c r="Q218" i="23"/>
  <c r="H218" i="23"/>
  <c r="Q217" i="23"/>
  <c r="H217" i="23"/>
  <c r="Q191" i="23"/>
  <c r="H191" i="23"/>
  <c r="Q190" i="23"/>
  <c r="H190" i="23"/>
  <c r="Q189" i="23"/>
  <c r="H189" i="23"/>
  <c r="Q188" i="23"/>
  <c r="H188" i="23"/>
  <c r="O187" i="23"/>
  <c r="O192" i="23" s="1"/>
  <c r="M187" i="23"/>
  <c r="M192" i="23" s="1"/>
  <c r="F187" i="23"/>
  <c r="F192" i="23" s="1"/>
  <c r="D187" i="23"/>
  <c r="D192" i="23" s="1"/>
  <c r="Q186" i="23"/>
  <c r="H186" i="23"/>
  <c r="Q185" i="23"/>
  <c r="H185" i="23"/>
  <c r="Q184" i="23"/>
  <c r="H184" i="23"/>
  <c r="Q183" i="23"/>
  <c r="H183" i="23"/>
  <c r="Q157" i="23"/>
  <c r="H157" i="23"/>
  <c r="Q156" i="23"/>
  <c r="H156" i="23"/>
  <c r="Q155" i="23"/>
  <c r="H155" i="23"/>
  <c r="Q154" i="23"/>
  <c r="H154" i="23"/>
  <c r="O153" i="23"/>
  <c r="O158" i="23" s="1"/>
  <c r="M153" i="23"/>
  <c r="M158" i="23" s="1"/>
  <c r="F153" i="23"/>
  <c r="F158" i="23" s="1"/>
  <c r="D153" i="23"/>
  <c r="D158" i="23" s="1"/>
  <c r="Q152" i="23"/>
  <c r="H152" i="23"/>
  <c r="Q151" i="23"/>
  <c r="H151" i="23"/>
  <c r="Q150" i="23"/>
  <c r="H150" i="23"/>
  <c r="Q149" i="23"/>
  <c r="H149" i="23"/>
  <c r="Q123" i="23"/>
  <c r="H123" i="23"/>
  <c r="Q122" i="23"/>
  <c r="H122" i="23"/>
  <c r="Q121" i="23"/>
  <c r="H121" i="23"/>
  <c r="Q120" i="23"/>
  <c r="H120" i="23"/>
  <c r="O119" i="23"/>
  <c r="O124" i="23" s="1"/>
  <c r="M119" i="23"/>
  <c r="M124" i="23" s="1"/>
  <c r="F119" i="23"/>
  <c r="F124" i="23" s="1"/>
  <c r="D119" i="23"/>
  <c r="D124" i="23" s="1"/>
  <c r="Q118" i="23"/>
  <c r="H118" i="23"/>
  <c r="Q117" i="23"/>
  <c r="H117" i="23"/>
  <c r="Q116" i="23"/>
  <c r="H116" i="23"/>
  <c r="Q115" i="23"/>
  <c r="H115" i="23"/>
  <c r="Q89" i="23"/>
  <c r="H89" i="23"/>
  <c r="Q88" i="23"/>
  <c r="H88" i="23"/>
  <c r="Q87" i="23"/>
  <c r="H87" i="23"/>
  <c r="Q86" i="23"/>
  <c r="H86" i="23"/>
  <c r="O85" i="23"/>
  <c r="O90" i="23" s="1"/>
  <c r="M85" i="23"/>
  <c r="M90" i="23" s="1"/>
  <c r="F85" i="23"/>
  <c r="F90" i="23" s="1"/>
  <c r="D85" i="23"/>
  <c r="D90" i="23" s="1"/>
  <c r="Q84" i="23"/>
  <c r="H84" i="23"/>
  <c r="Q83" i="23"/>
  <c r="H83" i="23"/>
  <c r="Q82" i="23"/>
  <c r="H82" i="23"/>
  <c r="Q81" i="23"/>
  <c r="H81" i="23"/>
  <c r="Q55" i="23"/>
  <c r="H55" i="23"/>
  <c r="Q54" i="23"/>
  <c r="H54" i="23"/>
  <c r="Q53" i="23"/>
  <c r="H53" i="23"/>
  <c r="Q52" i="23"/>
  <c r="H52" i="23"/>
  <c r="O51" i="23"/>
  <c r="O56" i="23" s="1"/>
  <c r="M51" i="23"/>
  <c r="M56" i="23" s="1"/>
  <c r="F51" i="23"/>
  <c r="F56" i="23" s="1"/>
  <c r="D51" i="23"/>
  <c r="D56" i="23" s="1"/>
  <c r="Q50" i="23"/>
  <c r="H50" i="23"/>
  <c r="Q49" i="23"/>
  <c r="H49" i="23"/>
  <c r="Q48" i="23"/>
  <c r="H48" i="23"/>
  <c r="Q47" i="23"/>
  <c r="H47" i="23"/>
  <c r="Q21" i="23"/>
  <c r="H21" i="23"/>
  <c r="Q20" i="23"/>
  <c r="H20" i="23"/>
  <c r="Q19" i="23"/>
  <c r="H19" i="23"/>
  <c r="Q18" i="23"/>
  <c r="H18" i="23"/>
  <c r="O17" i="23"/>
  <c r="O22" i="23" s="1"/>
  <c r="M17" i="23"/>
  <c r="M22" i="23" s="1"/>
  <c r="F17" i="23"/>
  <c r="F22" i="23" s="1"/>
  <c r="D17" i="23"/>
  <c r="D22" i="23" s="1"/>
  <c r="Q16" i="23"/>
  <c r="H16" i="23"/>
  <c r="Q15" i="23"/>
  <c r="H15" i="23"/>
  <c r="Q14" i="23"/>
  <c r="H14" i="23"/>
  <c r="Q13" i="23"/>
  <c r="H13" i="23"/>
  <c r="R713" i="20"/>
  <c r="H507" i="24" l="1"/>
  <c r="H3167" i="24"/>
  <c r="H3439" i="24"/>
  <c r="H3847" i="24"/>
  <c r="H402" i="24"/>
  <c r="H1536" i="24"/>
  <c r="H1671" i="24"/>
  <c r="H1705" i="24"/>
  <c r="H1739" i="24"/>
  <c r="H1773" i="24"/>
  <c r="Q4459" i="24"/>
  <c r="Q4799" i="24"/>
  <c r="Q4833" i="24"/>
  <c r="Q4867" i="24"/>
  <c r="Q4901" i="24"/>
  <c r="Q4935" i="24"/>
  <c r="Q3332" i="24"/>
  <c r="Q3604" i="24"/>
  <c r="Q1904" i="24"/>
  <c r="H4255" i="24"/>
  <c r="H993" i="24"/>
  <c r="H1128" i="24"/>
  <c r="H1807" i="24"/>
  <c r="H1841" i="24"/>
  <c r="H1875" i="24"/>
  <c r="H2793" i="24"/>
  <c r="H2861" i="24"/>
  <c r="H472" i="24"/>
  <c r="Q2448" i="24"/>
  <c r="Q4284" i="24"/>
  <c r="H437" i="24"/>
  <c r="H367" i="24"/>
  <c r="Q548" i="24"/>
  <c r="Q583" i="24"/>
  <c r="H3303" i="24"/>
  <c r="H3575" i="24"/>
  <c r="H4119" i="24"/>
  <c r="Q1938" i="24"/>
  <c r="Q2346" i="24"/>
  <c r="Q1463" i="24"/>
  <c r="Q1598" i="24"/>
  <c r="Q2108" i="24"/>
  <c r="Q2380" i="24"/>
  <c r="Q2516" i="24"/>
  <c r="Q3536" i="24"/>
  <c r="Q4216" i="24"/>
  <c r="Q1430" i="24"/>
  <c r="Q1536" i="24"/>
  <c r="Q2482" i="24"/>
  <c r="Q3638" i="24"/>
  <c r="Q613" i="24"/>
  <c r="Q1089" i="24"/>
  <c r="H1977" i="24"/>
  <c r="H2113" i="24"/>
  <c r="Q2181" i="24"/>
  <c r="Q2215" i="24"/>
  <c r="Q2249" i="24"/>
  <c r="Q2283" i="24"/>
  <c r="H2385" i="24"/>
  <c r="Q2414" i="24"/>
  <c r="H2521" i="24"/>
  <c r="Q3298" i="24"/>
  <c r="Q3570" i="24"/>
  <c r="Q4114" i="24"/>
  <c r="Q4765" i="24"/>
  <c r="Q4731" i="24"/>
  <c r="H4731" i="24"/>
  <c r="Q4697" i="24"/>
  <c r="Q4663" i="24"/>
  <c r="Q4629" i="24"/>
  <c r="Q4595" i="24"/>
  <c r="Q4561" i="24"/>
  <c r="Q4527" i="24"/>
  <c r="Q4493" i="24"/>
  <c r="Q4425" i="24"/>
  <c r="Q4391" i="24"/>
  <c r="Q4357" i="24"/>
  <c r="H4289" i="24"/>
  <c r="H4221" i="24"/>
  <c r="Q4085" i="24"/>
  <c r="H4085" i="24"/>
  <c r="Q4051" i="24"/>
  <c r="H4051" i="24"/>
  <c r="Q4017" i="24"/>
  <c r="H4017" i="24"/>
  <c r="Q3983" i="24"/>
  <c r="H3983" i="24"/>
  <c r="Q3949" i="24"/>
  <c r="H3949" i="24"/>
  <c r="H3881" i="24"/>
  <c r="Q3813" i="24"/>
  <c r="H3813" i="24"/>
  <c r="Q3779" i="24"/>
  <c r="H3779" i="24"/>
  <c r="Q3745" i="24"/>
  <c r="H3745" i="24"/>
  <c r="Q3711" i="24"/>
  <c r="H3711" i="24"/>
  <c r="Q3677" i="24"/>
  <c r="H3677" i="24"/>
  <c r="H3609" i="24"/>
  <c r="H3541" i="24"/>
  <c r="H3473" i="24"/>
  <c r="Q3405" i="24"/>
  <c r="H3405" i="24"/>
  <c r="H3337" i="24"/>
  <c r="Q3269" i="24"/>
  <c r="H3269" i="24"/>
  <c r="H3201" i="24"/>
  <c r="Q3133" i="24"/>
  <c r="H3133" i="24"/>
  <c r="Q3099" i="24"/>
  <c r="H3099" i="24"/>
  <c r="Q3065" i="24"/>
  <c r="H3065" i="24"/>
  <c r="H2997" i="24"/>
  <c r="Q4862" i="24"/>
  <c r="Q4896" i="24"/>
  <c r="Q4930" i="24"/>
  <c r="H4862" i="24"/>
  <c r="H4896" i="24"/>
  <c r="H4930" i="24"/>
  <c r="Q4692" i="24"/>
  <c r="Q4726" i="24"/>
  <c r="Q4760" i="24"/>
  <c r="Q4794" i="24"/>
  <c r="Q4828" i="24"/>
  <c r="H4692" i="24"/>
  <c r="H4726" i="24"/>
  <c r="H4760" i="24"/>
  <c r="H4794" i="24"/>
  <c r="H4828" i="24"/>
  <c r="Q4522" i="24"/>
  <c r="Q4556" i="24"/>
  <c r="Q4590" i="24"/>
  <c r="Q4624" i="24"/>
  <c r="Q4658" i="24"/>
  <c r="H4522" i="24"/>
  <c r="H4556" i="24"/>
  <c r="H4590" i="24"/>
  <c r="H4624" i="24"/>
  <c r="H4658" i="24"/>
  <c r="Q4352" i="24"/>
  <c r="Q4386" i="24"/>
  <c r="Q4420" i="24"/>
  <c r="Q4454" i="24"/>
  <c r="Q4488" i="24"/>
  <c r="H4352" i="24"/>
  <c r="H4386" i="24"/>
  <c r="H4420" i="24"/>
  <c r="H4454" i="24"/>
  <c r="H4488" i="24"/>
  <c r="H2929" i="24"/>
  <c r="H2895" i="24"/>
  <c r="Q2861" i="24"/>
  <c r="Q2827" i="24"/>
  <c r="H2827" i="24"/>
  <c r="Q2793" i="24"/>
  <c r="Q2759" i="24"/>
  <c r="H2759" i="24"/>
  <c r="Q2725" i="24"/>
  <c r="H2725" i="24"/>
  <c r="H2657" i="24"/>
  <c r="H2623" i="24"/>
  <c r="Q2589" i="24"/>
  <c r="H2589" i="24"/>
  <c r="H2487" i="24"/>
  <c r="H2453" i="24"/>
  <c r="H2351" i="24"/>
  <c r="Q2317" i="24"/>
  <c r="H2317" i="24"/>
  <c r="H2283" i="24"/>
  <c r="H2249" i="24"/>
  <c r="H2215" i="24"/>
  <c r="H2181" i="24"/>
  <c r="H2079" i="24"/>
  <c r="Q2045" i="24"/>
  <c r="H2045" i="24"/>
  <c r="Q4255" i="24"/>
  <c r="H4323" i="24"/>
  <c r="Q4323" i="24"/>
  <c r="Q4250" i="24"/>
  <c r="Q4318" i="24"/>
  <c r="H4216" i="24"/>
  <c r="O4221" i="24"/>
  <c r="Q4221" i="24" s="1"/>
  <c r="H4250" i="24"/>
  <c r="H4284" i="24"/>
  <c r="O4289" i="24"/>
  <c r="Q4289" i="24" s="1"/>
  <c r="H4318" i="24"/>
  <c r="H4153" i="24"/>
  <c r="Q4153" i="24"/>
  <c r="H4187" i="24"/>
  <c r="Q4187" i="24"/>
  <c r="Q4080" i="24"/>
  <c r="Q4148" i="24"/>
  <c r="Q4182" i="24"/>
  <c r="H4080" i="24"/>
  <c r="H4114" i="24"/>
  <c r="O4119" i="24"/>
  <c r="Q4119" i="24" s="1"/>
  <c r="H4148" i="24"/>
  <c r="H4182" i="24"/>
  <c r="Q3944" i="24"/>
  <c r="Q3978" i="24"/>
  <c r="Q4012" i="24"/>
  <c r="Q4046" i="24"/>
  <c r="H3944" i="24"/>
  <c r="H3978" i="24"/>
  <c r="H4012" i="24"/>
  <c r="H4046" i="24"/>
  <c r="Q3847" i="24"/>
  <c r="Q3881" i="24"/>
  <c r="H3915" i="24"/>
  <c r="Q3915" i="24"/>
  <c r="Q3808" i="24"/>
  <c r="Q3842" i="24"/>
  <c r="Q3876" i="24"/>
  <c r="Q3910" i="24"/>
  <c r="H3808" i="24"/>
  <c r="H3842" i="24"/>
  <c r="H3876" i="24"/>
  <c r="H3910" i="24"/>
  <c r="Q3672" i="24"/>
  <c r="Q3706" i="24"/>
  <c r="Q3740" i="24"/>
  <c r="Q3774" i="24"/>
  <c r="H3672" i="24"/>
  <c r="H3706" i="24"/>
  <c r="H3740" i="24"/>
  <c r="H3774" i="24"/>
  <c r="H3643" i="24"/>
  <c r="H3536" i="24"/>
  <c r="O3541" i="24"/>
  <c r="Q3541" i="24" s="1"/>
  <c r="H3570" i="24"/>
  <c r="O3575" i="24"/>
  <c r="Q3575" i="24" s="1"/>
  <c r="H3604" i="24"/>
  <c r="O3609" i="24"/>
  <c r="Q3609" i="24" s="1"/>
  <c r="H3638" i="24"/>
  <c r="O3643" i="24"/>
  <c r="Q3643" i="24" s="1"/>
  <c r="Q3439" i="24"/>
  <c r="Q3473" i="24"/>
  <c r="H3507" i="24"/>
  <c r="Q3507" i="24"/>
  <c r="Q3400" i="24"/>
  <c r="Q3434" i="24"/>
  <c r="Q3468" i="24"/>
  <c r="Q3502" i="24"/>
  <c r="H3400" i="24"/>
  <c r="H3434" i="24"/>
  <c r="H3468" i="24"/>
  <c r="H3502" i="24"/>
  <c r="H3371" i="24"/>
  <c r="Q3371" i="24"/>
  <c r="Q3264" i="24"/>
  <c r="Q3366" i="24"/>
  <c r="H3264" i="24"/>
  <c r="H3298" i="24"/>
  <c r="O3303" i="24"/>
  <c r="Q3303" i="24" s="1"/>
  <c r="H3332" i="24"/>
  <c r="O3337" i="24"/>
  <c r="Q3337" i="24" s="1"/>
  <c r="H3366" i="24"/>
  <c r="Q3167" i="24"/>
  <c r="Q3201" i="24"/>
  <c r="H3235" i="24"/>
  <c r="Q3235" i="24"/>
  <c r="Q3128" i="24"/>
  <c r="Q3162" i="24"/>
  <c r="Q3196" i="24"/>
  <c r="Q3230" i="24"/>
  <c r="H3128" i="24"/>
  <c r="H3162" i="24"/>
  <c r="H3196" i="24"/>
  <c r="H3230" i="24"/>
  <c r="Q2997" i="24"/>
  <c r="H3031" i="24"/>
  <c r="Q3031" i="24"/>
  <c r="Q2992" i="24"/>
  <c r="Q3026" i="24"/>
  <c r="Q3060" i="24"/>
  <c r="Q3094" i="24"/>
  <c r="H2992" i="24"/>
  <c r="H3026" i="24"/>
  <c r="H3060" i="24"/>
  <c r="H3094" i="24"/>
  <c r="Q2895" i="24"/>
  <c r="Q2929" i="24"/>
  <c r="H2963" i="24"/>
  <c r="Q2963" i="24"/>
  <c r="Q2856" i="24"/>
  <c r="Q2890" i="24"/>
  <c r="Q2924" i="24"/>
  <c r="Q2958" i="24"/>
  <c r="H2856" i="24"/>
  <c r="H2890" i="24"/>
  <c r="H2924" i="24"/>
  <c r="H2958" i="24"/>
  <c r="Q2720" i="24"/>
  <c r="Q2754" i="24"/>
  <c r="Q2788" i="24"/>
  <c r="Q2822" i="24"/>
  <c r="H2720" i="24"/>
  <c r="H2754" i="24"/>
  <c r="H2788" i="24"/>
  <c r="H2822" i="24"/>
  <c r="Q2623" i="24"/>
  <c r="Q2657" i="24"/>
  <c r="H2691" i="24"/>
  <c r="Q2691" i="24"/>
  <c r="Q2584" i="24"/>
  <c r="Q2618" i="24"/>
  <c r="Q2652" i="24"/>
  <c r="Q2686" i="24"/>
  <c r="H2584" i="24"/>
  <c r="H2618" i="24"/>
  <c r="H2652" i="24"/>
  <c r="H2686" i="24"/>
  <c r="H2555" i="24"/>
  <c r="Q2555" i="24"/>
  <c r="Q2550" i="24"/>
  <c r="H2448" i="24"/>
  <c r="O2453" i="24"/>
  <c r="Q2453" i="24" s="1"/>
  <c r="H2482" i="24"/>
  <c r="O2487" i="24"/>
  <c r="Q2487" i="24" s="1"/>
  <c r="H2516" i="24"/>
  <c r="O2521" i="24"/>
  <c r="Q2521" i="24" s="1"/>
  <c r="H2550" i="24"/>
  <c r="H2419" i="24"/>
  <c r="Q2312" i="24"/>
  <c r="H2312" i="24"/>
  <c r="H2346" i="24"/>
  <c r="O2351" i="24"/>
  <c r="Q2351" i="24" s="1"/>
  <c r="H2380" i="24"/>
  <c r="O2385" i="24"/>
  <c r="Q2385" i="24" s="1"/>
  <c r="H2414" i="24"/>
  <c r="O2419" i="24"/>
  <c r="Q2419" i="24" s="1"/>
  <c r="Q2176" i="24"/>
  <c r="Q2210" i="24"/>
  <c r="Q2244" i="24"/>
  <c r="Q2278" i="24"/>
  <c r="H2176" i="24"/>
  <c r="H2210" i="24"/>
  <c r="H2244" i="24"/>
  <c r="H2278" i="24"/>
  <c r="Q2079" i="24"/>
  <c r="H2147" i="24"/>
  <c r="Q2147" i="24"/>
  <c r="Q2040" i="24"/>
  <c r="Q2074" i="24"/>
  <c r="Q2142" i="24"/>
  <c r="H2040" i="24"/>
  <c r="H2074" i="24"/>
  <c r="H2108" i="24"/>
  <c r="O2113" i="24"/>
  <c r="Q2113" i="24" s="1"/>
  <c r="H2142" i="24"/>
  <c r="Q1977" i="24"/>
  <c r="H2011" i="24"/>
  <c r="Q2011" i="24"/>
  <c r="Q1972" i="24"/>
  <c r="Q2006" i="24"/>
  <c r="H1972" i="24"/>
  <c r="H2006" i="24"/>
  <c r="H1909" i="24"/>
  <c r="H1943" i="24"/>
  <c r="H1904" i="24"/>
  <c r="O1909" i="24"/>
  <c r="Q1909" i="24" s="1"/>
  <c r="H1938" i="24"/>
  <c r="O1943" i="24"/>
  <c r="Q1943" i="24" s="1"/>
  <c r="Q1875" i="24"/>
  <c r="Q1841" i="24"/>
  <c r="Q1807" i="24"/>
  <c r="Q1773" i="24"/>
  <c r="Q1739" i="24"/>
  <c r="Q1705" i="24"/>
  <c r="Q1671" i="24"/>
  <c r="H1603" i="24"/>
  <c r="H1570" i="24"/>
  <c r="H1468" i="24"/>
  <c r="H1435" i="24"/>
  <c r="H1367" i="24"/>
  <c r="H1333" i="24"/>
  <c r="Q1299" i="24"/>
  <c r="H1299" i="24"/>
  <c r="H1231" i="24"/>
  <c r="H1196" i="24"/>
  <c r="H1094" i="24"/>
  <c r="Q1060" i="24"/>
  <c r="H1060" i="24"/>
  <c r="Q953" i="24"/>
  <c r="H958" i="24"/>
  <c r="Q924" i="24"/>
  <c r="H924" i="24"/>
  <c r="Q890" i="24"/>
  <c r="H890" i="24"/>
  <c r="Q856" i="24"/>
  <c r="H856" i="24"/>
  <c r="Q822" i="24"/>
  <c r="H822" i="24"/>
  <c r="Q788" i="24"/>
  <c r="H788" i="24"/>
  <c r="Q754" i="24"/>
  <c r="H754" i="24"/>
  <c r="Q720" i="24"/>
  <c r="H720" i="24"/>
  <c r="Q686" i="24"/>
  <c r="H686" i="24"/>
  <c r="H652" i="24"/>
  <c r="H583" i="24"/>
  <c r="H548" i="24"/>
  <c r="Q507" i="24"/>
  <c r="F512" i="24"/>
  <c r="H512" i="24" s="1"/>
  <c r="Q472" i="24"/>
  <c r="F477" i="24"/>
  <c r="H477" i="24" s="1"/>
  <c r="Q1666" i="24"/>
  <c r="Q1700" i="24"/>
  <c r="Q1734" i="24"/>
  <c r="Q1768" i="24"/>
  <c r="Q1802" i="24"/>
  <c r="Q1836" i="24"/>
  <c r="Q1870" i="24"/>
  <c r="H1666" i="24"/>
  <c r="H1700" i="24"/>
  <c r="H1734" i="24"/>
  <c r="H1768" i="24"/>
  <c r="H1802" i="24"/>
  <c r="H1836" i="24"/>
  <c r="H1870" i="24"/>
  <c r="Q1570" i="24"/>
  <c r="H1502" i="24"/>
  <c r="Q1502" i="24"/>
  <c r="H1637" i="24"/>
  <c r="Q1637" i="24"/>
  <c r="Q1497" i="24"/>
  <c r="Q1531" i="24"/>
  <c r="Q1565" i="24"/>
  <c r="Q1632" i="24"/>
  <c r="H1430" i="24"/>
  <c r="O1435" i="24"/>
  <c r="Q1435" i="24" s="1"/>
  <c r="H1463" i="24"/>
  <c r="O1468" i="24"/>
  <c r="Q1468" i="24" s="1"/>
  <c r="H1497" i="24"/>
  <c r="H1531" i="24"/>
  <c r="H1565" i="24"/>
  <c r="H1598" i="24"/>
  <c r="O1603" i="24"/>
  <c r="Q1603" i="24" s="1"/>
  <c r="H1632" i="24"/>
  <c r="Q1196" i="24"/>
  <c r="Q1333" i="24"/>
  <c r="Q1231" i="24"/>
  <c r="Q1367" i="24"/>
  <c r="H1265" i="24"/>
  <c r="Q1265" i="24"/>
  <c r="H1401" i="24"/>
  <c r="Q1401" i="24"/>
  <c r="Q1191" i="24"/>
  <c r="Q1226" i="24"/>
  <c r="Q1260" i="24"/>
  <c r="Q1294" i="24"/>
  <c r="Q1328" i="24"/>
  <c r="Q1362" i="24"/>
  <c r="Q1396" i="24"/>
  <c r="H1191" i="24"/>
  <c r="H1226" i="24"/>
  <c r="H1260" i="24"/>
  <c r="H1294" i="24"/>
  <c r="H1328" i="24"/>
  <c r="H1362" i="24"/>
  <c r="H1396" i="24"/>
  <c r="Q993" i="24"/>
  <c r="Q1128" i="24"/>
  <c r="H1026" i="24"/>
  <c r="Q1026" i="24"/>
  <c r="H1162" i="24"/>
  <c r="Q1162" i="24"/>
  <c r="Q988" i="24"/>
  <c r="Q1021" i="24"/>
  <c r="Q1055" i="24"/>
  <c r="Q1123" i="24"/>
  <c r="Q1157" i="24"/>
  <c r="H953" i="24"/>
  <c r="O958" i="24"/>
  <c r="Q958" i="24" s="1"/>
  <c r="H988" i="24"/>
  <c r="H1021" i="24"/>
  <c r="H1055" i="24"/>
  <c r="H1089" i="24"/>
  <c r="O1094" i="24"/>
  <c r="Q1094" i="24" s="1"/>
  <c r="H1123" i="24"/>
  <c r="H1157" i="24"/>
  <c r="Q715" i="24"/>
  <c r="Q749" i="24"/>
  <c r="Q783" i="24"/>
  <c r="Q817" i="24"/>
  <c r="Q851" i="24"/>
  <c r="Q885" i="24"/>
  <c r="Q919" i="24"/>
  <c r="H715" i="24"/>
  <c r="H749" i="24"/>
  <c r="H783" i="24"/>
  <c r="H817" i="24"/>
  <c r="H851" i="24"/>
  <c r="H885" i="24"/>
  <c r="H919" i="24"/>
  <c r="Q681" i="24"/>
  <c r="H681" i="24"/>
  <c r="Q652" i="24"/>
  <c r="Q647" i="24"/>
  <c r="H647" i="24"/>
  <c r="H618" i="24"/>
  <c r="H613" i="24"/>
  <c r="O618" i="24"/>
  <c r="Q618" i="24" s="1"/>
  <c r="Q578" i="24"/>
  <c r="H578" i="24"/>
  <c r="Q543" i="24"/>
  <c r="H543" i="24"/>
  <c r="Q437" i="24"/>
  <c r="F442" i="24"/>
  <c r="H442" i="24" s="1"/>
  <c r="Q402" i="24"/>
  <c r="F407" i="24"/>
  <c r="H407" i="24" s="1"/>
  <c r="Q367" i="24"/>
  <c r="H372" i="24"/>
  <c r="Q52" i="24"/>
  <c r="M512" i="24"/>
  <c r="Q512" i="24" s="1"/>
  <c r="M477" i="24"/>
  <c r="Q477" i="24" s="1"/>
  <c r="M442" i="24"/>
  <c r="Q442" i="24" s="1"/>
  <c r="M407" i="24"/>
  <c r="Q407" i="24" s="1"/>
  <c r="M372" i="24"/>
  <c r="Q372" i="24" s="1"/>
  <c r="H92" i="24"/>
  <c r="H127" i="24"/>
  <c r="H162" i="24"/>
  <c r="H197" i="24"/>
  <c r="H232" i="24"/>
  <c r="H267" i="24"/>
  <c r="H22" i="24"/>
  <c r="Q302" i="24"/>
  <c r="H302" i="24"/>
  <c r="H337" i="24"/>
  <c r="Q337" i="24"/>
  <c r="Q332" i="24"/>
  <c r="H332" i="24"/>
  <c r="Q297" i="24"/>
  <c r="H297" i="24"/>
  <c r="Q267" i="24"/>
  <c r="Q232" i="24"/>
  <c r="Q162" i="24"/>
  <c r="Q127" i="24"/>
  <c r="Q262" i="24"/>
  <c r="H262" i="24"/>
  <c r="Q227" i="24"/>
  <c r="H227" i="24"/>
  <c r="Q197" i="24"/>
  <c r="Q192" i="24"/>
  <c r="H192" i="24"/>
  <c r="Q157" i="24"/>
  <c r="H157" i="24"/>
  <c r="Q122" i="24"/>
  <c r="H122" i="24"/>
  <c r="Q92" i="24"/>
  <c r="Q87" i="24"/>
  <c r="H87" i="24"/>
  <c r="H57" i="24"/>
  <c r="H52" i="24"/>
  <c r="O57" i="24"/>
  <c r="Q57" i="24" s="1"/>
  <c r="Q22" i="24"/>
  <c r="Q17" i="24"/>
  <c r="H17" i="24"/>
  <c r="Q1989" i="23"/>
  <c r="H1989" i="23"/>
  <c r="Q1960" i="23"/>
  <c r="Q1926" i="23"/>
  <c r="Q1892" i="23"/>
  <c r="Q1858" i="23"/>
  <c r="Q1819" i="23"/>
  <c r="Q1790" i="23"/>
  <c r="H1790" i="23"/>
  <c r="Q1756" i="23"/>
  <c r="H1756" i="23"/>
  <c r="Q1722" i="23"/>
  <c r="H1722" i="23"/>
  <c r="H1688" i="23"/>
  <c r="H1654" i="23"/>
  <c r="Q1620" i="23"/>
  <c r="H1620" i="23"/>
  <c r="Q1586" i="23"/>
  <c r="H1586" i="23"/>
  <c r="Q1552" i="23"/>
  <c r="H1552" i="23"/>
  <c r="Q1518" i="23"/>
  <c r="H1518" i="23"/>
  <c r="Q1484" i="23"/>
  <c r="H1484" i="23"/>
  <c r="Q1450" i="23"/>
  <c r="H1450" i="23"/>
  <c r="Q1416" i="23"/>
  <c r="H1416" i="23"/>
  <c r="Q1382" i="23"/>
  <c r="H1382" i="23"/>
  <c r="Q1348" i="23"/>
  <c r="H1348" i="23"/>
  <c r="Q1314" i="23"/>
  <c r="H1314" i="23"/>
  <c r="Q1280" i="23"/>
  <c r="H1280" i="23"/>
  <c r="Q1246" i="23"/>
  <c r="H1246" i="23"/>
  <c r="Q1212" i="23"/>
  <c r="H1212" i="23"/>
  <c r="H1178" i="23"/>
  <c r="Q1144" i="23"/>
  <c r="H1144" i="23"/>
  <c r="Q1110" i="23"/>
  <c r="H1110" i="23"/>
  <c r="Q1076" i="23"/>
  <c r="H1076" i="23"/>
  <c r="Q1042" i="23"/>
  <c r="H1042" i="23"/>
  <c r="Q1955" i="23"/>
  <c r="H1955" i="23"/>
  <c r="Q1921" i="23"/>
  <c r="H1921" i="23"/>
  <c r="Q1887" i="23"/>
  <c r="H1887" i="23"/>
  <c r="Q1853" i="23"/>
  <c r="H1853" i="23"/>
  <c r="H1824" i="23"/>
  <c r="H1819" i="23"/>
  <c r="O1824" i="23"/>
  <c r="Q1824" i="23" s="1"/>
  <c r="Q1785" i="23"/>
  <c r="H1785" i="23"/>
  <c r="Q1751" i="23"/>
  <c r="H1751" i="23"/>
  <c r="Q1717" i="23"/>
  <c r="H1717" i="23"/>
  <c r="Q1688" i="23"/>
  <c r="Q1683" i="23"/>
  <c r="H1683" i="23"/>
  <c r="Q1654" i="23"/>
  <c r="Q1649" i="23"/>
  <c r="H1649" i="23"/>
  <c r="Q1615" i="23"/>
  <c r="H1615" i="23"/>
  <c r="Q1581" i="23"/>
  <c r="H1581" i="23"/>
  <c r="Q1547" i="23"/>
  <c r="H1547" i="23"/>
  <c r="Q1513" i="23"/>
  <c r="H1513" i="23"/>
  <c r="Q1479" i="23"/>
  <c r="H1479" i="23"/>
  <c r="Q1445" i="23"/>
  <c r="H1445" i="23"/>
  <c r="Q1411" i="23"/>
  <c r="H1411" i="23"/>
  <c r="Q1377" i="23"/>
  <c r="H1377" i="23"/>
  <c r="Q1343" i="23"/>
  <c r="H1343" i="23"/>
  <c r="Q1309" i="23"/>
  <c r="H1309" i="23"/>
  <c r="Q1275" i="23"/>
  <c r="H1275" i="23"/>
  <c r="Q1241" i="23"/>
  <c r="H1241" i="23"/>
  <c r="Q1207" i="23"/>
  <c r="H1207" i="23"/>
  <c r="Q1173" i="23"/>
  <c r="H1173" i="23"/>
  <c r="Q1139" i="23"/>
  <c r="H1139" i="23"/>
  <c r="Q1105" i="23"/>
  <c r="H1105" i="23"/>
  <c r="Q1071" i="23"/>
  <c r="H1071" i="23"/>
  <c r="Q1037" i="23"/>
  <c r="H1037" i="23"/>
  <c r="Q974" i="23"/>
  <c r="H974" i="23"/>
  <c r="Q940" i="23"/>
  <c r="H940" i="23"/>
  <c r="H906" i="23"/>
  <c r="H872" i="23"/>
  <c r="Q838" i="23"/>
  <c r="H838" i="23"/>
  <c r="H804" i="23"/>
  <c r="Q770" i="23"/>
  <c r="H770" i="23"/>
  <c r="H702" i="23"/>
  <c r="Q668" i="23"/>
  <c r="H668" i="23"/>
  <c r="H634" i="23"/>
  <c r="H600" i="23"/>
  <c r="H532" i="23"/>
  <c r="H498" i="23"/>
  <c r="H464" i="23"/>
  <c r="H430" i="23"/>
  <c r="H396" i="23"/>
  <c r="H362" i="23"/>
  <c r="H294" i="23"/>
  <c r="Q260" i="23"/>
  <c r="H255" i="23"/>
  <c r="D260" i="23"/>
  <c r="H260" i="23" s="1"/>
  <c r="Q226" i="23"/>
  <c r="H226" i="23"/>
  <c r="Q192" i="23"/>
  <c r="H192" i="23"/>
  <c r="H1008" i="23"/>
  <c r="Q1008" i="23"/>
  <c r="Q1003" i="23"/>
  <c r="H1003" i="23"/>
  <c r="Q969" i="23"/>
  <c r="H969" i="23"/>
  <c r="Q935" i="23"/>
  <c r="H935" i="23"/>
  <c r="Q901" i="23"/>
  <c r="H901" i="23"/>
  <c r="Q872" i="23"/>
  <c r="Q867" i="23"/>
  <c r="H867" i="23"/>
  <c r="Q833" i="23"/>
  <c r="H833" i="23"/>
  <c r="Q804" i="23"/>
  <c r="Q799" i="23"/>
  <c r="H799" i="23"/>
  <c r="Q765" i="23"/>
  <c r="H765" i="23"/>
  <c r="H736" i="23"/>
  <c r="Q736" i="23"/>
  <c r="Q731" i="23"/>
  <c r="H731" i="23"/>
  <c r="Q702" i="23"/>
  <c r="Q697" i="23"/>
  <c r="H697" i="23"/>
  <c r="Q663" i="23"/>
  <c r="H663" i="23"/>
  <c r="Q629" i="23"/>
  <c r="H629" i="23"/>
  <c r="Q600" i="23"/>
  <c r="Q595" i="23"/>
  <c r="H595" i="23"/>
  <c r="H566" i="23"/>
  <c r="Q561" i="23"/>
  <c r="H561" i="23"/>
  <c r="Q527" i="23"/>
  <c r="H527" i="23"/>
  <c r="Q493" i="23"/>
  <c r="H493" i="23"/>
  <c r="Q459" i="23"/>
  <c r="H459" i="23"/>
  <c r="Q430" i="23"/>
  <c r="Q425" i="23"/>
  <c r="H425" i="23"/>
  <c r="Q391" i="23"/>
  <c r="H391" i="23"/>
  <c r="Q357" i="23"/>
  <c r="H357" i="23"/>
  <c r="H328" i="23"/>
  <c r="Q328" i="23"/>
  <c r="Q323" i="23"/>
  <c r="H323" i="23"/>
  <c r="Q294" i="23"/>
  <c r="Q289" i="23"/>
  <c r="H289" i="23"/>
  <c r="Q255" i="23"/>
  <c r="Q221" i="23"/>
  <c r="H221" i="23"/>
  <c r="Q187" i="23"/>
  <c r="H187" i="23"/>
  <c r="Q158" i="23"/>
  <c r="H158" i="23"/>
  <c r="H124" i="23"/>
  <c r="Q90" i="23"/>
  <c r="H90" i="23"/>
  <c r="H22" i="23"/>
  <c r="Q124" i="23"/>
  <c r="Q22" i="23"/>
  <c r="H56" i="23"/>
  <c r="Q56" i="23"/>
  <c r="Q17" i="23"/>
  <c r="Q51" i="23"/>
  <c r="Q85" i="23"/>
  <c r="Q119" i="23"/>
  <c r="Q153" i="23"/>
  <c r="H17" i="23"/>
  <c r="H51" i="23"/>
  <c r="H85" i="23"/>
  <c r="H119" i="23"/>
  <c r="H153" i="23"/>
  <c r="Q157" i="22"/>
  <c r="H157" i="22"/>
  <c r="Q156" i="22"/>
  <c r="H156" i="22"/>
  <c r="Q155" i="22"/>
  <c r="H155" i="22"/>
  <c r="Q154" i="22"/>
  <c r="H154" i="22"/>
  <c r="O153" i="22"/>
  <c r="O158" i="22" s="1"/>
  <c r="M153" i="22"/>
  <c r="M158" i="22" s="1"/>
  <c r="F153" i="22"/>
  <c r="F158" i="22" s="1"/>
  <c r="D153" i="22"/>
  <c r="D158" i="22" s="1"/>
  <c r="Q152" i="22"/>
  <c r="H152" i="22"/>
  <c r="Q151" i="22"/>
  <c r="H151" i="22"/>
  <c r="Q150" i="22"/>
  <c r="H150" i="22"/>
  <c r="Q149" i="22"/>
  <c r="H149" i="22"/>
  <c r="Q123" i="22"/>
  <c r="H123" i="22"/>
  <c r="Q122" i="22"/>
  <c r="H122" i="22"/>
  <c r="Q121" i="22"/>
  <c r="H121" i="22"/>
  <c r="Q120" i="22"/>
  <c r="H120" i="22"/>
  <c r="O119" i="22"/>
  <c r="O124" i="22" s="1"/>
  <c r="M119" i="22"/>
  <c r="M124" i="22" s="1"/>
  <c r="Q124" i="22" s="1"/>
  <c r="F119" i="22"/>
  <c r="F124" i="22" s="1"/>
  <c r="D119" i="22"/>
  <c r="D124" i="22" s="1"/>
  <c r="Q118" i="22"/>
  <c r="H118" i="22"/>
  <c r="Q117" i="22"/>
  <c r="H117" i="22"/>
  <c r="Q116" i="22"/>
  <c r="H116" i="22"/>
  <c r="Q115" i="22"/>
  <c r="H115" i="22"/>
  <c r="Q89" i="22"/>
  <c r="H89" i="22"/>
  <c r="Q88" i="22"/>
  <c r="H88" i="22"/>
  <c r="Q87" i="22"/>
  <c r="H87" i="22"/>
  <c r="Q86" i="22"/>
  <c r="H86" i="22"/>
  <c r="O85" i="22"/>
  <c r="O90" i="22" s="1"/>
  <c r="M85" i="22"/>
  <c r="M90" i="22" s="1"/>
  <c r="F85" i="22"/>
  <c r="F90" i="22" s="1"/>
  <c r="D85" i="22"/>
  <c r="D90" i="22" s="1"/>
  <c r="Q84" i="22"/>
  <c r="H84" i="22"/>
  <c r="Q83" i="22"/>
  <c r="H83" i="22"/>
  <c r="Q82" i="22"/>
  <c r="H82" i="22"/>
  <c r="Q81" i="22"/>
  <c r="H81" i="22"/>
  <c r="Q55" i="22"/>
  <c r="H55" i="22"/>
  <c r="Q54" i="22"/>
  <c r="H54" i="22"/>
  <c r="Q53" i="22"/>
  <c r="H53" i="22"/>
  <c r="Q52" i="22"/>
  <c r="H52" i="22"/>
  <c r="O51" i="22"/>
  <c r="O56" i="22" s="1"/>
  <c r="M51" i="22"/>
  <c r="M56" i="22" s="1"/>
  <c r="Q56" i="22" s="1"/>
  <c r="F51" i="22"/>
  <c r="F56" i="22" s="1"/>
  <c r="D51" i="22"/>
  <c r="D56" i="22" s="1"/>
  <c r="Q50" i="22"/>
  <c r="H50" i="22"/>
  <c r="Q49" i="22"/>
  <c r="H49" i="22"/>
  <c r="Q48" i="22"/>
  <c r="H48" i="22"/>
  <c r="Q47" i="22"/>
  <c r="H47" i="22"/>
  <c r="Q21" i="22"/>
  <c r="H21" i="22"/>
  <c r="Q20" i="22"/>
  <c r="H20" i="22"/>
  <c r="Q19" i="22"/>
  <c r="H19" i="22"/>
  <c r="Q18" i="22"/>
  <c r="H18" i="22"/>
  <c r="O17" i="22"/>
  <c r="O22" i="22" s="1"/>
  <c r="M17" i="22"/>
  <c r="M22" i="22" s="1"/>
  <c r="Q22" i="22" s="1"/>
  <c r="F17" i="22"/>
  <c r="F22" i="22" s="1"/>
  <c r="D17" i="22"/>
  <c r="D22" i="22" s="1"/>
  <c r="Q16" i="22"/>
  <c r="H16" i="22"/>
  <c r="Q15" i="22"/>
  <c r="H15" i="22"/>
  <c r="Q14" i="22"/>
  <c r="H14" i="22"/>
  <c r="Q13" i="22"/>
  <c r="H13" i="22"/>
  <c r="H22" i="22" l="1"/>
  <c r="H56" i="22"/>
  <c r="H90" i="22"/>
  <c r="H124" i="22"/>
  <c r="H158" i="22"/>
  <c r="Q90" i="22"/>
  <c r="Q158" i="22"/>
  <c r="Q17" i="22"/>
  <c r="Q51" i="22"/>
  <c r="Q85" i="22"/>
  <c r="Q119" i="22"/>
  <c r="Q153" i="22"/>
  <c r="H17" i="22"/>
  <c r="H51" i="22"/>
  <c r="H85" i="22"/>
  <c r="H119" i="22"/>
  <c r="H153" i="22"/>
  <c r="N896" i="20" l="1"/>
  <c r="E876" i="20" l="1"/>
  <c r="F876" i="20"/>
  <c r="G876" i="20"/>
  <c r="H876" i="20"/>
  <c r="I876" i="20"/>
  <c r="J876" i="20"/>
  <c r="K876" i="20"/>
  <c r="L876" i="20"/>
  <c r="M876" i="20"/>
  <c r="N876" i="20"/>
  <c r="O876" i="20"/>
  <c r="P876" i="20"/>
  <c r="Q876" i="20"/>
  <c r="R876" i="20"/>
  <c r="S876" i="20"/>
  <c r="T876" i="20"/>
  <c r="V876" i="20"/>
  <c r="G867" i="20"/>
  <c r="I867" i="20"/>
  <c r="J867" i="20"/>
  <c r="L867" i="20"/>
  <c r="M867" i="20"/>
  <c r="O867" i="20"/>
  <c r="P867" i="20"/>
  <c r="Q867" i="20"/>
  <c r="R867" i="20"/>
  <c r="S867" i="20"/>
  <c r="V867" i="20"/>
  <c r="E846" i="20"/>
  <c r="F846" i="20"/>
  <c r="G846" i="20"/>
  <c r="I846" i="20"/>
  <c r="J846" i="20"/>
  <c r="L846" i="20"/>
  <c r="M846" i="20"/>
  <c r="P846" i="20"/>
  <c r="Q846" i="20"/>
  <c r="R846" i="20"/>
  <c r="S846" i="20"/>
  <c r="V846" i="20"/>
  <c r="F825" i="20"/>
  <c r="G825" i="20"/>
  <c r="J825" i="20"/>
  <c r="M825" i="20"/>
  <c r="P825" i="20"/>
  <c r="Q825" i="20"/>
  <c r="R825" i="20"/>
  <c r="S825" i="20"/>
  <c r="V825" i="20"/>
  <c r="F804" i="20"/>
  <c r="G804" i="20"/>
  <c r="J804" i="20"/>
  <c r="M804" i="20"/>
  <c r="N804" i="20"/>
  <c r="P804" i="20"/>
  <c r="Q804" i="20"/>
  <c r="R804" i="20"/>
  <c r="S804" i="20"/>
  <c r="V804" i="20"/>
  <c r="F783" i="20"/>
  <c r="G783" i="20"/>
  <c r="H783" i="20"/>
  <c r="I783" i="20"/>
  <c r="J783" i="20"/>
  <c r="L783" i="20"/>
  <c r="M783" i="20"/>
  <c r="P783" i="20"/>
  <c r="Q783" i="20"/>
  <c r="R783" i="20"/>
  <c r="S783" i="20"/>
  <c r="V783" i="20"/>
  <c r="B121" i="21" l="1"/>
  <c r="C121" i="21"/>
  <c r="D121" i="21"/>
  <c r="D120" i="21"/>
  <c r="D116" i="21"/>
  <c r="D117" i="21"/>
  <c r="D118" i="21"/>
  <c r="D119" i="21"/>
  <c r="B111" i="21"/>
  <c r="C111" i="21"/>
  <c r="D111" i="21"/>
  <c r="E111" i="21"/>
  <c r="F111" i="21"/>
  <c r="G111" i="21"/>
  <c r="H111" i="21"/>
  <c r="I111" i="21"/>
  <c r="J111" i="21"/>
  <c r="K111" i="21"/>
  <c r="L111" i="21"/>
  <c r="M111" i="21"/>
  <c r="N111" i="21"/>
  <c r="O111" i="21"/>
  <c r="P111" i="21"/>
  <c r="Q111" i="21"/>
  <c r="S111" i="21"/>
  <c r="E758" i="20"/>
  <c r="H758" i="20"/>
  <c r="I758" i="20"/>
  <c r="K758" i="20"/>
  <c r="L758" i="20"/>
  <c r="N758" i="20"/>
  <c r="O758" i="20"/>
  <c r="T758" i="20"/>
  <c r="E754" i="20"/>
  <c r="H754" i="20"/>
  <c r="I754" i="20"/>
  <c r="K754" i="20"/>
  <c r="L754" i="20"/>
  <c r="N754" i="20"/>
  <c r="O754" i="20"/>
  <c r="T754" i="20"/>
  <c r="E747" i="20"/>
  <c r="H747" i="20"/>
  <c r="I747" i="20"/>
  <c r="K747" i="20"/>
  <c r="L747" i="20"/>
  <c r="N747" i="20"/>
  <c r="O747" i="20"/>
  <c r="T747" i="20"/>
  <c r="E740" i="20"/>
  <c r="H740" i="20"/>
  <c r="I740" i="20"/>
  <c r="K740" i="20"/>
  <c r="L740" i="20"/>
  <c r="N740" i="20"/>
  <c r="O740" i="20"/>
  <c r="T740" i="20"/>
  <c r="E733" i="20"/>
  <c r="H733" i="20"/>
  <c r="I733" i="20"/>
  <c r="K733" i="20"/>
  <c r="L733" i="20"/>
  <c r="N733" i="20"/>
  <c r="O733" i="20"/>
  <c r="T733" i="20"/>
  <c r="E726" i="20"/>
  <c r="H726" i="20"/>
  <c r="I726" i="20"/>
  <c r="K726" i="20"/>
  <c r="L726" i="20"/>
  <c r="N726" i="20"/>
  <c r="O726" i="20"/>
  <c r="T726" i="20"/>
  <c r="E719" i="20"/>
  <c r="H719" i="20"/>
  <c r="I719" i="20"/>
  <c r="K719" i="20"/>
  <c r="L719" i="20"/>
  <c r="N719" i="20"/>
  <c r="O719" i="20"/>
  <c r="T719" i="20"/>
  <c r="E712" i="20"/>
  <c r="H712" i="20"/>
  <c r="I712" i="20"/>
  <c r="K712" i="20"/>
  <c r="L712" i="20"/>
  <c r="N712" i="20"/>
  <c r="O712" i="20"/>
  <c r="T712" i="20"/>
  <c r="E705" i="20"/>
  <c r="H705" i="20"/>
  <c r="I705" i="20"/>
  <c r="K705" i="20"/>
  <c r="L705" i="20"/>
  <c r="N705" i="20"/>
  <c r="O705" i="20"/>
  <c r="T705" i="20"/>
  <c r="E698" i="20"/>
  <c r="H698" i="20"/>
  <c r="I698" i="20"/>
  <c r="K698" i="20"/>
  <c r="L698" i="20"/>
  <c r="N698" i="20"/>
  <c r="O698" i="20"/>
  <c r="T698" i="20"/>
  <c r="E691" i="20"/>
  <c r="H691" i="20"/>
  <c r="I691" i="20"/>
  <c r="K691" i="20"/>
  <c r="L691" i="20"/>
  <c r="N691" i="20"/>
  <c r="O691" i="20"/>
  <c r="T691" i="20"/>
  <c r="E684" i="20"/>
  <c r="H684" i="20"/>
  <c r="I684" i="20"/>
  <c r="K684" i="20"/>
  <c r="L684" i="20"/>
  <c r="N684" i="20"/>
  <c r="O684" i="20"/>
  <c r="T684" i="20"/>
  <c r="E677" i="20"/>
  <c r="H677" i="20"/>
  <c r="I677" i="20"/>
  <c r="K677" i="20"/>
  <c r="L677" i="20"/>
  <c r="N677" i="20"/>
  <c r="O677" i="20"/>
  <c r="T677" i="20"/>
  <c r="E670" i="20"/>
  <c r="H670" i="20"/>
  <c r="I670" i="20"/>
  <c r="K670" i="20"/>
  <c r="L670" i="20"/>
  <c r="N670" i="20"/>
  <c r="O670" i="20"/>
  <c r="T670" i="20"/>
  <c r="E663" i="20"/>
  <c r="H663" i="20"/>
  <c r="I663" i="20"/>
  <c r="K663" i="20"/>
  <c r="L663" i="20"/>
  <c r="N663" i="20"/>
  <c r="O663" i="20"/>
  <c r="T663" i="20"/>
  <c r="E656" i="20"/>
  <c r="H656" i="20"/>
  <c r="I656" i="20"/>
  <c r="K656" i="20"/>
  <c r="L656" i="20"/>
  <c r="N656" i="20"/>
  <c r="O656" i="20"/>
  <c r="T656" i="20"/>
  <c r="E649" i="20"/>
  <c r="H649" i="20"/>
  <c r="I649" i="20"/>
  <c r="K649" i="20"/>
  <c r="L649" i="20"/>
  <c r="N649" i="20"/>
  <c r="O649" i="20"/>
  <c r="T649" i="20"/>
  <c r="E642" i="20"/>
  <c r="H642" i="20"/>
  <c r="I642" i="20"/>
  <c r="K642" i="20"/>
  <c r="L642" i="20"/>
  <c r="N642" i="20"/>
  <c r="O642" i="20"/>
  <c r="T642" i="20"/>
  <c r="E635" i="20" l="1"/>
  <c r="H635" i="20"/>
  <c r="I635" i="20"/>
  <c r="K635" i="20"/>
  <c r="L635" i="20"/>
  <c r="N635" i="20"/>
  <c r="O635" i="20"/>
  <c r="T635" i="20"/>
  <c r="E628" i="20"/>
  <c r="H628" i="20"/>
  <c r="I628" i="20"/>
  <c r="K628" i="20"/>
  <c r="L628" i="20"/>
  <c r="N628" i="20"/>
  <c r="O628" i="20"/>
  <c r="T628" i="20"/>
  <c r="E621" i="20"/>
  <c r="H621" i="20"/>
  <c r="I621" i="20"/>
  <c r="K621" i="20"/>
  <c r="L621" i="20"/>
  <c r="N621" i="20"/>
  <c r="O621" i="20"/>
  <c r="T621" i="20"/>
  <c r="E614" i="20"/>
  <c r="H614" i="20"/>
  <c r="I614" i="20"/>
  <c r="K614" i="20"/>
  <c r="L614" i="20"/>
  <c r="N614" i="20"/>
  <c r="O614" i="20"/>
  <c r="T614" i="20"/>
  <c r="E607" i="20"/>
  <c r="H607" i="20"/>
  <c r="I607" i="20"/>
  <c r="K607" i="20"/>
  <c r="L607" i="20"/>
  <c r="N607" i="20"/>
  <c r="O607" i="20"/>
  <c r="T607" i="20"/>
  <c r="E600" i="20"/>
  <c r="H600" i="20"/>
  <c r="I600" i="20"/>
  <c r="K600" i="20"/>
  <c r="L600" i="20"/>
  <c r="N600" i="20"/>
  <c r="O600" i="20"/>
  <c r="T600" i="20"/>
  <c r="E593" i="20"/>
  <c r="H593" i="20"/>
  <c r="I593" i="20"/>
  <c r="K593" i="20"/>
  <c r="L593" i="20"/>
  <c r="N593" i="20"/>
  <c r="O593" i="20"/>
  <c r="T593" i="20"/>
  <c r="E586" i="20"/>
  <c r="H586" i="20"/>
  <c r="I586" i="20"/>
  <c r="K586" i="20"/>
  <c r="L586" i="20"/>
  <c r="N586" i="20"/>
  <c r="O586" i="20"/>
  <c r="T586" i="20"/>
  <c r="E579" i="20"/>
  <c r="H579" i="20"/>
  <c r="I579" i="20"/>
  <c r="K579" i="20"/>
  <c r="L579" i="20"/>
  <c r="N579" i="20"/>
  <c r="O579" i="20"/>
  <c r="T579" i="20"/>
  <c r="E572" i="20"/>
  <c r="H572" i="20"/>
  <c r="I572" i="20"/>
  <c r="K572" i="20"/>
  <c r="L572" i="20"/>
  <c r="N572" i="20"/>
  <c r="O572" i="20"/>
  <c r="T572" i="20"/>
  <c r="E565" i="20"/>
  <c r="H565" i="20"/>
  <c r="I565" i="20"/>
  <c r="K565" i="20"/>
  <c r="L565" i="20"/>
  <c r="N565" i="20"/>
  <c r="O565" i="20"/>
  <c r="T565" i="20"/>
  <c r="E558" i="20"/>
  <c r="H558" i="20"/>
  <c r="I558" i="20"/>
  <c r="K558" i="20"/>
  <c r="L558" i="20"/>
  <c r="N558" i="20"/>
  <c r="O558" i="20"/>
  <c r="T558" i="20"/>
  <c r="E551" i="20"/>
  <c r="H551" i="20"/>
  <c r="I551" i="20"/>
  <c r="K551" i="20"/>
  <c r="L551" i="20"/>
  <c r="N551" i="20"/>
  <c r="O551" i="20"/>
  <c r="T551" i="20"/>
  <c r="E544" i="20"/>
  <c r="H544" i="20"/>
  <c r="I544" i="20"/>
  <c r="K544" i="20"/>
  <c r="L544" i="20"/>
  <c r="N544" i="20"/>
  <c r="O544" i="20"/>
  <c r="T544" i="20"/>
  <c r="E537" i="20"/>
  <c r="H537" i="20"/>
  <c r="I537" i="20"/>
  <c r="K537" i="20"/>
  <c r="L537" i="20"/>
  <c r="N537" i="20"/>
  <c r="O537" i="20"/>
  <c r="T537" i="20"/>
  <c r="E530" i="20"/>
  <c r="H530" i="20"/>
  <c r="I530" i="20"/>
  <c r="K530" i="20"/>
  <c r="L530" i="20"/>
  <c r="N530" i="20"/>
  <c r="O530" i="20"/>
  <c r="T530" i="20"/>
  <c r="E523" i="20"/>
  <c r="H523" i="20"/>
  <c r="I523" i="20"/>
  <c r="K523" i="20"/>
  <c r="L523" i="20"/>
  <c r="N523" i="20"/>
  <c r="O523" i="20"/>
  <c r="T523" i="20"/>
  <c r="E516" i="20"/>
  <c r="H516" i="20"/>
  <c r="I516" i="20"/>
  <c r="K516" i="20"/>
  <c r="L516" i="20"/>
  <c r="N516" i="20"/>
  <c r="O516" i="20"/>
  <c r="T516" i="20"/>
  <c r="E509" i="20"/>
  <c r="H509" i="20"/>
  <c r="I509" i="20"/>
  <c r="K509" i="20"/>
  <c r="L509" i="20"/>
  <c r="N509" i="20"/>
  <c r="O509" i="20"/>
  <c r="T509" i="20"/>
  <c r="E502" i="20"/>
  <c r="H502" i="20"/>
  <c r="I502" i="20"/>
  <c r="K502" i="20"/>
  <c r="L502" i="20"/>
  <c r="N502" i="20"/>
  <c r="O502" i="20"/>
  <c r="T502" i="20"/>
  <c r="E495" i="20"/>
  <c r="H495" i="20"/>
  <c r="I495" i="20"/>
  <c r="K495" i="20"/>
  <c r="L495" i="20"/>
  <c r="N495" i="20"/>
  <c r="O495" i="20"/>
  <c r="T495" i="20"/>
  <c r="E488" i="20"/>
  <c r="H488" i="20"/>
  <c r="I488" i="20"/>
  <c r="K488" i="20"/>
  <c r="L488" i="20"/>
  <c r="N488" i="20"/>
  <c r="O488" i="20"/>
  <c r="T488" i="20"/>
  <c r="E481" i="20"/>
  <c r="H481" i="20"/>
  <c r="I481" i="20"/>
  <c r="K481" i="20"/>
  <c r="L481" i="20"/>
  <c r="N481" i="20"/>
  <c r="O481" i="20"/>
  <c r="T481" i="20"/>
  <c r="E474" i="20"/>
  <c r="H474" i="20"/>
  <c r="I474" i="20"/>
  <c r="K474" i="20"/>
  <c r="L474" i="20"/>
  <c r="N474" i="20"/>
  <c r="O474" i="20"/>
  <c r="T474" i="20"/>
  <c r="E467" i="20"/>
  <c r="H467" i="20"/>
  <c r="I467" i="20"/>
  <c r="K467" i="20"/>
  <c r="L467" i="20"/>
  <c r="N467" i="20"/>
  <c r="O467" i="20"/>
  <c r="T467" i="20"/>
  <c r="E460" i="20"/>
  <c r="H460" i="20"/>
  <c r="I460" i="20"/>
  <c r="K460" i="20"/>
  <c r="L460" i="20"/>
  <c r="N460" i="20"/>
  <c r="O460" i="20"/>
  <c r="T460" i="20"/>
  <c r="E453" i="20"/>
  <c r="H453" i="20"/>
  <c r="I453" i="20"/>
  <c r="K453" i="20"/>
  <c r="L453" i="20"/>
  <c r="N453" i="20"/>
  <c r="O453" i="20"/>
  <c r="T453" i="20"/>
  <c r="E446" i="20"/>
  <c r="H446" i="20"/>
  <c r="I446" i="20"/>
  <c r="K446" i="20"/>
  <c r="L446" i="20"/>
  <c r="N446" i="20"/>
  <c r="O446" i="20"/>
  <c r="T446" i="20"/>
  <c r="E439" i="20"/>
  <c r="H439" i="20"/>
  <c r="I439" i="20"/>
  <c r="K439" i="20"/>
  <c r="L439" i="20"/>
  <c r="N439" i="20"/>
  <c r="O439" i="20"/>
  <c r="T439" i="20"/>
  <c r="E432" i="20"/>
  <c r="H432" i="20"/>
  <c r="I432" i="20"/>
  <c r="K432" i="20"/>
  <c r="L432" i="20"/>
  <c r="N432" i="20"/>
  <c r="O432" i="20"/>
  <c r="T432" i="20"/>
  <c r="E425" i="20" l="1"/>
  <c r="H425" i="20"/>
  <c r="I425" i="20"/>
  <c r="K425" i="20"/>
  <c r="L425" i="20"/>
  <c r="N425" i="20"/>
  <c r="O425" i="20"/>
  <c r="T425" i="20"/>
  <c r="E418" i="20"/>
  <c r="H418" i="20"/>
  <c r="I418" i="20"/>
  <c r="K418" i="20"/>
  <c r="L418" i="20"/>
  <c r="N418" i="20"/>
  <c r="O418" i="20"/>
  <c r="T418" i="20"/>
  <c r="E411" i="20"/>
  <c r="H411" i="20"/>
  <c r="I411" i="20"/>
  <c r="K411" i="20"/>
  <c r="L411" i="20"/>
  <c r="N411" i="20"/>
  <c r="O411" i="20"/>
  <c r="T411" i="20"/>
  <c r="E404" i="20"/>
  <c r="H404" i="20"/>
  <c r="I404" i="20"/>
  <c r="K404" i="20"/>
  <c r="L404" i="20"/>
  <c r="N404" i="20"/>
  <c r="O404" i="20"/>
  <c r="T404" i="20"/>
  <c r="E397" i="20"/>
  <c r="H397" i="20"/>
  <c r="I397" i="20"/>
  <c r="K397" i="20"/>
  <c r="L397" i="20"/>
  <c r="N397" i="20"/>
  <c r="O397" i="20"/>
  <c r="T397" i="20"/>
  <c r="E390" i="20"/>
  <c r="H390" i="20"/>
  <c r="I390" i="20"/>
  <c r="K390" i="20"/>
  <c r="L390" i="20"/>
  <c r="N390" i="20"/>
  <c r="O390" i="20"/>
  <c r="T390" i="20"/>
  <c r="E383" i="20"/>
  <c r="H383" i="20"/>
  <c r="I383" i="20"/>
  <c r="K383" i="20"/>
  <c r="L383" i="20"/>
  <c r="N383" i="20"/>
  <c r="O383" i="20"/>
  <c r="T383" i="20"/>
  <c r="E376" i="20"/>
  <c r="H376" i="20"/>
  <c r="I376" i="20"/>
  <c r="K376" i="20"/>
  <c r="L376" i="20"/>
  <c r="N376" i="20"/>
  <c r="O376" i="20"/>
  <c r="T376" i="20"/>
  <c r="E369" i="20"/>
  <c r="H369" i="20"/>
  <c r="I369" i="20"/>
  <c r="K369" i="20"/>
  <c r="L369" i="20"/>
  <c r="N369" i="20"/>
  <c r="O369" i="20"/>
  <c r="T369" i="20"/>
  <c r="E362" i="20"/>
  <c r="H362" i="20"/>
  <c r="I362" i="20"/>
  <c r="K362" i="20"/>
  <c r="L362" i="20"/>
  <c r="N362" i="20"/>
  <c r="O362" i="20"/>
  <c r="T362" i="20"/>
  <c r="E355" i="20"/>
  <c r="H355" i="20"/>
  <c r="I355" i="20"/>
  <c r="K355" i="20"/>
  <c r="L355" i="20"/>
  <c r="N355" i="20"/>
  <c r="O355" i="20"/>
  <c r="T355" i="20"/>
  <c r="E348" i="20"/>
  <c r="H348" i="20"/>
  <c r="I348" i="20"/>
  <c r="K348" i="20"/>
  <c r="L348" i="20"/>
  <c r="N348" i="20"/>
  <c r="O348" i="20"/>
  <c r="T348" i="20"/>
  <c r="E341" i="20"/>
  <c r="H341" i="20"/>
  <c r="I341" i="20"/>
  <c r="K341" i="20"/>
  <c r="L341" i="20"/>
  <c r="N341" i="20"/>
  <c r="O341" i="20"/>
  <c r="T341" i="20"/>
  <c r="E334" i="20"/>
  <c r="H334" i="20"/>
  <c r="I334" i="20"/>
  <c r="K334" i="20"/>
  <c r="L334" i="20"/>
  <c r="N334" i="20"/>
  <c r="O334" i="20"/>
  <c r="T334" i="20"/>
  <c r="E327" i="20"/>
  <c r="H327" i="20"/>
  <c r="I327" i="20"/>
  <c r="K327" i="20"/>
  <c r="L327" i="20"/>
  <c r="N327" i="20"/>
  <c r="O327" i="20"/>
  <c r="T327" i="20"/>
  <c r="E320" i="20"/>
  <c r="H320" i="20"/>
  <c r="I320" i="20"/>
  <c r="K320" i="20"/>
  <c r="L320" i="20"/>
  <c r="N320" i="20"/>
  <c r="O320" i="20"/>
  <c r="T320" i="20"/>
  <c r="E313" i="20"/>
  <c r="H313" i="20"/>
  <c r="I313" i="20"/>
  <c r="K313" i="20"/>
  <c r="L313" i="20"/>
  <c r="N313" i="20"/>
  <c r="O313" i="20"/>
  <c r="T313" i="20"/>
  <c r="E306" i="20"/>
  <c r="H306" i="20"/>
  <c r="I306" i="20"/>
  <c r="K306" i="20"/>
  <c r="L306" i="20"/>
  <c r="N306" i="20"/>
  <c r="O306" i="20"/>
  <c r="T306" i="20"/>
  <c r="E299" i="20"/>
  <c r="H299" i="20"/>
  <c r="I299" i="20"/>
  <c r="K299" i="20"/>
  <c r="L299" i="20"/>
  <c r="N299" i="20"/>
  <c r="O299" i="20"/>
  <c r="T299" i="20"/>
  <c r="E292" i="20"/>
  <c r="H292" i="20"/>
  <c r="I292" i="20"/>
  <c r="K292" i="20"/>
  <c r="L292" i="20"/>
  <c r="N292" i="20"/>
  <c r="O292" i="20"/>
  <c r="T292" i="20"/>
  <c r="E285" i="20"/>
  <c r="H285" i="20"/>
  <c r="I285" i="20"/>
  <c r="K285" i="20"/>
  <c r="L285" i="20"/>
  <c r="N285" i="20"/>
  <c r="O285" i="20"/>
  <c r="T285" i="20"/>
  <c r="E278" i="20"/>
  <c r="H278" i="20"/>
  <c r="I278" i="20"/>
  <c r="K278" i="20"/>
  <c r="L278" i="20"/>
  <c r="N278" i="20"/>
  <c r="O278" i="20"/>
  <c r="T278" i="20"/>
  <c r="E271" i="20"/>
  <c r="H271" i="20"/>
  <c r="I271" i="20"/>
  <c r="K271" i="20"/>
  <c r="L271" i="20"/>
  <c r="N271" i="20"/>
  <c r="O271" i="20"/>
  <c r="T271" i="20"/>
  <c r="E264" i="20"/>
  <c r="H264" i="20"/>
  <c r="I264" i="20"/>
  <c r="K264" i="20"/>
  <c r="L264" i="20"/>
  <c r="N264" i="20"/>
  <c r="O264" i="20"/>
  <c r="T264" i="20"/>
  <c r="E257" i="20"/>
  <c r="H257" i="20"/>
  <c r="I257" i="20"/>
  <c r="K257" i="20"/>
  <c r="L257" i="20"/>
  <c r="N257" i="20"/>
  <c r="O257" i="20"/>
  <c r="T257" i="20"/>
  <c r="E250" i="20"/>
  <c r="H250" i="20"/>
  <c r="I250" i="20"/>
  <c r="K250" i="20"/>
  <c r="L250" i="20"/>
  <c r="N250" i="20"/>
  <c r="O250" i="20"/>
  <c r="T250" i="20"/>
  <c r="E243" i="20"/>
  <c r="H243" i="20"/>
  <c r="I243" i="20"/>
  <c r="K243" i="20"/>
  <c r="L243" i="20"/>
  <c r="N243" i="20"/>
  <c r="O243" i="20"/>
  <c r="T243" i="20"/>
  <c r="E236" i="20"/>
  <c r="H236" i="20"/>
  <c r="I236" i="20"/>
  <c r="K236" i="20"/>
  <c r="L236" i="20"/>
  <c r="N236" i="20"/>
  <c r="O236" i="20"/>
  <c r="T236" i="20"/>
  <c r="E229" i="20"/>
  <c r="H229" i="20"/>
  <c r="I229" i="20"/>
  <c r="K229" i="20"/>
  <c r="L229" i="20"/>
  <c r="N229" i="20"/>
  <c r="O229" i="20"/>
  <c r="T229" i="20"/>
  <c r="E222" i="20"/>
  <c r="H222" i="20"/>
  <c r="I222" i="20"/>
  <c r="K222" i="20"/>
  <c r="L222" i="20"/>
  <c r="N222" i="20"/>
  <c r="O222" i="20"/>
  <c r="T222" i="20"/>
  <c r="E215" i="20"/>
  <c r="H215" i="20"/>
  <c r="I215" i="20"/>
  <c r="K215" i="20"/>
  <c r="L215" i="20"/>
  <c r="N215" i="20"/>
  <c r="O215" i="20"/>
  <c r="T215" i="20"/>
  <c r="E208" i="20"/>
  <c r="H208" i="20"/>
  <c r="I208" i="20"/>
  <c r="K208" i="20"/>
  <c r="L208" i="20"/>
  <c r="N208" i="20"/>
  <c r="O208" i="20"/>
  <c r="T208" i="20"/>
  <c r="E201" i="20"/>
  <c r="H201" i="20"/>
  <c r="I201" i="20"/>
  <c r="K201" i="20"/>
  <c r="L201" i="20"/>
  <c r="N201" i="20"/>
  <c r="O201" i="20"/>
  <c r="T201" i="20"/>
  <c r="E194" i="20"/>
  <c r="H194" i="20"/>
  <c r="I194" i="20"/>
  <c r="K194" i="20"/>
  <c r="L194" i="20"/>
  <c r="N194" i="20"/>
  <c r="O194" i="20"/>
  <c r="T194" i="20"/>
  <c r="E187" i="20"/>
  <c r="H187" i="20"/>
  <c r="I187" i="20"/>
  <c r="K187" i="20"/>
  <c r="L187" i="20"/>
  <c r="N187" i="20"/>
  <c r="O187" i="20"/>
  <c r="T187" i="20"/>
  <c r="E180" i="20"/>
  <c r="H180" i="20"/>
  <c r="I180" i="20"/>
  <c r="K180" i="20"/>
  <c r="L180" i="20"/>
  <c r="N180" i="20"/>
  <c r="O180" i="20"/>
  <c r="T180" i="20"/>
  <c r="E173" i="20"/>
  <c r="H173" i="20"/>
  <c r="I173" i="20"/>
  <c r="K173" i="20"/>
  <c r="L173" i="20"/>
  <c r="N173" i="20"/>
  <c r="O173" i="20"/>
  <c r="T173" i="20"/>
  <c r="E166" i="20"/>
  <c r="H166" i="20"/>
  <c r="I166" i="20"/>
  <c r="K166" i="20"/>
  <c r="L166" i="20"/>
  <c r="N166" i="20"/>
  <c r="O166" i="20"/>
  <c r="T166" i="20"/>
  <c r="E159" i="20"/>
  <c r="H159" i="20"/>
  <c r="I159" i="20"/>
  <c r="K159" i="20"/>
  <c r="L159" i="20"/>
  <c r="N159" i="20"/>
  <c r="O159" i="20"/>
  <c r="T159" i="20"/>
  <c r="E152" i="20"/>
  <c r="H152" i="20"/>
  <c r="I152" i="20"/>
  <c r="K152" i="20"/>
  <c r="L152" i="20"/>
  <c r="N152" i="20"/>
  <c r="O152" i="20"/>
  <c r="T152" i="20"/>
  <c r="E145" i="20"/>
  <c r="H145" i="20"/>
  <c r="I145" i="20"/>
  <c r="K145" i="20"/>
  <c r="L145" i="20"/>
  <c r="N145" i="20"/>
  <c r="O145" i="20"/>
  <c r="T145" i="20"/>
  <c r="E138" i="20"/>
  <c r="H138" i="20"/>
  <c r="I138" i="20"/>
  <c r="K138" i="20"/>
  <c r="L138" i="20"/>
  <c r="N138" i="20"/>
  <c r="O138" i="20"/>
  <c r="T138" i="20"/>
  <c r="E131" i="20"/>
  <c r="H131" i="20"/>
  <c r="I131" i="20"/>
  <c r="K131" i="20"/>
  <c r="L131" i="20"/>
  <c r="N131" i="20"/>
  <c r="O131" i="20"/>
  <c r="T131" i="20"/>
  <c r="E124" i="20"/>
  <c r="H124" i="20"/>
  <c r="I124" i="20"/>
  <c r="K124" i="20"/>
  <c r="L124" i="20"/>
  <c r="N124" i="20"/>
  <c r="O124" i="20"/>
  <c r="T124" i="20"/>
  <c r="E117" i="20"/>
  <c r="H117" i="20"/>
  <c r="I117" i="20"/>
  <c r="K117" i="20"/>
  <c r="L117" i="20"/>
  <c r="N117" i="20"/>
  <c r="O117" i="20"/>
  <c r="T117" i="20"/>
  <c r="E110" i="20"/>
  <c r="H110" i="20"/>
  <c r="I110" i="20"/>
  <c r="K110" i="20"/>
  <c r="L110" i="20"/>
  <c r="N110" i="20"/>
  <c r="O110" i="20"/>
  <c r="T110" i="20"/>
  <c r="E103" i="20"/>
  <c r="H103" i="20"/>
  <c r="I103" i="20"/>
  <c r="K103" i="20"/>
  <c r="L103" i="20"/>
  <c r="N103" i="20"/>
  <c r="O103" i="20"/>
  <c r="T103" i="20"/>
  <c r="E96" i="20"/>
  <c r="H96" i="20"/>
  <c r="I96" i="20"/>
  <c r="K96" i="20"/>
  <c r="L96" i="20"/>
  <c r="N96" i="20"/>
  <c r="O96" i="20"/>
  <c r="T96" i="20"/>
  <c r="E89" i="20"/>
  <c r="H89" i="20"/>
  <c r="I89" i="20"/>
  <c r="K89" i="20"/>
  <c r="L89" i="20"/>
  <c r="N89" i="20"/>
  <c r="O89" i="20"/>
  <c r="T89" i="20"/>
  <c r="E82" i="20"/>
  <c r="H82" i="20"/>
  <c r="I82" i="20"/>
  <c r="K82" i="20"/>
  <c r="L82" i="20"/>
  <c r="N82" i="20"/>
  <c r="O82" i="20"/>
  <c r="T82" i="20"/>
  <c r="E75" i="20"/>
  <c r="H75" i="20"/>
  <c r="I75" i="20"/>
  <c r="K75" i="20"/>
  <c r="L75" i="20"/>
  <c r="N75" i="20"/>
  <c r="O75" i="20"/>
  <c r="T75" i="20"/>
  <c r="E68" i="20"/>
  <c r="H68" i="20"/>
  <c r="I68" i="20"/>
  <c r="K68" i="20"/>
  <c r="L68" i="20"/>
  <c r="N68" i="20"/>
  <c r="O68" i="20"/>
  <c r="T68" i="20"/>
  <c r="E61" i="20"/>
  <c r="H61" i="20"/>
  <c r="I61" i="20"/>
  <c r="K61" i="20"/>
  <c r="L61" i="20"/>
  <c r="N61" i="20"/>
  <c r="O61" i="20"/>
  <c r="T61" i="20"/>
  <c r="E54" i="20"/>
  <c r="H54" i="20"/>
  <c r="I54" i="20"/>
  <c r="K54" i="20"/>
  <c r="L54" i="20"/>
  <c r="N54" i="20"/>
  <c r="O54" i="20"/>
  <c r="T54" i="20"/>
  <c r="E47" i="20"/>
  <c r="H47" i="20"/>
  <c r="I47" i="20"/>
  <c r="K47" i="20"/>
  <c r="L47" i="20"/>
  <c r="N47" i="20"/>
  <c r="O47" i="20"/>
  <c r="T47" i="20"/>
  <c r="E40" i="20"/>
  <c r="H40" i="20"/>
  <c r="I40" i="20"/>
  <c r="K40" i="20"/>
  <c r="L40" i="20"/>
  <c r="N40" i="20"/>
  <c r="O40" i="20"/>
  <c r="T40" i="20"/>
  <c r="E33" i="20"/>
  <c r="H33" i="20"/>
  <c r="I33" i="20"/>
  <c r="K33" i="20"/>
  <c r="L33" i="20"/>
  <c r="N33" i="20"/>
  <c r="O33" i="20"/>
  <c r="T33" i="20"/>
  <c r="E26" i="20"/>
  <c r="H26" i="20"/>
  <c r="I26" i="20"/>
  <c r="K26" i="20"/>
  <c r="L26" i="20"/>
  <c r="N26" i="20"/>
  <c r="O26" i="20"/>
  <c r="T26" i="20"/>
  <c r="E19" i="20"/>
  <c r="H19" i="20"/>
  <c r="I19" i="20"/>
  <c r="K19" i="20"/>
  <c r="L19" i="20"/>
  <c r="N19" i="20"/>
  <c r="O19" i="20"/>
  <c r="T19" i="20"/>
  <c r="E12" i="20" l="1"/>
  <c r="H12" i="20"/>
  <c r="I12" i="20"/>
  <c r="K12" i="20"/>
  <c r="L12" i="20"/>
  <c r="N12" i="20"/>
  <c r="O12" i="20"/>
  <c r="T12" i="20"/>
  <c r="O905" i="20"/>
  <c r="L905" i="20"/>
  <c r="I905" i="20"/>
  <c r="T896" i="20"/>
  <c r="O896" i="20"/>
  <c r="L896" i="20"/>
  <c r="K896" i="20"/>
  <c r="I896" i="20"/>
  <c r="H896" i="20"/>
  <c r="F896" i="20"/>
  <c r="E896" i="20"/>
  <c r="Q896" i="20" l="1"/>
  <c r="P896" i="20"/>
  <c r="M896" i="20"/>
  <c r="G896" i="20"/>
  <c r="J896" i="20"/>
  <c r="R896" i="20"/>
  <c r="S896" i="20" l="1"/>
  <c r="V896" i="20" s="1"/>
  <c r="R741" i="20"/>
  <c r="R673" i="20"/>
  <c r="R659" i="20"/>
  <c r="R631" i="20"/>
  <c r="R618" i="20"/>
  <c r="R508" i="20"/>
  <c r="R430" i="20"/>
  <c r="R232" i="20"/>
  <c r="R221" i="20"/>
  <c r="R135" i="20"/>
  <c r="R109" i="20"/>
  <c r="R64" i="20"/>
  <c r="R52" i="20"/>
  <c r="R42" i="20"/>
  <c r="P757" i="20"/>
  <c r="P756" i="20"/>
  <c r="P755" i="20"/>
  <c r="P753" i="20"/>
  <c r="P752" i="20"/>
  <c r="P751" i="20"/>
  <c r="P750" i="20"/>
  <c r="P749" i="20"/>
  <c r="P748" i="20"/>
  <c r="P754" i="20" s="1"/>
  <c r="P746" i="20"/>
  <c r="P745" i="20"/>
  <c r="P744" i="20"/>
  <c r="P743" i="20"/>
  <c r="P742" i="20"/>
  <c r="P741" i="20"/>
  <c r="P739" i="20"/>
  <c r="P738" i="20"/>
  <c r="P737" i="20"/>
  <c r="P736" i="20"/>
  <c r="P735" i="20"/>
  <c r="P734" i="20"/>
  <c r="P740" i="20" s="1"/>
  <c r="P732" i="20"/>
  <c r="P731" i="20"/>
  <c r="P730" i="20"/>
  <c r="P729" i="20"/>
  <c r="P728" i="20"/>
  <c r="P727" i="20"/>
  <c r="P725" i="20"/>
  <c r="P724" i="20"/>
  <c r="P723" i="20"/>
  <c r="P722" i="20"/>
  <c r="P721" i="20"/>
  <c r="P720" i="20"/>
  <c r="P718" i="20"/>
  <c r="P717" i="20"/>
  <c r="P716" i="20"/>
  <c r="P715" i="20"/>
  <c r="P714" i="20"/>
  <c r="P713" i="20"/>
  <c r="P711" i="20"/>
  <c r="P710" i="20"/>
  <c r="P709" i="20"/>
  <c r="P708" i="20"/>
  <c r="P707" i="20"/>
  <c r="P706" i="20"/>
  <c r="P712" i="20" s="1"/>
  <c r="P704" i="20"/>
  <c r="P703" i="20"/>
  <c r="P702" i="20"/>
  <c r="P701" i="20"/>
  <c r="P700" i="20"/>
  <c r="P699" i="20"/>
  <c r="P697" i="20"/>
  <c r="P696" i="20"/>
  <c r="P695" i="20"/>
  <c r="P694" i="20"/>
  <c r="P693" i="20"/>
  <c r="P692" i="20"/>
  <c r="P698" i="20" s="1"/>
  <c r="P690" i="20"/>
  <c r="P689" i="20"/>
  <c r="P688" i="20"/>
  <c r="P687" i="20"/>
  <c r="P686" i="20"/>
  <c r="P685" i="20"/>
  <c r="P683" i="20"/>
  <c r="P682" i="20"/>
  <c r="P681" i="20"/>
  <c r="P680" i="20"/>
  <c r="P679" i="20"/>
  <c r="P678" i="20"/>
  <c r="P684" i="20" s="1"/>
  <c r="P676" i="20"/>
  <c r="P675" i="20"/>
  <c r="P674" i="20"/>
  <c r="P673" i="20"/>
  <c r="P672" i="20"/>
  <c r="P671" i="20"/>
  <c r="P669" i="20"/>
  <c r="P668" i="20"/>
  <c r="P667" i="20"/>
  <c r="P666" i="20"/>
  <c r="P665" i="20"/>
  <c r="P664" i="20"/>
  <c r="P670" i="20" s="1"/>
  <c r="P662" i="20"/>
  <c r="P661" i="20"/>
  <c r="P660" i="20"/>
  <c r="P659" i="20"/>
  <c r="P658" i="20"/>
  <c r="P657" i="20"/>
  <c r="P655" i="20"/>
  <c r="P654" i="20"/>
  <c r="P653" i="20"/>
  <c r="P652" i="20"/>
  <c r="P651" i="20"/>
  <c r="P650" i="20"/>
  <c r="P656" i="20" s="1"/>
  <c r="P648" i="20"/>
  <c r="P647" i="20"/>
  <c r="P646" i="20"/>
  <c r="P645" i="20"/>
  <c r="P644" i="20"/>
  <c r="P643" i="20"/>
  <c r="P641" i="20"/>
  <c r="P640" i="20"/>
  <c r="P639" i="20"/>
  <c r="P638" i="20"/>
  <c r="P637" i="20"/>
  <c r="P636" i="20"/>
  <c r="P642" i="20" s="1"/>
  <c r="P634" i="20"/>
  <c r="P633" i="20"/>
  <c r="P632" i="20"/>
  <c r="P631" i="20"/>
  <c r="P630" i="20"/>
  <c r="P629" i="20"/>
  <c r="P627" i="20"/>
  <c r="P626" i="20"/>
  <c r="P625" i="20"/>
  <c r="P624" i="20"/>
  <c r="P623" i="20"/>
  <c r="P622" i="20"/>
  <c r="P620" i="20"/>
  <c r="P619" i="20"/>
  <c r="P618" i="20"/>
  <c r="P617" i="20"/>
  <c r="P616" i="20"/>
  <c r="P615" i="20"/>
  <c r="P613" i="20"/>
  <c r="P612" i="20"/>
  <c r="P611" i="20"/>
  <c r="P610" i="20"/>
  <c r="P609" i="20"/>
  <c r="P608" i="20"/>
  <c r="P614" i="20" s="1"/>
  <c r="P606" i="20"/>
  <c r="P605" i="20"/>
  <c r="P604" i="20"/>
  <c r="P603" i="20"/>
  <c r="P602" i="20"/>
  <c r="P601" i="20"/>
  <c r="P599" i="20"/>
  <c r="P598" i="20"/>
  <c r="P597" i="20"/>
  <c r="P596" i="20"/>
  <c r="P595" i="20"/>
  <c r="P594" i="20"/>
  <c r="P600" i="20" s="1"/>
  <c r="P592" i="20"/>
  <c r="P591" i="20"/>
  <c r="P590" i="20"/>
  <c r="P589" i="20"/>
  <c r="P588" i="20"/>
  <c r="P587" i="20"/>
  <c r="P585" i="20"/>
  <c r="P584" i="20"/>
  <c r="P583" i="20"/>
  <c r="P582" i="20"/>
  <c r="P581" i="20"/>
  <c r="P580" i="20"/>
  <c r="P586" i="20" s="1"/>
  <c r="P578" i="20"/>
  <c r="P577" i="20"/>
  <c r="P576" i="20"/>
  <c r="P575" i="20"/>
  <c r="P574" i="20"/>
  <c r="P573" i="20"/>
  <c r="P571" i="20"/>
  <c r="P570" i="20"/>
  <c r="P569" i="20"/>
  <c r="P568" i="20"/>
  <c r="P567" i="20"/>
  <c r="P566" i="20"/>
  <c r="P572" i="20" s="1"/>
  <c r="P564" i="20"/>
  <c r="P563" i="20"/>
  <c r="P562" i="20"/>
  <c r="P561" i="20"/>
  <c r="P560" i="20"/>
  <c r="P559" i="20"/>
  <c r="P557" i="20"/>
  <c r="P556" i="20"/>
  <c r="P555" i="20"/>
  <c r="P554" i="20"/>
  <c r="P553" i="20"/>
  <c r="P552" i="20"/>
  <c r="P558" i="20" s="1"/>
  <c r="P550" i="20"/>
  <c r="P549" i="20"/>
  <c r="P548" i="20"/>
  <c r="P547" i="20"/>
  <c r="P546" i="20"/>
  <c r="P545" i="20"/>
  <c r="P543" i="20"/>
  <c r="P542" i="20"/>
  <c r="P541" i="20"/>
  <c r="P540" i="20"/>
  <c r="P539" i="20"/>
  <c r="P538" i="20"/>
  <c r="P544" i="20" s="1"/>
  <c r="P536" i="20"/>
  <c r="P535" i="20"/>
  <c r="P534" i="20"/>
  <c r="P533" i="20"/>
  <c r="P532" i="20"/>
  <c r="P531" i="20"/>
  <c r="P529" i="20"/>
  <c r="P528" i="20"/>
  <c r="P527" i="20"/>
  <c r="P526" i="20"/>
  <c r="P525" i="20"/>
  <c r="P524" i="20"/>
  <c r="P530" i="20" s="1"/>
  <c r="P522" i="20"/>
  <c r="P521" i="20"/>
  <c r="P520" i="20"/>
  <c r="P519" i="20"/>
  <c r="P518" i="20"/>
  <c r="P517" i="20"/>
  <c r="P515" i="20"/>
  <c r="P514" i="20"/>
  <c r="P513" i="20"/>
  <c r="P512" i="20"/>
  <c r="P511" i="20"/>
  <c r="P510" i="20"/>
  <c r="P508" i="20"/>
  <c r="P507" i="20"/>
  <c r="P506" i="20"/>
  <c r="P505" i="20"/>
  <c r="P504" i="20"/>
  <c r="P503" i="20"/>
  <c r="P501" i="20"/>
  <c r="P500" i="20"/>
  <c r="P499" i="20"/>
  <c r="P498" i="20"/>
  <c r="P497" i="20"/>
  <c r="P496" i="20"/>
  <c r="P502" i="20" s="1"/>
  <c r="P494" i="20"/>
  <c r="P493" i="20"/>
  <c r="P492" i="20"/>
  <c r="P491" i="20"/>
  <c r="P490" i="20"/>
  <c r="P489" i="20"/>
  <c r="P487" i="20"/>
  <c r="P486" i="20"/>
  <c r="P485" i="20"/>
  <c r="P484" i="20"/>
  <c r="P483" i="20"/>
  <c r="P482" i="20"/>
  <c r="P488" i="20" s="1"/>
  <c r="P480" i="20"/>
  <c r="P479" i="20"/>
  <c r="P478" i="20"/>
  <c r="P477" i="20"/>
  <c r="P476" i="20"/>
  <c r="P475" i="20"/>
  <c r="P473" i="20"/>
  <c r="P472" i="20"/>
  <c r="P471" i="20"/>
  <c r="P470" i="20"/>
  <c r="P469" i="20"/>
  <c r="P468" i="20"/>
  <c r="P474" i="20" s="1"/>
  <c r="P466" i="20"/>
  <c r="P465" i="20"/>
  <c r="P464" i="20"/>
  <c r="P463" i="20"/>
  <c r="P462" i="20"/>
  <c r="P461" i="20"/>
  <c r="P459" i="20"/>
  <c r="P458" i="20"/>
  <c r="P457" i="20"/>
  <c r="P456" i="20"/>
  <c r="P455" i="20"/>
  <c r="P454" i="20"/>
  <c r="P460" i="20" s="1"/>
  <c r="P452" i="20"/>
  <c r="P451" i="20"/>
  <c r="P450" i="20"/>
  <c r="P449" i="20"/>
  <c r="P448" i="20"/>
  <c r="P447" i="20"/>
  <c r="P445" i="20"/>
  <c r="P444" i="20"/>
  <c r="P443" i="20"/>
  <c r="P442" i="20"/>
  <c r="P441" i="20"/>
  <c r="P440" i="20"/>
  <c r="P438" i="20"/>
  <c r="P437" i="20"/>
  <c r="P436" i="20"/>
  <c r="P435" i="20"/>
  <c r="P434" i="20"/>
  <c r="P433" i="20"/>
  <c r="P431" i="20"/>
  <c r="P430" i="20"/>
  <c r="P429" i="20"/>
  <c r="P428" i="20"/>
  <c r="P427" i="20"/>
  <c r="P426" i="20"/>
  <c r="P432" i="20" s="1"/>
  <c r="P424" i="20"/>
  <c r="P423" i="20"/>
  <c r="P422" i="20"/>
  <c r="P421" i="20"/>
  <c r="P420" i="20"/>
  <c r="P419" i="20"/>
  <c r="P417" i="20"/>
  <c r="P416" i="20"/>
  <c r="P415" i="20"/>
  <c r="P414" i="20"/>
  <c r="P413" i="20"/>
  <c r="P412" i="20"/>
  <c r="P410" i="20"/>
  <c r="P409" i="20"/>
  <c r="P408" i="20"/>
  <c r="P407" i="20"/>
  <c r="P406" i="20"/>
  <c r="P405" i="20"/>
  <c r="P403" i="20"/>
  <c r="P402" i="20"/>
  <c r="P401" i="20"/>
  <c r="P400" i="20"/>
  <c r="P399" i="20"/>
  <c r="P398" i="20"/>
  <c r="P404" i="20" s="1"/>
  <c r="P396" i="20"/>
  <c r="P395" i="20"/>
  <c r="P394" i="20"/>
  <c r="P393" i="20"/>
  <c r="P392" i="20"/>
  <c r="P391" i="20"/>
  <c r="P389" i="20"/>
  <c r="P388" i="20"/>
  <c r="P387" i="20"/>
  <c r="P386" i="20"/>
  <c r="P385" i="20"/>
  <c r="P384" i="20"/>
  <c r="P382" i="20"/>
  <c r="P381" i="20"/>
  <c r="P380" i="20"/>
  <c r="P379" i="20"/>
  <c r="P378" i="20"/>
  <c r="P377" i="20"/>
  <c r="P375" i="20"/>
  <c r="P374" i="20"/>
  <c r="P373" i="20"/>
  <c r="P372" i="20"/>
  <c r="P370" i="20"/>
  <c r="P368" i="20"/>
  <c r="P367" i="20"/>
  <c r="P366" i="20"/>
  <c r="P365" i="20"/>
  <c r="P364" i="20"/>
  <c r="P363" i="20"/>
  <c r="P361" i="20"/>
  <c r="P360" i="20"/>
  <c r="P359" i="20"/>
  <c r="P358" i="20"/>
  <c r="P357" i="20"/>
  <c r="P356" i="20"/>
  <c r="P354" i="20"/>
  <c r="P353" i="20"/>
  <c r="P352" i="20"/>
  <c r="P351" i="20"/>
  <c r="P350" i="20"/>
  <c r="P349" i="20"/>
  <c r="P347" i="20"/>
  <c r="P346" i="20"/>
  <c r="P345" i="20"/>
  <c r="P344" i="20"/>
  <c r="P343" i="20"/>
  <c r="P342" i="20"/>
  <c r="P340" i="20"/>
  <c r="P339" i="20"/>
  <c r="P338" i="20"/>
  <c r="P337" i="20"/>
  <c r="P336" i="20"/>
  <c r="P335" i="20"/>
  <c r="P333" i="20"/>
  <c r="P332" i="20"/>
  <c r="P331" i="20"/>
  <c r="P330" i="20"/>
  <c r="P329" i="20"/>
  <c r="P328" i="20"/>
  <c r="P326" i="20"/>
  <c r="P325" i="20"/>
  <c r="P324" i="20"/>
  <c r="P323" i="20"/>
  <c r="P322" i="20"/>
  <c r="P321" i="20"/>
  <c r="P319" i="20"/>
  <c r="P318" i="20"/>
  <c r="P317" i="20"/>
  <c r="P316" i="20"/>
  <c r="P315" i="20"/>
  <c r="P314" i="20"/>
  <c r="P312" i="20"/>
  <c r="P311" i="20"/>
  <c r="P310" i="20"/>
  <c r="P309" i="20"/>
  <c r="P308" i="20"/>
  <c r="P307" i="20"/>
  <c r="P305" i="20"/>
  <c r="P304" i="20"/>
  <c r="P303" i="20"/>
  <c r="P302" i="20"/>
  <c r="P301" i="20"/>
  <c r="P300" i="20"/>
  <c r="P298" i="20"/>
  <c r="P297" i="20"/>
  <c r="P296" i="20"/>
  <c r="P295" i="20"/>
  <c r="P294" i="20"/>
  <c r="P293" i="20"/>
  <c r="P291" i="20"/>
  <c r="P290" i="20"/>
  <c r="P289" i="20"/>
  <c r="P288" i="20"/>
  <c r="P287" i="20"/>
  <c r="P286" i="20"/>
  <c r="P284" i="20"/>
  <c r="P283" i="20"/>
  <c r="P282" i="20"/>
  <c r="P281" i="20"/>
  <c r="P280" i="20"/>
  <c r="P279" i="20"/>
  <c r="P277" i="20"/>
  <c r="P276" i="20"/>
  <c r="P275" i="20"/>
  <c r="P274" i="20"/>
  <c r="P273" i="20"/>
  <c r="P272" i="20"/>
  <c r="P270" i="20"/>
  <c r="P269" i="20"/>
  <c r="P268" i="20"/>
  <c r="P267" i="20"/>
  <c r="P266" i="20"/>
  <c r="P265" i="20"/>
  <c r="P263" i="20"/>
  <c r="P262" i="20"/>
  <c r="P261" i="20"/>
  <c r="P260" i="20"/>
  <c r="P259" i="20"/>
  <c r="P258" i="20"/>
  <c r="P256" i="20"/>
  <c r="P255" i="20"/>
  <c r="P254" i="20"/>
  <c r="P253" i="20"/>
  <c r="P252" i="20"/>
  <c r="P251" i="20"/>
  <c r="P249" i="20"/>
  <c r="P248" i="20"/>
  <c r="P247" i="20"/>
  <c r="P246" i="20"/>
  <c r="P245" i="20"/>
  <c r="P244" i="20"/>
  <c r="P242" i="20"/>
  <c r="P241" i="20"/>
  <c r="P240" i="20"/>
  <c r="P239" i="20"/>
  <c r="P238" i="20"/>
  <c r="P237" i="20"/>
  <c r="P235" i="20"/>
  <c r="P234" i="20"/>
  <c r="P233" i="20"/>
  <c r="P232" i="20"/>
  <c r="P231" i="20"/>
  <c r="P230" i="20"/>
  <c r="P228" i="20"/>
  <c r="P227" i="20"/>
  <c r="P226" i="20"/>
  <c r="P225" i="20"/>
  <c r="P224" i="20"/>
  <c r="P223" i="20"/>
  <c r="P221" i="20"/>
  <c r="P220" i="20"/>
  <c r="P219" i="20"/>
  <c r="P218" i="20"/>
  <c r="P217" i="20"/>
  <c r="P216" i="20"/>
  <c r="P214" i="20"/>
  <c r="P213" i="20"/>
  <c r="P212" i="20"/>
  <c r="P211" i="20"/>
  <c r="P210" i="20"/>
  <c r="P209" i="20"/>
  <c r="P207" i="20"/>
  <c r="P206" i="20"/>
  <c r="P205" i="20"/>
  <c r="P204" i="20"/>
  <c r="P203" i="20"/>
  <c r="P202" i="20"/>
  <c r="P200" i="20"/>
  <c r="P199" i="20"/>
  <c r="P198" i="20"/>
  <c r="P197" i="20"/>
  <c r="P196" i="20"/>
  <c r="P195" i="20"/>
  <c r="P193" i="20"/>
  <c r="P192" i="20"/>
  <c r="P191" i="20"/>
  <c r="P190" i="20"/>
  <c r="P189" i="20"/>
  <c r="P188" i="20"/>
  <c r="P186" i="20"/>
  <c r="P185" i="20"/>
  <c r="P184" i="20"/>
  <c r="P183" i="20"/>
  <c r="P182" i="20"/>
  <c r="P181" i="20"/>
  <c r="P179" i="20"/>
  <c r="P178" i="20"/>
  <c r="P177" i="20"/>
  <c r="P176" i="20"/>
  <c r="P175" i="20"/>
  <c r="P174" i="20"/>
  <c r="P172" i="20"/>
  <c r="P171" i="20"/>
  <c r="P170" i="20"/>
  <c r="P169" i="20"/>
  <c r="P168" i="20"/>
  <c r="P167" i="20"/>
  <c r="P165" i="20"/>
  <c r="P164" i="20"/>
  <c r="P163" i="20"/>
  <c r="P162" i="20"/>
  <c r="P161" i="20"/>
  <c r="P160" i="20"/>
  <c r="P158" i="20"/>
  <c r="P157" i="20"/>
  <c r="P156" i="20"/>
  <c r="P155" i="20"/>
  <c r="P154" i="20"/>
  <c r="P153" i="20"/>
  <c r="P151" i="20"/>
  <c r="P150" i="20"/>
  <c r="P149" i="20"/>
  <c r="P148" i="20"/>
  <c r="P147" i="20"/>
  <c r="P146" i="20"/>
  <c r="P144" i="20"/>
  <c r="P143" i="20"/>
  <c r="P142" i="20"/>
  <c r="P141" i="20"/>
  <c r="P140" i="20"/>
  <c r="P139" i="20"/>
  <c r="P137" i="20"/>
  <c r="P136" i="20"/>
  <c r="P135" i="20"/>
  <c r="P134" i="20"/>
  <c r="P133" i="20"/>
  <c r="P132" i="20"/>
  <c r="P130" i="20"/>
  <c r="P129" i="20"/>
  <c r="P128" i="20"/>
  <c r="P127" i="20"/>
  <c r="P126" i="20"/>
  <c r="P125" i="20"/>
  <c r="P123" i="20"/>
  <c r="P122" i="20"/>
  <c r="P121" i="20"/>
  <c r="P120" i="20"/>
  <c r="P119" i="20"/>
  <c r="P118" i="20"/>
  <c r="P116" i="20"/>
  <c r="P115" i="20"/>
  <c r="P114" i="20"/>
  <c r="P113" i="20"/>
  <c r="P112" i="20"/>
  <c r="P111" i="20"/>
  <c r="P109" i="20"/>
  <c r="P108" i="20"/>
  <c r="P107" i="20"/>
  <c r="P106" i="20"/>
  <c r="P105" i="20"/>
  <c r="P104" i="20"/>
  <c r="P102" i="20"/>
  <c r="P101" i="20"/>
  <c r="P100" i="20"/>
  <c r="P99" i="20"/>
  <c r="P98" i="20"/>
  <c r="P97" i="20"/>
  <c r="P95" i="20"/>
  <c r="P94" i="20"/>
  <c r="P93" i="20"/>
  <c r="P92" i="20"/>
  <c r="P91" i="20"/>
  <c r="P90" i="20"/>
  <c r="P88" i="20"/>
  <c r="P87" i="20"/>
  <c r="P86" i="20"/>
  <c r="P85" i="20"/>
  <c r="P84" i="20"/>
  <c r="P83" i="20"/>
  <c r="P81" i="20"/>
  <c r="P80" i="20"/>
  <c r="P79" i="20"/>
  <c r="P78" i="20"/>
  <c r="P77" i="20"/>
  <c r="P76" i="20"/>
  <c r="P74" i="20"/>
  <c r="P73" i="20"/>
  <c r="P72" i="20"/>
  <c r="P71" i="20"/>
  <c r="P70" i="20"/>
  <c r="P69" i="20"/>
  <c r="P67" i="20"/>
  <c r="P66" i="20"/>
  <c r="P65" i="20"/>
  <c r="P64" i="20"/>
  <c r="P63" i="20"/>
  <c r="P62" i="20"/>
  <c r="P60" i="20"/>
  <c r="P59" i="20"/>
  <c r="P58" i="20"/>
  <c r="P57" i="20"/>
  <c r="P56" i="20"/>
  <c r="P55" i="20"/>
  <c r="P53" i="20"/>
  <c r="P52" i="20"/>
  <c r="P51" i="20"/>
  <c r="P50" i="20"/>
  <c r="P49" i="20"/>
  <c r="P48" i="20"/>
  <c r="P46" i="20"/>
  <c r="P45" i="20"/>
  <c r="P44" i="20"/>
  <c r="P43" i="20"/>
  <c r="P42" i="20"/>
  <c r="P41" i="20"/>
  <c r="P39" i="20"/>
  <c r="P38" i="20"/>
  <c r="P37" i="20"/>
  <c r="P36" i="20"/>
  <c r="P35" i="20"/>
  <c r="P34" i="20"/>
  <c r="P32" i="20"/>
  <c r="P31" i="20"/>
  <c r="P30" i="20"/>
  <c r="P29" i="20"/>
  <c r="P28" i="20"/>
  <c r="P27" i="20"/>
  <c r="P25" i="20"/>
  <c r="P24" i="20"/>
  <c r="P23" i="20"/>
  <c r="P22" i="20"/>
  <c r="P21" i="20"/>
  <c r="P20" i="20"/>
  <c r="P18" i="20"/>
  <c r="P17" i="20"/>
  <c r="P16" i="20"/>
  <c r="P15" i="20"/>
  <c r="P14" i="20"/>
  <c r="P13" i="20"/>
  <c r="P11" i="20"/>
  <c r="P10" i="20"/>
  <c r="P9" i="20"/>
  <c r="P8" i="20"/>
  <c r="P7" i="20"/>
  <c r="M757" i="20"/>
  <c r="M756" i="20"/>
  <c r="M755" i="20"/>
  <c r="M753" i="20"/>
  <c r="M752" i="20"/>
  <c r="M751" i="20"/>
  <c r="M750" i="20"/>
  <c r="M749" i="20"/>
  <c r="M748" i="20"/>
  <c r="M746" i="20"/>
  <c r="M745" i="20"/>
  <c r="M744" i="20"/>
  <c r="M743" i="20"/>
  <c r="M742" i="20"/>
  <c r="M741" i="20"/>
  <c r="M739" i="20"/>
  <c r="M738" i="20"/>
  <c r="M737" i="20"/>
  <c r="M736" i="20"/>
  <c r="M735" i="20"/>
  <c r="M734" i="20"/>
  <c r="M732" i="20"/>
  <c r="M731" i="20"/>
  <c r="M730" i="20"/>
  <c r="M729" i="20"/>
  <c r="M728" i="20"/>
  <c r="M727" i="20"/>
  <c r="M725" i="20"/>
  <c r="M724" i="20"/>
  <c r="M723" i="20"/>
  <c r="M722" i="20"/>
  <c r="M721" i="20"/>
  <c r="M720" i="20"/>
  <c r="M718" i="20"/>
  <c r="M717" i="20"/>
  <c r="M716" i="20"/>
  <c r="M715" i="20"/>
  <c r="M714" i="20"/>
  <c r="M713" i="20"/>
  <c r="M711" i="20"/>
  <c r="M710" i="20"/>
  <c r="M709" i="20"/>
  <c r="M708" i="20"/>
  <c r="M707" i="20"/>
  <c r="M706" i="20"/>
  <c r="M704" i="20"/>
  <c r="M703" i="20"/>
  <c r="M702" i="20"/>
  <c r="M701" i="20"/>
  <c r="M700" i="20"/>
  <c r="M699" i="20"/>
  <c r="M697" i="20"/>
  <c r="M696" i="20"/>
  <c r="M695" i="20"/>
  <c r="M694" i="20"/>
  <c r="M693" i="20"/>
  <c r="M692" i="20"/>
  <c r="M690" i="20"/>
  <c r="M689" i="20"/>
  <c r="M688" i="20"/>
  <c r="M687" i="20"/>
  <c r="M686" i="20"/>
  <c r="M685" i="20"/>
  <c r="M683" i="20"/>
  <c r="M682" i="20"/>
  <c r="M681" i="20"/>
  <c r="M680" i="20"/>
  <c r="M679" i="20"/>
  <c r="M678" i="20"/>
  <c r="M676" i="20"/>
  <c r="M675" i="20"/>
  <c r="M674" i="20"/>
  <c r="M673" i="20"/>
  <c r="M672" i="20"/>
  <c r="M671" i="20"/>
  <c r="M669" i="20"/>
  <c r="M668" i="20"/>
  <c r="M667" i="20"/>
  <c r="M666" i="20"/>
  <c r="M665" i="20"/>
  <c r="M664" i="20"/>
  <c r="M662" i="20"/>
  <c r="M661" i="20"/>
  <c r="M660" i="20"/>
  <c r="M659" i="20"/>
  <c r="M658" i="20"/>
  <c r="M657" i="20"/>
  <c r="M655" i="20"/>
  <c r="M654" i="20"/>
  <c r="M653" i="20"/>
  <c r="M652" i="20"/>
  <c r="M651" i="20"/>
  <c r="M650" i="20"/>
  <c r="M648" i="20"/>
  <c r="M647" i="20"/>
  <c r="M646" i="20"/>
  <c r="M645" i="20"/>
  <c r="M644" i="20"/>
  <c r="M643" i="20"/>
  <c r="M641" i="20"/>
  <c r="M640" i="20"/>
  <c r="M639" i="20"/>
  <c r="M638" i="20"/>
  <c r="M637" i="20"/>
  <c r="M636" i="20"/>
  <c r="M634" i="20"/>
  <c r="M633" i="20"/>
  <c r="M632" i="20"/>
  <c r="M631" i="20"/>
  <c r="M630" i="20"/>
  <c r="M629" i="20"/>
  <c r="M627" i="20"/>
  <c r="M626" i="20"/>
  <c r="M625" i="20"/>
  <c r="M624" i="20"/>
  <c r="M623" i="20"/>
  <c r="M622" i="20"/>
  <c r="M620" i="20"/>
  <c r="M619" i="20"/>
  <c r="M618" i="20"/>
  <c r="M617" i="20"/>
  <c r="M616" i="20"/>
  <c r="M615" i="20"/>
  <c r="M613" i="20"/>
  <c r="M612" i="20"/>
  <c r="M611" i="20"/>
  <c r="M610" i="20"/>
  <c r="M609" i="20"/>
  <c r="M608" i="20"/>
  <c r="M606" i="20"/>
  <c r="M605" i="20"/>
  <c r="M604" i="20"/>
  <c r="M603" i="20"/>
  <c r="M602" i="20"/>
  <c r="M601" i="20"/>
  <c r="M599" i="20"/>
  <c r="M598" i="20"/>
  <c r="M597" i="20"/>
  <c r="M596" i="20"/>
  <c r="M595" i="20"/>
  <c r="M594" i="20"/>
  <c r="M592" i="20"/>
  <c r="M591" i="20"/>
  <c r="M590" i="20"/>
  <c r="M589" i="20"/>
  <c r="M588" i="20"/>
  <c r="M587" i="20"/>
  <c r="M585" i="20"/>
  <c r="M584" i="20"/>
  <c r="M583" i="20"/>
  <c r="M582" i="20"/>
  <c r="M581" i="20"/>
  <c r="M580" i="20"/>
  <c r="M578" i="20"/>
  <c r="M577" i="20"/>
  <c r="M576" i="20"/>
  <c r="M575" i="20"/>
  <c r="M574" i="20"/>
  <c r="M573" i="20"/>
  <c r="M571" i="20"/>
  <c r="M570" i="20"/>
  <c r="M569" i="20"/>
  <c r="M568" i="20"/>
  <c r="M567" i="20"/>
  <c r="M566" i="20"/>
  <c r="M564" i="20"/>
  <c r="M563" i="20"/>
  <c r="M562" i="20"/>
  <c r="M561" i="20"/>
  <c r="M560" i="20"/>
  <c r="M559" i="20"/>
  <c r="M557" i="20"/>
  <c r="M556" i="20"/>
  <c r="M555" i="20"/>
  <c r="M554" i="20"/>
  <c r="M553" i="20"/>
  <c r="M552" i="20"/>
  <c r="M550" i="20"/>
  <c r="M549" i="20"/>
  <c r="M548" i="20"/>
  <c r="M547" i="20"/>
  <c r="M546" i="20"/>
  <c r="M545" i="20"/>
  <c r="M543" i="20"/>
  <c r="M542" i="20"/>
  <c r="M541" i="20"/>
  <c r="M540" i="20"/>
  <c r="M539" i="20"/>
  <c r="M538" i="20"/>
  <c r="M536" i="20"/>
  <c r="M535" i="20"/>
  <c r="M534" i="20"/>
  <c r="M533" i="20"/>
  <c r="M532" i="20"/>
  <c r="M531" i="20"/>
  <c r="M529" i="20"/>
  <c r="M528" i="20"/>
  <c r="M527" i="20"/>
  <c r="M526" i="20"/>
  <c r="M525" i="20"/>
  <c r="M524" i="20"/>
  <c r="M522" i="20"/>
  <c r="M521" i="20"/>
  <c r="M520" i="20"/>
  <c r="M519" i="20"/>
  <c r="M518" i="20"/>
  <c r="M517" i="20"/>
  <c r="M515" i="20"/>
  <c r="M514" i="20"/>
  <c r="M513" i="20"/>
  <c r="M512" i="20"/>
  <c r="M511" i="20"/>
  <c r="M510" i="20"/>
  <c r="M508" i="20"/>
  <c r="M507" i="20"/>
  <c r="M506" i="20"/>
  <c r="M505" i="20"/>
  <c r="M504" i="20"/>
  <c r="M503" i="20"/>
  <c r="M501" i="20"/>
  <c r="M500" i="20"/>
  <c r="M499" i="20"/>
  <c r="M498" i="20"/>
  <c r="M497" i="20"/>
  <c r="M496" i="20"/>
  <c r="M494" i="20"/>
  <c r="M493" i="20"/>
  <c r="M492" i="20"/>
  <c r="M491" i="20"/>
  <c r="M490" i="20"/>
  <c r="M489" i="20"/>
  <c r="M487" i="20"/>
  <c r="M486" i="20"/>
  <c r="M485" i="20"/>
  <c r="M484" i="20"/>
  <c r="M483" i="20"/>
  <c r="M482" i="20"/>
  <c r="M480" i="20"/>
  <c r="M479" i="20"/>
  <c r="M478" i="20"/>
  <c r="M477" i="20"/>
  <c r="M476" i="20"/>
  <c r="M475" i="20"/>
  <c r="M473" i="20"/>
  <c r="M472" i="20"/>
  <c r="M471" i="20"/>
  <c r="M470" i="20"/>
  <c r="M469" i="20"/>
  <c r="M468" i="20"/>
  <c r="M466" i="20"/>
  <c r="M465" i="20"/>
  <c r="M464" i="20"/>
  <c r="M463" i="20"/>
  <c r="M462" i="20"/>
  <c r="M461" i="20"/>
  <c r="M459" i="20"/>
  <c r="M458" i="20"/>
  <c r="M457" i="20"/>
  <c r="M456" i="20"/>
  <c r="M455" i="20"/>
  <c r="M454" i="20"/>
  <c r="M452" i="20"/>
  <c r="M451" i="20"/>
  <c r="M450" i="20"/>
  <c r="M449" i="20"/>
  <c r="M448" i="20"/>
  <c r="M447" i="20"/>
  <c r="M445" i="20"/>
  <c r="M444" i="20"/>
  <c r="M443" i="20"/>
  <c r="M442" i="20"/>
  <c r="M441" i="20"/>
  <c r="M440" i="20"/>
  <c r="M438" i="20"/>
  <c r="M437" i="20"/>
  <c r="M436" i="20"/>
  <c r="M435" i="20"/>
  <c r="M434" i="20"/>
  <c r="M433" i="20"/>
  <c r="M431" i="20"/>
  <c r="M430" i="20"/>
  <c r="M429" i="20"/>
  <c r="M428" i="20"/>
  <c r="M427" i="20"/>
  <c r="M426" i="20"/>
  <c r="M424" i="20"/>
  <c r="M423" i="20"/>
  <c r="M422" i="20"/>
  <c r="M421" i="20"/>
  <c r="M420" i="20"/>
  <c r="M419" i="20"/>
  <c r="M417" i="20"/>
  <c r="M416" i="20"/>
  <c r="M415" i="20"/>
  <c r="M414" i="20"/>
  <c r="M413" i="20"/>
  <c r="M412" i="20"/>
  <c r="M410" i="20"/>
  <c r="M409" i="20"/>
  <c r="M408" i="20"/>
  <c r="M407" i="20"/>
  <c r="M406" i="20"/>
  <c r="M405" i="20"/>
  <c r="M403" i="20"/>
  <c r="M402" i="20"/>
  <c r="M401" i="20"/>
  <c r="M400" i="20"/>
  <c r="M399" i="20"/>
  <c r="M398" i="20"/>
  <c r="M396" i="20"/>
  <c r="M395" i="20"/>
  <c r="M394" i="20"/>
  <c r="M393" i="20"/>
  <c r="M392" i="20"/>
  <c r="M391" i="20"/>
  <c r="M389" i="20"/>
  <c r="M388" i="20"/>
  <c r="M387" i="20"/>
  <c r="M386" i="20"/>
  <c r="M385" i="20"/>
  <c r="M384" i="20"/>
  <c r="M382" i="20"/>
  <c r="M381" i="20"/>
  <c r="M380" i="20"/>
  <c r="M379" i="20"/>
  <c r="M378" i="20"/>
  <c r="M377" i="20"/>
  <c r="M375" i="20"/>
  <c r="M374" i="20"/>
  <c r="M373" i="20"/>
  <c r="M372" i="20"/>
  <c r="M371" i="20"/>
  <c r="M370" i="20"/>
  <c r="M368" i="20"/>
  <c r="M367" i="20"/>
  <c r="M366" i="20"/>
  <c r="M365" i="20"/>
  <c r="M364" i="20"/>
  <c r="M363" i="20"/>
  <c r="M361" i="20"/>
  <c r="M360" i="20"/>
  <c r="M359" i="20"/>
  <c r="M358" i="20"/>
  <c r="M357" i="20"/>
  <c r="M356" i="20"/>
  <c r="M354" i="20"/>
  <c r="M353" i="20"/>
  <c r="M352" i="20"/>
  <c r="M351" i="20"/>
  <c r="M350" i="20"/>
  <c r="M349" i="20"/>
  <c r="M347" i="20"/>
  <c r="M346" i="20"/>
  <c r="M345" i="20"/>
  <c r="M344" i="20"/>
  <c r="M343" i="20"/>
  <c r="M342" i="20"/>
  <c r="M340" i="20"/>
  <c r="M339" i="20"/>
  <c r="M338" i="20"/>
  <c r="M337" i="20"/>
  <c r="M336" i="20"/>
  <c r="M335" i="20"/>
  <c r="M333" i="20"/>
  <c r="M332" i="20"/>
  <c r="M331" i="20"/>
  <c r="M330" i="20"/>
  <c r="M329" i="20"/>
  <c r="M328" i="20"/>
  <c r="M326" i="20"/>
  <c r="M325" i="20"/>
  <c r="M324" i="20"/>
  <c r="M323" i="20"/>
  <c r="M322" i="20"/>
  <c r="M321" i="20"/>
  <c r="M319" i="20"/>
  <c r="M318" i="20"/>
  <c r="M317" i="20"/>
  <c r="M316" i="20"/>
  <c r="M315" i="20"/>
  <c r="M314" i="20"/>
  <c r="M312" i="20"/>
  <c r="M311" i="20"/>
  <c r="M310" i="20"/>
  <c r="M309" i="20"/>
  <c r="M308" i="20"/>
  <c r="M307" i="20"/>
  <c r="M305" i="20"/>
  <c r="M304" i="20"/>
  <c r="M303" i="20"/>
  <c r="M302" i="20"/>
  <c r="M301" i="20"/>
  <c r="M300" i="20"/>
  <c r="M298" i="20"/>
  <c r="M297" i="20"/>
  <c r="M296" i="20"/>
  <c r="M295" i="20"/>
  <c r="M294" i="20"/>
  <c r="M293" i="20"/>
  <c r="M291" i="20"/>
  <c r="M290" i="20"/>
  <c r="M289" i="20"/>
  <c r="M288" i="20"/>
  <c r="M287" i="20"/>
  <c r="M286" i="20"/>
  <c r="M284" i="20"/>
  <c r="M283" i="20"/>
  <c r="M282" i="20"/>
  <c r="M281" i="20"/>
  <c r="M280" i="20"/>
  <c r="M279" i="20"/>
  <c r="M277" i="20"/>
  <c r="M276" i="20"/>
  <c r="M275" i="20"/>
  <c r="M274" i="20"/>
  <c r="M273" i="20"/>
  <c r="M272" i="20"/>
  <c r="M270" i="20"/>
  <c r="M269" i="20"/>
  <c r="M268" i="20"/>
  <c r="M267" i="20"/>
  <c r="M266" i="20"/>
  <c r="M265" i="20"/>
  <c r="M263" i="20"/>
  <c r="M262" i="20"/>
  <c r="M261" i="20"/>
  <c r="M260" i="20"/>
  <c r="M259" i="20"/>
  <c r="M258" i="20"/>
  <c r="M256" i="20"/>
  <c r="M255" i="20"/>
  <c r="M254" i="20"/>
  <c r="M253" i="20"/>
  <c r="M252" i="20"/>
  <c r="M251" i="20"/>
  <c r="M249" i="20"/>
  <c r="M248" i="20"/>
  <c r="M247" i="20"/>
  <c r="M246" i="20"/>
  <c r="M245" i="20"/>
  <c r="M244" i="20"/>
  <c r="M242" i="20"/>
  <c r="M241" i="20"/>
  <c r="M240" i="20"/>
  <c r="M239" i="20"/>
  <c r="M238" i="20"/>
  <c r="M237" i="20"/>
  <c r="M235" i="20"/>
  <c r="M234" i="20"/>
  <c r="M233" i="20"/>
  <c r="M232" i="20"/>
  <c r="M231" i="20"/>
  <c r="M230" i="20"/>
  <c r="M228" i="20"/>
  <c r="M227" i="20"/>
  <c r="M226" i="20"/>
  <c r="M225" i="20"/>
  <c r="M224" i="20"/>
  <c r="M223" i="20"/>
  <c r="M221" i="20"/>
  <c r="M220" i="20"/>
  <c r="M219" i="20"/>
  <c r="M218" i="20"/>
  <c r="M217" i="20"/>
  <c r="M216" i="20"/>
  <c r="M214" i="20"/>
  <c r="M213" i="20"/>
  <c r="M212" i="20"/>
  <c r="M211" i="20"/>
  <c r="M210" i="20"/>
  <c r="M209" i="20"/>
  <c r="M207" i="20"/>
  <c r="M206" i="20"/>
  <c r="M205" i="20"/>
  <c r="M204" i="20"/>
  <c r="M203" i="20"/>
  <c r="M202" i="20"/>
  <c r="M200" i="20"/>
  <c r="M199" i="20"/>
  <c r="M198" i="20"/>
  <c r="M197" i="20"/>
  <c r="M196" i="20"/>
  <c r="M195" i="20"/>
  <c r="M193" i="20"/>
  <c r="M192" i="20"/>
  <c r="M191" i="20"/>
  <c r="M190" i="20"/>
  <c r="M189" i="20"/>
  <c r="M188" i="20"/>
  <c r="M186" i="20"/>
  <c r="M185" i="20"/>
  <c r="M184" i="20"/>
  <c r="M183" i="20"/>
  <c r="M182" i="20"/>
  <c r="M181" i="20"/>
  <c r="M179" i="20"/>
  <c r="M178" i="20"/>
  <c r="M177" i="20"/>
  <c r="M176" i="20"/>
  <c r="M175" i="20"/>
  <c r="M174" i="20"/>
  <c r="M172" i="20"/>
  <c r="M171" i="20"/>
  <c r="M170" i="20"/>
  <c r="M169" i="20"/>
  <c r="M168" i="20"/>
  <c r="M167" i="20"/>
  <c r="M165" i="20"/>
  <c r="M164" i="20"/>
  <c r="M163" i="20"/>
  <c r="M162" i="20"/>
  <c r="M161" i="20"/>
  <c r="M160" i="20"/>
  <c r="M158" i="20"/>
  <c r="M157" i="20"/>
  <c r="M156" i="20"/>
  <c r="M155" i="20"/>
  <c r="M154" i="20"/>
  <c r="M153" i="20"/>
  <c r="M151" i="20"/>
  <c r="M150" i="20"/>
  <c r="M149" i="20"/>
  <c r="M148" i="20"/>
  <c r="M147" i="20"/>
  <c r="M146" i="20"/>
  <c r="M144" i="20"/>
  <c r="M143" i="20"/>
  <c r="M142" i="20"/>
  <c r="M141" i="20"/>
  <c r="M140" i="20"/>
  <c r="M139" i="20"/>
  <c r="M137" i="20"/>
  <c r="M136" i="20"/>
  <c r="M135" i="20"/>
  <c r="M134" i="20"/>
  <c r="M133" i="20"/>
  <c r="M132" i="20"/>
  <c r="M130" i="20"/>
  <c r="M129" i="20"/>
  <c r="M128" i="20"/>
  <c r="M127" i="20"/>
  <c r="M126" i="20"/>
  <c r="M125" i="20"/>
  <c r="M123" i="20"/>
  <c r="M122" i="20"/>
  <c r="M121" i="20"/>
  <c r="M120" i="20"/>
  <c r="M119" i="20"/>
  <c r="M118" i="20"/>
  <c r="M116" i="20"/>
  <c r="M115" i="20"/>
  <c r="M114" i="20"/>
  <c r="M113" i="20"/>
  <c r="M112" i="20"/>
  <c r="M111" i="20"/>
  <c r="M109" i="20"/>
  <c r="M108" i="20"/>
  <c r="M107" i="20"/>
  <c r="M106" i="20"/>
  <c r="M105" i="20"/>
  <c r="M104" i="20"/>
  <c r="M102" i="20"/>
  <c r="M101" i="20"/>
  <c r="M100" i="20"/>
  <c r="M99" i="20"/>
  <c r="M98" i="20"/>
  <c r="M97" i="20"/>
  <c r="M95" i="20"/>
  <c r="M94" i="20"/>
  <c r="M93" i="20"/>
  <c r="M92" i="20"/>
  <c r="M91" i="20"/>
  <c r="M90" i="20"/>
  <c r="M88" i="20"/>
  <c r="M87" i="20"/>
  <c r="M86" i="20"/>
  <c r="M85" i="20"/>
  <c r="M84" i="20"/>
  <c r="M83" i="20"/>
  <c r="M81" i="20"/>
  <c r="M80" i="20"/>
  <c r="M79" i="20"/>
  <c r="M78" i="20"/>
  <c r="M77" i="20"/>
  <c r="M76" i="20"/>
  <c r="M74" i="20"/>
  <c r="M73" i="20"/>
  <c r="M72" i="20"/>
  <c r="M71" i="20"/>
  <c r="M70" i="20"/>
  <c r="M69" i="20"/>
  <c r="M67" i="20"/>
  <c r="M66" i="20"/>
  <c r="M65" i="20"/>
  <c r="M64" i="20"/>
  <c r="M63" i="20"/>
  <c r="M62" i="20"/>
  <c r="M60" i="20"/>
  <c r="M59" i="20"/>
  <c r="M58" i="20"/>
  <c r="M57" i="20"/>
  <c r="M56" i="20"/>
  <c r="M55" i="20"/>
  <c r="M53" i="20"/>
  <c r="M52" i="20"/>
  <c r="M51" i="20"/>
  <c r="M50" i="20"/>
  <c r="M49" i="20"/>
  <c r="M48" i="20"/>
  <c r="M46" i="20"/>
  <c r="M45" i="20"/>
  <c r="M44" i="20"/>
  <c r="M43" i="20"/>
  <c r="M42" i="20"/>
  <c r="M41" i="20"/>
  <c r="M39" i="20"/>
  <c r="M38" i="20"/>
  <c r="M37" i="20"/>
  <c r="M36" i="20"/>
  <c r="M35" i="20"/>
  <c r="M34" i="20"/>
  <c r="M32" i="20"/>
  <c r="M31" i="20"/>
  <c r="M30" i="20"/>
  <c r="M29" i="20"/>
  <c r="M28" i="20"/>
  <c r="M27" i="20"/>
  <c r="M25" i="20"/>
  <c r="M24" i="20"/>
  <c r="M23" i="20"/>
  <c r="M22" i="20"/>
  <c r="M21" i="20"/>
  <c r="M20" i="20"/>
  <c r="M18" i="20"/>
  <c r="M17" i="20"/>
  <c r="M16" i="20"/>
  <c r="M15" i="20"/>
  <c r="M14" i="20"/>
  <c r="M13" i="20"/>
  <c r="M11" i="20"/>
  <c r="M10" i="20"/>
  <c r="M9" i="20"/>
  <c r="M8" i="20"/>
  <c r="M7" i="20"/>
  <c r="J757" i="20"/>
  <c r="J756" i="20"/>
  <c r="J755" i="20"/>
  <c r="J753" i="20"/>
  <c r="J752" i="20"/>
  <c r="J751" i="20"/>
  <c r="J750" i="20"/>
  <c r="J749" i="20"/>
  <c r="J748" i="20"/>
  <c r="J746" i="20"/>
  <c r="J745" i="20"/>
  <c r="J744" i="20"/>
  <c r="J743" i="20"/>
  <c r="J742" i="20"/>
  <c r="J741" i="20"/>
  <c r="J739" i="20"/>
  <c r="J738" i="20"/>
  <c r="J737" i="20"/>
  <c r="J736" i="20"/>
  <c r="J735" i="20"/>
  <c r="J734" i="20"/>
  <c r="J732" i="20"/>
  <c r="J731" i="20"/>
  <c r="J730" i="20"/>
  <c r="J729" i="20"/>
  <c r="J728" i="20"/>
  <c r="J727" i="20"/>
  <c r="J725" i="20"/>
  <c r="J724" i="20"/>
  <c r="J723" i="20"/>
  <c r="J722" i="20"/>
  <c r="J721" i="20"/>
  <c r="J720" i="20"/>
  <c r="J718" i="20"/>
  <c r="J717" i="20"/>
  <c r="J716" i="20"/>
  <c r="J715" i="20"/>
  <c r="J714" i="20"/>
  <c r="J713" i="20"/>
  <c r="J711" i="20"/>
  <c r="J710" i="20"/>
  <c r="J709" i="20"/>
  <c r="J708" i="20"/>
  <c r="J707" i="20"/>
  <c r="J706" i="20"/>
  <c r="J704" i="20"/>
  <c r="J703" i="20"/>
  <c r="J702" i="20"/>
  <c r="J701" i="20"/>
  <c r="J700" i="20"/>
  <c r="J699" i="20"/>
  <c r="J697" i="20"/>
  <c r="J696" i="20"/>
  <c r="J695" i="20"/>
  <c r="J694" i="20"/>
  <c r="J693" i="20"/>
  <c r="J692" i="20"/>
  <c r="J690" i="20"/>
  <c r="J689" i="20"/>
  <c r="J688" i="20"/>
  <c r="J687" i="20"/>
  <c r="J686" i="20"/>
  <c r="J685" i="20"/>
  <c r="J683" i="20"/>
  <c r="J682" i="20"/>
  <c r="J681" i="20"/>
  <c r="J680" i="20"/>
  <c r="J679" i="20"/>
  <c r="J678" i="20"/>
  <c r="J676" i="20"/>
  <c r="J675" i="20"/>
  <c r="J674" i="20"/>
  <c r="J673" i="20"/>
  <c r="J672" i="20"/>
  <c r="J671" i="20"/>
  <c r="J669" i="20"/>
  <c r="J668" i="20"/>
  <c r="J667" i="20"/>
  <c r="J666" i="20"/>
  <c r="J665" i="20"/>
  <c r="J664" i="20"/>
  <c r="J662" i="20"/>
  <c r="J661" i="20"/>
  <c r="J660" i="20"/>
  <c r="J659" i="20"/>
  <c r="J658" i="20"/>
  <c r="J657" i="20"/>
  <c r="J655" i="20"/>
  <c r="J654" i="20"/>
  <c r="J653" i="20"/>
  <c r="J652" i="20"/>
  <c r="J651" i="20"/>
  <c r="J650" i="20"/>
  <c r="J648" i="20"/>
  <c r="J647" i="20"/>
  <c r="J646" i="20"/>
  <c r="J645" i="20"/>
  <c r="J644" i="20"/>
  <c r="J643" i="20"/>
  <c r="J641" i="20"/>
  <c r="J640" i="20"/>
  <c r="J639" i="20"/>
  <c r="J638" i="20"/>
  <c r="J637" i="20"/>
  <c r="J636" i="20"/>
  <c r="J634" i="20"/>
  <c r="J633" i="20"/>
  <c r="J632" i="20"/>
  <c r="J631" i="20"/>
  <c r="J630" i="20"/>
  <c r="J629" i="20"/>
  <c r="J627" i="20"/>
  <c r="J626" i="20"/>
  <c r="J625" i="20"/>
  <c r="J624" i="20"/>
  <c r="J623" i="20"/>
  <c r="J622" i="20"/>
  <c r="J620" i="20"/>
  <c r="J619" i="20"/>
  <c r="J618" i="20"/>
  <c r="J617" i="20"/>
  <c r="J616" i="20"/>
  <c r="J615" i="20"/>
  <c r="J613" i="20"/>
  <c r="J612" i="20"/>
  <c r="J611" i="20"/>
  <c r="J610" i="20"/>
  <c r="J609" i="20"/>
  <c r="J608" i="20"/>
  <c r="J606" i="20"/>
  <c r="J605" i="20"/>
  <c r="J604" i="20"/>
  <c r="J603" i="20"/>
  <c r="J602" i="20"/>
  <c r="J601" i="20"/>
  <c r="J599" i="20"/>
  <c r="J598" i="20"/>
  <c r="J597" i="20"/>
  <c r="J596" i="20"/>
  <c r="J595" i="20"/>
  <c r="J594" i="20"/>
  <c r="J592" i="20"/>
  <c r="J591" i="20"/>
  <c r="J590" i="20"/>
  <c r="J589" i="20"/>
  <c r="J588" i="20"/>
  <c r="J587" i="20"/>
  <c r="J585" i="20"/>
  <c r="J584" i="20"/>
  <c r="J583" i="20"/>
  <c r="J582" i="20"/>
  <c r="J581" i="20"/>
  <c r="J580" i="20"/>
  <c r="J578" i="20"/>
  <c r="J577" i="20"/>
  <c r="J576" i="20"/>
  <c r="J575" i="20"/>
  <c r="J574" i="20"/>
  <c r="J573" i="20"/>
  <c r="J571" i="20"/>
  <c r="J570" i="20"/>
  <c r="J569" i="20"/>
  <c r="J568" i="20"/>
  <c r="J567" i="20"/>
  <c r="J566" i="20"/>
  <c r="J564" i="20"/>
  <c r="J563" i="20"/>
  <c r="J562" i="20"/>
  <c r="J561" i="20"/>
  <c r="J560" i="20"/>
  <c r="J559" i="20"/>
  <c r="J557" i="20"/>
  <c r="J556" i="20"/>
  <c r="J555" i="20"/>
  <c r="J554" i="20"/>
  <c r="J553" i="20"/>
  <c r="J552" i="20"/>
  <c r="J550" i="20"/>
  <c r="J549" i="20"/>
  <c r="J548" i="20"/>
  <c r="J547" i="20"/>
  <c r="J546" i="20"/>
  <c r="J545" i="20"/>
  <c r="J543" i="20"/>
  <c r="J542" i="20"/>
  <c r="J541" i="20"/>
  <c r="J540" i="20"/>
  <c r="J539" i="20"/>
  <c r="J538" i="20"/>
  <c r="J536" i="20"/>
  <c r="J535" i="20"/>
  <c r="J534" i="20"/>
  <c r="J533" i="20"/>
  <c r="J532" i="20"/>
  <c r="J531" i="20"/>
  <c r="J529" i="20"/>
  <c r="J528" i="20"/>
  <c r="J527" i="20"/>
  <c r="J526" i="20"/>
  <c r="J525" i="20"/>
  <c r="J524" i="20"/>
  <c r="J522" i="20"/>
  <c r="J521" i="20"/>
  <c r="J520" i="20"/>
  <c r="J519" i="20"/>
  <c r="J518" i="20"/>
  <c r="J517" i="20"/>
  <c r="J515" i="20"/>
  <c r="J514" i="20"/>
  <c r="J513" i="20"/>
  <c r="J512" i="20"/>
  <c r="J511" i="20"/>
  <c r="J510" i="20"/>
  <c r="J508" i="20"/>
  <c r="J507" i="20"/>
  <c r="J506" i="20"/>
  <c r="J505" i="20"/>
  <c r="J504" i="20"/>
  <c r="J503" i="20"/>
  <c r="J501" i="20"/>
  <c r="J500" i="20"/>
  <c r="J499" i="20"/>
  <c r="J498" i="20"/>
  <c r="J497" i="20"/>
  <c r="J496" i="20"/>
  <c r="J494" i="20"/>
  <c r="J493" i="20"/>
  <c r="J492" i="20"/>
  <c r="J491" i="20"/>
  <c r="J490" i="20"/>
  <c r="J489" i="20"/>
  <c r="J487" i="20"/>
  <c r="J486" i="20"/>
  <c r="J485" i="20"/>
  <c r="J484" i="20"/>
  <c r="J483" i="20"/>
  <c r="J482" i="20"/>
  <c r="J480" i="20"/>
  <c r="J479" i="20"/>
  <c r="J478" i="20"/>
  <c r="J477" i="20"/>
  <c r="J476" i="20"/>
  <c r="J475" i="20"/>
  <c r="J473" i="20"/>
  <c r="J472" i="20"/>
  <c r="J471" i="20"/>
  <c r="J470" i="20"/>
  <c r="J469" i="20"/>
  <c r="J468" i="20"/>
  <c r="J466" i="20"/>
  <c r="J465" i="20"/>
  <c r="J464" i="20"/>
  <c r="J463" i="20"/>
  <c r="J462" i="20"/>
  <c r="J461" i="20"/>
  <c r="J459" i="20"/>
  <c r="J458" i="20"/>
  <c r="J457" i="20"/>
  <c r="J456" i="20"/>
  <c r="J455" i="20"/>
  <c r="J454" i="20"/>
  <c r="J452" i="20"/>
  <c r="J451" i="20"/>
  <c r="J450" i="20"/>
  <c r="J449" i="20"/>
  <c r="J448" i="20"/>
  <c r="J447" i="20"/>
  <c r="J445" i="20"/>
  <c r="J444" i="20"/>
  <c r="J443" i="20"/>
  <c r="J442" i="20"/>
  <c r="J441" i="20"/>
  <c r="J440" i="20"/>
  <c r="J438" i="20"/>
  <c r="J437" i="20"/>
  <c r="J436" i="20"/>
  <c r="J435" i="20"/>
  <c r="J434" i="20"/>
  <c r="J433" i="20"/>
  <c r="J431" i="20"/>
  <c r="J430" i="20"/>
  <c r="J429" i="20"/>
  <c r="J428" i="20"/>
  <c r="J427" i="20"/>
  <c r="J426" i="20"/>
  <c r="J424" i="20"/>
  <c r="J423" i="20"/>
  <c r="J422" i="20"/>
  <c r="J421" i="20"/>
  <c r="J420" i="20"/>
  <c r="J419" i="20"/>
  <c r="J417" i="20"/>
  <c r="J416" i="20"/>
  <c r="J415" i="20"/>
  <c r="J414" i="20"/>
  <c r="J413" i="20"/>
  <c r="J412" i="20"/>
  <c r="J410" i="20"/>
  <c r="J409" i="20"/>
  <c r="J408" i="20"/>
  <c r="J407" i="20"/>
  <c r="J406" i="20"/>
  <c r="J405" i="20"/>
  <c r="J403" i="20"/>
  <c r="J402" i="20"/>
  <c r="J401" i="20"/>
  <c r="J400" i="20"/>
  <c r="J399" i="20"/>
  <c r="J398" i="20"/>
  <c r="J396" i="20"/>
  <c r="J395" i="20"/>
  <c r="J394" i="20"/>
  <c r="J393" i="20"/>
  <c r="J392" i="20"/>
  <c r="J391" i="20"/>
  <c r="J389" i="20"/>
  <c r="J388" i="20"/>
  <c r="J387" i="20"/>
  <c r="J386" i="20"/>
  <c r="J385" i="20"/>
  <c r="J384" i="20"/>
  <c r="J382" i="20"/>
  <c r="J381" i="20"/>
  <c r="J380" i="20"/>
  <c r="J379" i="20"/>
  <c r="J378" i="20"/>
  <c r="J377" i="20"/>
  <c r="J375" i="20"/>
  <c r="J374" i="20"/>
  <c r="J373" i="20"/>
  <c r="J372" i="20"/>
  <c r="J371" i="20"/>
  <c r="J370" i="20"/>
  <c r="J368" i="20"/>
  <c r="J367" i="20"/>
  <c r="J366" i="20"/>
  <c r="J365" i="20"/>
  <c r="J364" i="20"/>
  <c r="J363" i="20"/>
  <c r="J361" i="20"/>
  <c r="J360" i="20"/>
  <c r="J359" i="20"/>
  <c r="J358" i="20"/>
  <c r="J357" i="20"/>
  <c r="J356" i="20"/>
  <c r="J354" i="20"/>
  <c r="J353" i="20"/>
  <c r="J352" i="20"/>
  <c r="J351" i="20"/>
  <c r="J350" i="20"/>
  <c r="J349" i="20"/>
  <c r="J347" i="20"/>
  <c r="J346" i="20"/>
  <c r="J345" i="20"/>
  <c r="J344" i="20"/>
  <c r="J343" i="20"/>
  <c r="J342" i="20"/>
  <c r="J340" i="20"/>
  <c r="J339" i="20"/>
  <c r="J338" i="20"/>
  <c r="J337" i="20"/>
  <c r="J336" i="20"/>
  <c r="J335" i="20"/>
  <c r="J333" i="20"/>
  <c r="J332" i="20"/>
  <c r="J331" i="20"/>
  <c r="J330" i="20"/>
  <c r="J329" i="20"/>
  <c r="J328" i="20"/>
  <c r="J326" i="20"/>
  <c r="J325" i="20"/>
  <c r="J324" i="20"/>
  <c r="J323" i="20"/>
  <c r="J322" i="20"/>
  <c r="J321" i="20"/>
  <c r="J319" i="20"/>
  <c r="J318" i="20"/>
  <c r="J317" i="20"/>
  <c r="J316" i="20"/>
  <c r="J315" i="20"/>
  <c r="J314" i="20"/>
  <c r="J312" i="20"/>
  <c r="J311" i="20"/>
  <c r="J310" i="20"/>
  <c r="J309" i="20"/>
  <c r="J308" i="20"/>
  <c r="J307" i="20"/>
  <c r="J305" i="20"/>
  <c r="J304" i="20"/>
  <c r="J303" i="20"/>
  <c r="J302" i="20"/>
  <c r="J301" i="20"/>
  <c r="J300" i="20"/>
  <c r="J298" i="20"/>
  <c r="J297" i="20"/>
  <c r="J296" i="20"/>
  <c r="J295" i="20"/>
  <c r="J294" i="20"/>
  <c r="J293" i="20"/>
  <c r="J291" i="20"/>
  <c r="J290" i="20"/>
  <c r="J289" i="20"/>
  <c r="J288" i="20"/>
  <c r="J287" i="20"/>
  <c r="J286" i="20"/>
  <c r="J284" i="20"/>
  <c r="J283" i="20"/>
  <c r="J282" i="20"/>
  <c r="J281" i="20"/>
  <c r="J280" i="20"/>
  <c r="J279" i="20"/>
  <c r="J277" i="20"/>
  <c r="J276" i="20"/>
  <c r="J275" i="20"/>
  <c r="J274" i="20"/>
  <c r="J273" i="20"/>
  <c r="J272" i="20"/>
  <c r="J270" i="20"/>
  <c r="J269" i="20"/>
  <c r="J268" i="20"/>
  <c r="J267" i="20"/>
  <c r="J266" i="20"/>
  <c r="J265" i="20"/>
  <c r="J263" i="20"/>
  <c r="J262" i="20"/>
  <c r="J261" i="20"/>
  <c r="J260" i="20"/>
  <c r="J259" i="20"/>
  <c r="J258" i="20"/>
  <c r="J256" i="20"/>
  <c r="J255" i="20"/>
  <c r="J254" i="20"/>
  <c r="J253" i="20"/>
  <c r="J252" i="20"/>
  <c r="J251" i="20"/>
  <c r="J249" i="20"/>
  <c r="J248" i="20"/>
  <c r="J247" i="20"/>
  <c r="J246" i="20"/>
  <c r="J245" i="20"/>
  <c r="J244" i="20"/>
  <c r="J242" i="20"/>
  <c r="J241" i="20"/>
  <c r="J240" i="20"/>
  <c r="J239" i="20"/>
  <c r="J238" i="20"/>
  <c r="J237" i="20"/>
  <c r="J235" i="20"/>
  <c r="J234" i="20"/>
  <c r="J233" i="20"/>
  <c r="J232" i="20"/>
  <c r="J231" i="20"/>
  <c r="J230" i="20"/>
  <c r="J228" i="20"/>
  <c r="J227" i="20"/>
  <c r="J226" i="20"/>
  <c r="J225" i="20"/>
  <c r="J224" i="20"/>
  <c r="J223" i="20"/>
  <c r="J221" i="20"/>
  <c r="J220" i="20"/>
  <c r="J219" i="20"/>
  <c r="J218" i="20"/>
  <c r="J217" i="20"/>
  <c r="J216" i="20"/>
  <c r="J214" i="20"/>
  <c r="J213" i="20"/>
  <c r="J212" i="20"/>
  <c r="J211" i="20"/>
  <c r="J210" i="20"/>
  <c r="J209" i="20"/>
  <c r="J207" i="20"/>
  <c r="J206" i="20"/>
  <c r="J205" i="20"/>
  <c r="J204" i="20"/>
  <c r="J203" i="20"/>
  <c r="J202" i="20"/>
  <c r="J200" i="20"/>
  <c r="J199" i="20"/>
  <c r="J198" i="20"/>
  <c r="J197" i="20"/>
  <c r="J196" i="20"/>
  <c r="J195" i="20"/>
  <c r="J193" i="20"/>
  <c r="J192" i="20"/>
  <c r="J191" i="20"/>
  <c r="J190" i="20"/>
  <c r="J189" i="20"/>
  <c r="J188" i="20"/>
  <c r="J186" i="20"/>
  <c r="J185" i="20"/>
  <c r="J184" i="20"/>
  <c r="J183" i="20"/>
  <c r="J182" i="20"/>
  <c r="J181" i="20"/>
  <c r="J179" i="20"/>
  <c r="J178" i="20"/>
  <c r="J177" i="20"/>
  <c r="J176" i="20"/>
  <c r="J175" i="20"/>
  <c r="J174" i="20"/>
  <c r="J172" i="20"/>
  <c r="J171" i="20"/>
  <c r="J170" i="20"/>
  <c r="J169" i="20"/>
  <c r="J168" i="20"/>
  <c r="J167" i="20"/>
  <c r="J165" i="20"/>
  <c r="J164" i="20"/>
  <c r="J163" i="20"/>
  <c r="J162" i="20"/>
  <c r="J161" i="20"/>
  <c r="J160" i="20"/>
  <c r="J158" i="20"/>
  <c r="J157" i="20"/>
  <c r="J156" i="20"/>
  <c r="J155" i="20"/>
  <c r="J154" i="20"/>
  <c r="J153" i="20"/>
  <c r="J151" i="20"/>
  <c r="J150" i="20"/>
  <c r="J149" i="20"/>
  <c r="J148" i="20"/>
  <c r="J147" i="20"/>
  <c r="J146" i="20"/>
  <c r="J144" i="20"/>
  <c r="J143" i="20"/>
  <c r="J142" i="20"/>
  <c r="J141" i="20"/>
  <c r="J140" i="20"/>
  <c r="J139" i="20"/>
  <c r="J137" i="20"/>
  <c r="J136" i="20"/>
  <c r="J135" i="20"/>
  <c r="J134" i="20"/>
  <c r="J133" i="20"/>
  <c r="J132" i="20"/>
  <c r="J130" i="20"/>
  <c r="J129" i="20"/>
  <c r="J128" i="20"/>
  <c r="J127" i="20"/>
  <c r="J126" i="20"/>
  <c r="J125" i="20"/>
  <c r="J123" i="20"/>
  <c r="J122" i="20"/>
  <c r="J121" i="20"/>
  <c r="J120" i="20"/>
  <c r="J119" i="20"/>
  <c r="J118" i="20"/>
  <c r="J116" i="20"/>
  <c r="J115" i="20"/>
  <c r="J114" i="20"/>
  <c r="J113" i="20"/>
  <c r="J112" i="20"/>
  <c r="J111" i="20"/>
  <c r="J109" i="20"/>
  <c r="J108" i="20"/>
  <c r="J107" i="20"/>
  <c r="J106" i="20"/>
  <c r="J105" i="20"/>
  <c r="J104" i="20"/>
  <c r="J102" i="20"/>
  <c r="J101" i="20"/>
  <c r="J100" i="20"/>
  <c r="J99" i="20"/>
  <c r="J98" i="20"/>
  <c r="J97" i="20"/>
  <c r="J95" i="20"/>
  <c r="J94" i="20"/>
  <c r="J93" i="20"/>
  <c r="J92" i="20"/>
  <c r="J91" i="20"/>
  <c r="J90" i="20"/>
  <c r="J88" i="20"/>
  <c r="J87" i="20"/>
  <c r="J86" i="20"/>
  <c r="J85" i="20"/>
  <c r="J84" i="20"/>
  <c r="J83" i="20"/>
  <c r="J81" i="20"/>
  <c r="J80" i="20"/>
  <c r="J79" i="20"/>
  <c r="J78" i="20"/>
  <c r="J77" i="20"/>
  <c r="J76" i="20"/>
  <c r="J74" i="20"/>
  <c r="J73" i="20"/>
  <c r="J72" i="20"/>
  <c r="J71" i="20"/>
  <c r="J70" i="20"/>
  <c r="J69" i="20"/>
  <c r="J67" i="20"/>
  <c r="J66" i="20"/>
  <c r="J65" i="20"/>
  <c r="J64" i="20"/>
  <c r="J63" i="20"/>
  <c r="J62" i="20"/>
  <c r="J60" i="20"/>
  <c r="J59" i="20"/>
  <c r="J58" i="20"/>
  <c r="J57" i="20"/>
  <c r="J56" i="20"/>
  <c r="J55" i="20"/>
  <c r="J53" i="20"/>
  <c r="J52" i="20"/>
  <c r="J51" i="20"/>
  <c r="J50" i="20"/>
  <c r="J49" i="20"/>
  <c r="J48" i="20"/>
  <c r="J46" i="20"/>
  <c r="J45" i="20"/>
  <c r="J44" i="20"/>
  <c r="J43" i="20"/>
  <c r="J42" i="20"/>
  <c r="J41" i="20"/>
  <c r="J39" i="20"/>
  <c r="J38" i="20"/>
  <c r="J37" i="20"/>
  <c r="J36" i="20"/>
  <c r="J35" i="20"/>
  <c r="J34" i="20"/>
  <c r="J32" i="20"/>
  <c r="J31" i="20"/>
  <c r="J30" i="20"/>
  <c r="J29" i="20"/>
  <c r="J28" i="20"/>
  <c r="J27" i="20"/>
  <c r="J25" i="20"/>
  <c r="J24" i="20"/>
  <c r="J23" i="20"/>
  <c r="J22" i="20"/>
  <c r="J21" i="20"/>
  <c r="J20" i="20"/>
  <c r="J18" i="20"/>
  <c r="J17" i="20"/>
  <c r="J16" i="20"/>
  <c r="J15" i="20"/>
  <c r="J14" i="20"/>
  <c r="J13" i="20"/>
  <c r="J11" i="20"/>
  <c r="J10" i="20"/>
  <c r="J9" i="20"/>
  <c r="J8" i="20"/>
  <c r="J7" i="20"/>
  <c r="G741" i="20"/>
  <c r="G713" i="20"/>
  <c r="S713" i="20" s="1"/>
  <c r="G673" i="20"/>
  <c r="G659" i="20"/>
  <c r="G631" i="20"/>
  <c r="G618" i="20"/>
  <c r="G508" i="20"/>
  <c r="G430" i="20"/>
  <c r="G232" i="20"/>
  <c r="G221" i="20"/>
  <c r="G135" i="20"/>
  <c r="G109" i="20"/>
  <c r="G64" i="20"/>
  <c r="G52" i="20"/>
  <c r="G42" i="20"/>
  <c r="Q757" i="20"/>
  <c r="Q756" i="20"/>
  <c r="Q755" i="20"/>
  <c r="Q753" i="20"/>
  <c r="Q752" i="20"/>
  <c r="Q751" i="20"/>
  <c r="Q750" i="20"/>
  <c r="Q749" i="20"/>
  <c r="Q748" i="20"/>
  <c r="Q746" i="20"/>
  <c r="Q745" i="20"/>
  <c r="Q744" i="20"/>
  <c r="Q743" i="20"/>
  <c r="Q742" i="20"/>
  <c r="Q741" i="20"/>
  <c r="Q739" i="20"/>
  <c r="Q738" i="20"/>
  <c r="Q737" i="20"/>
  <c r="Q736" i="20"/>
  <c r="Q735" i="20"/>
  <c r="Q734" i="20"/>
  <c r="Q732" i="20"/>
  <c r="Q731" i="20"/>
  <c r="Q730" i="20"/>
  <c r="Q729" i="20"/>
  <c r="Q728" i="20"/>
  <c r="Q727" i="20"/>
  <c r="Q733" i="20" s="1"/>
  <c r="Q725" i="20"/>
  <c r="Q724" i="20"/>
  <c r="Q723" i="20"/>
  <c r="Q722" i="20"/>
  <c r="Q721" i="20"/>
  <c r="Q720" i="20"/>
  <c r="Q718" i="20"/>
  <c r="Q717" i="20"/>
  <c r="Q716" i="20"/>
  <c r="Q715" i="20"/>
  <c r="Q714" i="20"/>
  <c r="Q713" i="20"/>
  <c r="Q711" i="20"/>
  <c r="Q710" i="20"/>
  <c r="Q709" i="20"/>
  <c r="Q708" i="20"/>
  <c r="Q707" i="20"/>
  <c r="Q706" i="20"/>
  <c r="Q704" i="20"/>
  <c r="Q703" i="20"/>
  <c r="Q702" i="20"/>
  <c r="Q701" i="20"/>
  <c r="Q700" i="20"/>
  <c r="Q699" i="20"/>
  <c r="Q705" i="20" s="1"/>
  <c r="Q697" i="20"/>
  <c r="Q696" i="20"/>
  <c r="Q695" i="20"/>
  <c r="Q694" i="20"/>
  <c r="Q693" i="20"/>
  <c r="Q692" i="20"/>
  <c r="Q690" i="20"/>
  <c r="Q689" i="20"/>
  <c r="Q688" i="20"/>
  <c r="Q687" i="20"/>
  <c r="Q686" i="20"/>
  <c r="Q685" i="20"/>
  <c r="Q691" i="20" s="1"/>
  <c r="Q683" i="20"/>
  <c r="Q682" i="20"/>
  <c r="Q681" i="20"/>
  <c r="Q680" i="20"/>
  <c r="Q679" i="20"/>
  <c r="Q678" i="20"/>
  <c r="Q676" i="20"/>
  <c r="Q675" i="20"/>
  <c r="Q674" i="20"/>
  <c r="Q673" i="20"/>
  <c r="Q672" i="20"/>
  <c r="Q671" i="20"/>
  <c r="Q677" i="20" s="1"/>
  <c r="Q669" i="20"/>
  <c r="Q668" i="20"/>
  <c r="Q667" i="20"/>
  <c r="Q666" i="20"/>
  <c r="Q665" i="20"/>
  <c r="Q664" i="20"/>
  <c r="Q662" i="20"/>
  <c r="Q661" i="20"/>
  <c r="Q660" i="20"/>
  <c r="Q659" i="20"/>
  <c r="Q658" i="20"/>
  <c r="Q657" i="20"/>
  <c r="Q663" i="20" s="1"/>
  <c r="Q655" i="20"/>
  <c r="Q654" i="20"/>
  <c r="Q653" i="20"/>
  <c r="Q652" i="20"/>
  <c r="Q651" i="20"/>
  <c r="Q650" i="20"/>
  <c r="Q648" i="20"/>
  <c r="Q647" i="20"/>
  <c r="Q646" i="20"/>
  <c r="Q645" i="20"/>
  <c r="Q644" i="20"/>
  <c r="Q643" i="20"/>
  <c r="Q649" i="20" s="1"/>
  <c r="Q641" i="20"/>
  <c r="Q640" i="20"/>
  <c r="Q639" i="20"/>
  <c r="Q638" i="20"/>
  <c r="Q637" i="20"/>
  <c r="Q636" i="20"/>
  <c r="Q634" i="20"/>
  <c r="Q633" i="20"/>
  <c r="Q632" i="20"/>
  <c r="Q631" i="20"/>
  <c r="Q630" i="20"/>
  <c r="Q629" i="20"/>
  <c r="Q627" i="20"/>
  <c r="Q626" i="20"/>
  <c r="Q625" i="20"/>
  <c r="Q624" i="20"/>
  <c r="Q623" i="20"/>
  <c r="Q622" i="20"/>
  <c r="Q620" i="20"/>
  <c r="Q619" i="20"/>
  <c r="Q618" i="20"/>
  <c r="Q617" i="20"/>
  <c r="Q616" i="20"/>
  <c r="Q615" i="20"/>
  <c r="Q621" i="20" s="1"/>
  <c r="Q613" i="20"/>
  <c r="Q612" i="20"/>
  <c r="Q611" i="20"/>
  <c r="Q610" i="20"/>
  <c r="Q609" i="20"/>
  <c r="Q608" i="20"/>
  <c r="Q606" i="20"/>
  <c r="Q605" i="20"/>
  <c r="Q604" i="20"/>
  <c r="Q603" i="20"/>
  <c r="Q602" i="20"/>
  <c r="Q601" i="20"/>
  <c r="Q607" i="20" s="1"/>
  <c r="Q599" i="20"/>
  <c r="Q598" i="20"/>
  <c r="Q597" i="20"/>
  <c r="Q596" i="20"/>
  <c r="Q595" i="20"/>
  <c r="Q594" i="20"/>
  <c r="Q592" i="20"/>
  <c r="Q591" i="20"/>
  <c r="Q590" i="20"/>
  <c r="Q589" i="20"/>
  <c r="Q588" i="20"/>
  <c r="Q587" i="20"/>
  <c r="Q593" i="20" s="1"/>
  <c r="Q585" i="20"/>
  <c r="Q584" i="20"/>
  <c r="Q583" i="20"/>
  <c r="Q582" i="20"/>
  <c r="Q581" i="20"/>
  <c r="Q580" i="20"/>
  <c r="Q578" i="20"/>
  <c r="Q577" i="20"/>
  <c r="Q576" i="20"/>
  <c r="Q575" i="20"/>
  <c r="Q574" i="20"/>
  <c r="Q573" i="20"/>
  <c r="Q579" i="20" s="1"/>
  <c r="Q571" i="20"/>
  <c r="Q570" i="20"/>
  <c r="Q569" i="20"/>
  <c r="Q568" i="20"/>
  <c r="Q567" i="20"/>
  <c r="Q566" i="20"/>
  <c r="Q564" i="20"/>
  <c r="Q563" i="20"/>
  <c r="Q562" i="20"/>
  <c r="Q561" i="20"/>
  <c r="Q560" i="20"/>
  <c r="Q559" i="20"/>
  <c r="Q565" i="20" s="1"/>
  <c r="Q557" i="20"/>
  <c r="Q556" i="20"/>
  <c r="Q555" i="20"/>
  <c r="Q554" i="20"/>
  <c r="Q553" i="20"/>
  <c r="Q552" i="20"/>
  <c r="Q550" i="20"/>
  <c r="Q549" i="20"/>
  <c r="Q548" i="20"/>
  <c r="Q547" i="20"/>
  <c r="Q546" i="20"/>
  <c r="Q545" i="20"/>
  <c r="Q551" i="20" s="1"/>
  <c r="Q543" i="20"/>
  <c r="Q542" i="20"/>
  <c r="Q541" i="20"/>
  <c r="Q540" i="20"/>
  <c r="Q539" i="20"/>
  <c r="Q538" i="20"/>
  <c r="Q536" i="20"/>
  <c r="Q535" i="20"/>
  <c r="Q534" i="20"/>
  <c r="Q533" i="20"/>
  <c r="Q532" i="20"/>
  <c r="Q531" i="20"/>
  <c r="Q537" i="20" s="1"/>
  <c r="Q529" i="20"/>
  <c r="Q528" i="20"/>
  <c r="Q527" i="20"/>
  <c r="Q526" i="20"/>
  <c r="Q525" i="20"/>
  <c r="Q524" i="20"/>
  <c r="Q522" i="20"/>
  <c r="Q521" i="20"/>
  <c r="Q520" i="20"/>
  <c r="Q519" i="20"/>
  <c r="Q518" i="20"/>
  <c r="Q517" i="20"/>
  <c r="Q523" i="20" s="1"/>
  <c r="Q515" i="20"/>
  <c r="Q514" i="20"/>
  <c r="Q513" i="20"/>
  <c r="Q512" i="20"/>
  <c r="Q511" i="20"/>
  <c r="Q510" i="20"/>
  <c r="Q508" i="20"/>
  <c r="Q507" i="20"/>
  <c r="Q506" i="20"/>
  <c r="Q505" i="20"/>
  <c r="Q504" i="20"/>
  <c r="Q503" i="20"/>
  <c r="Q509" i="20" s="1"/>
  <c r="Q501" i="20"/>
  <c r="Q500" i="20"/>
  <c r="Q499" i="20"/>
  <c r="Q498" i="20"/>
  <c r="Q497" i="20"/>
  <c r="Q496" i="20"/>
  <c r="Q494" i="20"/>
  <c r="Q493" i="20"/>
  <c r="Q492" i="20"/>
  <c r="Q491" i="20"/>
  <c r="Q490" i="20"/>
  <c r="Q489" i="20"/>
  <c r="Q495" i="20" s="1"/>
  <c r="Q487" i="20"/>
  <c r="Q486" i="20"/>
  <c r="Q485" i="20"/>
  <c r="Q484" i="20"/>
  <c r="Q483" i="20"/>
  <c r="Q482" i="20"/>
  <c r="Q480" i="20"/>
  <c r="Q479" i="20"/>
  <c r="Q478" i="20"/>
  <c r="Q477" i="20"/>
  <c r="Q476" i="20"/>
  <c r="Q475" i="20"/>
  <c r="Q481" i="20" s="1"/>
  <c r="Q473" i="20"/>
  <c r="Q472" i="20"/>
  <c r="Q471" i="20"/>
  <c r="Q470" i="20"/>
  <c r="Q469" i="20"/>
  <c r="Q468" i="20"/>
  <c r="Q466" i="20"/>
  <c r="Q465" i="20"/>
  <c r="Q464" i="20"/>
  <c r="Q463" i="20"/>
  <c r="Q462" i="20"/>
  <c r="Q461" i="20"/>
  <c r="Q467" i="20" s="1"/>
  <c r="Q459" i="20"/>
  <c r="Q458" i="20"/>
  <c r="Q457" i="20"/>
  <c r="Q456" i="20"/>
  <c r="Q455" i="20"/>
  <c r="Q454" i="20"/>
  <c r="Q452" i="20"/>
  <c r="Q451" i="20"/>
  <c r="Q450" i="20"/>
  <c r="Q449" i="20"/>
  <c r="Q448" i="20"/>
  <c r="Q447" i="20"/>
  <c r="Q453" i="20" s="1"/>
  <c r="Q445" i="20"/>
  <c r="Q444" i="20"/>
  <c r="Q443" i="20"/>
  <c r="Q442" i="20"/>
  <c r="Q441" i="20"/>
  <c r="Q440" i="20"/>
  <c r="Q438" i="20"/>
  <c r="Q437" i="20"/>
  <c r="Q436" i="20"/>
  <c r="Q435" i="20"/>
  <c r="Q434" i="20"/>
  <c r="Q433" i="20"/>
  <c r="Q439" i="20" s="1"/>
  <c r="Q431" i="20"/>
  <c r="Q430" i="20"/>
  <c r="Q429" i="20"/>
  <c r="Q428" i="20"/>
  <c r="Q427" i="20"/>
  <c r="Q426" i="20"/>
  <c r="Q424" i="20"/>
  <c r="Q423" i="20"/>
  <c r="Q422" i="20"/>
  <c r="Q421" i="20"/>
  <c r="Q420" i="20"/>
  <c r="Q419" i="20"/>
  <c r="Q417" i="20"/>
  <c r="Q416" i="20"/>
  <c r="Q415" i="20"/>
  <c r="Q414" i="20"/>
  <c r="Q413" i="20"/>
  <c r="Q412" i="20"/>
  <c r="Q410" i="20"/>
  <c r="Q409" i="20"/>
  <c r="Q408" i="20"/>
  <c r="Q407" i="20"/>
  <c r="Q406" i="20"/>
  <c r="Q405" i="20"/>
  <c r="Q411" i="20" s="1"/>
  <c r="Q403" i="20"/>
  <c r="Q402" i="20"/>
  <c r="Q401" i="20"/>
  <c r="Q400" i="20"/>
  <c r="Q399" i="20"/>
  <c r="Q398" i="20"/>
  <c r="Q396" i="20"/>
  <c r="Q395" i="20"/>
  <c r="Q394" i="20"/>
  <c r="Q393" i="20"/>
  <c r="Q392" i="20"/>
  <c r="Q391" i="20"/>
  <c r="Q397" i="20" s="1"/>
  <c r="Q389" i="20"/>
  <c r="Q388" i="20"/>
  <c r="Q387" i="20"/>
  <c r="Q386" i="20"/>
  <c r="Q385" i="20"/>
  <c r="Q384" i="20"/>
  <c r="Q382" i="20"/>
  <c r="Q381" i="20"/>
  <c r="Q380" i="20"/>
  <c r="Q379" i="20"/>
  <c r="Q378" i="20"/>
  <c r="Q377" i="20"/>
  <c r="Q383" i="20" s="1"/>
  <c r="Q375" i="20"/>
  <c r="Q374" i="20"/>
  <c r="Q373" i="20"/>
  <c r="Q372" i="20"/>
  <c r="Q371" i="20"/>
  <c r="Q370" i="20"/>
  <c r="Q368" i="20"/>
  <c r="Q367" i="20"/>
  <c r="Q366" i="20"/>
  <c r="Q365" i="20"/>
  <c r="Q364" i="20"/>
  <c r="Q363" i="20"/>
  <c r="Q361" i="20"/>
  <c r="Q360" i="20"/>
  <c r="Q359" i="20"/>
  <c r="Q358" i="20"/>
  <c r="Q357" i="20"/>
  <c r="Q356" i="20"/>
  <c r="Q354" i="20"/>
  <c r="Q353" i="20"/>
  <c r="Q352" i="20"/>
  <c r="Q351" i="20"/>
  <c r="Q350" i="20"/>
  <c r="Q349" i="20"/>
  <c r="Q355" i="20" s="1"/>
  <c r="Q347" i="20"/>
  <c r="Q346" i="20"/>
  <c r="Q345" i="20"/>
  <c r="Q344" i="20"/>
  <c r="Q343" i="20"/>
  <c r="Q342" i="20"/>
  <c r="Q340" i="20"/>
  <c r="Q339" i="20"/>
  <c r="Q338" i="20"/>
  <c r="Q337" i="20"/>
  <c r="Q336" i="20"/>
  <c r="Q335" i="20"/>
  <c r="Q341" i="20" s="1"/>
  <c r="Q333" i="20"/>
  <c r="Q332" i="20"/>
  <c r="Q331" i="20"/>
  <c r="Q330" i="20"/>
  <c r="Q329" i="20"/>
  <c r="Q328" i="20"/>
  <c r="Q326" i="20"/>
  <c r="Q325" i="20"/>
  <c r="Q324" i="20"/>
  <c r="Q323" i="20"/>
  <c r="Q322" i="20"/>
  <c r="Q321" i="20"/>
  <c r="Q319" i="20"/>
  <c r="Q318" i="20"/>
  <c r="Q317" i="20"/>
  <c r="Q316" i="20"/>
  <c r="Q315" i="20"/>
  <c r="Q314" i="20"/>
  <c r="Q312" i="20"/>
  <c r="Q311" i="20"/>
  <c r="Q310" i="20"/>
  <c r="Q309" i="20"/>
  <c r="Q308" i="20"/>
  <c r="Q307" i="20"/>
  <c r="Q313" i="20" s="1"/>
  <c r="Q305" i="20"/>
  <c r="Q304" i="20"/>
  <c r="Q303" i="20"/>
  <c r="Q302" i="20"/>
  <c r="Q301" i="20"/>
  <c r="Q300" i="20"/>
  <c r="Q298" i="20"/>
  <c r="Q297" i="20"/>
  <c r="Q296" i="20"/>
  <c r="Q295" i="20"/>
  <c r="Q294" i="20"/>
  <c r="Q293" i="20"/>
  <c r="Q299" i="20" s="1"/>
  <c r="Q291" i="20"/>
  <c r="Q290" i="20"/>
  <c r="Q289" i="20"/>
  <c r="Q288" i="20"/>
  <c r="Q287" i="20"/>
  <c r="Q286" i="20"/>
  <c r="Q284" i="20"/>
  <c r="Q283" i="20"/>
  <c r="Q282" i="20"/>
  <c r="Q281" i="20"/>
  <c r="Q280" i="20"/>
  <c r="Q279" i="20"/>
  <c r="Q285" i="20" s="1"/>
  <c r="Q277" i="20"/>
  <c r="Q276" i="20"/>
  <c r="Q275" i="20"/>
  <c r="Q274" i="20"/>
  <c r="Q273" i="20"/>
  <c r="Q272" i="20"/>
  <c r="Q270" i="20"/>
  <c r="Q269" i="20"/>
  <c r="Q268" i="20"/>
  <c r="Q267" i="20"/>
  <c r="Q266" i="20"/>
  <c r="Q265" i="20"/>
  <c r="Q271" i="20" s="1"/>
  <c r="Q263" i="20"/>
  <c r="Q262" i="20"/>
  <c r="Q261" i="20"/>
  <c r="Q260" i="20"/>
  <c r="Q259" i="20"/>
  <c r="Q258" i="20"/>
  <c r="Q256" i="20"/>
  <c r="Q255" i="20"/>
  <c r="Q254" i="20"/>
  <c r="Q253" i="20"/>
  <c r="Q252" i="20"/>
  <c r="Q251" i="20"/>
  <c r="Q249" i="20"/>
  <c r="Q248" i="20"/>
  <c r="Q247" i="20"/>
  <c r="Q246" i="20"/>
  <c r="Q245" i="20"/>
  <c r="Q244" i="20"/>
  <c r="Q242" i="20"/>
  <c r="Q241" i="20"/>
  <c r="Q240" i="20"/>
  <c r="Q239" i="20"/>
  <c r="Q238" i="20"/>
  <c r="Q237" i="20"/>
  <c r="Q243" i="20" s="1"/>
  <c r="Q235" i="20"/>
  <c r="Q234" i="20"/>
  <c r="Q233" i="20"/>
  <c r="Q232" i="20"/>
  <c r="Q231" i="20"/>
  <c r="Q230" i="20"/>
  <c r="Q228" i="20"/>
  <c r="Q227" i="20"/>
  <c r="Q226" i="20"/>
  <c r="Q225" i="20"/>
  <c r="Q224" i="20"/>
  <c r="Q223" i="20"/>
  <c r="Q229" i="20" s="1"/>
  <c r="Q221" i="20"/>
  <c r="Q220" i="20"/>
  <c r="Q219" i="20"/>
  <c r="Q218" i="20"/>
  <c r="Q217" i="20"/>
  <c r="Q216" i="20"/>
  <c r="Q214" i="20"/>
  <c r="Q213" i="20"/>
  <c r="Q212" i="20"/>
  <c r="Q211" i="20"/>
  <c r="Q210" i="20"/>
  <c r="Q209" i="20"/>
  <c r="Q215" i="20" s="1"/>
  <c r="Q207" i="20"/>
  <c r="Q206" i="20"/>
  <c r="Q205" i="20"/>
  <c r="Q204" i="20"/>
  <c r="Q203" i="20"/>
  <c r="Q202" i="20"/>
  <c r="Q200" i="20"/>
  <c r="Q199" i="20"/>
  <c r="Q198" i="20"/>
  <c r="Q197" i="20"/>
  <c r="Q196" i="20"/>
  <c r="Q195" i="20"/>
  <c r="Q201" i="20" s="1"/>
  <c r="Q193" i="20"/>
  <c r="Q192" i="20"/>
  <c r="Q191" i="20"/>
  <c r="Q190" i="20"/>
  <c r="Q189" i="20"/>
  <c r="Q188" i="20"/>
  <c r="Q186" i="20"/>
  <c r="Q185" i="20"/>
  <c r="Q184" i="20"/>
  <c r="Q183" i="20"/>
  <c r="Q182" i="20"/>
  <c r="Q181" i="20"/>
  <c r="Q187" i="20" s="1"/>
  <c r="Q179" i="20"/>
  <c r="Q178" i="20"/>
  <c r="Q177" i="20"/>
  <c r="Q176" i="20"/>
  <c r="Q175" i="20"/>
  <c r="Q174" i="20"/>
  <c r="Q172" i="20"/>
  <c r="Q171" i="20"/>
  <c r="Q170" i="20"/>
  <c r="Q169" i="20"/>
  <c r="Q168" i="20"/>
  <c r="Q167" i="20"/>
  <c r="Q173" i="20" s="1"/>
  <c r="Q165" i="20"/>
  <c r="Q164" i="20"/>
  <c r="Q163" i="20"/>
  <c r="Q162" i="20"/>
  <c r="Q161" i="20"/>
  <c r="Q160" i="20"/>
  <c r="Q158" i="20"/>
  <c r="Q157" i="20"/>
  <c r="Q156" i="20"/>
  <c r="Q155" i="20"/>
  <c r="Q154" i="20"/>
  <c r="Q153" i="20"/>
  <c r="Q159" i="20" s="1"/>
  <c r="Q151" i="20"/>
  <c r="Q150" i="20"/>
  <c r="Q149" i="20"/>
  <c r="Q148" i="20"/>
  <c r="Q147" i="20"/>
  <c r="Q146" i="20"/>
  <c r="Q144" i="20"/>
  <c r="Q143" i="20"/>
  <c r="Q142" i="20"/>
  <c r="Q141" i="20"/>
  <c r="Q140" i="20"/>
  <c r="Q139" i="20"/>
  <c r="Q145" i="20" s="1"/>
  <c r="Q137" i="20"/>
  <c r="Q136" i="20"/>
  <c r="Q135" i="20"/>
  <c r="Q134" i="20"/>
  <c r="Q133" i="20"/>
  <c r="Q132" i="20"/>
  <c r="Q130" i="20"/>
  <c r="Q129" i="20"/>
  <c r="Q128" i="20"/>
  <c r="Q127" i="20"/>
  <c r="Q126" i="20"/>
  <c r="Q125" i="20"/>
  <c r="Q131" i="20" s="1"/>
  <c r="Q123" i="20"/>
  <c r="Q122" i="20"/>
  <c r="Q121" i="20"/>
  <c r="Q120" i="20"/>
  <c r="Q119" i="20"/>
  <c r="Q118" i="20"/>
  <c r="Q116" i="20"/>
  <c r="Q115" i="20"/>
  <c r="Q114" i="20"/>
  <c r="Q113" i="20"/>
  <c r="Q112" i="20"/>
  <c r="Q111" i="20"/>
  <c r="Q117" i="20" s="1"/>
  <c r="Q109" i="20"/>
  <c r="Q108" i="20"/>
  <c r="Q107" i="20"/>
  <c r="Q106" i="20"/>
  <c r="Q105" i="20"/>
  <c r="Q104" i="20"/>
  <c r="Q102" i="20"/>
  <c r="Q101" i="20"/>
  <c r="Q100" i="20"/>
  <c r="Q99" i="20"/>
  <c r="Q98" i="20"/>
  <c r="Q97" i="20"/>
  <c r="Q103" i="20" s="1"/>
  <c r="Q95" i="20"/>
  <c r="Q94" i="20"/>
  <c r="Q93" i="20"/>
  <c r="Q92" i="20"/>
  <c r="Q91" i="20"/>
  <c r="Q90" i="20"/>
  <c r="Q88" i="20"/>
  <c r="Q87" i="20"/>
  <c r="Q86" i="20"/>
  <c r="Q85" i="20"/>
  <c r="Q84" i="20"/>
  <c r="Q83" i="20"/>
  <c r="Q81" i="20"/>
  <c r="Q80" i="20"/>
  <c r="Q79" i="20"/>
  <c r="Q78" i="20"/>
  <c r="Q77" i="20"/>
  <c r="Q76" i="20"/>
  <c r="Q74" i="20"/>
  <c r="Q73" i="20"/>
  <c r="Q72" i="20"/>
  <c r="Q71" i="20"/>
  <c r="Q70" i="20"/>
  <c r="Q69" i="20"/>
  <c r="Q75" i="20" s="1"/>
  <c r="Q67" i="20"/>
  <c r="Q66" i="20"/>
  <c r="Q65" i="20"/>
  <c r="Q64" i="20"/>
  <c r="Q63" i="20"/>
  <c r="Q62" i="20"/>
  <c r="Q60" i="20"/>
  <c r="Q59" i="20"/>
  <c r="Q58" i="20"/>
  <c r="Q57" i="20"/>
  <c r="Q56" i="20"/>
  <c r="Q55" i="20"/>
  <c r="Q53" i="20"/>
  <c r="Q52" i="20"/>
  <c r="Q51" i="20"/>
  <c r="Q50" i="20"/>
  <c r="Q49" i="20"/>
  <c r="Q48" i="20"/>
  <c r="Q46" i="20"/>
  <c r="Q45" i="20"/>
  <c r="Q44" i="20"/>
  <c r="Q43" i="20"/>
  <c r="Q42" i="20"/>
  <c r="Q41" i="20"/>
  <c r="Q39" i="20"/>
  <c r="Q38" i="20"/>
  <c r="Q37" i="20"/>
  <c r="Q36" i="20"/>
  <c r="Q35" i="20"/>
  <c r="Q34" i="20"/>
  <c r="Q32" i="20"/>
  <c r="Q31" i="20"/>
  <c r="Q30" i="20"/>
  <c r="Q29" i="20"/>
  <c r="Q28" i="20"/>
  <c r="Q27" i="20"/>
  <c r="Q25" i="20"/>
  <c r="Q24" i="20"/>
  <c r="Q23" i="20"/>
  <c r="Q22" i="20"/>
  <c r="Q21" i="20"/>
  <c r="Q20" i="20"/>
  <c r="Q18" i="20"/>
  <c r="Q17" i="20"/>
  <c r="Q16" i="20"/>
  <c r="Q15" i="20"/>
  <c r="Q14" i="20"/>
  <c r="Q13" i="20"/>
  <c r="Q19" i="20" s="1"/>
  <c r="Q11" i="20"/>
  <c r="Q10" i="20"/>
  <c r="Q9" i="20"/>
  <c r="Q8" i="20"/>
  <c r="Q7" i="20"/>
  <c r="P6" i="20"/>
  <c r="M6" i="20"/>
  <c r="J6" i="20"/>
  <c r="F738" i="20"/>
  <c r="F84" i="20"/>
  <c r="R84" i="20" s="1"/>
  <c r="Q758" i="20" l="1"/>
  <c r="Q61" i="20"/>
  <c r="P418" i="20"/>
  <c r="Q747" i="20"/>
  <c r="Q635" i="20"/>
  <c r="Q33" i="20"/>
  <c r="Q89" i="20"/>
  <c r="Q425" i="20"/>
  <c r="P516" i="20"/>
  <c r="P726" i="20"/>
  <c r="Q257" i="20"/>
  <c r="Q369" i="20"/>
  <c r="Q719" i="20"/>
  <c r="Q47" i="20"/>
  <c r="Q327" i="20"/>
  <c r="P446" i="20"/>
  <c r="Q26" i="20"/>
  <c r="Q54" i="20"/>
  <c r="Q68" i="20"/>
  <c r="Q82" i="20"/>
  <c r="Q110" i="20"/>
  <c r="Q124" i="20"/>
  <c r="Q180" i="20"/>
  <c r="Q40" i="20"/>
  <c r="Q96" i="20"/>
  <c r="Q138" i="20"/>
  <c r="Q152" i="20"/>
  <c r="Q166" i="20"/>
  <c r="P390" i="20"/>
  <c r="P628" i="20"/>
  <c r="J26" i="20"/>
  <c r="J40" i="20"/>
  <c r="J54" i="20"/>
  <c r="J68" i="20"/>
  <c r="J82" i="20"/>
  <c r="J96" i="20"/>
  <c r="J110" i="20"/>
  <c r="J124" i="20"/>
  <c r="J138" i="20"/>
  <c r="J152" i="20"/>
  <c r="J166" i="20"/>
  <c r="J180" i="20"/>
  <c r="J194" i="20"/>
  <c r="J208" i="20"/>
  <c r="J222" i="20"/>
  <c r="J236" i="20"/>
  <c r="J250" i="20"/>
  <c r="J264" i="20"/>
  <c r="J278" i="20"/>
  <c r="J292" i="20"/>
  <c r="J306" i="20"/>
  <c r="J320" i="20"/>
  <c r="J334" i="20"/>
  <c r="J348" i="20"/>
  <c r="J362" i="20"/>
  <c r="J376" i="20"/>
  <c r="J390" i="20"/>
  <c r="J404" i="20"/>
  <c r="J418" i="20"/>
  <c r="J432" i="20"/>
  <c r="J446" i="20"/>
  <c r="J460" i="20"/>
  <c r="J474" i="20"/>
  <c r="J488" i="20"/>
  <c r="J502" i="20"/>
  <c r="J516" i="20"/>
  <c r="J530" i="20"/>
  <c r="J544" i="20"/>
  <c r="J558" i="20"/>
  <c r="J572" i="20"/>
  <c r="J586" i="20"/>
  <c r="J600" i="20"/>
  <c r="J614" i="20"/>
  <c r="J628" i="20"/>
  <c r="J642" i="20"/>
  <c r="J656" i="20"/>
  <c r="J670" i="20"/>
  <c r="J684" i="20"/>
  <c r="J698" i="20"/>
  <c r="J712" i="20"/>
  <c r="J726" i="20"/>
  <c r="J740" i="20"/>
  <c r="J754" i="20"/>
  <c r="M26" i="20"/>
  <c r="M40" i="20"/>
  <c r="M54" i="20"/>
  <c r="M68" i="20"/>
  <c r="M82" i="20"/>
  <c r="M96" i="20"/>
  <c r="M110" i="20"/>
  <c r="M124" i="20"/>
  <c r="M138" i="20"/>
  <c r="M152" i="20"/>
  <c r="M166" i="20"/>
  <c r="M180" i="20"/>
  <c r="M194" i="20"/>
  <c r="M208" i="20"/>
  <c r="M222" i="20"/>
  <c r="M236" i="20"/>
  <c r="M250" i="20"/>
  <c r="M264" i="20"/>
  <c r="M278" i="20"/>
  <c r="M292" i="20"/>
  <c r="M306" i="20"/>
  <c r="M320" i="20"/>
  <c r="M334" i="20"/>
  <c r="M348" i="20"/>
  <c r="M362" i="20"/>
  <c r="M376" i="20"/>
  <c r="M390" i="20"/>
  <c r="M404" i="20"/>
  <c r="M418" i="20"/>
  <c r="M432" i="20"/>
  <c r="M446" i="20"/>
  <c r="M460" i="20"/>
  <c r="M474" i="20"/>
  <c r="M488" i="20"/>
  <c r="M502" i="20"/>
  <c r="M516" i="20"/>
  <c r="M530" i="20"/>
  <c r="M544" i="20"/>
  <c r="M558" i="20"/>
  <c r="M572" i="20"/>
  <c r="M586" i="20"/>
  <c r="M600" i="20"/>
  <c r="M614" i="20"/>
  <c r="M628" i="20"/>
  <c r="M642" i="20"/>
  <c r="M656" i="20"/>
  <c r="M670" i="20"/>
  <c r="M684" i="20"/>
  <c r="M698" i="20"/>
  <c r="M712" i="20"/>
  <c r="M726" i="20"/>
  <c r="M740" i="20"/>
  <c r="M754" i="20"/>
  <c r="P26" i="20"/>
  <c r="P40" i="20"/>
  <c r="P54" i="20"/>
  <c r="P68" i="20"/>
  <c r="P82" i="20"/>
  <c r="P96" i="20"/>
  <c r="P110" i="20"/>
  <c r="P124" i="20"/>
  <c r="P138" i="20"/>
  <c r="P152" i="20"/>
  <c r="P166" i="20"/>
  <c r="P180" i="20"/>
  <c r="P194" i="20"/>
  <c r="P208" i="20"/>
  <c r="P222" i="20"/>
  <c r="P236" i="20"/>
  <c r="P250" i="20"/>
  <c r="P264" i="20"/>
  <c r="P278" i="20"/>
  <c r="P292" i="20"/>
  <c r="P306" i="20"/>
  <c r="P320" i="20"/>
  <c r="P334" i="20"/>
  <c r="P348" i="20"/>
  <c r="P362" i="20"/>
  <c r="P376" i="20"/>
  <c r="Q208" i="20"/>
  <c r="Q278" i="20"/>
  <c r="Q292" i="20"/>
  <c r="Q306" i="20"/>
  <c r="Q334" i="20"/>
  <c r="Q362" i="20"/>
  <c r="Q376" i="20"/>
  <c r="Q446" i="20"/>
  <c r="Q460" i="20"/>
  <c r="Q474" i="20"/>
  <c r="Q488" i="20"/>
  <c r="Q516" i="20"/>
  <c r="Q544" i="20"/>
  <c r="Q558" i="20"/>
  <c r="Q572" i="20"/>
  <c r="Q586" i="20"/>
  <c r="Q600" i="20"/>
  <c r="Q628" i="20"/>
  <c r="Q642" i="20"/>
  <c r="Q684" i="20"/>
  <c r="Q698" i="20"/>
  <c r="Q726" i="20"/>
  <c r="Q754" i="20"/>
  <c r="P383" i="20"/>
  <c r="P397" i="20"/>
  <c r="P411" i="20"/>
  <c r="P425" i="20"/>
  <c r="P439" i="20"/>
  <c r="P453" i="20"/>
  <c r="P467" i="20"/>
  <c r="P481" i="20"/>
  <c r="P495" i="20"/>
  <c r="P509" i="20"/>
  <c r="P523" i="20"/>
  <c r="P537" i="20"/>
  <c r="P551" i="20"/>
  <c r="P565" i="20"/>
  <c r="P579" i="20"/>
  <c r="P593" i="20"/>
  <c r="P607" i="20"/>
  <c r="P621" i="20"/>
  <c r="P635" i="20"/>
  <c r="P649" i="20"/>
  <c r="P663" i="20"/>
  <c r="P677" i="20"/>
  <c r="P691" i="20"/>
  <c r="P705" i="20"/>
  <c r="P719" i="20"/>
  <c r="P733" i="20"/>
  <c r="P747" i="20"/>
  <c r="P758" i="20"/>
  <c r="Q194" i="20"/>
  <c r="Q222" i="20"/>
  <c r="Q236" i="20"/>
  <c r="Q250" i="20"/>
  <c r="Q264" i="20"/>
  <c r="Q320" i="20"/>
  <c r="Q348" i="20"/>
  <c r="Q390" i="20"/>
  <c r="Q404" i="20"/>
  <c r="Q418" i="20"/>
  <c r="Q432" i="20"/>
  <c r="Q502" i="20"/>
  <c r="Q530" i="20"/>
  <c r="Q614" i="20"/>
  <c r="Q656" i="20"/>
  <c r="Q670" i="20"/>
  <c r="Q712" i="20"/>
  <c r="Q740" i="20"/>
  <c r="J12" i="20"/>
  <c r="M12" i="20"/>
  <c r="P12" i="20"/>
  <c r="J19" i="20"/>
  <c r="J33" i="20"/>
  <c r="J47" i="20"/>
  <c r="J61" i="20"/>
  <c r="J75" i="20"/>
  <c r="J89" i="20"/>
  <c r="J103" i="20"/>
  <c r="J117" i="20"/>
  <c r="J131" i="20"/>
  <c r="J145" i="20"/>
  <c r="J159" i="20"/>
  <c r="J173" i="20"/>
  <c r="J187" i="20"/>
  <c r="J201" i="20"/>
  <c r="J215" i="20"/>
  <c r="J229" i="20"/>
  <c r="J243" i="20"/>
  <c r="J257" i="20"/>
  <c r="J271" i="20"/>
  <c r="J285" i="20"/>
  <c r="J299" i="20"/>
  <c r="J313" i="20"/>
  <c r="J327" i="20"/>
  <c r="J341" i="20"/>
  <c r="J355" i="20"/>
  <c r="J369" i="20"/>
  <c r="J383" i="20"/>
  <c r="J397" i="20"/>
  <c r="J411" i="20"/>
  <c r="J425" i="20"/>
  <c r="J439" i="20"/>
  <c r="J453" i="20"/>
  <c r="J467" i="20"/>
  <c r="J481" i="20"/>
  <c r="J495" i="20"/>
  <c r="J509" i="20"/>
  <c r="J523" i="20"/>
  <c r="J537" i="20"/>
  <c r="J551" i="20"/>
  <c r="J565" i="20"/>
  <c r="J579" i="20"/>
  <c r="J593" i="20"/>
  <c r="J607" i="20"/>
  <c r="J621" i="20"/>
  <c r="J635" i="20"/>
  <c r="J649" i="20"/>
  <c r="J663" i="20"/>
  <c r="J677" i="20"/>
  <c r="J691" i="20"/>
  <c r="J705" i="20"/>
  <c r="J719" i="20"/>
  <c r="J733" i="20"/>
  <c r="J747" i="20"/>
  <c r="J758" i="20"/>
  <c r="M19" i="20"/>
  <c r="M33" i="20"/>
  <c r="M47" i="20"/>
  <c r="M61" i="20"/>
  <c r="M75" i="20"/>
  <c r="M89" i="20"/>
  <c r="M103" i="20"/>
  <c r="M117" i="20"/>
  <c r="M131" i="20"/>
  <c r="M145" i="20"/>
  <c r="M159" i="20"/>
  <c r="M173" i="20"/>
  <c r="M187" i="20"/>
  <c r="M201" i="20"/>
  <c r="M215" i="20"/>
  <c r="M229" i="20"/>
  <c r="M243" i="20"/>
  <c r="M257" i="20"/>
  <c r="M271" i="20"/>
  <c r="M285" i="20"/>
  <c r="M299" i="20"/>
  <c r="M313" i="20"/>
  <c r="M327" i="20"/>
  <c r="M341" i="20"/>
  <c r="M355" i="20"/>
  <c r="M369" i="20"/>
  <c r="M383" i="20"/>
  <c r="M397" i="20"/>
  <c r="M411" i="20"/>
  <c r="M425" i="20"/>
  <c r="M439" i="20"/>
  <c r="M453" i="20"/>
  <c r="M467" i="20"/>
  <c r="M481" i="20"/>
  <c r="M495" i="20"/>
  <c r="M509" i="20"/>
  <c r="M523" i="20"/>
  <c r="M537" i="20"/>
  <c r="M551" i="20"/>
  <c r="M565" i="20"/>
  <c r="M579" i="20"/>
  <c r="M593" i="20"/>
  <c r="M607" i="20"/>
  <c r="M621" i="20"/>
  <c r="M635" i="20"/>
  <c r="M649" i="20"/>
  <c r="M663" i="20"/>
  <c r="M677" i="20"/>
  <c r="M691" i="20"/>
  <c r="M705" i="20"/>
  <c r="M719" i="20"/>
  <c r="M733" i="20"/>
  <c r="M747" i="20"/>
  <c r="M758" i="20"/>
  <c r="P19" i="20"/>
  <c r="P33" i="20"/>
  <c r="P47" i="20"/>
  <c r="P61" i="20"/>
  <c r="P75" i="20"/>
  <c r="P89" i="20"/>
  <c r="P103" i="20"/>
  <c r="P117" i="20"/>
  <c r="P131" i="20"/>
  <c r="P145" i="20"/>
  <c r="P159" i="20"/>
  <c r="P173" i="20"/>
  <c r="P187" i="20"/>
  <c r="P201" i="20"/>
  <c r="P215" i="20"/>
  <c r="P229" i="20"/>
  <c r="P243" i="20"/>
  <c r="P257" i="20"/>
  <c r="P271" i="20"/>
  <c r="P285" i="20"/>
  <c r="P299" i="20"/>
  <c r="P313" i="20"/>
  <c r="P327" i="20"/>
  <c r="P341" i="20"/>
  <c r="P355" i="20"/>
  <c r="P369" i="20"/>
  <c r="V109" i="20"/>
  <c r="V52" i="20"/>
  <c r="S52" i="20"/>
  <c r="V508" i="20"/>
  <c r="S508" i="20"/>
  <c r="V741" i="20"/>
  <c r="S741" i="20"/>
  <c r="S109" i="20"/>
  <c r="R738" i="20"/>
  <c r="G738" i="20"/>
  <c r="V221" i="20"/>
  <c r="S221" i="20"/>
  <c r="V430" i="20"/>
  <c r="S430" i="20"/>
  <c r="V631" i="20"/>
  <c r="S631" i="20"/>
  <c r="V659" i="20"/>
  <c r="S659" i="20"/>
  <c r="V673" i="20"/>
  <c r="S673" i="20"/>
  <c r="V64" i="20"/>
  <c r="S64" i="20"/>
  <c r="V232" i="20"/>
  <c r="S232" i="20"/>
  <c r="V618" i="20"/>
  <c r="S618" i="20"/>
  <c r="V42" i="20"/>
  <c r="S42" i="20"/>
  <c r="G84" i="20"/>
  <c r="V84" i="20" s="1"/>
  <c r="V135" i="20"/>
  <c r="S135" i="20"/>
  <c r="V713" i="20"/>
  <c r="AL407" i="5"/>
  <c r="AK407" i="5"/>
  <c r="AJ407" i="5"/>
  <c r="AH407" i="5"/>
  <c r="AG407" i="5"/>
  <c r="L407" i="5"/>
  <c r="M407" i="5" s="1"/>
  <c r="AL397" i="5"/>
  <c r="AK397" i="5"/>
  <c r="AJ397" i="5"/>
  <c r="AH397" i="5"/>
  <c r="AG397" i="5"/>
  <c r="L397" i="5"/>
  <c r="M397" i="5" s="1"/>
  <c r="AL554" i="5"/>
  <c r="AK554" i="5"/>
  <c r="AJ554" i="5"/>
  <c r="AH554" i="5"/>
  <c r="AG554" i="5"/>
  <c r="L554" i="5"/>
  <c r="M554" i="5" s="1"/>
  <c r="AL400" i="5"/>
  <c r="AK400" i="5"/>
  <c r="AJ400" i="5"/>
  <c r="AH400" i="5"/>
  <c r="AG400" i="5"/>
  <c r="L400" i="5"/>
  <c r="M400" i="5" s="1"/>
  <c r="AL356" i="5"/>
  <c r="AK356" i="5"/>
  <c r="AJ356" i="5"/>
  <c r="AH356" i="5"/>
  <c r="AG356" i="5"/>
  <c r="L356" i="5"/>
  <c r="M356" i="5" s="1"/>
  <c r="AL296" i="5"/>
  <c r="AK296" i="5"/>
  <c r="AJ296" i="5"/>
  <c r="AH296" i="5"/>
  <c r="AG296" i="5"/>
  <c r="L296" i="5"/>
  <c r="M296" i="5" s="1"/>
  <c r="AL642" i="5"/>
  <c r="AK642" i="5"/>
  <c r="AJ642" i="5"/>
  <c r="AH642" i="5"/>
  <c r="AG642" i="5"/>
  <c r="L642" i="5"/>
  <c r="M642" i="5" s="1"/>
  <c r="AL280" i="5"/>
  <c r="AK280" i="5"/>
  <c r="AJ280" i="5"/>
  <c r="AH280" i="5"/>
  <c r="AG280" i="5"/>
  <c r="L280" i="5"/>
  <c r="M280" i="5" s="1"/>
  <c r="AL384" i="5"/>
  <c r="AK384" i="5"/>
  <c r="AJ384" i="5"/>
  <c r="AH384" i="5"/>
  <c r="AG384" i="5"/>
  <c r="L384" i="5"/>
  <c r="M384" i="5" s="1"/>
  <c r="AL289" i="5"/>
  <c r="AK289" i="5"/>
  <c r="AJ289" i="5"/>
  <c r="AH289" i="5"/>
  <c r="AG289" i="5"/>
  <c r="L289" i="5"/>
  <c r="M289" i="5" s="1"/>
  <c r="AL514" i="5"/>
  <c r="AK514" i="5"/>
  <c r="AJ514" i="5"/>
  <c r="AH514" i="5"/>
  <c r="AG514" i="5"/>
  <c r="L514" i="5"/>
  <c r="M514" i="5" s="1"/>
  <c r="AL378" i="5"/>
  <c r="AK378" i="5"/>
  <c r="AJ378" i="5"/>
  <c r="AH378" i="5"/>
  <c r="AG378" i="5"/>
  <c r="L378" i="5"/>
  <c r="M378" i="5" s="1"/>
  <c r="AL504" i="5"/>
  <c r="AK504" i="5"/>
  <c r="AJ504" i="5"/>
  <c r="AH504" i="5"/>
  <c r="AG504" i="5"/>
  <c r="L504" i="5"/>
  <c r="M504" i="5" s="1"/>
  <c r="AL409" i="5"/>
  <c r="AK409" i="5"/>
  <c r="AJ409" i="5"/>
  <c r="AH409" i="5"/>
  <c r="AG409" i="5"/>
  <c r="L409" i="5"/>
  <c r="M409" i="5" s="1"/>
  <c r="AL618" i="5"/>
  <c r="AK618" i="5"/>
  <c r="AJ618" i="5"/>
  <c r="AH618" i="5"/>
  <c r="AG618" i="5"/>
  <c r="L618" i="5"/>
  <c r="M618" i="5" s="1"/>
  <c r="AL349" i="5"/>
  <c r="AK349" i="5"/>
  <c r="AJ349" i="5"/>
  <c r="AH349" i="5"/>
  <c r="AG349" i="5"/>
  <c r="L349" i="5"/>
  <c r="M349" i="5" s="1"/>
  <c r="S84" i="20" l="1"/>
  <c r="V738" i="20"/>
  <c r="S738" i="20"/>
  <c r="S356" i="5"/>
  <c r="S407" i="5"/>
  <c r="S378" i="5"/>
  <c r="S397" i="5"/>
  <c r="F458" i="20" s="1"/>
  <c r="P397" i="5"/>
  <c r="P407" i="5"/>
  <c r="S280" i="5"/>
  <c r="P296" i="5"/>
  <c r="S554" i="5"/>
  <c r="S504" i="5"/>
  <c r="S289" i="5"/>
  <c r="S400" i="5"/>
  <c r="F462" i="20" s="1"/>
  <c r="P400" i="5"/>
  <c r="P554" i="5"/>
  <c r="S296" i="5"/>
  <c r="P642" i="5"/>
  <c r="S642" i="5"/>
  <c r="F743" i="20" s="1"/>
  <c r="P356" i="5"/>
  <c r="S618" i="5"/>
  <c r="P384" i="5"/>
  <c r="S384" i="5"/>
  <c r="F443" i="20" s="1"/>
  <c r="P280" i="5"/>
  <c r="S514" i="5"/>
  <c r="F595" i="20" s="1"/>
  <c r="P514" i="5"/>
  <c r="P289" i="5"/>
  <c r="P504" i="5"/>
  <c r="P409" i="5"/>
  <c r="S409" i="5"/>
  <c r="F472" i="20" s="1"/>
  <c r="P378" i="5"/>
  <c r="P349" i="5"/>
  <c r="S349" i="5"/>
  <c r="F402" i="20" s="1"/>
  <c r="P618" i="5"/>
  <c r="AL351" i="5"/>
  <c r="AK351" i="5"/>
  <c r="AJ351" i="5"/>
  <c r="AH351" i="5"/>
  <c r="AG351" i="5"/>
  <c r="L351" i="5"/>
  <c r="M351" i="5" s="1"/>
  <c r="AL367" i="5"/>
  <c r="AK367" i="5"/>
  <c r="AJ367" i="5"/>
  <c r="AH367" i="5"/>
  <c r="AG367" i="5"/>
  <c r="L367" i="5"/>
  <c r="M367" i="5" s="1"/>
  <c r="AL287" i="5"/>
  <c r="AK287" i="5"/>
  <c r="AJ287" i="5"/>
  <c r="AH287" i="5"/>
  <c r="AG287" i="5"/>
  <c r="L287" i="5"/>
  <c r="M287" i="5" s="1"/>
  <c r="AL506" i="5"/>
  <c r="AK506" i="5"/>
  <c r="AJ506" i="5"/>
  <c r="AH506" i="5"/>
  <c r="AG506" i="5"/>
  <c r="L506" i="5"/>
  <c r="M506" i="5" s="1"/>
  <c r="AL334" i="5"/>
  <c r="AK334" i="5"/>
  <c r="AJ334" i="5"/>
  <c r="AH334" i="5"/>
  <c r="AG334" i="5"/>
  <c r="L334" i="5"/>
  <c r="M334" i="5" s="1"/>
  <c r="F716" i="20" l="1"/>
  <c r="F332" i="20"/>
  <c r="F583" i="20"/>
  <c r="R595" i="20"/>
  <c r="G595" i="20"/>
  <c r="F436" i="20"/>
  <c r="R443" i="20"/>
  <c r="G443" i="20"/>
  <c r="F410" i="20"/>
  <c r="F340" i="20"/>
  <c r="F322" i="20"/>
  <c r="R472" i="20"/>
  <c r="G472" i="20"/>
  <c r="R743" i="20"/>
  <c r="G743" i="20"/>
  <c r="F641" i="20"/>
  <c r="AI554" i="5" s="1"/>
  <c r="AM554" i="5" s="1"/>
  <c r="R402" i="20"/>
  <c r="G402" i="20"/>
  <c r="R462" i="20"/>
  <c r="G462" i="20"/>
  <c r="R458" i="20"/>
  <c r="G458" i="20"/>
  <c r="F470" i="20"/>
  <c r="Y356" i="5"/>
  <c r="Y280" i="5"/>
  <c r="Y397" i="5"/>
  <c r="AI397" i="5"/>
  <c r="AM397" i="5" s="1"/>
  <c r="Y504" i="5"/>
  <c r="Y289" i="5"/>
  <c r="S334" i="5"/>
  <c r="S287" i="5"/>
  <c r="S351" i="5"/>
  <c r="Y400" i="5"/>
  <c r="AI400" i="5"/>
  <c r="AM400" i="5" s="1"/>
  <c r="Y618" i="5"/>
  <c r="Y642" i="5"/>
  <c r="AI642" i="5"/>
  <c r="AM642" i="5" s="1"/>
  <c r="Y384" i="5"/>
  <c r="AI384" i="5"/>
  <c r="AM384" i="5" s="1"/>
  <c r="Y514" i="5"/>
  <c r="AI514" i="5"/>
  <c r="AM514" i="5" s="1"/>
  <c r="Y409" i="5"/>
  <c r="AI409" i="5"/>
  <c r="AM409" i="5" s="1"/>
  <c r="Y349" i="5"/>
  <c r="AI349" i="5"/>
  <c r="AM349" i="5" s="1"/>
  <c r="P367" i="5"/>
  <c r="S367" i="5"/>
  <c r="F423" i="20" s="1"/>
  <c r="P351" i="5"/>
  <c r="S506" i="5"/>
  <c r="F585" i="20" s="1"/>
  <c r="P506" i="5"/>
  <c r="P287" i="5"/>
  <c r="P334" i="5"/>
  <c r="AL639" i="5"/>
  <c r="AK639" i="5"/>
  <c r="AJ639" i="5"/>
  <c r="AH639" i="5"/>
  <c r="AG639" i="5"/>
  <c r="L639" i="5"/>
  <c r="M639" i="5" s="1"/>
  <c r="F405" i="20" l="1"/>
  <c r="R470" i="20"/>
  <c r="G470" i="20"/>
  <c r="S472" i="20"/>
  <c r="V472" i="20"/>
  <c r="R340" i="20"/>
  <c r="G340" i="20"/>
  <c r="V443" i="20"/>
  <c r="S443" i="20"/>
  <c r="S595" i="20"/>
  <c r="V595" i="20"/>
  <c r="R332" i="20"/>
  <c r="G332" i="20"/>
  <c r="R423" i="20"/>
  <c r="G423" i="20"/>
  <c r="F330" i="20"/>
  <c r="AI407" i="5"/>
  <c r="AM407" i="5" s="1"/>
  <c r="AI296" i="5"/>
  <c r="AM296" i="5" s="1"/>
  <c r="AI289" i="5"/>
  <c r="AM289" i="5" s="1"/>
  <c r="R641" i="20"/>
  <c r="G641" i="20"/>
  <c r="Y554" i="5"/>
  <c r="Y407" i="5"/>
  <c r="V458" i="20"/>
  <c r="S458" i="20"/>
  <c r="S402" i="20"/>
  <c r="V402" i="20"/>
  <c r="V743" i="20"/>
  <c r="S743" i="20"/>
  <c r="R322" i="20"/>
  <c r="G322" i="20"/>
  <c r="R410" i="20"/>
  <c r="G410" i="20"/>
  <c r="R436" i="20"/>
  <c r="G436" i="20"/>
  <c r="Y378" i="5"/>
  <c r="R583" i="20"/>
  <c r="G583" i="20"/>
  <c r="R716" i="20"/>
  <c r="G716" i="20"/>
  <c r="S462" i="20"/>
  <c r="V462" i="20"/>
  <c r="F385" i="20"/>
  <c r="Y334" i="5" s="1"/>
  <c r="R585" i="20"/>
  <c r="G585" i="20"/>
  <c r="Y296" i="5"/>
  <c r="AI280" i="5"/>
  <c r="AM280" i="5" s="1"/>
  <c r="AI356" i="5"/>
  <c r="AM356" i="5" s="1"/>
  <c r="AI378" i="5"/>
  <c r="AM378" i="5" s="1"/>
  <c r="AI504" i="5"/>
  <c r="AM504" i="5" s="1"/>
  <c r="AI618" i="5"/>
  <c r="AM618" i="5" s="1"/>
  <c r="Y351" i="5"/>
  <c r="AI287" i="5"/>
  <c r="AM287" i="5" s="1"/>
  <c r="Y367" i="5"/>
  <c r="AI367" i="5"/>
  <c r="AM367" i="5" s="1"/>
  <c r="Y506" i="5"/>
  <c r="AI506" i="5"/>
  <c r="AM506" i="5" s="1"/>
  <c r="S639" i="5"/>
  <c r="P639" i="5"/>
  <c r="Q6" i="20"/>
  <c r="Q12" i="20" s="1"/>
  <c r="V585" i="20" l="1"/>
  <c r="S585" i="20"/>
  <c r="V583" i="20"/>
  <c r="S583" i="20"/>
  <c r="V423" i="20"/>
  <c r="S423" i="20"/>
  <c r="S340" i="20"/>
  <c r="V340" i="20"/>
  <c r="S470" i="20"/>
  <c r="V470" i="20"/>
  <c r="S410" i="20"/>
  <c r="V410" i="20"/>
  <c r="V641" i="20"/>
  <c r="S641" i="20"/>
  <c r="R385" i="20"/>
  <c r="G385" i="20"/>
  <c r="R330" i="20"/>
  <c r="G330" i="20"/>
  <c r="S332" i="20"/>
  <c r="V332" i="20"/>
  <c r="R405" i="20"/>
  <c r="G405" i="20"/>
  <c r="AI639" i="5"/>
  <c r="AM639" i="5" s="1"/>
  <c r="F739" i="20"/>
  <c r="V716" i="20"/>
  <c r="S716" i="20"/>
  <c r="AI334" i="5"/>
  <c r="AM334" i="5" s="1"/>
  <c r="V436" i="20"/>
  <c r="S436" i="20"/>
  <c r="S322" i="20"/>
  <c r="V322" i="20"/>
  <c r="Y287" i="5"/>
  <c r="AI351" i="5"/>
  <c r="AM351" i="5" s="1"/>
  <c r="Y639" i="5"/>
  <c r="AL335" i="5"/>
  <c r="AK335" i="5"/>
  <c r="AJ335" i="5"/>
  <c r="AH335" i="5"/>
  <c r="AG335" i="5"/>
  <c r="L335" i="5"/>
  <c r="M335" i="5" s="1"/>
  <c r="AL444" i="5"/>
  <c r="AK444" i="5"/>
  <c r="AJ444" i="5"/>
  <c r="AH444" i="5"/>
  <c r="AG444" i="5"/>
  <c r="L444" i="5"/>
  <c r="M444" i="5" s="1"/>
  <c r="S385" i="20" l="1"/>
  <c r="V385" i="20"/>
  <c r="S405" i="20"/>
  <c r="V405" i="20"/>
  <c r="S330" i="20"/>
  <c r="V330" i="20"/>
  <c r="R739" i="20"/>
  <c r="G739" i="20"/>
  <c r="P335" i="5"/>
  <c r="S444" i="5"/>
  <c r="S335" i="5"/>
  <c r="F386" i="20" s="1"/>
  <c r="P444" i="5"/>
  <c r="F513" i="20" l="1"/>
  <c r="R386" i="20"/>
  <c r="G386" i="20"/>
  <c r="V739" i="20"/>
  <c r="S739" i="20"/>
  <c r="AI444" i="5"/>
  <c r="AM444" i="5" s="1"/>
  <c r="AI335" i="5"/>
  <c r="AM335" i="5" s="1"/>
  <c r="Y335" i="5"/>
  <c r="AL285" i="5"/>
  <c r="AK285" i="5"/>
  <c r="AJ285" i="5"/>
  <c r="AH285" i="5"/>
  <c r="AG285" i="5"/>
  <c r="L285" i="5"/>
  <c r="M285" i="5" s="1"/>
  <c r="AL385" i="5"/>
  <c r="AK385" i="5"/>
  <c r="AJ385" i="5"/>
  <c r="AH385" i="5"/>
  <c r="AG385" i="5"/>
  <c r="L385" i="5"/>
  <c r="M385" i="5" s="1"/>
  <c r="V386" i="20" l="1"/>
  <c r="S386" i="20"/>
  <c r="R513" i="20"/>
  <c r="G513" i="20"/>
  <c r="Y444" i="5"/>
  <c r="P385" i="5"/>
  <c r="S285" i="5"/>
  <c r="P285" i="5"/>
  <c r="S385" i="5"/>
  <c r="F444" i="20" s="1"/>
  <c r="AL73" i="5"/>
  <c r="AK73" i="5"/>
  <c r="AJ73" i="5"/>
  <c r="AH73" i="5"/>
  <c r="AG73" i="5"/>
  <c r="L73" i="5"/>
  <c r="M73" i="5" s="1"/>
  <c r="V513" i="20" l="1"/>
  <c r="S513" i="20"/>
  <c r="F328" i="20"/>
  <c r="AI285" i="5" s="1"/>
  <c r="AM285" i="5" s="1"/>
  <c r="R444" i="20"/>
  <c r="G444" i="20"/>
  <c r="AI385" i="5"/>
  <c r="AM385" i="5" s="1"/>
  <c r="Y385" i="5"/>
  <c r="P73" i="5"/>
  <c r="S73" i="5"/>
  <c r="F83" i="20" s="1"/>
  <c r="R83" i="20" l="1"/>
  <c r="G83" i="20"/>
  <c r="Y285" i="5"/>
  <c r="V444" i="20"/>
  <c r="S444" i="20"/>
  <c r="R328" i="20"/>
  <c r="G328" i="20"/>
  <c r="AI73" i="5"/>
  <c r="AM73" i="5" s="1"/>
  <c r="Y73" i="5"/>
  <c r="V83" i="20" l="1"/>
  <c r="S83" i="20"/>
  <c r="S328" i="20"/>
  <c r="V328" i="20"/>
  <c r="AL512" i="5"/>
  <c r="AK512" i="5"/>
  <c r="AJ512" i="5"/>
  <c r="AH512" i="5"/>
  <c r="AG512" i="5"/>
  <c r="L512" i="5"/>
  <c r="M512" i="5" s="1"/>
  <c r="P512" i="5" l="1"/>
  <c r="S512" i="5"/>
  <c r="F592" i="20" s="1"/>
  <c r="R592" i="20" l="1"/>
  <c r="G592" i="20"/>
  <c r="AI512" i="5"/>
  <c r="AM512" i="5" s="1"/>
  <c r="Y512" i="5"/>
  <c r="S592" i="20" l="1"/>
  <c r="V592" i="20"/>
  <c r="AL35" i="5"/>
  <c r="AK35" i="5"/>
  <c r="AJ35" i="5"/>
  <c r="AH35" i="5"/>
  <c r="AG35" i="5"/>
  <c r="L35" i="5"/>
  <c r="M35" i="5" s="1"/>
  <c r="P35" i="5" l="1"/>
  <c r="S35" i="5"/>
  <c r="F38" i="20" s="1"/>
  <c r="R38" i="20" l="1"/>
  <c r="G38" i="20"/>
  <c r="AI35" i="5"/>
  <c r="AM35" i="5" s="1"/>
  <c r="Y35" i="5"/>
  <c r="S38" i="20" l="1"/>
  <c r="V38" i="20"/>
  <c r="AL24" i="5"/>
  <c r="AK24" i="5"/>
  <c r="AJ24" i="5"/>
  <c r="AH24" i="5"/>
  <c r="AG24" i="5"/>
  <c r="L24" i="5"/>
  <c r="M24" i="5" s="1"/>
  <c r="AL327" i="5"/>
  <c r="AK327" i="5"/>
  <c r="AJ327" i="5"/>
  <c r="AH327" i="5"/>
  <c r="AG327" i="5"/>
  <c r="L327" i="5"/>
  <c r="M327" i="5" s="1"/>
  <c r="AL339" i="5"/>
  <c r="AK339" i="5"/>
  <c r="AJ339" i="5"/>
  <c r="AH339" i="5"/>
  <c r="AG339" i="5"/>
  <c r="L339" i="5"/>
  <c r="M339" i="5" s="1"/>
  <c r="AL517" i="5"/>
  <c r="AK517" i="5"/>
  <c r="AJ517" i="5"/>
  <c r="AH517" i="5"/>
  <c r="AG517" i="5"/>
  <c r="L517" i="5"/>
  <c r="M517" i="5" s="1"/>
  <c r="AL245" i="5"/>
  <c r="AK245" i="5"/>
  <c r="AJ245" i="5"/>
  <c r="AH245" i="5"/>
  <c r="AG245" i="5"/>
  <c r="L245" i="5"/>
  <c r="M245" i="5" s="1"/>
  <c r="S517" i="5" l="1"/>
  <c r="P327" i="5"/>
  <c r="P245" i="5"/>
  <c r="S339" i="5"/>
  <c r="S24" i="5"/>
  <c r="P24" i="5"/>
  <c r="S327" i="5"/>
  <c r="F377" i="20" s="1"/>
  <c r="P339" i="5"/>
  <c r="P517" i="5"/>
  <c r="S245" i="5"/>
  <c r="F281" i="20" s="1"/>
  <c r="R377" i="20" l="1"/>
  <c r="G377" i="20"/>
  <c r="F391" i="20"/>
  <c r="Y339" i="5" s="1"/>
  <c r="R281" i="20"/>
  <c r="G281" i="20"/>
  <c r="F25" i="20"/>
  <c r="Y24" i="5" s="1"/>
  <c r="Y517" i="5"/>
  <c r="F598" i="20"/>
  <c r="AI517" i="5"/>
  <c r="AM517" i="5" s="1"/>
  <c r="AI339" i="5"/>
  <c r="AM339" i="5" s="1"/>
  <c r="AI24" i="5"/>
  <c r="AM24" i="5" s="1"/>
  <c r="AI327" i="5"/>
  <c r="AM327" i="5" s="1"/>
  <c r="Y327" i="5"/>
  <c r="AI245" i="5"/>
  <c r="AM245" i="5" s="1"/>
  <c r="Y245" i="5"/>
  <c r="R598" i="20" l="1"/>
  <c r="G598" i="20"/>
  <c r="V281" i="20"/>
  <c r="S281" i="20"/>
  <c r="V377" i="20"/>
  <c r="S377" i="20"/>
  <c r="R25" i="20"/>
  <c r="G25" i="20"/>
  <c r="G391" i="20"/>
  <c r="R391" i="20"/>
  <c r="AL634" i="5"/>
  <c r="AK634" i="5"/>
  <c r="AJ634" i="5"/>
  <c r="AH634" i="5"/>
  <c r="AG634" i="5"/>
  <c r="L634" i="5"/>
  <c r="M634" i="5" s="1"/>
  <c r="AL544" i="5"/>
  <c r="AK544" i="5"/>
  <c r="AJ544" i="5"/>
  <c r="AH544" i="5"/>
  <c r="AG544" i="5"/>
  <c r="L544" i="5"/>
  <c r="M544" i="5" s="1"/>
  <c r="AL380" i="5"/>
  <c r="AK380" i="5"/>
  <c r="AJ380" i="5"/>
  <c r="AH380" i="5"/>
  <c r="AG380" i="5"/>
  <c r="L380" i="5"/>
  <c r="M380" i="5" s="1"/>
  <c r="AL156" i="5"/>
  <c r="AK156" i="5"/>
  <c r="AJ156" i="5"/>
  <c r="AH156" i="5"/>
  <c r="AG156" i="5"/>
  <c r="L156" i="5"/>
  <c r="M156" i="5" s="1"/>
  <c r="AL437" i="5"/>
  <c r="AK437" i="5"/>
  <c r="AJ437" i="5"/>
  <c r="AH437" i="5"/>
  <c r="AG437" i="5"/>
  <c r="L437" i="5"/>
  <c r="M437" i="5" s="1"/>
  <c r="AL471" i="5"/>
  <c r="AK471" i="5"/>
  <c r="AJ471" i="5"/>
  <c r="AH471" i="5"/>
  <c r="AG471" i="5"/>
  <c r="L471" i="5"/>
  <c r="M471" i="5" s="1"/>
  <c r="AL282" i="5"/>
  <c r="AK282" i="5"/>
  <c r="AJ282" i="5"/>
  <c r="AH282" i="5"/>
  <c r="AG282" i="5"/>
  <c r="L282" i="5"/>
  <c r="M282" i="5" s="1"/>
  <c r="AL19" i="5"/>
  <c r="AK19" i="5"/>
  <c r="AJ19" i="5"/>
  <c r="AH19" i="5"/>
  <c r="AG19" i="5"/>
  <c r="L19" i="5"/>
  <c r="M19" i="5" s="1"/>
  <c r="AL479" i="5"/>
  <c r="AK479" i="5"/>
  <c r="AJ479" i="5"/>
  <c r="AH479" i="5"/>
  <c r="AG479" i="5"/>
  <c r="L479" i="5"/>
  <c r="M479" i="5" s="1"/>
  <c r="AL600" i="5"/>
  <c r="AK600" i="5"/>
  <c r="AJ600" i="5"/>
  <c r="AH600" i="5"/>
  <c r="AG600" i="5"/>
  <c r="L600" i="5"/>
  <c r="M600" i="5" s="1"/>
  <c r="AL178" i="5"/>
  <c r="AK178" i="5"/>
  <c r="AJ178" i="5"/>
  <c r="AH178" i="5"/>
  <c r="AG178" i="5"/>
  <c r="L178" i="5"/>
  <c r="M178" i="5" s="1"/>
  <c r="V391" i="20" l="1"/>
  <c r="S391" i="20"/>
  <c r="V598" i="20"/>
  <c r="S598" i="20"/>
  <c r="V25" i="20"/>
  <c r="S25" i="20"/>
  <c r="S282" i="5"/>
  <c r="P437" i="5"/>
  <c r="S178" i="5"/>
  <c r="S479" i="5"/>
  <c r="S380" i="5"/>
  <c r="S634" i="5"/>
  <c r="S600" i="5"/>
  <c r="S19" i="5"/>
  <c r="S471" i="5"/>
  <c r="S544" i="5"/>
  <c r="P634" i="5"/>
  <c r="P544" i="5"/>
  <c r="P380" i="5"/>
  <c r="S156" i="5"/>
  <c r="P156" i="5"/>
  <c r="S437" i="5"/>
  <c r="F505" i="20" s="1"/>
  <c r="P471" i="5"/>
  <c r="P282" i="5"/>
  <c r="P19" i="5"/>
  <c r="P479" i="5"/>
  <c r="P600" i="5"/>
  <c r="P178" i="5"/>
  <c r="F630" i="20" l="1"/>
  <c r="F734" i="20"/>
  <c r="F179" i="20"/>
  <c r="F545" i="20"/>
  <c r="F438" i="20"/>
  <c r="F324" i="20"/>
  <c r="AI479" i="5"/>
  <c r="AM479" i="5" s="1"/>
  <c r="F554" i="20"/>
  <c r="R505" i="20"/>
  <c r="G505" i="20"/>
  <c r="F20" i="20"/>
  <c r="F695" i="20"/>
  <c r="F204" i="20"/>
  <c r="Y282" i="5"/>
  <c r="AI380" i="5"/>
  <c r="AM380" i="5" s="1"/>
  <c r="Y479" i="5"/>
  <c r="Y19" i="5"/>
  <c r="Y634" i="5"/>
  <c r="Y471" i="5"/>
  <c r="AI544" i="5"/>
  <c r="AM544" i="5" s="1"/>
  <c r="Y156" i="5"/>
  <c r="AI437" i="5"/>
  <c r="AM437" i="5" s="1"/>
  <c r="Y437" i="5"/>
  <c r="R204" i="20" l="1"/>
  <c r="G204" i="20"/>
  <c r="R20" i="20"/>
  <c r="G20" i="20"/>
  <c r="R324" i="20"/>
  <c r="G324" i="20"/>
  <c r="R545" i="20"/>
  <c r="G545" i="20"/>
  <c r="R734" i="20"/>
  <c r="G734" i="20"/>
  <c r="AI178" i="5"/>
  <c r="AM178" i="5" s="1"/>
  <c r="AI19" i="5"/>
  <c r="AM19" i="5" s="1"/>
  <c r="R554" i="20"/>
  <c r="G554" i="20"/>
  <c r="AI282" i="5"/>
  <c r="AM282" i="5" s="1"/>
  <c r="AI471" i="5"/>
  <c r="AM471" i="5" s="1"/>
  <c r="AI634" i="5"/>
  <c r="AM634" i="5" s="1"/>
  <c r="S505" i="20"/>
  <c r="V505" i="20"/>
  <c r="R438" i="20"/>
  <c r="G438" i="20"/>
  <c r="R179" i="20"/>
  <c r="G179" i="20"/>
  <c r="R630" i="20"/>
  <c r="G630" i="20"/>
  <c r="R695" i="20"/>
  <c r="G695" i="20"/>
  <c r="Y600" i="5"/>
  <c r="Y178" i="5"/>
  <c r="AI600" i="5"/>
  <c r="AM600" i="5" s="1"/>
  <c r="Y380" i="5"/>
  <c r="AI156" i="5"/>
  <c r="AM156" i="5" s="1"/>
  <c r="Y544" i="5"/>
  <c r="AL75" i="5"/>
  <c r="AK75" i="5"/>
  <c r="AJ75" i="5"/>
  <c r="AH75" i="5"/>
  <c r="AG75" i="5"/>
  <c r="L75" i="5"/>
  <c r="M75" i="5" s="1"/>
  <c r="S630" i="20" l="1"/>
  <c r="V630" i="20"/>
  <c r="S438" i="20"/>
  <c r="V438" i="20"/>
  <c r="V324" i="20"/>
  <c r="S324" i="20"/>
  <c r="S695" i="20"/>
  <c r="V695" i="20"/>
  <c r="V179" i="20"/>
  <c r="S179" i="20"/>
  <c r="S545" i="20"/>
  <c r="V545" i="20"/>
  <c r="S204" i="20"/>
  <c r="V204" i="20"/>
  <c r="S554" i="20"/>
  <c r="V554" i="20"/>
  <c r="V734" i="20"/>
  <c r="S734" i="20"/>
  <c r="V20" i="20"/>
  <c r="S20" i="20"/>
  <c r="S75" i="5"/>
  <c r="P75" i="5"/>
  <c r="AL145" i="5"/>
  <c r="AK145" i="5"/>
  <c r="AJ145" i="5"/>
  <c r="AH145" i="5"/>
  <c r="AG145" i="5"/>
  <c r="L145" i="5"/>
  <c r="M145" i="5" s="1"/>
  <c r="F85" i="20" l="1"/>
  <c r="P145" i="5"/>
  <c r="Y75" i="5"/>
  <c r="S145" i="5"/>
  <c r="F167" i="20" s="1"/>
  <c r="AL305" i="5"/>
  <c r="AK305" i="5"/>
  <c r="AJ305" i="5"/>
  <c r="AH305" i="5"/>
  <c r="AG305" i="5"/>
  <c r="L305" i="5"/>
  <c r="M305" i="5" s="1"/>
  <c r="R167" i="20" l="1"/>
  <c r="G167" i="20"/>
  <c r="R85" i="20"/>
  <c r="G85" i="20"/>
  <c r="AI75" i="5"/>
  <c r="AM75" i="5" s="1"/>
  <c r="AI145" i="5"/>
  <c r="AM145" i="5" s="1"/>
  <c r="Y145" i="5"/>
  <c r="S305" i="5"/>
  <c r="P305" i="5"/>
  <c r="AL564" i="5"/>
  <c r="AK564" i="5"/>
  <c r="AJ564" i="5"/>
  <c r="AH564" i="5"/>
  <c r="AG564" i="5"/>
  <c r="L564" i="5"/>
  <c r="M564" i="5" s="1"/>
  <c r="AL308" i="5"/>
  <c r="AK308" i="5"/>
  <c r="AJ308" i="5"/>
  <c r="AH308" i="5"/>
  <c r="AG308" i="5"/>
  <c r="L308" i="5"/>
  <c r="M308" i="5" s="1"/>
  <c r="S167" i="20" l="1"/>
  <c r="V167" i="20"/>
  <c r="F351" i="20"/>
  <c r="V85" i="20"/>
  <c r="S85" i="20"/>
  <c r="P308" i="5"/>
  <c r="AI305" i="5"/>
  <c r="AM305" i="5" s="1"/>
  <c r="P564" i="5"/>
  <c r="S564" i="5"/>
  <c r="F653" i="20" s="1"/>
  <c r="S308" i="5"/>
  <c r="F354" i="20" s="1"/>
  <c r="R653" i="20" l="1"/>
  <c r="G653" i="20"/>
  <c r="R351" i="20"/>
  <c r="G351" i="20"/>
  <c r="R354" i="20"/>
  <c r="G354" i="20"/>
  <c r="Y305" i="5"/>
  <c r="AI564" i="5"/>
  <c r="AM564" i="5" s="1"/>
  <c r="Y564" i="5"/>
  <c r="AI308" i="5"/>
  <c r="AM308" i="5" s="1"/>
  <c r="Y308" i="5"/>
  <c r="V351" i="20" l="1"/>
  <c r="S351" i="20"/>
  <c r="V354" i="20"/>
  <c r="S354" i="20"/>
  <c r="S653" i="20"/>
  <c r="V653" i="20"/>
  <c r="AL234" i="5"/>
  <c r="AK234" i="5"/>
  <c r="AJ234" i="5"/>
  <c r="AH234" i="5"/>
  <c r="AG234" i="5"/>
  <c r="L234" i="5"/>
  <c r="M234" i="5" s="1"/>
  <c r="S234" i="5" l="1"/>
  <c r="F268" i="20" s="1"/>
  <c r="P234" i="5"/>
  <c r="L261" i="5"/>
  <c r="M261" i="5" s="1"/>
  <c r="AL261" i="5"/>
  <c r="AK261" i="5"/>
  <c r="AJ261" i="5"/>
  <c r="AH261" i="5"/>
  <c r="AG261" i="5"/>
  <c r="R268" i="20" l="1"/>
  <c r="G268" i="20"/>
  <c r="Y234" i="5"/>
  <c r="AI234" i="5"/>
  <c r="AM234" i="5" s="1"/>
  <c r="S261" i="5"/>
  <c r="P261" i="5"/>
  <c r="S268" i="20" l="1"/>
  <c r="V268" i="20"/>
  <c r="F300" i="20"/>
  <c r="R300" i="20" l="1"/>
  <c r="G300" i="20"/>
  <c r="Y261" i="5"/>
  <c r="AI261" i="5"/>
  <c r="AM261" i="5" s="1"/>
  <c r="AL566" i="5"/>
  <c r="AK566" i="5"/>
  <c r="AJ566" i="5"/>
  <c r="AH566" i="5"/>
  <c r="AG566" i="5"/>
  <c r="L566" i="5"/>
  <c r="M566" i="5" s="1"/>
  <c r="S300" i="20" l="1"/>
  <c r="V300" i="20"/>
  <c r="P566" i="5"/>
  <c r="S566" i="5"/>
  <c r="F655" i="20" s="1"/>
  <c r="AL220" i="5"/>
  <c r="AK220" i="5"/>
  <c r="AJ220" i="5"/>
  <c r="AH220" i="5"/>
  <c r="AG220" i="5"/>
  <c r="L220" i="5"/>
  <c r="M220" i="5" s="1"/>
  <c r="R655" i="20" l="1"/>
  <c r="G655" i="20"/>
  <c r="S220" i="5"/>
  <c r="AI566" i="5"/>
  <c r="AM566" i="5" s="1"/>
  <c r="Y566" i="5"/>
  <c r="P220" i="5"/>
  <c r="AL526" i="5"/>
  <c r="AK526" i="5"/>
  <c r="AJ526" i="5"/>
  <c r="AH526" i="5"/>
  <c r="AG526" i="5"/>
  <c r="L526" i="5"/>
  <c r="M526" i="5" s="1"/>
  <c r="V655" i="20" l="1"/>
  <c r="S655" i="20"/>
  <c r="F252" i="20"/>
  <c r="S526" i="5"/>
  <c r="P526" i="5"/>
  <c r="R252" i="20" l="1"/>
  <c r="G252" i="20"/>
  <c r="AI220" i="5"/>
  <c r="AM220" i="5" s="1"/>
  <c r="AI526" i="5"/>
  <c r="AM526" i="5" s="1"/>
  <c r="F609" i="20"/>
  <c r="Y220" i="5"/>
  <c r="Y526" i="5"/>
  <c r="S252" i="20" l="1"/>
  <c r="V252" i="20"/>
  <c r="R609" i="20"/>
  <c r="G609" i="20"/>
  <c r="L50" i="5"/>
  <c r="M50" i="5" s="1"/>
  <c r="V609" i="20" l="1"/>
  <c r="S609" i="20"/>
  <c r="AL417" i="5"/>
  <c r="AK417" i="5"/>
  <c r="AJ417" i="5"/>
  <c r="AH417" i="5"/>
  <c r="AG417" i="5"/>
  <c r="L417" i="5"/>
  <c r="M417" i="5" s="1"/>
  <c r="S417" i="5" l="1"/>
  <c r="P417" i="5"/>
  <c r="AL552" i="5"/>
  <c r="AK552" i="5"/>
  <c r="AJ552" i="5"/>
  <c r="AH552" i="5"/>
  <c r="AG552" i="5"/>
  <c r="L552" i="5"/>
  <c r="M552" i="5" s="1"/>
  <c r="F482" i="20" l="1"/>
  <c r="Y417" i="5" s="1"/>
  <c r="P552" i="5"/>
  <c r="S552" i="5"/>
  <c r="F639" i="20" s="1"/>
  <c r="R482" i="20" l="1"/>
  <c r="G482" i="20"/>
  <c r="R639" i="20"/>
  <c r="G639" i="20"/>
  <c r="AI417" i="5"/>
  <c r="AM417" i="5" s="1"/>
  <c r="AI552" i="5"/>
  <c r="AM552" i="5" s="1"/>
  <c r="Y552" i="5"/>
  <c r="V482" i="20" l="1"/>
  <c r="S482" i="20"/>
  <c r="S639" i="20"/>
  <c r="V639" i="20"/>
  <c r="AL450" i="5"/>
  <c r="AK450" i="5"/>
  <c r="AJ450" i="5"/>
  <c r="AH450" i="5"/>
  <c r="AG450" i="5"/>
  <c r="L450" i="5"/>
  <c r="M450" i="5" s="1"/>
  <c r="P450" i="5" l="1"/>
  <c r="S450" i="5"/>
  <c r="F520" i="20" s="1"/>
  <c r="R520" i="20" l="1"/>
  <c r="G520" i="20"/>
  <c r="AI450" i="5"/>
  <c r="AM450" i="5" s="1"/>
  <c r="Y450" i="5"/>
  <c r="S520" i="20" l="1"/>
  <c r="V520" i="20"/>
  <c r="AL534" i="5"/>
  <c r="AK534" i="5"/>
  <c r="AJ534" i="5"/>
  <c r="AH534" i="5"/>
  <c r="AG534" i="5"/>
  <c r="L534" i="5"/>
  <c r="M534" i="5" s="1"/>
  <c r="P534" i="5" l="1"/>
  <c r="S534" i="5"/>
  <c r="AL616" i="5"/>
  <c r="AK616" i="5"/>
  <c r="AJ616" i="5"/>
  <c r="AH616" i="5"/>
  <c r="AG616" i="5"/>
  <c r="L616" i="5"/>
  <c r="M616" i="5" s="1"/>
  <c r="Y534" i="5" l="1"/>
  <c r="AI534" i="5"/>
  <c r="AM534" i="5" s="1"/>
  <c r="P616" i="5"/>
  <c r="S616" i="5"/>
  <c r="F714" i="20" s="1"/>
  <c r="R714" i="20" l="1"/>
  <c r="G714" i="20"/>
  <c r="AI616" i="5"/>
  <c r="AM616" i="5" s="1"/>
  <c r="Y616" i="5"/>
  <c r="AL172" i="5"/>
  <c r="AK172" i="5"/>
  <c r="AJ172" i="5"/>
  <c r="AH172" i="5"/>
  <c r="AG172" i="5"/>
  <c r="L172" i="5"/>
  <c r="M172" i="5" s="1"/>
  <c r="V714" i="20" l="1"/>
  <c r="S714" i="20"/>
  <c r="S172" i="5"/>
  <c r="F197" i="20" s="1"/>
  <c r="P172" i="5"/>
  <c r="AL177" i="5"/>
  <c r="AK177" i="5"/>
  <c r="AJ177" i="5"/>
  <c r="AH177" i="5"/>
  <c r="AG177" i="5"/>
  <c r="L177" i="5"/>
  <c r="M177" i="5" s="1"/>
  <c r="AL329" i="5"/>
  <c r="AK329" i="5"/>
  <c r="AJ329" i="5"/>
  <c r="AH329" i="5"/>
  <c r="AG329" i="5"/>
  <c r="L329" i="5"/>
  <c r="M329" i="5" s="1"/>
  <c r="R197" i="20" l="1"/>
  <c r="G197" i="20"/>
  <c r="S177" i="5"/>
  <c r="P329" i="5"/>
  <c r="AI172" i="5"/>
  <c r="AM172" i="5" s="1"/>
  <c r="Y172" i="5"/>
  <c r="P177" i="5"/>
  <c r="S329" i="5"/>
  <c r="F379" i="20" s="1"/>
  <c r="V197" i="20" l="1"/>
  <c r="S197" i="20"/>
  <c r="R379" i="20"/>
  <c r="G379" i="20"/>
  <c r="F203" i="20"/>
  <c r="AI177" i="5"/>
  <c r="AM177" i="5" s="1"/>
  <c r="AI329" i="5"/>
  <c r="AM329" i="5" s="1"/>
  <c r="Y329" i="5"/>
  <c r="S379" i="20" l="1"/>
  <c r="V379" i="20"/>
  <c r="R203" i="20"/>
  <c r="G203" i="20"/>
  <c r="Y177" i="5"/>
  <c r="AL112" i="5"/>
  <c r="AK112" i="5"/>
  <c r="AJ112" i="5"/>
  <c r="AH112" i="5"/>
  <c r="AG112" i="5"/>
  <c r="L112" i="5"/>
  <c r="M112" i="5" s="1"/>
  <c r="AL125" i="5"/>
  <c r="AK125" i="5"/>
  <c r="AJ125" i="5"/>
  <c r="AH125" i="5"/>
  <c r="AG125" i="5"/>
  <c r="L125" i="5"/>
  <c r="M125" i="5" s="1"/>
  <c r="AL442" i="5"/>
  <c r="AK442" i="5"/>
  <c r="AJ442" i="5"/>
  <c r="AH442" i="5"/>
  <c r="AG442" i="5"/>
  <c r="L442" i="5"/>
  <c r="M442" i="5" s="1"/>
  <c r="S203" i="20" l="1"/>
  <c r="V203" i="20"/>
  <c r="S442" i="5"/>
  <c r="S125" i="5"/>
  <c r="P112" i="5"/>
  <c r="S112" i="5"/>
  <c r="F128" i="20" s="1"/>
  <c r="P125" i="5"/>
  <c r="P442" i="5"/>
  <c r="F143" i="20" l="1"/>
  <c r="F511" i="20"/>
  <c r="R128" i="20"/>
  <c r="G128" i="20"/>
  <c r="Y125" i="5"/>
  <c r="AI112" i="5"/>
  <c r="AM112" i="5" s="1"/>
  <c r="Y112" i="5"/>
  <c r="R511" i="20" l="1"/>
  <c r="G511" i="20"/>
  <c r="Y442" i="5"/>
  <c r="AI442" i="5"/>
  <c r="AM442" i="5" s="1"/>
  <c r="S128" i="20"/>
  <c r="V128" i="20"/>
  <c r="R143" i="20"/>
  <c r="G143" i="20"/>
  <c r="AI125" i="5"/>
  <c r="AM125" i="5" s="1"/>
  <c r="AL132" i="5"/>
  <c r="AK132" i="5"/>
  <c r="AJ132" i="5"/>
  <c r="AH132" i="5"/>
  <c r="AG132" i="5"/>
  <c r="L132" i="5"/>
  <c r="M132" i="5" s="1"/>
  <c r="S143" i="20" l="1"/>
  <c r="V143" i="20"/>
  <c r="V511" i="20"/>
  <c r="S511" i="20"/>
  <c r="S132" i="5"/>
  <c r="P132" i="5"/>
  <c r="F151" i="20" l="1"/>
  <c r="Y132" i="5" s="1"/>
  <c r="R151" i="20" l="1"/>
  <c r="G151" i="20"/>
  <c r="AI132" i="5"/>
  <c r="AM132" i="5" s="1"/>
  <c r="L236" i="5"/>
  <c r="M236" i="5" s="1"/>
  <c r="AL319" i="5"/>
  <c r="AK319" i="5"/>
  <c r="AJ319" i="5"/>
  <c r="AH319" i="5"/>
  <c r="AG319" i="5"/>
  <c r="L319" i="5"/>
  <c r="M319" i="5" s="1"/>
  <c r="V151" i="20" l="1"/>
  <c r="S151" i="20"/>
  <c r="P319" i="5"/>
  <c r="S319" i="5"/>
  <c r="F367" i="20" s="1"/>
  <c r="R367" i="20" l="1"/>
  <c r="G367" i="20"/>
  <c r="AI319" i="5"/>
  <c r="AM319" i="5" s="1"/>
  <c r="Y319" i="5"/>
  <c r="AL443" i="5"/>
  <c r="AK443" i="5"/>
  <c r="AJ443" i="5"/>
  <c r="AH443" i="5"/>
  <c r="AG443" i="5"/>
  <c r="L443" i="5"/>
  <c r="M443" i="5" s="1"/>
  <c r="AL68" i="5"/>
  <c r="AK68" i="5"/>
  <c r="AJ68" i="5"/>
  <c r="AH68" i="5"/>
  <c r="AG68" i="5"/>
  <c r="L68" i="5"/>
  <c r="M68" i="5" s="1"/>
  <c r="L376" i="5"/>
  <c r="M376" i="5" s="1"/>
  <c r="AL376" i="5"/>
  <c r="AK376" i="5"/>
  <c r="AJ376" i="5"/>
  <c r="AH376" i="5"/>
  <c r="AG376" i="5"/>
  <c r="AL236" i="5"/>
  <c r="AK236" i="5"/>
  <c r="AJ236" i="5"/>
  <c r="AH236" i="5"/>
  <c r="AG236" i="5"/>
  <c r="S367" i="20" l="1"/>
  <c r="V367" i="20"/>
  <c r="S236" i="5"/>
  <c r="P236" i="5"/>
  <c r="S68" i="5"/>
  <c r="P443" i="5"/>
  <c r="S443" i="5"/>
  <c r="F512" i="20" s="1"/>
  <c r="S376" i="5"/>
  <c r="P68" i="5"/>
  <c r="P376" i="5"/>
  <c r="D149" i="18"/>
  <c r="F434" i="20" l="1"/>
  <c r="R512" i="20"/>
  <c r="G512" i="20"/>
  <c r="F270" i="20"/>
  <c r="AI236" i="5" s="1"/>
  <c r="AM236" i="5" s="1"/>
  <c r="F77" i="20"/>
  <c r="AI376" i="5"/>
  <c r="AM376" i="5" s="1"/>
  <c r="AI443" i="5"/>
  <c r="AM443" i="5" s="1"/>
  <c r="Y443" i="5"/>
  <c r="AL419" i="5"/>
  <c r="AK419" i="5"/>
  <c r="AJ419" i="5"/>
  <c r="AH419" i="5"/>
  <c r="AG419" i="5"/>
  <c r="L419" i="5"/>
  <c r="M419" i="5" s="1"/>
  <c r="R77" i="20" l="1"/>
  <c r="G77" i="20"/>
  <c r="S512" i="20"/>
  <c r="V512" i="20"/>
  <c r="Y68" i="5"/>
  <c r="R434" i="20"/>
  <c r="G434" i="20"/>
  <c r="R270" i="20"/>
  <c r="G270" i="20"/>
  <c r="AI68" i="5"/>
  <c r="AM68" i="5" s="1"/>
  <c r="Y236" i="5"/>
  <c r="Y376" i="5"/>
  <c r="S419" i="5"/>
  <c r="P419" i="5"/>
  <c r="S434" i="20" l="1"/>
  <c r="V434" i="20"/>
  <c r="V77" i="20"/>
  <c r="S77" i="20"/>
  <c r="F484" i="20"/>
  <c r="V270" i="20"/>
  <c r="S270" i="20"/>
  <c r="AL507" i="5"/>
  <c r="AK507" i="5"/>
  <c r="AJ507" i="5"/>
  <c r="AH507" i="5"/>
  <c r="AG507" i="5"/>
  <c r="L507" i="5"/>
  <c r="M507" i="5" s="1"/>
  <c r="R484" i="20" l="1"/>
  <c r="G484" i="20"/>
  <c r="Y419" i="5"/>
  <c r="AI419" i="5"/>
  <c r="AM419" i="5" s="1"/>
  <c r="S507" i="5"/>
  <c r="P507" i="5"/>
  <c r="V484" i="20" l="1"/>
  <c r="S484" i="20"/>
  <c r="F587" i="20"/>
  <c r="L622" i="5"/>
  <c r="M622" i="5" s="1"/>
  <c r="G587" i="20" l="1"/>
  <c r="R587" i="20"/>
  <c r="AI507" i="5"/>
  <c r="AM507" i="5" s="1"/>
  <c r="Y507" i="5"/>
  <c r="L613" i="5"/>
  <c r="M613" i="5" s="1"/>
  <c r="S587" i="20" l="1"/>
  <c r="V587" i="20"/>
  <c r="AL269" i="5"/>
  <c r="AK269" i="5"/>
  <c r="AJ269" i="5"/>
  <c r="AH269" i="5"/>
  <c r="AG269" i="5"/>
  <c r="L269" i="5"/>
  <c r="M269" i="5" s="1"/>
  <c r="S269" i="5" l="1"/>
  <c r="P269" i="5"/>
  <c r="F309" i="20" l="1"/>
  <c r="Y269" i="5"/>
  <c r="R309" i="20" l="1"/>
  <c r="G309" i="20"/>
  <c r="AI269" i="5"/>
  <c r="AM269" i="5" s="1"/>
  <c r="AL133" i="5"/>
  <c r="AK133" i="5"/>
  <c r="AJ133" i="5"/>
  <c r="AH133" i="5"/>
  <c r="AG133" i="5"/>
  <c r="L133" i="5"/>
  <c r="M133" i="5" s="1"/>
  <c r="S309" i="20" l="1"/>
  <c r="V309" i="20"/>
  <c r="P133" i="5"/>
  <c r="S133" i="5"/>
  <c r="F153" i="20" s="1"/>
  <c r="G153" i="20" l="1"/>
  <c r="R153" i="20"/>
  <c r="AI133" i="5"/>
  <c r="AM133" i="5" s="1"/>
  <c r="Y133" i="5"/>
  <c r="V153" i="20" l="1"/>
  <c r="S153" i="20"/>
  <c r="AL90" i="5"/>
  <c r="AK90" i="5"/>
  <c r="AJ90" i="5"/>
  <c r="AH90" i="5"/>
  <c r="AG90" i="5"/>
  <c r="L90" i="5"/>
  <c r="M90" i="5" s="1"/>
  <c r="L255" i="5"/>
  <c r="M255" i="5" s="1"/>
  <c r="AL601" i="5"/>
  <c r="AK601" i="5"/>
  <c r="AJ601" i="5"/>
  <c r="AH601" i="5"/>
  <c r="AG601" i="5"/>
  <c r="L601" i="5"/>
  <c r="M601" i="5" s="1"/>
  <c r="S90" i="5" l="1"/>
  <c r="P601" i="5"/>
  <c r="P90" i="5"/>
  <c r="S601" i="5"/>
  <c r="F696" i="20" s="1"/>
  <c r="F102" i="20" l="1"/>
  <c r="R696" i="20"/>
  <c r="G696" i="20"/>
  <c r="AI601" i="5"/>
  <c r="AM601" i="5" s="1"/>
  <c r="Y601" i="5"/>
  <c r="V696" i="20" l="1"/>
  <c r="S696" i="20"/>
  <c r="R102" i="20"/>
  <c r="G102" i="20"/>
  <c r="Y90" i="5"/>
  <c r="AI90" i="5"/>
  <c r="AM90" i="5" s="1"/>
  <c r="AL135" i="5"/>
  <c r="AK135" i="5"/>
  <c r="AJ135" i="5"/>
  <c r="AH135" i="5"/>
  <c r="AG135" i="5"/>
  <c r="L135" i="5"/>
  <c r="M135" i="5" s="1"/>
  <c r="AL134" i="5"/>
  <c r="AK134" i="5"/>
  <c r="AJ134" i="5"/>
  <c r="AH134" i="5"/>
  <c r="AG134" i="5"/>
  <c r="L134" i="5"/>
  <c r="M134" i="5" s="1"/>
  <c r="S102" i="20" l="1"/>
  <c r="V102" i="20"/>
  <c r="S135" i="5"/>
  <c r="S134" i="5"/>
  <c r="P135" i="5"/>
  <c r="P134" i="5"/>
  <c r="L121" i="5"/>
  <c r="M121" i="5" s="1"/>
  <c r="AL121" i="5"/>
  <c r="AK121" i="5"/>
  <c r="AJ121" i="5"/>
  <c r="AH121" i="5"/>
  <c r="AG121" i="5"/>
  <c r="F154" i="20" l="1"/>
  <c r="F155" i="20"/>
  <c r="P121" i="5"/>
  <c r="S121" i="5"/>
  <c r="F139" i="20" s="1"/>
  <c r="AL118" i="5"/>
  <c r="AK118" i="5"/>
  <c r="AJ118" i="5"/>
  <c r="AH118" i="5"/>
  <c r="AG118" i="5"/>
  <c r="L118" i="5"/>
  <c r="M118" i="5" s="1"/>
  <c r="R155" i="20" l="1"/>
  <c r="G155" i="20"/>
  <c r="R139" i="20"/>
  <c r="G139" i="20"/>
  <c r="AI135" i="5"/>
  <c r="AM135" i="5" s="1"/>
  <c r="R154" i="20"/>
  <c r="G154" i="20"/>
  <c r="AI134" i="5"/>
  <c r="AM134" i="5" s="1"/>
  <c r="Y135" i="5"/>
  <c r="Y134" i="5"/>
  <c r="Y121" i="5"/>
  <c r="AI121" i="5"/>
  <c r="AM121" i="5" s="1"/>
  <c r="P118" i="5"/>
  <c r="S118" i="5"/>
  <c r="V154" i="20" l="1"/>
  <c r="S154" i="20"/>
  <c r="S155" i="20"/>
  <c r="V155" i="20"/>
  <c r="V139" i="20"/>
  <c r="S139" i="20"/>
  <c r="Y118" i="5"/>
  <c r="AI118" i="5"/>
  <c r="AM118" i="5" s="1"/>
  <c r="L550" i="5"/>
  <c r="M550" i="5" s="1"/>
  <c r="AL613" i="5"/>
  <c r="AK613" i="5"/>
  <c r="AJ613" i="5"/>
  <c r="AH613" i="5"/>
  <c r="AG613" i="5"/>
  <c r="AL38" i="5"/>
  <c r="AK38" i="5"/>
  <c r="AJ38" i="5"/>
  <c r="AH38" i="5"/>
  <c r="AG38" i="5"/>
  <c r="S38" i="5" s="1"/>
  <c r="AL550" i="5"/>
  <c r="AK550" i="5"/>
  <c r="AJ550" i="5"/>
  <c r="AH550" i="5"/>
  <c r="AG550" i="5"/>
  <c r="AL281" i="5"/>
  <c r="AK281" i="5"/>
  <c r="AJ281" i="5"/>
  <c r="AH281" i="5"/>
  <c r="AG281" i="5"/>
  <c r="L281" i="5"/>
  <c r="M281" i="5" s="1"/>
  <c r="AL389" i="5"/>
  <c r="AK389" i="5"/>
  <c r="AJ389" i="5"/>
  <c r="AH389" i="5"/>
  <c r="AG389" i="5"/>
  <c r="L389" i="5"/>
  <c r="M389" i="5" s="1"/>
  <c r="P281" i="5" l="1"/>
  <c r="S613" i="5"/>
  <c r="F710" i="20" s="1"/>
  <c r="P613" i="5"/>
  <c r="P550" i="5"/>
  <c r="Y38" i="5"/>
  <c r="P38" i="5"/>
  <c r="S550" i="5"/>
  <c r="F637" i="20" s="1"/>
  <c r="S281" i="5"/>
  <c r="F323" i="20" s="1"/>
  <c r="S389" i="5"/>
  <c r="F449" i="20" s="1"/>
  <c r="P389" i="5"/>
  <c r="L393" i="5"/>
  <c r="M393" i="5" s="1"/>
  <c r="R323" i="20" l="1"/>
  <c r="G323" i="20"/>
  <c r="R637" i="20"/>
  <c r="G637" i="20"/>
  <c r="R710" i="20"/>
  <c r="G710" i="20"/>
  <c r="R449" i="20"/>
  <c r="G449" i="20"/>
  <c r="Y613" i="5"/>
  <c r="AI38" i="5"/>
  <c r="AM38" i="5" s="1"/>
  <c r="AI613" i="5"/>
  <c r="AM613" i="5" s="1"/>
  <c r="AI550" i="5"/>
  <c r="AM550" i="5" s="1"/>
  <c r="Y550" i="5"/>
  <c r="AI281" i="5"/>
  <c r="AM281" i="5" s="1"/>
  <c r="Y281" i="5"/>
  <c r="Y389" i="5"/>
  <c r="AI389" i="5"/>
  <c r="AM389" i="5" s="1"/>
  <c r="AL630" i="5"/>
  <c r="AK630" i="5"/>
  <c r="AJ630" i="5"/>
  <c r="AH630" i="5"/>
  <c r="AG630" i="5"/>
  <c r="L630" i="5"/>
  <c r="M630" i="5" s="1"/>
  <c r="V449" i="20" l="1"/>
  <c r="S449" i="20"/>
  <c r="S637" i="20"/>
  <c r="V637" i="20"/>
  <c r="S710" i="20"/>
  <c r="V710" i="20"/>
  <c r="V323" i="20"/>
  <c r="S323" i="20"/>
  <c r="S630" i="5"/>
  <c r="P630" i="5"/>
  <c r="F729" i="20" l="1"/>
  <c r="Y630" i="5"/>
  <c r="AL436" i="5"/>
  <c r="AK436" i="5"/>
  <c r="AJ436" i="5"/>
  <c r="AH436" i="5"/>
  <c r="AG436" i="5"/>
  <c r="L436" i="5"/>
  <c r="M436" i="5" s="1"/>
  <c r="R729" i="20" l="1"/>
  <c r="G729" i="20"/>
  <c r="AI630" i="5"/>
  <c r="AM630" i="5" s="1"/>
  <c r="S436" i="5"/>
  <c r="F504" i="20" s="1"/>
  <c r="P436" i="5"/>
  <c r="R504" i="20" l="1"/>
  <c r="G504" i="20"/>
  <c r="S729" i="20"/>
  <c r="V729" i="20"/>
  <c r="Y436" i="5"/>
  <c r="AI436" i="5"/>
  <c r="AM436" i="5" s="1"/>
  <c r="G133" i="18"/>
  <c r="F133" i="18"/>
  <c r="E133" i="18"/>
  <c r="V504" i="20" l="1"/>
  <c r="S504" i="20"/>
  <c r="AL651" i="5"/>
  <c r="AK651" i="5"/>
  <c r="AJ651" i="5"/>
  <c r="AH651" i="5"/>
  <c r="AG651" i="5"/>
  <c r="L651" i="5"/>
  <c r="M651" i="5" s="1"/>
  <c r="S651" i="5" l="1"/>
  <c r="P651" i="5"/>
  <c r="AL324" i="5"/>
  <c r="AK324" i="5"/>
  <c r="AJ324" i="5"/>
  <c r="AH324" i="5"/>
  <c r="AG324" i="5"/>
  <c r="L324" i="5"/>
  <c r="M324" i="5" s="1"/>
  <c r="AL595" i="5"/>
  <c r="AK595" i="5"/>
  <c r="AJ595" i="5"/>
  <c r="AH595" i="5"/>
  <c r="AG595" i="5"/>
  <c r="L595" i="5"/>
  <c r="M595" i="5" s="1"/>
  <c r="AL619" i="5"/>
  <c r="AK619" i="5"/>
  <c r="AJ619" i="5"/>
  <c r="AH619" i="5"/>
  <c r="AG619" i="5"/>
  <c r="L619" i="5"/>
  <c r="M619" i="5" s="1"/>
  <c r="F753" i="20" l="1"/>
  <c r="Y651" i="5" s="1"/>
  <c r="S595" i="5"/>
  <c r="S619" i="5"/>
  <c r="P324" i="5"/>
  <c r="S324" i="5"/>
  <c r="F373" i="20" s="1"/>
  <c r="P595" i="5"/>
  <c r="P619" i="5"/>
  <c r="AL574" i="5"/>
  <c r="AK574" i="5"/>
  <c r="AJ574" i="5"/>
  <c r="AH574" i="5"/>
  <c r="AG574" i="5"/>
  <c r="L574" i="5"/>
  <c r="M574" i="5" s="1"/>
  <c r="R373" i="20" l="1"/>
  <c r="G373" i="20"/>
  <c r="F689" i="20"/>
  <c r="R753" i="20"/>
  <c r="G753" i="20"/>
  <c r="F717" i="20"/>
  <c r="AI651" i="5"/>
  <c r="AM651" i="5" s="1"/>
  <c r="AI324" i="5"/>
  <c r="AM324" i="5" s="1"/>
  <c r="Y324" i="5"/>
  <c r="S574" i="5"/>
  <c r="P574" i="5"/>
  <c r="AL483" i="5"/>
  <c r="AK483" i="5"/>
  <c r="AJ483" i="5"/>
  <c r="AH483" i="5"/>
  <c r="AG483" i="5"/>
  <c r="L483" i="5"/>
  <c r="M483" i="5" s="1"/>
  <c r="AL632" i="5"/>
  <c r="AK632" i="5"/>
  <c r="AJ632" i="5"/>
  <c r="AH632" i="5"/>
  <c r="AG632" i="5"/>
  <c r="L632" i="5"/>
  <c r="M632" i="5" s="1"/>
  <c r="R717" i="20" l="1"/>
  <c r="G717" i="20"/>
  <c r="R689" i="20"/>
  <c r="G689" i="20"/>
  <c r="Y619" i="5"/>
  <c r="AI619" i="5"/>
  <c r="AM619" i="5" s="1"/>
  <c r="AI595" i="5"/>
  <c r="AM595" i="5" s="1"/>
  <c r="F665" i="20"/>
  <c r="AI574" i="5" s="1"/>
  <c r="AM574" i="5" s="1"/>
  <c r="Y595" i="5"/>
  <c r="S753" i="20"/>
  <c r="V753" i="20"/>
  <c r="S373" i="20"/>
  <c r="V373" i="20"/>
  <c r="S483" i="5"/>
  <c r="S632" i="5"/>
  <c r="Y574" i="5"/>
  <c r="P483" i="5"/>
  <c r="P632" i="5"/>
  <c r="F731" i="20" l="1"/>
  <c r="S689" i="20"/>
  <c r="V689" i="20"/>
  <c r="F559" i="20"/>
  <c r="Y483" i="5" s="1"/>
  <c r="S717" i="20"/>
  <c r="V717" i="20"/>
  <c r="R665" i="20"/>
  <c r="G665" i="20"/>
  <c r="Y632" i="5"/>
  <c r="G64" i="18"/>
  <c r="F64" i="18"/>
  <c r="E64" i="18"/>
  <c r="AL202" i="5"/>
  <c r="AK202" i="5"/>
  <c r="AJ202" i="5"/>
  <c r="AH202" i="5"/>
  <c r="AG202" i="5"/>
  <c r="L202" i="5"/>
  <c r="M202" i="5" s="1"/>
  <c r="S665" i="20" l="1"/>
  <c r="V665" i="20"/>
  <c r="R559" i="20"/>
  <c r="G559" i="20"/>
  <c r="R731" i="20"/>
  <c r="G731" i="20"/>
  <c r="AI483" i="5"/>
  <c r="AM483" i="5" s="1"/>
  <c r="AI632" i="5"/>
  <c r="AM632" i="5" s="1"/>
  <c r="S202" i="5"/>
  <c r="AI202" i="5" s="1"/>
  <c r="AM202" i="5" s="1"/>
  <c r="P202" i="5"/>
  <c r="G121" i="18"/>
  <c r="F121" i="18"/>
  <c r="E121" i="18"/>
  <c r="G132" i="18"/>
  <c r="F132" i="18"/>
  <c r="E132" i="18"/>
  <c r="S731" i="20" l="1"/>
  <c r="V731" i="20"/>
  <c r="V559" i="20"/>
  <c r="S559" i="20"/>
  <c r="Y202" i="5"/>
  <c r="E143" i="18"/>
  <c r="G143" i="18"/>
  <c r="D143" i="18"/>
  <c r="F143" i="18"/>
  <c r="H143" i="18" l="1"/>
  <c r="G28" i="18"/>
  <c r="F28" i="18"/>
  <c r="E28" i="18"/>
  <c r="G27" i="18"/>
  <c r="F27" i="18"/>
  <c r="E27" i="18"/>
  <c r="G14" i="18"/>
  <c r="F14" i="18"/>
  <c r="E14" i="18"/>
  <c r="G131" i="18" l="1"/>
  <c r="F131" i="18"/>
  <c r="E131" i="18"/>
  <c r="G130" i="18"/>
  <c r="F130" i="18"/>
  <c r="E130" i="18"/>
  <c r="G129" i="18"/>
  <c r="F129" i="18"/>
  <c r="E129" i="18"/>
  <c r="G128" i="18"/>
  <c r="F128" i="18"/>
  <c r="E128" i="18"/>
  <c r="G127" i="18"/>
  <c r="F127" i="18"/>
  <c r="E127" i="18"/>
  <c r="G126" i="18"/>
  <c r="F126" i="18"/>
  <c r="E126" i="18"/>
  <c r="G125" i="18"/>
  <c r="F125" i="18"/>
  <c r="E125" i="18"/>
  <c r="G124" i="18"/>
  <c r="F124" i="18"/>
  <c r="E124" i="18"/>
  <c r="G123" i="18"/>
  <c r="F123" i="18"/>
  <c r="E123" i="18"/>
  <c r="G122" i="18"/>
  <c r="F122" i="18"/>
  <c r="E122" i="18"/>
  <c r="G120" i="18"/>
  <c r="F120" i="18"/>
  <c r="E120" i="18"/>
  <c r="G119" i="18"/>
  <c r="F119" i="18"/>
  <c r="E119" i="18"/>
  <c r="G118" i="18"/>
  <c r="F118" i="18"/>
  <c r="E118" i="18"/>
  <c r="G117" i="18"/>
  <c r="F117" i="18"/>
  <c r="E117" i="18"/>
  <c r="G116" i="18"/>
  <c r="F116" i="18"/>
  <c r="E116" i="18"/>
  <c r="G115" i="18"/>
  <c r="F115" i="18"/>
  <c r="E115" i="18"/>
  <c r="G114" i="18"/>
  <c r="F114" i="18"/>
  <c r="E114" i="18"/>
  <c r="G113" i="18"/>
  <c r="F113" i="18"/>
  <c r="E113" i="18"/>
  <c r="G112" i="18"/>
  <c r="F112" i="18"/>
  <c r="E112" i="18"/>
  <c r="G111" i="18"/>
  <c r="F111" i="18"/>
  <c r="E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E106" i="18"/>
  <c r="G105" i="18"/>
  <c r="F105" i="18"/>
  <c r="E105" i="18"/>
  <c r="G104" i="18"/>
  <c r="F104" i="18"/>
  <c r="E104" i="18"/>
  <c r="G103" i="18"/>
  <c r="F103" i="18"/>
  <c r="E103" i="18"/>
  <c r="G102" i="18"/>
  <c r="F102" i="18"/>
  <c r="E102" i="18"/>
  <c r="G101" i="18"/>
  <c r="F101" i="18"/>
  <c r="G100" i="18"/>
  <c r="F100" i="18"/>
  <c r="E100" i="18"/>
  <c r="G99" i="18"/>
  <c r="F99" i="18"/>
  <c r="E99" i="18"/>
  <c r="G98" i="18"/>
  <c r="F98" i="18"/>
  <c r="E98" i="18"/>
  <c r="G97" i="18"/>
  <c r="F97" i="18"/>
  <c r="E97" i="18"/>
  <c r="G96" i="18"/>
  <c r="F96" i="18"/>
  <c r="E96" i="18"/>
  <c r="G95" i="18"/>
  <c r="F95" i="18"/>
  <c r="E95" i="18"/>
  <c r="G94" i="18"/>
  <c r="F94" i="18"/>
  <c r="E94" i="18"/>
  <c r="G93" i="18"/>
  <c r="F93" i="18"/>
  <c r="E93" i="18"/>
  <c r="G92" i="18"/>
  <c r="F92" i="18"/>
  <c r="E92" i="18"/>
  <c r="G91" i="18"/>
  <c r="F91" i="18"/>
  <c r="E91" i="18"/>
  <c r="G90" i="18"/>
  <c r="F90" i="18"/>
  <c r="E90" i="18"/>
  <c r="G89" i="18"/>
  <c r="F89" i="18"/>
  <c r="E89" i="18"/>
  <c r="G88" i="18"/>
  <c r="F88" i="18"/>
  <c r="E88" i="18"/>
  <c r="G87" i="18"/>
  <c r="F87" i="18"/>
  <c r="E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E82" i="18"/>
  <c r="G81" i="18"/>
  <c r="F81" i="18"/>
  <c r="E81" i="18"/>
  <c r="G80" i="18"/>
  <c r="F80" i="18"/>
  <c r="E80" i="18"/>
  <c r="G79" i="18"/>
  <c r="F79" i="18"/>
  <c r="E79" i="18"/>
  <c r="G78" i="18"/>
  <c r="F78" i="18"/>
  <c r="E78" i="18"/>
  <c r="G77" i="18"/>
  <c r="F77" i="18"/>
  <c r="E77" i="18"/>
  <c r="G76" i="18"/>
  <c r="F76" i="18"/>
  <c r="E76" i="18"/>
  <c r="G75" i="18"/>
  <c r="F75" i="18"/>
  <c r="E75" i="18"/>
  <c r="G74" i="18"/>
  <c r="F74" i="18"/>
  <c r="E74" i="18"/>
  <c r="G73" i="18"/>
  <c r="F73" i="18"/>
  <c r="E73" i="18"/>
  <c r="G72" i="18"/>
  <c r="F72" i="18"/>
  <c r="E72" i="18"/>
  <c r="G71" i="18"/>
  <c r="F71" i="18"/>
  <c r="E71" i="18"/>
  <c r="G70" i="18"/>
  <c r="F70" i="18"/>
  <c r="E70" i="18"/>
  <c r="G69" i="18"/>
  <c r="F69" i="18"/>
  <c r="E69" i="18"/>
  <c r="G68" i="18"/>
  <c r="F68" i="18"/>
  <c r="E68" i="18"/>
  <c r="G67" i="18"/>
  <c r="F67" i="18"/>
  <c r="E67" i="18"/>
  <c r="G66" i="18"/>
  <c r="F66" i="18"/>
  <c r="E66" i="18"/>
  <c r="G65" i="18"/>
  <c r="F65" i="18"/>
  <c r="E65" i="18"/>
  <c r="G63" i="18"/>
  <c r="F63" i="18"/>
  <c r="E63" i="18"/>
  <c r="G62" i="18"/>
  <c r="F62" i="18"/>
  <c r="E62" i="18"/>
  <c r="G61" i="18"/>
  <c r="F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 l="1"/>
  <c r="F52" i="18"/>
  <c r="E52" i="18"/>
  <c r="G51" i="18"/>
  <c r="F51" i="18"/>
  <c r="E51" i="18"/>
  <c r="G50" i="18"/>
  <c r="F50" i="18"/>
  <c r="E50" i="18"/>
  <c r="G49" i="18"/>
  <c r="F49" i="18"/>
  <c r="E49" i="18"/>
  <c r="G48" i="18"/>
  <c r="F48" i="18"/>
  <c r="E48" i="18"/>
  <c r="G47" i="18"/>
  <c r="F47" i="18"/>
  <c r="E47" i="18"/>
  <c r="G46" i="18"/>
  <c r="F46" i="18"/>
  <c r="E46" i="18"/>
  <c r="G45" i="18"/>
  <c r="F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F39" i="18"/>
  <c r="E39" i="18"/>
  <c r="G38" i="18"/>
  <c r="F38" i="18"/>
  <c r="E38" i="18"/>
  <c r="G37" i="18"/>
  <c r="F37" i="18"/>
  <c r="E37" i="18"/>
  <c r="G36" i="18"/>
  <c r="F36" i="18"/>
  <c r="E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F30" i="18"/>
  <c r="E30" i="18"/>
  <c r="G29" i="18"/>
  <c r="F29" i="18"/>
  <c r="E29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G19" i="18"/>
  <c r="F19" i="18"/>
  <c r="E19" i="18"/>
  <c r="G18" i="18"/>
  <c r="F18" i="18"/>
  <c r="E18" i="18"/>
  <c r="G17" i="18"/>
  <c r="F17" i="18"/>
  <c r="E17" i="18"/>
  <c r="G16" i="18"/>
  <c r="F16" i="18"/>
  <c r="E16" i="18"/>
  <c r="G15" i="18"/>
  <c r="F15" i="18"/>
  <c r="E15" i="18"/>
  <c r="G13" i="18"/>
  <c r="F13" i="18"/>
  <c r="E13" i="18"/>
  <c r="E12" i="18"/>
  <c r="F12" i="18"/>
  <c r="G12" i="18"/>
  <c r="G11" i="18"/>
  <c r="F11" i="18"/>
  <c r="E11" i="18"/>
  <c r="G10" i="18"/>
  <c r="F10" i="18"/>
  <c r="E10" i="18"/>
  <c r="G9" i="18"/>
  <c r="F9" i="18"/>
  <c r="E9" i="18"/>
  <c r="G8" i="18"/>
  <c r="F8" i="18"/>
  <c r="E8" i="18"/>
  <c r="G7" i="18"/>
  <c r="F7" i="18"/>
  <c r="E7" i="18"/>
  <c r="G6" i="18"/>
  <c r="F6" i="18"/>
  <c r="E6" i="18"/>
  <c r="G5" i="18"/>
  <c r="F5" i="18"/>
  <c r="E5" i="18"/>
  <c r="G4" i="18"/>
  <c r="F4" i="18"/>
  <c r="E4" i="18"/>
  <c r="G3" i="18"/>
  <c r="F3" i="18"/>
  <c r="E3" i="18"/>
  <c r="G2" i="18"/>
  <c r="F2" i="18"/>
  <c r="E2" i="18"/>
  <c r="F134" i="18" l="1"/>
  <c r="G134" i="18"/>
  <c r="AL647" i="5"/>
  <c r="AK647" i="5"/>
  <c r="AJ647" i="5"/>
  <c r="AH647" i="5"/>
  <c r="AG647" i="5"/>
  <c r="L647" i="5"/>
  <c r="M647" i="5" s="1"/>
  <c r="P647" i="5" l="1"/>
  <c r="S647" i="5"/>
  <c r="F749" i="20" s="1"/>
  <c r="R749" i="20" l="1"/>
  <c r="G749" i="20"/>
  <c r="AI647" i="5"/>
  <c r="AM647" i="5" s="1"/>
  <c r="Y647" i="5"/>
  <c r="S749" i="20" l="1"/>
  <c r="V749" i="20"/>
  <c r="AL193" i="5"/>
  <c r="AK193" i="5"/>
  <c r="AJ193" i="5"/>
  <c r="AH193" i="5"/>
  <c r="AG193" i="5"/>
  <c r="P193" i="5" s="1"/>
  <c r="Y193" i="5"/>
  <c r="L193" i="5"/>
  <c r="AI193" i="5" l="1"/>
  <c r="AM193" i="5" s="1"/>
  <c r="AL540" i="5"/>
  <c r="AK540" i="5"/>
  <c r="AJ540" i="5"/>
  <c r="AH540" i="5"/>
  <c r="AG540" i="5"/>
  <c r="L540" i="5"/>
  <c r="M540" i="5" s="1"/>
  <c r="S540" i="5" l="1"/>
  <c r="P540" i="5"/>
  <c r="AL154" i="5"/>
  <c r="AK154" i="5"/>
  <c r="AJ154" i="5"/>
  <c r="AH154" i="5"/>
  <c r="AG154" i="5"/>
  <c r="L154" i="5"/>
  <c r="M154" i="5" s="1"/>
  <c r="F625" i="20" l="1"/>
  <c r="AI540" i="5" s="1"/>
  <c r="AM540" i="5" s="1"/>
  <c r="P154" i="5"/>
  <c r="S154" i="5"/>
  <c r="F177" i="20" s="1"/>
  <c r="R625" i="20" l="1"/>
  <c r="G625" i="20"/>
  <c r="R177" i="20"/>
  <c r="G177" i="20"/>
  <c r="Y540" i="5"/>
  <c r="AI154" i="5"/>
  <c r="AM154" i="5" s="1"/>
  <c r="Y154" i="5"/>
  <c r="S177" i="20" l="1"/>
  <c r="V177" i="20"/>
  <c r="V625" i="20"/>
  <c r="S625" i="20"/>
  <c r="AL237" i="5"/>
  <c r="AK237" i="5"/>
  <c r="AJ237" i="5"/>
  <c r="AH237" i="5"/>
  <c r="AG237" i="5"/>
  <c r="L237" i="5"/>
  <c r="M237" i="5" s="1"/>
  <c r="AL501" i="5"/>
  <c r="AK501" i="5"/>
  <c r="AJ501" i="5"/>
  <c r="AH501" i="5"/>
  <c r="AG501" i="5"/>
  <c r="L501" i="5"/>
  <c r="M501" i="5" s="1"/>
  <c r="AL318" i="5"/>
  <c r="AK318" i="5"/>
  <c r="AJ318" i="5"/>
  <c r="AH318" i="5"/>
  <c r="AG318" i="5"/>
  <c r="L318" i="5"/>
  <c r="M318" i="5" s="1"/>
  <c r="AL403" i="5"/>
  <c r="AK403" i="5"/>
  <c r="AJ403" i="5"/>
  <c r="AH403" i="5"/>
  <c r="AG403" i="5"/>
  <c r="L403" i="5"/>
  <c r="M403" i="5" s="1"/>
  <c r="AL446" i="5"/>
  <c r="AK446" i="5"/>
  <c r="AJ446" i="5"/>
  <c r="AH446" i="5"/>
  <c r="AG446" i="5"/>
  <c r="L446" i="5"/>
  <c r="M446" i="5" s="1"/>
  <c r="S403" i="5" l="1"/>
  <c r="S501" i="5"/>
  <c r="P237" i="5"/>
  <c r="S237" i="5"/>
  <c r="P318" i="5"/>
  <c r="S318" i="5"/>
  <c r="F366" i="20" s="1"/>
  <c r="P446" i="5"/>
  <c r="S446" i="5"/>
  <c r="P403" i="5"/>
  <c r="P501" i="5"/>
  <c r="F272" i="20" l="1"/>
  <c r="F515" i="20"/>
  <c r="F580" i="20"/>
  <c r="R366" i="20"/>
  <c r="G366" i="20"/>
  <c r="F465" i="20"/>
  <c r="Y318" i="5"/>
  <c r="Y403" i="5"/>
  <c r="AI318" i="5"/>
  <c r="AM318" i="5" s="1"/>
  <c r="Y501" i="5"/>
  <c r="Y237" i="5"/>
  <c r="AI446" i="5"/>
  <c r="AM446" i="5" s="1"/>
  <c r="S366" i="20" l="1"/>
  <c r="V366" i="20"/>
  <c r="R515" i="20"/>
  <c r="G515" i="20"/>
  <c r="Y446" i="5"/>
  <c r="R465" i="20"/>
  <c r="G465" i="20"/>
  <c r="G580" i="20"/>
  <c r="R580" i="20"/>
  <c r="R272" i="20"/>
  <c r="G272" i="20"/>
  <c r="AI403" i="5"/>
  <c r="AM403" i="5" s="1"/>
  <c r="AI501" i="5"/>
  <c r="AM501" i="5" s="1"/>
  <c r="AI237" i="5"/>
  <c r="AM237" i="5" s="1"/>
  <c r="AL545" i="5"/>
  <c r="AK545" i="5"/>
  <c r="AJ545" i="5"/>
  <c r="AH545" i="5"/>
  <c r="AG545" i="5"/>
  <c r="L545" i="5"/>
  <c r="M545" i="5" s="1"/>
  <c r="S515" i="20" l="1"/>
  <c r="V515" i="20"/>
  <c r="V465" i="20"/>
  <c r="S465" i="20"/>
  <c r="S272" i="20"/>
  <c r="V272" i="20"/>
  <c r="S580" i="20"/>
  <c r="V580" i="20"/>
  <c r="S545" i="5"/>
  <c r="P545" i="5"/>
  <c r="Y545" i="5" l="1"/>
  <c r="AI545" i="5"/>
  <c r="AM545" i="5" s="1"/>
  <c r="AL636" i="5" l="1"/>
  <c r="AK636" i="5"/>
  <c r="AJ636" i="5"/>
  <c r="AH636" i="5"/>
  <c r="AG636" i="5"/>
  <c r="L636" i="5"/>
  <c r="M636" i="5" s="1"/>
  <c r="AL584" i="5"/>
  <c r="AK584" i="5"/>
  <c r="AJ584" i="5"/>
  <c r="AH584" i="5"/>
  <c r="AG584" i="5"/>
  <c r="L584" i="5"/>
  <c r="M584" i="5" s="1"/>
  <c r="AL203" i="5"/>
  <c r="AK203" i="5"/>
  <c r="AJ203" i="5"/>
  <c r="AH203" i="5"/>
  <c r="AG203" i="5"/>
  <c r="L203" i="5"/>
  <c r="M203" i="5" s="1"/>
  <c r="AL451" i="5"/>
  <c r="AK451" i="5"/>
  <c r="AJ451" i="5"/>
  <c r="AH451" i="5"/>
  <c r="AG451" i="5"/>
  <c r="L451" i="5"/>
  <c r="M451" i="5" s="1"/>
  <c r="AL62" i="5"/>
  <c r="AK62" i="5"/>
  <c r="AJ62" i="5"/>
  <c r="AH62" i="5"/>
  <c r="AG62" i="5"/>
  <c r="L62" i="5"/>
  <c r="M62" i="5" s="1"/>
  <c r="AL290" i="5"/>
  <c r="AK290" i="5"/>
  <c r="AJ290" i="5"/>
  <c r="AH290" i="5"/>
  <c r="AG290" i="5"/>
  <c r="L290" i="5"/>
  <c r="M290" i="5" s="1"/>
  <c r="S636" i="5" l="1"/>
  <c r="S290" i="5"/>
  <c r="S451" i="5"/>
  <c r="P636" i="5"/>
  <c r="S203" i="5"/>
  <c r="F233" i="20" s="1"/>
  <c r="P584" i="5"/>
  <c r="S584" i="5"/>
  <c r="F676" i="20" s="1"/>
  <c r="P203" i="5"/>
  <c r="S62" i="5"/>
  <c r="P451" i="5"/>
  <c r="P62" i="5"/>
  <c r="P290" i="5"/>
  <c r="L244" i="5"/>
  <c r="M244" i="5" s="1"/>
  <c r="AL81" i="5"/>
  <c r="AK81" i="5"/>
  <c r="AJ81" i="5"/>
  <c r="AH81" i="5"/>
  <c r="AG81" i="5"/>
  <c r="L81" i="5"/>
  <c r="M81" i="5" s="1"/>
  <c r="R676" i="20" l="1"/>
  <c r="G676" i="20"/>
  <c r="F521" i="20"/>
  <c r="F333" i="20"/>
  <c r="F70" i="20"/>
  <c r="R233" i="20"/>
  <c r="G233" i="20"/>
  <c r="F736" i="20"/>
  <c r="AI203" i="5"/>
  <c r="AM203" i="5" s="1"/>
  <c r="AI290" i="5"/>
  <c r="AM290" i="5" s="1"/>
  <c r="AI451" i="5"/>
  <c r="AM451" i="5" s="1"/>
  <c r="Y203" i="5"/>
  <c r="AI62" i="5"/>
  <c r="AM62" i="5" s="1"/>
  <c r="AI584" i="5"/>
  <c r="AM584" i="5" s="1"/>
  <c r="Y584" i="5"/>
  <c r="S81" i="5"/>
  <c r="P81" i="5"/>
  <c r="L582" i="5"/>
  <c r="M582" i="5" s="1"/>
  <c r="AG582" i="5"/>
  <c r="AH582" i="5"/>
  <c r="AJ582" i="5"/>
  <c r="AK582" i="5"/>
  <c r="AL582" i="5"/>
  <c r="L431" i="5"/>
  <c r="M431" i="5" s="1"/>
  <c r="AG431" i="5"/>
  <c r="AH431" i="5"/>
  <c r="AJ431" i="5"/>
  <c r="AK431" i="5"/>
  <c r="AL431" i="5"/>
  <c r="R736" i="20" l="1"/>
  <c r="G736" i="20"/>
  <c r="R70" i="20"/>
  <c r="G70" i="20"/>
  <c r="R521" i="20"/>
  <c r="G521" i="20"/>
  <c r="Y636" i="5"/>
  <c r="AI636" i="5"/>
  <c r="AM636" i="5" s="1"/>
  <c r="Y62" i="5"/>
  <c r="Y451" i="5"/>
  <c r="V233" i="20"/>
  <c r="S233" i="20"/>
  <c r="R333" i="20"/>
  <c r="G333" i="20"/>
  <c r="S676" i="20"/>
  <c r="V676" i="20"/>
  <c r="F92" i="20"/>
  <c r="Y290" i="5"/>
  <c r="AI81" i="5"/>
  <c r="AM81" i="5" s="1"/>
  <c r="S582" i="5"/>
  <c r="F674" i="20" s="1"/>
  <c r="P582" i="5"/>
  <c r="P431" i="5"/>
  <c r="S431" i="5"/>
  <c r="F498" i="20" s="1"/>
  <c r="AL364" i="5"/>
  <c r="AK364" i="5"/>
  <c r="AJ364" i="5"/>
  <c r="AH364" i="5"/>
  <c r="AG364" i="5"/>
  <c r="L364" i="5"/>
  <c r="M364" i="5" s="1"/>
  <c r="AL572" i="5"/>
  <c r="AK572" i="5"/>
  <c r="AJ572" i="5"/>
  <c r="AH572" i="5"/>
  <c r="AG572" i="5"/>
  <c r="L572" i="5"/>
  <c r="M572" i="5" s="1"/>
  <c r="AL303" i="5"/>
  <c r="AK303" i="5"/>
  <c r="AJ303" i="5"/>
  <c r="AH303" i="5"/>
  <c r="AG303" i="5"/>
  <c r="L303" i="5"/>
  <c r="M303" i="5" s="1"/>
  <c r="R498" i="20" l="1"/>
  <c r="G498" i="20"/>
  <c r="S70" i="20"/>
  <c r="V70" i="20"/>
  <c r="R92" i="20"/>
  <c r="G92" i="20"/>
  <c r="S333" i="20"/>
  <c r="V333" i="20"/>
  <c r="V521" i="20"/>
  <c r="S521" i="20"/>
  <c r="S736" i="20"/>
  <c r="V736" i="20"/>
  <c r="R674" i="20"/>
  <c r="G674" i="20"/>
  <c r="Y81" i="5"/>
  <c r="AI582" i="5"/>
  <c r="AM582" i="5" s="1"/>
  <c r="P572" i="5"/>
  <c r="AI431" i="5"/>
  <c r="AM431" i="5" s="1"/>
  <c r="Y431" i="5"/>
  <c r="P303" i="5"/>
  <c r="P364" i="5"/>
  <c r="S364" i="5"/>
  <c r="F420" i="20" s="1"/>
  <c r="S572" i="5"/>
  <c r="F662" i="20" s="1"/>
  <c r="S303" i="5"/>
  <c r="F349" i="20" s="1"/>
  <c r="AL614" i="5"/>
  <c r="AK614" i="5"/>
  <c r="AJ614" i="5"/>
  <c r="AH614" i="5"/>
  <c r="AG614" i="5"/>
  <c r="L614" i="5"/>
  <c r="M614" i="5" s="1"/>
  <c r="R349" i="20" l="1"/>
  <c r="G349" i="20"/>
  <c r="R662" i="20"/>
  <c r="G662" i="20"/>
  <c r="R420" i="20"/>
  <c r="G420" i="20"/>
  <c r="S674" i="20"/>
  <c r="V674" i="20"/>
  <c r="S92" i="20"/>
  <c r="V92" i="20"/>
  <c r="V498" i="20"/>
  <c r="S498" i="20"/>
  <c r="AI364" i="5"/>
  <c r="AM364" i="5" s="1"/>
  <c r="Y364" i="5"/>
  <c r="AI572" i="5"/>
  <c r="AM572" i="5" s="1"/>
  <c r="Y572" i="5"/>
  <c r="AI303" i="5"/>
  <c r="AM303" i="5" s="1"/>
  <c r="Y303" i="5"/>
  <c r="P614" i="5"/>
  <c r="S614" i="5"/>
  <c r="F711" i="20" s="1"/>
  <c r="V420" i="20" l="1"/>
  <c r="S420" i="20"/>
  <c r="V349" i="20"/>
  <c r="S349" i="20"/>
  <c r="R711" i="20"/>
  <c r="G711" i="20"/>
  <c r="V662" i="20"/>
  <c r="S662" i="20"/>
  <c r="AI614" i="5"/>
  <c r="AM614" i="5" s="1"/>
  <c r="Y614" i="5"/>
  <c r="S711" i="20" l="1"/>
  <c r="V711" i="20"/>
  <c r="AL255" i="5"/>
  <c r="AK255" i="5"/>
  <c r="AJ255" i="5"/>
  <c r="AH255" i="5"/>
  <c r="AG255" i="5"/>
  <c r="S255" i="5" l="1"/>
  <c r="P255" i="5"/>
  <c r="AL467" i="5"/>
  <c r="AK467" i="5"/>
  <c r="AJ467" i="5"/>
  <c r="AH467" i="5"/>
  <c r="AG467" i="5"/>
  <c r="L467" i="5"/>
  <c r="M467" i="5" s="1"/>
  <c r="AL270" i="5"/>
  <c r="AK270" i="5"/>
  <c r="AJ270" i="5"/>
  <c r="AH270" i="5"/>
  <c r="AG270" i="5"/>
  <c r="L270" i="5"/>
  <c r="M270" i="5" s="1"/>
  <c r="AL300" i="5"/>
  <c r="AK300" i="5"/>
  <c r="AJ300" i="5"/>
  <c r="AH300" i="5"/>
  <c r="AG300" i="5"/>
  <c r="L300" i="5"/>
  <c r="M300" i="5" s="1"/>
  <c r="F293" i="20" l="1"/>
  <c r="AI255" i="5" s="1"/>
  <c r="AM255" i="5" s="1"/>
  <c r="S270" i="5"/>
  <c r="F310" i="20" s="1"/>
  <c r="S300" i="5"/>
  <c r="P467" i="5"/>
  <c r="S467" i="5"/>
  <c r="F540" i="20" s="1"/>
  <c r="P270" i="5"/>
  <c r="P300" i="5"/>
  <c r="R310" i="20" l="1"/>
  <c r="G310" i="20"/>
  <c r="R293" i="20"/>
  <c r="G293" i="20"/>
  <c r="R540" i="20"/>
  <c r="G540" i="20"/>
  <c r="AI300" i="5"/>
  <c r="AM300" i="5" s="1"/>
  <c r="F345" i="20"/>
  <c r="Y255" i="5"/>
  <c r="AI270" i="5"/>
  <c r="AM270" i="5" s="1"/>
  <c r="Y270" i="5"/>
  <c r="Y300" i="5"/>
  <c r="AI467" i="5"/>
  <c r="AM467" i="5" s="1"/>
  <c r="Y467" i="5"/>
  <c r="V540" i="20" l="1"/>
  <c r="S540" i="20"/>
  <c r="S310" i="20"/>
  <c r="V310" i="20"/>
  <c r="R345" i="20"/>
  <c r="G345" i="20"/>
  <c r="V293" i="20"/>
  <c r="S293" i="20"/>
  <c r="AL231" i="5"/>
  <c r="AK231" i="5"/>
  <c r="AJ231" i="5"/>
  <c r="AH231" i="5"/>
  <c r="AG231" i="5"/>
  <c r="L231" i="5"/>
  <c r="M231" i="5" s="1"/>
  <c r="V345" i="20" l="1"/>
  <c r="S345" i="20"/>
  <c r="P231" i="5"/>
  <c r="S231" i="5"/>
  <c r="F265" i="20" s="1"/>
  <c r="AL17" i="5"/>
  <c r="AK17" i="5"/>
  <c r="AJ17" i="5"/>
  <c r="AH17" i="5"/>
  <c r="AG17" i="5"/>
  <c r="L17" i="5"/>
  <c r="M17" i="5" s="1"/>
  <c r="AL588" i="5"/>
  <c r="AK588" i="5"/>
  <c r="AJ588" i="5"/>
  <c r="AH588" i="5"/>
  <c r="AG588" i="5"/>
  <c r="L588" i="5"/>
  <c r="M588" i="5" s="1"/>
  <c r="R265" i="20" l="1"/>
  <c r="G265" i="20"/>
  <c r="S17" i="5"/>
  <c r="F17" i="20" s="1"/>
  <c r="S588" i="5"/>
  <c r="AI231" i="5"/>
  <c r="AM231" i="5" s="1"/>
  <c r="Y231" i="5"/>
  <c r="P17" i="5"/>
  <c r="P588" i="5"/>
  <c r="AL215" i="5"/>
  <c r="AK215" i="5"/>
  <c r="AJ215" i="5"/>
  <c r="AH215" i="5"/>
  <c r="AG215" i="5"/>
  <c r="L215" i="5"/>
  <c r="M215" i="5" s="1"/>
  <c r="R17" i="20" l="1"/>
  <c r="G17" i="20"/>
  <c r="V265" i="20"/>
  <c r="S265" i="20"/>
  <c r="F681" i="20"/>
  <c r="Y17" i="5"/>
  <c r="AI17" i="5"/>
  <c r="AM17" i="5" s="1"/>
  <c r="P215" i="5"/>
  <c r="S215" i="5"/>
  <c r="F246" i="20" s="1"/>
  <c r="R681" i="20" l="1"/>
  <c r="G681" i="20"/>
  <c r="Y588" i="5"/>
  <c r="AI588" i="5"/>
  <c r="AM588" i="5" s="1"/>
  <c r="V17" i="20"/>
  <c r="S17" i="20"/>
  <c r="R246" i="20"/>
  <c r="G246" i="20"/>
  <c r="AI215" i="5"/>
  <c r="AM215" i="5" s="1"/>
  <c r="Y215" i="5"/>
  <c r="S681" i="20" l="1"/>
  <c r="V681" i="20"/>
  <c r="S246" i="20"/>
  <c r="V246" i="20"/>
  <c r="AL326" i="5"/>
  <c r="AK326" i="5"/>
  <c r="AJ326" i="5"/>
  <c r="AH326" i="5"/>
  <c r="AG326" i="5"/>
  <c r="L326" i="5"/>
  <c r="M326" i="5" s="1"/>
  <c r="AL79" i="5"/>
  <c r="AK79" i="5"/>
  <c r="AJ79" i="5"/>
  <c r="AH79" i="5"/>
  <c r="AG79" i="5"/>
  <c r="L79" i="5"/>
  <c r="M79" i="5" s="1"/>
  <c r="P326" i="5" l="1"/>
  <c r="S326" i="5"/>
  <c r="F375" i="20" s="1"/>
  <c r="P79" i="5"/>
  <c r="S79" i="5"/>
  <c r="F90" i="20" l="1"/>
  <c r="R375" i="20"/>
  <c r="G375" i="20"/>
  <c r="Y326" i="5"/>
  <c r="AI326" i="5"/>
  <c r="AM326" i="5" s="1"/>
  <c r="V375" i="20" l="1"/>
  <c r="S375" i="20"/>
  <c r="R90" i="20"/>
  <c r="G90" i="20"/>
  <c r="Y79" i="5"/>
  <c r="AI79" i="5"/>
  <c r="AM79" i="5" s="1"/>
  <c r="AL617" i="5"/>
  <c r="AK617" i="5"/>
  <c r="AJ617" i="5"/>
  <c r="AH617" i="5"/>
  <c r="AG617" i="5"/>
  <c r="L617" i="5"/>
  <c r="M617" i="5" s="1"/>
  <c r="S90" i="20" l="1"/>
  <c r="V90" i="20"/>
  <c r="S617" i="5"/>
  <c r="F715" i="20" s="1"/>
  <c r="P617" i="5"/>
  <c r="G715" i="20" l="1"/>
  <c r="R715" i="20"/>
  <c r="Y617" i="5"/>
  <c r="AI617" i="5"/>
  <c r="AM617" i="5" s="1"/>
  <c r="AL160" i="5"/>
  <c r="AK160" i="5"/>
  <c r="AJ160" i="5"/>
  <c r="AH160" i="5"/>
  <c r="AG160" i="5"/>
  <c r="L160" i="5"/>
  <c r="M160" i="5" s="1"/>
  <c r="AL36" i="5"/>
  <c r="AK36" i="5"/>
  <c r="AJ36" i="5"/>
  <c r="AH36" i="5"/>
  <c r="AG36" i="5"/>
  <c r="L36" i="5"/>
  <c r="M36" i="5" s="1"/>
  <c r="AL592" i="5"/>
  <c r="AK592" i="5"/>
  <c r="AJ592" i="5"/>
  <c r="AH592" i="5"/>
  <c r="AG592" i="5"/>
  <c r="L592" i="5"/>
  <c r="M592" i="5" s="1"/>
  <c r="AL558" i="5"/>
  <c r="AK558" i="5"/>
  <c r="AJ558" i="5"/>
  <c r="AH558" i="5"/>
  <c r="AG558" i="5"/>
  <c r="L558" i="5"/>
  <c r="M558" i="5" s="1"/>
  <c r="AL375" i="5"/>
  <c r="AK375" i="5"/>
  <c r="AJ375" i="5"/>
  <c r="AH375" i="5"/>
  <c r="AG375" i="5"/>
  <c r="L375" i="5"/>
  <c r="M375" i="5" s="1"/>
  <c r="AL117" i="5"/>
  <c r="AK117" i="5"/>
  <c r="AJ117" i="5"/>
  <c r="AH117" i="5"/>
  <c r="AG117" i="5"/>
  <c r="L117" i="5"/>
  <c r="M117" i="5" s="1"/>
  <c r="L116" i="5"/>
  <c r="M116" i="5" s="1"/>
  <c r="V715" i="20" l="1"/>
  <c r="S715" i="20"/>
  <c r="P160" i="5"/>
  <c r="S160" i="5"/>
  <c r="F184" i="20" s="1"/>
  <c r="P36" i="5"/>
  <c r="S36" i="5"/>
  <c r="F39" i="20" s="1"/>
  <c r="P592" i="5"/>
  <c r="S592" i="5"/>
  <c r="F686" i="20" s="1"/>
  <c r="S558" i="5"/>
  <c r="F646" i="20" s="1"/>
  <c r="P558" i="5"/>
  <c r="S375" i="5"/>
  <c r="F433" i="20" s="1"/>
  <c r="P375" i="5"/>
  <c r="P117" i="5"/>
  <c r="S117" i="5"/>
  <c r="F134" i="20" s="1"/>
  <c r="AL484" i="5"/>
  <c r="AK484" i="5"/>
  <c r="AJ484" i="5"/>
  <c r="AH484" i="5"/>
  <c r="AG484" i="5"/>
  <c r="L484" i="5"/>
  <c r="M484" i="5" s="1"/>
  <c r="AL624" i="5"/>
  <c r="AK624" i="5"/>
  <c r="AJ624" i="5"/>
  <c r="AH624" i="5"/>
  <c r="AG624" i="5"/>
  <c r="L624" i="5"/>
  <c r="M624" i="5" s="1"/>
  <c r="AL498" i="5"/>
  <c r="AK498" i="5"/>
  <c r="AJ498" i="5"/>
  <c r="AH498" i="5"/>
  <c r="AG498" i="5"/>
  <c r="L498" i="5"/>
  <c r="M498" i="5" s="1"/>
  <c r="AL598" i="5"/>
  <c r="AK598" i="5"/>
  <c r="AJ598" i="5"/>
  <c r="AH598" i="5"/>
  <c r="AG598" i="5"/>
  <c r="L598" i="5"/>
  <c r="M598" i="5" s="1"/>
  <c r="AL615" i="5"/>
  <c r="AK615" i="5"/>
  <c r="AJ615" i="5"/>
  <c r="AH615" i="5"/>
  <c r="AG615" i="5"/>
  <c r="AL577" i="5"/>
  <c r="AK577" i="5"/>
  <c r="AJ577" i="5"/>
  <c r="AH577" i="5"/>
  <c r="AG577" i="5"/>
  <c r="L577" i="5"/>
  <c r="M577" i="5" s="1"/>
  <c r="Y638" i="5"/>
  <c r="L362" i="5"/>
  <c r="M362" i="5" s="1"/>
  <c r="L74" i="5"/>
  <c r="M74" i="5" s="1"/>
  <c r="AL166" i="5"/>
  <c r="AK166" i="5"/>
  <c r="AJ166" i="5"/>
  <c r="AH166" i="5"/>
  <c r="AG166" i="5"/>
  <c r="L166" i="5"/>
  <c r="M166" i="5" s="1"/>
  <c r="R134" i="20" l="1"/>
  <c r="G134" i="20"/>
  <c r="R39" i="20"/>
  <c r="G39" i="20"/>
  <c r="R646" i="20"/>
  <c r="G646" i="20"/>
  <c r="R686" i="20"/>
  <c r="G686" i="20"/>
  <c r="R184" i="20"/>
  <c r="G184" i="20"/>
  <c r="R433" i="20"/>
  <c r="G433" i="20"/>
  <c r="S615" i="5"/>
  <c r="P615" i="5"/>
  <c r="Y74" i="5"/>
  <c r="Y160" i="5"/>
  <c r="AI160" i="5"/>
  <c r="AM160" i="5" s="1"/>
  <c r="Y36" i="5"/>
  <c r="AI36" i="5"/>
  <c r="AM36" i="5" s="1"/>
  <c r="Y592" i="5"/>
  <c r="AI592" i="5"/>
  <c r="AM592" i="5" s="1"/>
  <c r="Y558" i="5"/>
  <c r="AI558" i="5"/>
  <c r="AM558" i="5" s="1"/>
  <c r="Y375" i="5"/>
  <c r="AI375" i="5"/>
  <c r="AM375" i="5" s="1"/>
  <c r="Y117" i="5"/>
  <c r="AI117" i="5"/>
  <c r="AM117" i="5" s="1"/>
  <c r="P484" i="5"/>
  <c r="S484" i="5"/>
  <c r="F560" i="20" s="1"/>
  <c r="P624" i="5"/>
  <c r="S624" i="5"/>
  <c r="F723" i="20" s="1"/>
  <c r="P498" i="5"/>
  <c r="S498" i="5"/>
  <c r="F576" i="20" s="1"/>
  <c r="P598" i="5"/>
  <c r="S598" i="5"/>
  <c r="F693" i="20" s="1"/>
  <c r="P577" i="5"/>
  <c r="S577" i="5"/>
  <c r="F668" i="20" s="1"/>
  <c r="S166" i="5"/>
  <c r="Y166" i="5" s="1"/>
  <c r="P166" i="5"/>
  <c r="R576" i="20" l="1"/>
  <c r="G576" i="20"/>
  <c r="V39" i="20"/>
  <c r="S39" i="20"/>
  <c r="R668" i="20"/>
  <c r="G668" i="20"/>
  <c r="R560" i="20"/>
  <c r="G560" i="20"/>
  <c r="S433" i="20"/>
  <c r="V433" i="20"/>
  <c r="S184" i="20"/>
  <c r="V184" i="20"/>
  <c r="R723" i="20"/>
  <c r="G723" i="20"/>
  <c r="V646" i="20"/>
  <c r="S646" i="20"/>
  <c r="S134" i="20"/>
  <c r="V134" i="20"/>
  <c r="R693" i="20"/>
  <c r="G693" i="20"/>
  <c r="V686" i="20"/>
  <c r="S686" i="20"/>
  <c r="AI615" i="5"/>
  <c r="AM615" i="5" s="1"/>
  <c r="Y484" i="5"/>
  <c r="AI484" i="5"/>
  <c r="AM484" i="5" s="1"/>
  <c r="Y624" i="5"/>
  <c r="AI624" i="5"/>
  <c r="AM624" i="5" s="1"/>
  <c r="Y498" i="5"/>
  <c r="AI498" i="5"/>
  <c r="AM498" i="5" s="1"/>
  <c r="Y598" i="5"/>
  <c r="AI598" i="5"/>
  <c r="AM598" i="5" s="1"/>
  <c r="Y577" i="5"/>
  <c r="AI577" i="5"/>
  <c r="AM577" i="5" s="1"/>
  <c r="AI166" i="5"/>
  <c r="AM166" i="5" s="1"/>
  <c r="S723" i="20" l="1"/>
  <c r="V723" i="20"/>
  <c r="S560" i="20"/>
  <c r="V560" i="20"/>
  <c r="S693" i="20"/>
  <c r="V693" i="20"/>
  <c r="S668" i="20"/>
  <c r="V668" i="20"/>
  <c r="V576" i="20"/>
  <c r="S576" i="20"/>
  <c r="L638" i="5"/>
  <c r="M638" i="5" s="1"/>
  <c r="AL546" i="5"/>
  <c r="AG546" i="5"/>
  <c r="L546" i="5"/>
  <c r="AL13" i="5"/>
  <c r="AG13" i="5"/>
  <c r="L13" i="5"/>
  <c r="AL357" i="5"/>
  <c r="AG357" i="5"/>
  <c r="L357" i="5"/>
  <c r="AL216" i="5"/>
  <c r="AG216" i="5"/>
  <c r="L216" i="5"/>
  <c r="M216" i="5" s="1"/>
  <c r="AL27" i="5"/>
  <c r="AG27" i="5"/>
  <c r="L27" i="5"/>
  <c r="AL227" i="5"/>
  <c r="AG227" i="5"/>
  <c r="L227" i="5"/>
  <c r="AL295" i="5"/>
  <c r="AG295" i="5"/>
  <c r="L295" i="5"/>
  <c r="AL645" i="5"/>
  <c r="AG645" i="5"/>
  <c r="L645" i="5"/>
  <c r="AL204" i="5"/>
  <c r="AG204" i="5"/>
  <c r="L204" i="5"/>
  <c r="AL21" i="5"/>
  <c r="AG21" i="5"/>
  <c r="L21" i="5"/>
  <c r="AL621" i="5"/>
  <c r="AG621" i="5"/>
  <c r="L621" i="5"/>
  <c r="AK621" i="5" s="1"/>
  <c r="AL77" i="5"/>
  <c r="AG77" i="5"/>
  <c r="L77" i="5"/>
  <c r="AK77" i="5" s="1"/>
  <c r="AL208" i="5"/>
  <c r="AG208" i="5"/>
  <c r="L208" i="5"/>
  <c r="AK208" i="5" s="1"/>
  <c r="AL274" i="5"/>
  <c r="AG274" i="5"/>
  <c r="L274" i="5"/>
  <c r="AK274" i="5" s="1"/>
  <c r="AL401" i="5"/>
  <c r="AG401" i="5"/>
  <c r="L401" i="5"/>
  <c r="AK401" i="5" s="1"/>
  <c r="AL518" i="5"/>
  <c r="AG518" i="5"/>
  <c r="L518" i="5"/>
  <c r="AK518" i="5" s="1"/>
  <c r="AL359" i="5"/>
  <c r="AK359" i="5"/>
  <c r="AJ359" i="5"/>
  <c r="AH359" i="5"/>
  <c r="AG359" i="5"/>
  <c r="L359" i="5"/>
  <c r="M359" i="5" s="1"/>
  <c r="AL478" i="5"/>
  <c r="AK478" i="5"/>
  <c r="AG478" i="5"/>
  <c r="L478" i="5"/>
  <c r="M478" i="5" s="1"/>
  <c r="AL191" i="5"/>
  <c r="AG191" i="5"/>
  <c r="L191" i="5"/>
  <c r="AK191" i="5" s="1"/>
  <c r="AL188" i="5"/>
  <c r="AK188" i="5"/>
  <c r="AG188" i="5"/>
  <c r="L188" i="5"/>
  <c r="M188" i="5" s="1"/>
  <c r="AL8" i="5"/>
  <c r="AK8" i="5"/>
  <c r="AG8" i="5"/>
  <c r="L8" i="5"/>
  <c r="M8" i="5" s="1"/>
  <c r="AL124" i="5"/>
  <c r="AG124" i="5"/>
  <c r="L124" i="5"/>
  <c r="AK124" i="5" s="1"/>
  <c r="AL576" i="5"/>
  <c r="AK576" i="5"/>
  <c r="AG576" i="5"/>
  <c r="L576" i="5"/>
  <c r="M576" i="5" s="1"/>
  <c r="AL435" i="5"/>
  <c r="AG435" i="5"/>
  <c r="L435" i="5"/>
  <c r="AK435" i="5" s="1"/>
  <c r="AL365" i="5"/>
  <c r="AK365" i="5"/>
  <c r="AG365" i="5"/>
  <c r="L365" i="5"/>
  <c r="M365" i="5" s="1"/>
  <c r="AL139" i="5"/>
  <c r="AG139" i="5"/>
  <c r="L139" i="5"/>
  <c r="M139" i="5" s="1"/>
  <c r="AL585" i="5"/>
  <c r="AG585" i="5"/>
  <c r="L585" i="5"/>
  <c r="AL537" i="5"/>
  <c r="AG537" i="5"/>
  <c r="L537" i="5"/>
  <c r="M537" i="5" s="1"/>
  <c r="AL49" i="5"/>
  <c r="AG49" i="5"/>
  <c r="L49" i="5"/>
  <c r="M49" i="5" s="1"/>
  <c r="AL142" i="5"/>
  <c r="AG142" i="5"/>
  <c r="L142" i="5"/>
  <c r="M142" i="5" s="1"/>
  <c r="AL399" i="5"/>
  <c r="AG399" i="5"/>
  <c r="L399" i="5"/>
  <c r="M399" i="5" s="1"/>
  <c r="AL593" i="5"/>
  <c r="AG593" i="5"/>
  <c r="L593" i="5"/>
  <c r="M593" i="5" s="1"/>
  <c r="AL345" i="5"/>
  <c r="AG345" i="5"/>
  <c r="L345" i="5"/>
  <c r="M345" i="5" s="1"/>
  <c r="AL55" i="5"/>
  <c r="AG55" i="5"/>
  <c r="L55" i="5"/>
  <c r="M55" i="5" s="1"/>
  <c r="AL45" i="5"/>
  <c r="AG45" i="5"/>
  <c r="L45" i="5"/>
  <c r="M45" i="5" s="1"/>
  <c r="AL7" i="5"/>
  <c r="AK7" i="5"/>
  <c r="AJ7" i="5"/>
  <c r="AH7" i="5"/>
  <c r="AG7" i="5"/>
  <c r="L7" i="5"/>
  <c r="M7" i="5" s="1"/>
  <c r="AL355" i="5"/>
  <c r="AG355" i="5"/>
  <c r="L355" i="5"/>
  <c r="M355" i="5" s="1"/>
  <c r="AL587" i="5"/>
  <c r="AG587" i="5"/>
  <c r="L587" i="5"/>
  <c r="M587" i="5" s="1"/>
  <c r="AL91" i="5"/>
  <c r="AG91" i="5"/>
  <c r="L91" i="5"/>
  <c r="M91" i="5" s="1"/>
  <c r="AL644" i="5"/>
  <c r="AG644" i="5"/>
  <c r="L644" i="5"/>
  <c r="M644" i="5" s="1"/>
  <c r="AL310" i="5"/>
  <c r="AG310" i="5"/>
  <c r="L310" i="5"/>
  <c r="M310" i="5" s="1"/>
  <c r="AL149" i="5"/>
  <c r="AG149" i="5"/>
  <c r="L149" i="5"/>
  <c r="M149" i="5" s="1"/>
  <c r="AL516" i="5"/>
  <c r="AG516" i="5"/>
  <c r="L516" i="5"/>
  <c r="M516" i="5" s="1"/>
  <c r="AL485" i="5"/>
  <c r="AG485" i="5"/>
  <c r="L485" i="5"/>
  <c r="M485" i="5" s="1"/>
  <c r="AL362" i="5"/>
  <c r="AG362" i="5"/>
  <c r="AL499" i="5"/>
  <c r="AG499" i="5"/>
  <c r="L499" i="5"/>
  <c r="M499" i="5" s="1"/>
  <c r="AL541" i="5"/>
  <c r="AG541" i="5"/>
  <c r="L541" i="5"/>
  <c r="M541" i="5" s="1"/>
  <c r="AL556" i="5"/>
  <c r="AG556" i="5"/>
  <c r="L556" i="5"/>
  <c r="AL29" i="5"/>
  <c r="AG29" i="5"/>
  <c r="L29" i="5"/>
  <c r="AL60" i="5"/>
  <c r="AG60" i="5"/>
  <c r="L60" i="5"/>
  <c r="AL591" i="5"/>
  <c r="AG591" i="5"/>
  <c r="L591" i="5"/>
  <c r="AL425" i="5"/>
  <c r="AG425" i="5"/>
  <c r="L425" i="5"/>
  <c r="AL458" i="5"/>
  <c r="AG458" i="5"/>
  <c r="L458" i="5"/>
  <c r="AL475" i="5"/>
  <c r="AG475" i="5"/>
  <c r="L475" i="5"/>
  <c r="AL288" i="5"/>
  <c r="AG288" i="5"/>
  <c r="L288" i="5"/>
  <c r="AL402" i="5"/>
  <c r="AG402" i="5"/>
  <c r="L402" i="5"/>
  <c r="AL626" i="5"/>
  <c r="AG626" i="5"/>
  <c r="L626" i="5"/>
  <c r="AL433" i="5"/>
  <c r="AG433" i="5"/>
  <c r="L433" i="5"/>
  <c r="AL14" i="5"/>
  <c r="AG14" i="5"/>
  <c r="L14" i="5"/>
  <c r="AL190" i="5"/>
  <c r="AG190" i="5"/>
  <c r="L190" i="5"/>
  <c r="AL461" i="5"/>
  <c r="AG461" i="5"/>
  <c r="L461" i="5"/>
  <c r="AL128" i="5"/>
  <c r="AG128" i="5"/>
  <c r="L128" i="5"/>
  <c r="AL392" i="5"/>
  <c r="AG392" i="5"/>
  <c r="L392" i="5"/>
  <c r="AL361" i="5"/>
  <c r="AG361" i="5"/>
  <c r="L361" i="5"/>
  <c r="AL226" i="5"/>
  <c r="AG226" i="5"/>
  <c r="L226" i="5"/>
  <c r="AL408" i="5"/>
  <c r="AG408" i="5"/>
  <c r="L408" i="5"/>
  <c r="AL605" i="5"/>
  <c r="AG605" i="5"/>
  <c r="L605" i="5"/>
  <c r="AL561" i="5"/>
  <c r="AG561" i="5"/>
  <c r="L561" i="5"/>
  <c r="AL383" i="5"/>
  <c r="AG383" i="5"/>
  <c r="L383" i="5"/>
  <c r="AL411" i="5"/>
  <c r="AG411" i="5"/>
  <c r="L411" i="5"/>
  <c r="AL277" i="5"/>
  <c r="AG277" i="5"/>
  <c r="L277" i="5"/>
  <c r="AL25" i="5"/>
  <c r="AG25" i="5"/>
  <c r="L25" i="5"/>
  <c r="AL189" i="5"/>
  <c r="AG189" i="5"/>
  <c r="L189" i="5"/>
  <c r="AL648" i="5"/>
  <c r="AG648" i="5"/>
  <c r="L648" i="5"/>
  <c r="AL565" i="5"/>
  <c r="AG565" i="5"/>
  <c r="L565" i="5"/>
  <c r="AL405" i="5"/>
  <c r="AG405" i="5"/>
  <c r="L405" i="5"/>
  <c r="AL386" i="5"/>
  <c r="AG386" i="5"/>
  <c r="L386" i="5"/>
  <c r="M386" i="5" s="1"/>
  <c r="AL488" i="5"/>
  <c r="AG488" i="5"/>
  <c r="L488" i="5"/>
  <c r="M488" i="5" s="1"/>
  <c r="AL246" i="5"/>
  <c r="AG246" i="5"/>
  <c r="L246" i="5"/>
  <c r="M246" i="5" s="1"/>
  <c r="AL184" i="5"/>
  <c r="AG184" i="5"/>
  <c r="L184" i="5"/>
  <c r="M184" i="5" s="1"/>
  <c r="AL292" i="5"/>
  <c r="AG292" i="5"/>
  <c r="L292" i="5"/>
  <c r="AL652" i="5"/>
  <c r="AG652" i="5"/>
  <c r="L652" i="5"/>
  <c r="AL100" i="5"/>
  <c r="AG100" i="5"/>
  <c r="L100" i="5"/>
  <c r="AL531" i="5"/>
  <c r="AG531" i="5"/>
  <c r="L531" i="5"/>
  <c r="M531" i="5" s="1"/>
  <c r="AL34" i="5"/>
  <c r="AG34" i="5"/>
  <c r="L34" i="5"/>
  <c r="M34" i="5" s="1"/>
  <c r="AL258" i="5"/>
  <c r="AG258" i="5"/>
  <c r="L258" i="5"/>
  <c r="M258" i="5" s="1"/>
  <c r="AL150" i="5"/>
  <c r="AG150" i="5"/>
  <c r="L150" i="5"/>
  <c r="M150" i="5" s="1"/>
  <c r="AL85" i="5"/>
  <c r="AG85" i="5"/>
  <c r="L85" i="5"/>
  <c r="M85" i="5" s="1"/>
  <c r="AL304" i="5"/>
  <c r="AG304" i="5"/>
  <c r="L304" i="5"/>
  <c r="M304" i="5" s="1"/>
  <c r="AL649" i="5"/>
  <c r="AG649" i="5"/>
  <c r="L649" i="5"/>
  <c r="M649" i="5" s="1"/>
  <c r="AL469" i="5"/>
  <c r="AG469" i="5"/>
  <c r="L469" i="5"/>
  <c r="M469" i="5" s="1"/>
  <c r="AL98" i="5"/>
  <c r="AK98" i="5"/>
  <c r="AJ98" i="5"/>
  <c r="AH98" i="5"/>
  <c r="AG98" i="5"/>
  <c r="L98" i="5"/>
  <c r="M98" i="5" s="1"/>
  <c r="AL206" i="5"/>
  <c r="AG206" i="5"/>
  <c r="L206" i="5"/>
  <c r="M206" i="5" s="1"/>
  <c r="AL464" i="5"/>
  <c r="AK464" i="5"/>
  <c r="AJ464" i="5"/>
  <c r="AH464" i="5"/>
  <c r="AG464" i="5"/>
  <c r="L464" i="5"/>
  <c r="M464" i="5" s="1"/>
  <c r="AL241" i="5"/>
  <c r="AG241" i="5"/>
  <c r="L241" i="5"/>
  <c r="M241" i="5" s="1"/>
  <c r="AL240" i="5"/>
  <c r="AG240" i="5"/>
  <c r="L240" i="5"/>
  <c r="M240" i="5" s="1"/>
  <c r="AL538" i="5"/>
  <c r="AG538" i="5"/>
  <c r="L538" i="5"/>
  <c r="M538" i="5" s="1"/>
  <c r="AL106" i="5"/>
  <c r="AG106" i="5"/>
  <c r="L106" i="5"/>
  <c r="M106" i="5" s="1"/>
  <c r="AL28" i="5"/>
  <c r="AG28" i="5"/>
  <c r="L28" i="5"/>
  <c r="M28" i="5" s="1"/>
  <c r="AL314" i="5"/>
  <c r="AG314" i="5"/>
  <c r="L314" i="5"/>
  <c r="M314" i="5" s="1"/>
  <c r="AL143" i="5"/>
  <c r="AG143" i="5"/>
  <c r="L143" i="5"/>
  <c r="M143" i="5" s="1"/>
  <c r="AL107" i="5"/>
  <c r="AG107" i="5"/>
  <c r="L107" i="5"/>
  <c r="M107" i="5" s="1"/>
  <c r="AL369" i="5"/>
  <c r="AG369" i="5"/>
  <c r="L369" i="5"/>
  <c r="M369" i="5" s="1"/>
  <c r="AL368" i="5"/>
  <c r="AG368" i="5"/>
  <c r="L368" i="5"/>
  <c r="AL608" i="5"/>
  <c r="AG608" i="5"/>
  <c r="L608" i="5"/>
  <c r="AL510" i="5"/>
  <c r="AG510" i="5"/>
  <c r="L510" i="5"/>
  <c r="AL115" i="5"/>
  <c r="AK115" i="5"/>
  <c r="AJ115" i="5"/>
  <c r="AH115" i="5"/>
  <c r="AG115" i="5"/>
  <c r="L115" i="5"/>
  <c r="M115" i="5" s="1"/>
  <c r="AL247" i="5"/>
  <c r="AK247" i="5"/>
  <c r="AJ247" i="5"/>
  <c r="AH247" i="5"/>
  <c r="AG247" i="5"/>
  <c r="L247" i="5"/>
  <c r="M247" i="5" s="1"/>
  <c r="AL33" i="5"/>
  <c r="AG33" i="5"/>
  <c r="L33" i="5"/>
  <c r="AL445" i="5"/>
  <c r="AG445" i="5"/>
  <c r="L445" i="5"/>
  <c r="AL459" i="5"/>
  <c r="AG459" i="5"/>
  <c r="L459" i="5"/>
  <c r="AL487" i="5"/>
  <c r="AG487" i="5"/>
  <c r="L487" i="5"/>
  <c r="AL343" i="5"/>
  <c r="AK343" i="5"/>
  <c r="AJ343" i="5"/>
  <c r="AH343" i="5"/>
  <c r="AG343" i="5"/>
  <c r="L343" i="5"/>
  <c r="M343" i="5" s="1"/>
  <c r="AL71" i="5"/>
  <c r="AG71" i="5"/>
  <c r="L71" i="5"/>
  <c r="AL70" i="5"/>
  <c r="AG70" i="5"/>
  <c r="L70" i="5"/>
  <c r="AL299" i="5"/>
  <c r="AG299" i="5"/>
  <c r="L299" i="5"/>
  <c r="AL604" i="5"/>
  <c r="AG604" i="5"/>
  <c r="L604" i="5"/>
  <c r="AL102" i="5"/>
  <c r="AG102" i="5"/>
  <c r="L102" i="5"/>
  <c r="AL492" i="5"/>
  <c r="AG492" i="5"/>
  <c r="L492" i="5"/>
  <c r="AL424" i="5"/>
  <c r="AG424" i="5"/>
  <c r="L424" i="5"/>
  <c r="AL97" i="5"/>
  <c r="AG97" i="5"/>
  <c r="L97" i="5"/>
  <c r="AL363" i="5"/>
  <c r="AG363" i="5"/>
  <c r="L363" i="5"/>
  <c r="M363" i="5" s="1"/>
  <c r="AL44" i="5"/>
  <c r="AG44" i="5"/>
  <c r="L44" i="5"/>
  <c r="M44" i="5" s="1"/>
  <c r="AL86" i="5"/>
  <c r="AG86" i="5"/>
  <c r="L86" i="5"/>
  <c r="M86" i="5" s="1"/>
  <c r="AL539" i="5"/>
  <c r="AG539" i="5"/>
  <c r="L539" i="5"/>
  <c r="M539" i="5" s="1"/>
  <c r="AL559" i="5"/>
  <c r="AG559" i="5"/>
  <c r="L559" i="5"/>
  <c r="M559" i="5" s="1"/>
  <c r="AL643" i="5"/>
  <c r="AG643" i="5"/>
  <c r="L643" i="5"/>
  <c r="M643" i="5" s="1"/>
  <c r="AL486" i="5"/>
  <c r="AG486" i="5"/>
  <c r="L486" i="5"/>
  <c r="M486" i="5" s="1"/>
  <c r="AL244" i="5"/>
  <c r="AG244" i="5"/>
  <c r="AL186" i="5"/>
  <c r="AG186" i="5"/>
  <c r="L186" i="5"/>
  <c r="AL50" i="5"/>
  <c r="AG50" i="5"/>
  <c r="AL460" i="5"/>
  <c r="AG460" i="5"/>
  <c r="L460" i="5"/>
  <c r="AL252" i="5"/>
  <c r="AG252" i="5"/>
  <c r="L252" i="5"/>
  <c r="AL264" i="5"/>
  <c r="AG264" i="5"/>
  <c r="L264" i="5"/>
  <c r="AL138" i="5"/>
  <c r="AG138" i="5"/>
  <c r="L138" i="5"/>
  <c r="AL406" i="5"/>
  <c r="AG406" i="5"/>
  <c r="L406" i="5"/>
  <c r="AL205" i="5"/>
  <c r="AG205" i="5"/>
  <c r="L205" i="5"/>
  <c r="AL391" i="5"/>
  <c r="AG391" i="5"/>
  <c r="L391" i="5"/>
  <c r="AL422" i="5"/>
  <c r="AK422" i="5"/>
  <c r="AJ422" i="5"/>
  <c r="AH422" i="5"/>
  <c r="AG422" i="5"/>
  <c r="L422" i="5"/>
  <c r="M422" i="5" s="1"/>
  <c r="AL394" i="5"/>
  <c r="AG394" i="5"/>
  <c r="L394" i="5"/>
  <c r="AK394" i="5" s="1"/>
  <c r="AL640" i="5"/>
  <c r="AK640" i="5"/>
  <c r="AJ640" i="5"/>
  <c r="AH640" i="5"/>
  <c r="AG640" i="5"/>
  <c r="L640" i="5"/>
  <c r="M640" i="5" s="1"/>
  <c r="AL570" i="5"/>
  <c r="AG570" i="5"/>
  <c r="L570" i="5"/>
  <c r="AL199" i="5"/>
  <c r="AG199" i="5"/>
  <c r="L199" i="5"/>
  <c r="AL279" i="5"/>
  <c r="AK279" i="5"/>
  <c r="AJ279" i="5"/>
  <c r="AH279" i="5"/>
  <c r="AG279" i="5"/>
  <c r="L279" i="5"/>
  <c r="M279" i="5" s="1"/>
  <c r="AL173" i="5"/>
  <c r="AG173" i="5"/>
  <c r="L173" i="5"/>
  <c r="AL225" i="5"/>
  <c r="AG225" i="5"/>
  <c r="L225" i="5"/>
  <c r="AL302" i="5"/>
  <c r="AG302" i="5"/>
  <c r="L302" i="5"/>
  <c r="AL30" i="5"/>
  <c r="AG30" i="5"/>
  <c r="L30" i="5"/>
  <c r="AL72" i="5"/>
  <c r="AG72" i="5"/>
  <c r="L72" i="5"/>
  <c r="AL187" i="5"/>
  <c r="AK187" i="5"/>
  <c r="AJ187" i="5"/>
  <c r="AH187" i="5"/>
  <c r="AG187" i="5"/>
  <c r="L187" i="5"/>
  <c r="M187" i="5" s="1"/>
  <c r="AL404" i="5"/>
  <c r="AG404" i="5"/>
  <c r="L404" i="5"/>
  <c r="AL61" i="5"/>
  <c r="AG61" i="5"/>
  <c r="L61" i="5"/>
  <c r="AL502" i="5"/>
  <c r="AK502" i="5"/>
  <c r="AJ502" i="5"/>
  <c r="AH502" i="5"/>
  <c r="AG502" i="5"/>
  <c r="L502" i="5"/>
  <c r="M502" i="5" s="1"/>
  <c r="AL83" i="5"/>
  <c r="AG83" i="5"/>
  <c r="L83" i="5"/>
  <c r="AL320" i="5"/>
  <c r="AG320" i="5"/>
  <c r="L320" i="5"/>
  <c r="AL472" i="5"/>
  <c r="AG472" i="5"/>
  <c r="L472" i="5"/>
  <c r="AL217" i="5"/>
  <c r="AG217" i="5"/>
  <c r="L217" i="5"/>
  <c r="AL522" i="5"/>
  <c r="AG522" i="5"/>
  <c r="L522" i="5"/>
  <c r="AL221" i="5"/>
  <c r="AG221" i="5"/>
  <c r="L221" i="5"/>
  <c r="AL212" i="5"/>
  <c r="AG212" i="5"/>
  <c r="L212" i="5"/>
  <c r="AL254" i="5"/>
  <c r="AG254" i="5"/>
  <c r="L254" i="5"/>
  <c r="AL654" i="5"/>
  <c r="AG654" i="5"/>
  <c r="L654" i="5"/>
  <c r="AL76" i="5"/>
  <c r="AG76" i="5"/>
  <c r="L76" i="5"/>
  <c r="AL59" i="5"/>
  <c r="AG59" i="5"/>
  <c r="L59" i="5"/>
  <c r="AL10" i="5"/>
  <c r="AK10" i="5"/>
  <c r="AJ10" i="5"/>
  <c r="AH10" i="5"/>
  <c r="AG10" i="5"/>
  <c r="L10" i="5"/>
  <c r="AL609" i="5"/>
  <c r="AG609" i="5"/>
  <c r="L609" i="5"/>
  <c r="AL627" i="5"/>
  <c r="AG627" i="5"/>
  <c r="L627" i="5"/>
  <c r="AL597" i="5"/>
  <c r="AG597" i="5"/>
  <c r="L597" i="5"/>
  <c r="AL549" i="5"/>
  <c r="AG549" i="5"/>
  <c r="L549" i="5"/>
  <c r="AL434" i="5"/>
  <c r="AG434" i="5"/>
  <c r="L434" i="5"/>
  <c r="AL490" i="5"/>
  <c r="AG490" i="5"/>
  <c r="L490" i="5"/>
  <c r="AL439" i="5"/>
  <c r="AG439" i="5"/>
  <c r="L439" i="5"/>
  <c r="AL370" i="5"/>
  <c r="AG370" i="5"/>
  <c r="L370" i="5"/>
  <c r="AL454" i="5"/>
  <c r="AG454" i="5"/>
  <c r="L454" i="5"/>
  <c r="AL562" i="5"/>
  <c r="AK562" i="5"/>
  <c r="AJ562" i="5"/>
  <c r="AH562" i="5"/>
  <c r="AG562" i="5"/>
  <c r="L562" i="5"/>
  <c r="M562" i="5" s="1"/>
  <c r="AL298" i="5"/>
  <c r="AG298" i="5"/>
  <c r="L298" i="5"/>
  <c r="AL440" i="5"/>
  <c r="AG440" i="5"/>
  <c r="AL222" i="5"/>
  <c r="AG222" i="5"/>
  <c r="L222" i="5"/>
  <c r="AL109" i="5"/>
  <c r="AG109" i="5"/>
  <c r="L109" i="5"/>
  <c r="AL491" i="5"/>
  <c r="AG491" i="5"/>
  <c r="L491" i="5"/>
  <c r="AL137" i="5"/>
  <c r="AG137" i="5"/>
  <c r="L137" i="5"/>
  <c r="AL410" i="5"/>
  <c r="AG410" i="5"/>
  <c r="L410" i="5"/>
  <c r="AL354" i="5"/>
  <c r="AG354" i="5"/>
  <c r="L354" i="5"/>
  <c r="AL130" i="5"/>
  <c r="AG130" i="5"/>
  <c r="L130" i="5"/>
  <c r="AL438" i="5"/>
  <c r="AG438" i="5"/>
  <c r="L438" i="5"/>
  <c r="AL32" i="5"/>
  <c r="AG32" i="5"/>
  <c r="L32" i="5"/>
  <c r="AL393" i="5"/>
  <c r="AG393" i="5"/>
  <c r="AL211" i="5"/>
  <c r="AG211" i="5"/>
  <c r="L211" i="5"/>
  <c r="AL18" i="5"/>
  <c r="AG18" i="5"/>
  <c r="L18" i="5"/>
  <c r="AL103" i="5"/>
  <c r="AG103" i="5"/>
  <c r="L103" i="5"/>
  <c r="AL170" i="5"/>
  <c r="AG170" i="5"/>
  <c r="L170" i="5"/>
  <c r="AL628" i="5"/>
  <c r="AG628" i="5"/>
  <c r="L628" i="5"/>
  <c r="AL441" i="5"/>
  <c r="AG441" i="5"/>
  <c r="L441" i="5"/>
  <c r="AL415" i="5"/>
  <c r="AG415" i="5"/>
  <c r="L415" i="5"/>
  <c r="AL449" i="5"/>
  <c r="AG449" i="5"/>
  <c r="L449" i="5"/>
  <c r="AL123" i="5"/>
  <c r="AK123" i="5"/>
  <c r="AJ123" i="5"/>
  <c r="AH123" i="5"/>
  <c r="AG123" i="5"/>
  <c r="L123" i="5"/>
  <c r="M123" i="5" s="1"/>
  <c r="AL325" i="5"/>
  <c r="AG325" i="5"/>
  <c r="L325" i="5"/>
  <c r="AL52" i="5"/>
  <c r="AG52" i="5"/>
  <c r="L52" i="5"/>
  <c r="AL513" i="5"/>
  <c r="AG513" i="5"/>
  <c r="L513" i="5"/>
  <c r="AL555" i="5"/>
  <c r="AG555" i="5"/>
  <c r="L555" i="5"/>
  <c r="AL580" i="5"/>
  <c r="AG580" i="5"/>
  <c r="L580" i="5"/>
  <c r="AL535" i="5"/>
  <c r="AG535" i="5"/>
  <c r="L535" i="5"/>
  <c r="AL278" i="5"/>
  <c r="AG278" i="5"/>
  <c r="L278" i="5"/>
  <c r="AL39" i="5"/>
  <c r="AG39" i="5"/>
  <c r="L39" i="5"/>
  <c r="AL286" i="5"/>
  <c r="AG286" i="5"/>
  <c r="L286" i="5"/>
  <c r="AL266" i="5"/>
  <c r="AG266" i="5"/>
  <c r="L266" i="5"/>
  <c r="AL235" i="5"/>
  <c r="AG235" i="5"/>
  <c r="L235" i="5"/>
  <c r="AL388" i="5"/>
  <c r="AK388" i="5"/>
  <c r="AJ388" i="5"/>
  <c r="AH388" i="5"/>
  <c r="AG388" i="5"/>
  <c r="L388" i="5"/>
  <c r="M388" i="5" s="1"/>
  <c r="AL159" i="5"/>
  <c r="AG159" i="5"/>
  <c r="L159" i="5"/>
  <c r="AL276" i="5"/>
  <c r="AG276" i="5"/>
  <c r="L276" i="5"/>
  <c r="AL336" i="5"/>
  <c r="AG336" i="5"/>
  <c r="L336" i="5"/>
  <c r="AL63" i="5"/>
  <c r="AG63" i="5"/>
  <c r="L63" i="5"/>
  <c r="AL74" i="5"/>
  <c r="AG74" i="5"/>
  <c r="AL147" i="5"/>
  <c r="AG147" i="5"/>
  <c r="L147" i="5"/>
  <c r="AL146" i="5"/>
  <c r="AG146" i="5"/>
  <c r="L146" i="5"/>
  <c r="AL153" i="5"/>
  <c r="AG153" i="5"/>
  <c r="L153" i="5"/>
  <c r="AL152" i="5"/>
  <c r="AG152" i="5"/>
  <c r="L152" i="5"/>
  <c r="AL249" i="5"/>
  <c r="AG249" i="5"/>
  <c r="L249" i="5"/>
  <c r="AL390" i="5"/>
  <c r="AK390" i="5"/>
  <c r="AJ390" i="5"/>
  <c r="AH390" i="5"/>
  <c r="AG390" i="5"/>
  <c r="L390" i="5"/>
  <c r="M390" i="5" s="1"/>
  <c r="AL372" i="5"/>
  <c r="AG372" i="5"/>
  <c r="L372" i="5"/>
  <c r="AL452" i="5"/>
  <c r="AG452" i="5"/>
  <c r="L452" i="5"/>
  <c r="AL207" i="5"/>
  <c r="AG207" i="5"/>
  <c r="L207" i="5"/>
  <c r="AL530" i="5"/>
  <c r="AG530" i="5"/>
  <c r="L530" i="5"/>
  <c r="AL455" i="5"/>
  <c r="AG455" i="5"/>
  <c r="L455" i="5"/>
  <c r="AL232" i="5"/>
  <c r="AK232" i="5"/>
  <c r="AJ232" i="5"/>
  <c r="AH232" i="5"/>
  <c r="AG232" i="5"/>
  <c r="L232" i="5"/>
  <c r="M232" i="5" s="1"/>
  <c r="AL625" i="5"/>
  <c r="AK625" i="5"/>
  <c r="AJ625" i="5"/>
  <c r="AH625" i="5"/>
  <c r="AG625" i="5"/>
  <c r="L625" i="5"/>
  <c r="M625" i="5" s="1"/>
  <c r="AL521" i="5"/>
  <c r="AG521" i="5"/>
  <c r="L521" i="5"/>
  <c r="AL520" i="5"/>
  <c r="AG520" i="5"/>
  <c r="L520" i="5"/>
  <c r="AL175" i="5"/>
  <c r="AG175" i="5"/>
  <c r="L175" i="5"/>
  <c r="AL581" i="5"/>
  <c r="AG581" i="5"/>
  <c r="L581" i="5"/>
  <c r="AL268" i="5"/>
  <c r="AK268" i="5"/>
  <c r="AJ268" i="5"/>
  <c r="AH268" i="5"/>
  <c r="AG268" i="5"/>
  <c r="L268" i="5"/>
  <c r="M268" i="5" s="1"/>
  <c r="AL373" i="5"/>
  <c r="AG373" i="5"/>
  <c r="L373" i="5"/>
  <c r="M373" i="5" s="1"/>
  <c r="AL218" i="5"/>
  <c r="AG218" i="5"/>
  <c r="L218" i="5"/>
  <c r="M218" i="5" s="1"/>
  <c r="AL213" i="5"/>
  <c r="AG213" i="5"/>
  <c r="L213" i="5"/>
  <c r="M213" i="5" s="1"/>
  <c r="AL583" i="5"/>
  <c r="AG583" i="5"/>
  <c r="L583" i="5"/>
  <c r="M583" i="5" s="1"/>
  <c r="AL67" i="5"/>
  <c r="AK67" i="5"/>
  <c r="AJ67" i="5"/>
  <c r="AH67" i="5"/>
  <c r="AG67" i="5"/>
  <c r="L67" i="5"/>
  <c r="M67" i="5" s="1"/>
  <c r="AL127" i="5"/>
  <c r="AG127" i="5"/>
  <c r="L127" i="5"/>
  <c r="M127" i="5" s="1"/>
  <c r="AL416" i="5"/>
  <c r="AG416" i="5"/>
  <c r="L416" i="5"/>
  <c r="M416" i="5" s="1"/>
  <c r="AL322" i="5"/>
  <c r="AG322" i="5"/>
  <c r="L322" i="5"/>
  <c r="M322" i="5" s="1"/>
  <c r="AL523" i="5"/>
  <c r="AG523" i="5"/>
  <c r="L523" i="5"/>
  <c r="M523" i="5" s="1"/>
  <c r="AL40" i="5"/>
  <c r="AG40" i="5"/>
  <c r="L40" i="5"/>
  <c r="M40" i="5" s="1"/>
  <c r="AL629" i="5"/>
  <c r="AG629" i="5"/>
  <c r="L629" i="5"/>
  <c r="M629" i="5" s="1"/>
  <c r="AL293" i="5"/>
  <c r="AG293" i="5"/>
  <c r="L293" i="5"/>
  <c r="M293" i="5" s="1"/>
  <c r="AL66" i="5"/>
  <c r="AG66" i="5"/>
  <c r="L66" i="5"/>
  <c r="M66" i="5" s="1"/>
  <c r="AL563" i="5"/>
  <c r="AG563" i="5"/>
  <c r="L563" i="5"/>
  <c r="M563" i="5" s="1"/>
  <c r="AL567" i="5"/>
  <c r="AG567" i="5"/>
  <c r="L567" i="5"/>
  <c r="M567" i="5" s="1"/>
  <c r="AL548" i="5"/>
  <c r="AG548" i="5"/>
  <c r="L548" i="5"/>
  <c r="M548" i="5" s="1"/>
  <c r="AL529" i="5"/>
  <c r="AG529" i="5"/>
  <c r="L529" i="5"/>
  <c r="M529" i="5" s="1"/>
  <c r="AL571" i="5"/>
  <c r="AG571" i="5"/>
  <c r="L571" i="5"/>
  <c r="M571" i="5" s="1"/>
  <c r="AL120" i="5"/>
  <c r="AG120" i="5"/>
  <c r="L120" i="5"/>
  <c r="M120" i="5" s="1"/>
  <c r="AL119" i="5"/>
  <c r="AG119" i="5"/>
  <c r="L119" i="5"/>
  <c r="M119" i="5" s="1"/>
  <c r="AL429" i="5"/>
  <c r="AG429" i="5"/>
  <c r="L429" i="5"/>
  <c r="M429" i="5" s="1"/>
  <c r="AL271" i="5"/>
  <c r="AG271" i="5"/>
  <c r="L271" i="5"/>
  <c r="M271" i="5" s="1"/>
  <c r="AL462" i="5"/>
  <c r="AG462" i="5"/>
  <c r="L462" i="5"/>
  <c r="M462" i="5" s="1"/>
  <c r="AL421" i="5"/>
  <c r="AK421" i="5"/>
  <c r="AJ421" i="5"/>
  <c r="AH421" i="5"/>
  <c r="AG421" i="5"/>
  <c r="L421" i="5"/>
  <c r="M421" i="5" s="1"/>
  <c r="AL136" i="5"/>
  <c r="AG136" i="5"/>
  <c r="L136" i="5"/>
  <c r="M136" i="5" s="1"/>
  <c r="AL330" i="5"/>
  <c r="AG330" i="5"/>
  <c r="L330" i="5"/>
  <c r="M330" i="5" s="1"/>
  <c r="AL395" i="5"/>
  <c r="AG395" i="5"/>
  <c r="L395" i="5"/>
  <c r="M395" i="5" s="1"/>
  <c r="AL92" i="5"/>
  <c r="AG92" i="5"/>
  <c r="L92" i="5"/>
  <c r="M92" i="5" s="1"/>
  <c r="AL312" i="5"/>
  <c r="AG312" i="5"/>
  <c r="L312" i="5"/>
  <c r="M312" i="5" s="1"/>
  <c r="AL352" i="5"/>
  <c r="AG352" i="5"/>
  <c r="L352" i="5"/>
  <c r="M352" i="5" s="1"/>
  <c r="AL476" i="5"/>
  <c r="AG476" i="5"/>
  <c r="L476" i="5"/>
  <c r="M476" i="5" s="1"/>
  <c r="AL47" i="5"/>
  <c r="AG47" i="5"/>
  <c r="L47" i="5"/>
  <c r="M47" i="5" s="1"/>
  <c r="AL432" i="5"/>
  <c r="AG432" i="5"/>
  <c r="L432" i="5"/>
  <c r="M432" i="5" s="1"/>
  <c r="AL347" i="5"/>
  <c r="AG347" i="5"/>
  <c r="L347" i="5"/>
  <c r="M347" i="5" s="1"/>
  <c r="AL108" i="5"/>
  <c r="AG108" i="5"/>
  <c r="L108" i="5"/>
  <c r="M108" i="5" s="1"/>
  <c r="AL42" i="5"/>
  <c r="AG42" i="5"/>
  <c r="L42" i="5"/>
  <c r="M42" i="5" s="1"/>
  <c r="AL340" i="5"/>
  <c r="AG340" i="5"/>
  <c r="L340" i="5"/>
  <c r="M340" i="5" s="1"/>
  <c r="AL381" i="5"/>
  <c r="AG381" i="5"/>
  <c r="L381" i="5"/>
  <c r="M381" i="5" s="1"/>
  <c r="AL185" i="5"/>
  <c r="AG185" i="5"/>
  <c r="L185" i="5"/>
  <c r="M185" i="5" s="1"/>
  <c r="AL239" i="5"/>
  <c r="AG239" i="5"/>
  <c r="L239" i="5"/>
  <c r="M239" i="5" s="1"/>
  <c r="AL174" i="5"/>
  <c r="AG174" i="5"/>
  <c r="L174" i="5"/>
  <c r="M174" i="5" s="1"/>
  <c r="AL148" i="5"/>
  <c r="AG148" i="5"/>
  <c r="L148" i="5"/>
  <c r="M148" i="5" s="1"/>
  <c r="AL323" i="5"/>
  <c r="AG323" i="5"/>
  <c r="L323" i="5"/>
  <c r="M323" i="5" s="1"/>
  <c r="AL612" i="5"/>
  <c r="AG612" i="5"/>
  <c r="L612" i="5"/>
  <c r="AL93" i="5"/>
  <c r="AG93" i="5"/>
  <c r="L93" i="5"/>
  <c r="AL610" i="5"/>
  <c r="AG610" i="5"/>
  <c r="L610" i="5"/>
  <c r="AL197" i="5"/>
  <c r="AG197" i="5"/>
  <c r="L197" i="5"/>
  <c r="AL374" i="5"/>
  <c r="AG374" i="5"/>
  <c r="L374" i="5"/>
  <c r="AL511" i="5"/>
  <c r="AG511" i="5"/>
  <c r="L511" i="5"/>
  <c r="AL503" i="5"/>
  <c r="AG503" i="5"/>
  <c r="L503" i="5"/>
  <c r="AL525" i="5"/>
  <c r="AG525" i="5"/>
  <c r="L525" i="5"/>
  <c r="AL638" i="5"/>
  <c r="AG638" i="5"/>
  <c r="AL547" i="5"/>
  <c r="AG547" i="5"/>
  <c r="L547" i="5"/>
  <c r="AL155" i="5"/>
  <c r="AG155" i="5"/>
  <c r="L155" i="5"/>
  <c r="AL396" i="5"/>
  <c r="AK396" i="5"/>
  <c r="AJ396" i="5"/>
  <c r="AH396" i="5"/>
  <c r="AG396" i="5"/>
  <c r="L396" i="5"/>
  <c r="M396" i="5" s="1"/>
  <c r="AL623" i="5"/>
  <c r="AG623" i="5"/>
  <c r="L623" i="5"/>
  <c r="AL646" i="5"/>
  <c r="AG646" i="5"/>
  <c r="L646" i="5"/>
  <c r="AL78" i="5"/>
  <c r="AG78" i="5"/>
  <c r="L78" i="5"/>
  <c r="AL140" i="5"/>
  <c r="AG140" i="5"/>
  <c r="L140" i="5"/>
  <c r="AL594" i="5"/>
  <c r="AG594" i="5"/>
  <c r="L594" i="5"/>
  <c r="AL413" i="5"/>
  <c r="AG413" i="5"/>
  <c r="L413" i="5"/>
  <c r="AL348" i="5"/>
  <c r="AG348" i="5"/>
  <c r="L348" i="5"/>
  <c r="AL338" i="5"/>
  <c r="AG338" i="5"/>
  <c r="L338" i="5"/>
  <c r="AL620" i="5"/>
  <c r="AG620" i="5"/>
  <c r="L620" i="5"/>
  <c r="AL447" i="5"/>
  <c r="AG447" i="5"/>
  <c r="L447" i="5"/>
  <c r="AL519" i="5"/>
  <c r="AK519" i="5"/>
  <c r="AJ519" i="5"/>
  <c r="AH519" i="5"/>
  <c r="AG519" i="5"/>
  <c r="L519" i="5"/>
  <c r="M519" i="5" s="1"/>
  <c r="AL607" i="5"/>
  <c r="AK607" i="5"/>
  <c r="AJ607" i="5"/>
  <c r="AH607" i="5"/>
  <c r="AG607" i="5"/>
  <c r="L607" i="5"/>
  <c r="M607" i="5" s="1"/>
  <c r="AL589" i="5"/>
  <c r="AG589" i="5"/>
  <c r="L589" i="5"/>
  <c r="AL46" i="5"/>
  <c r="AG46" i="5"/>
  <c r="L46" i="5"/>
  <c r="AL344" i="5"/>
  <c r="AG344" i="5"/>
  <c r="L344" i="5"/>
  <c r="AL633" i="5"/>
  <c r="AG633" i="5"/>
  <c r="L633" i="5"/>
  <c r="AL489" i="5"/>
  <c r="AG489" i="5"/>
  <c r="L489" i="5"/>
  <c r="AL179" i="5"/>
  <c r="AG179" i="5"/>
  <c r="L179" i="5"/>
  <c r="AL53" i="5"/>
  <c r="AG53" i="5"/>
  <c r="L53" i="5"/>
  <c r="AL346" i="5"/>
  <c r="AG346" i="5"/>
  <c r="L346" i="5"/>
  <c r="AL141" i="5"/>
  <c r="AG141" i="5"/>
  <c r="L141" i="5"/>
  <c r="AL267" i="5"/>
  <c r="AG267" i="5"/>
  <c r="L267" i="5"/>
  <c r="AL573" i="5"/>
  <c r="AK573" i="5"/>
  <c r="AJ573" i="5"/>
  <c r="AH573" i="5"/>
  <c r="AG573" i="5"/>
  <c r="L573" i="5"/>
  <c r="M573" i="5" s="1"/>
  <c r="AL477" i="5"/>
  <c r="AG477" i="5"/>
  <c r="L477" i="5"/>
  <c r="AL89" i="5"/>
  <c r="AG89" i="5"/>
  <c r="L89" i="5"/>
  <c r="AL332" i="5"/>
  <c r="AG332" i="5"/>
  <c r="L332" i="5"/>
  <c r="AL263" i="5"/>
  <c r="AG263" i="5"/>
  <c r="L263" i="5"/>
  <c r="AL428" i="5"/>
  <c r="AG428" i="5"/>
  <c r="L428" i="5"/>
  <c r="AL95" i="5"/>
  <c r="AG95" i="5"/>
  <c r="L95" i="5"/>
  <c r="AL366" i="5"/>
  <c r="AG366" i="5"/>
  <c r="L366" i="5"/>
  <c r="AL542" i="5"/>
  <c r="AG542" i="5"/>
  <c r="L542" i="5"/>
  <c r="AL387" i="5"/>
  <c r="AG387" i="5"/>
  <c r="L387" i="5"/>
  <c r="AL88" i="5"/>
  <c r="AG88" i="5"/>
  <c r="L88" i="5"/>
  <c r="AL243" i="5"/>
  <c r="AG243" i="5"/>
  <c r="L243" i="5"/>
  <c r="AL533" i="5"/>
  <c r="AK533" i="5"/>
  <c r="AG533" i="5"/>
  <c r="L533" i="5"/>
  <c r="M533" i="5" s="1"/>
  <c r="AL453" i="5"/>
  <c r="AG453" i="5"/>
  <c r="L453" i="5"/>
  <c r="AK453" i="5" s="1"/>
  <c r="AL171" i="5"/>
  <c r="AK171" i="5"/>
  <c r="AG171" i="5"/>
  <c r="L171" i="5"/>
  <c r="M171" i="5" s="1"/>
  <c r="AL635" i="5"/>
  <c r="AG635" i="5"/>
  <c r="L635" i="5"/>
  <c r="AK635" i="5" s="1"/>
  <c r="AL371" i="5"/>
  <c r="AG371" i="5"/>
  <c r="L371" i="5"/>
  <c r="AL637" i="5"/>
  <c r="AG637" i="5"/>
  <c r="L637" i="5"/>
  <c r="AL611" i="5"/>
  <c r="AK611" i="5"/>
  <c r="AJ611" i="5"/>
  <c r="AH611" i="5"/>
  <c r="AG611" i="5"/>
  <c r="L611" i="5"/>
  <c r="M611" i="5" s="1"/>
  <c r="AL412" i="5"/>
  <c r="AK412" i="5"/>
  <c r="AG412" i="5"/>
  <c r="L412" i="5"/>
  <c r="M412" i="5" s="1"/>
  <c r="AL466" i="5"/>
  <c r="AG466" i="5"/>
  <c r="L466" i="5"/>
  <c r="AK466" i="5" s="1"/>
  <c r="AL48" i="5"/>
  <c r="AK48" i="5"/>
  <c r="AG48" i="5"/>
  <c r="L48" i="5"/>
  <c r="M48" i="5" s="1"/>
  <c r="AL56" i="5"/>
  <c r="AG56" i="5"/>
  <c r="L56" i="5"/>
  <c r="AK56" i="5" s="1"/>
  <c r="AL219" i="5"/>
  <c r="AG219" i="5"/>
  <c r="L219" i="5"/>
  <c r="AK219" i="5" s="1"/>
  <c r="AL181" i="5"/>
  <c r="AG181" i="5"/>
  <c r="L181" i="5"/>
  <c r="AK181" i="5" s="1"/>
  <c r="AL43" i="5"/>
  <c r="AG43" i="5"/>
  <c r="L43" i="5"/>
  <c r="AK43" i="5" s="1"/>
  <c r="AL468" i="5"/>
  <c r="AG468" i="5"/>
  <c r="L468" i="5"/>
  <c r="AK468" i="5" s="1"/>
  <c r="AL291" i="5"/>
  <c r="AG291" i="5"/>
  <c r="L291" i="5"/>
  <c r="AK291" i="5" s="1"/>
  <c r="AL260" i="5"/>
  <c r="AG260" i="5"/>
  <c r="L260" i="5"/>
  <c r="AK260" i="5" s="1"/>
  <c r="AL273" i="5"/>
  <c r="AK273" i="5"/>
  <c r="AJ273" i="5"/>
  <c r="AH273" i="5"/>
  <c r="AG273" i="5"/>
  <c r="L273" i="5"/>
  <c r="M273" i="5" s="1"/>
  <c r="AL473" i="5"/>
  <c r="AK473" i="5"/>
  <c r="AG473" i="5"/>
  <c r="L473" i="5"/>
  <c r="M473" i="5" s="1"/>
  <c r="AL183" i="5"/>
  <c r="AG183" i="5"/>
  <c r="L183" i="5"/>
  <c r="AK183" i="5" s="1"/>
  <c r="AL470" i="5"/>
  <c r="AK470" i="5"/>
  <c r="AG470" i="5"/>
  <c r="L470" i="5"/>
  <c r="M470" i="5" s="1"/>
  <c r="AL430" i="5"/>
  <c r="AG430" i="5"/>
  <c r="L430" i="5"/>
  <c r="AK430" i="5" s="1"/>
  <c r="AL250" i="5"/>
  <c r="AK250" i="5"/>
  <c r="AG250" i="5"/>
  <c r="L250" i="5"/>
  <c r="M250" i="5" s="1"/>
  <c r="AL200" i="5"/>
  <c r="AG200" i="5"/>
  <c r="L200" i="5"/>
  <c r="AK200" i="5" s="1"/>
  <c r="AL163" i="5"/>
  <c r="AK163" i="5"/>
  <c r="AG163" i="5"/>
  <c r="L163" i="5"/>
  <c r="M163" i="5" s="1"/>
  <c r="AL15" i="5"/>
  <c r="AG15" i="5"/>
  <c r="L15" i="5"/>
  <c r="AK15" i="5" s="1"/>
  <c r="AL505" i="5"/>
  <c r="AK505" i="5"/>
  <c r="AG505" i="5"/>
  <c r="L505" i="5"/>
  <c r="M505" i="5" s="1"/>
  <c r="AL311" i="5"/>
  <c r="AG311" i="5"/>
  <c r="L311" i="5"/>
  <c r="AK311" i="5" s="1"/>
  <c r="AL494" i="5"/>
  <c r="AG494" i="5"/>
  <c r="L494" i="5"/>
  <c r="AL650" i="5"/>
  <c r="AG650" i="5"/>
  <c r="L650" i="5"/>
  <c r="AK650" i="5" s="1"/>
  <c r="AL253" i="5"/>
  <c r="AG253" i="5"/>
  <c r="L253" i="5"/>
  <c r="AK253" i="5" s="1"/>
  <c r="AL463" i="5"/>
  <c r="AG463" i="5"/>
  <c r="L463" i="5"/>
  <c r="AK463" i="5" s="1"/>
  <c r="AL586" i="5"/>
  <c r="AG586" i="5"/>
  <c r="L586" i="5"/>
  <c r="AL414" i="5"/>
  <c r="AG414" i="5"/>
  <c r="L414" i="5"/>
  <c r="AL599" i="5"/>
  <c r="AG599" i="5"/>
  <c r="L599" i="5"/>
  <c r="AL641" i="5"/>
  <c r="AG641" i="5"/>
  <c r="L641" i="5"/>
  <c r="AL497" i="5"/>
  <c r="AG497" i="5"/>
  <c r="L497" i="5"/>
  <c r="AL474" i="5"/>
  <c r="AG474" i="5"/>
  <c r="L474" i="5"/>
  <c r="AL58" i="5"/>
  <c r="AG58" i="5"/>
  <c r="L58" i="5"/>
  <c r="AL238" i="5"/>
  <c r="AG238" i="5"/>
  <c r="L238" i="5"/>
  <c r="AL448" i="5"/>
  <c r="AK448" i="5"/>
  <c r="AJ448" i="5"/>
  <c r="AH448" i="5"/>
  <c r="AG448" i="5"/>
  <c r="L448" i="5"/>
  <c r="M448" i="5" s="1"/>
  <c r="AL182" i="5"/>
  <c r="AK182" i="5"/>
  <c r="AG182" i="5"/>
  <c r="L182" i="5"/>
  <c r="M182" i="5" s="1"/>
  <c r="AL110" i="5"/>
  <c r="AG110" i="5"/>
  <c r="L110" i="5"/>
  <c r="AL257" i="5"/>
  <c r="AK257" i="5"/>
  <c r="AG257" i="5"/>
  <c r="L257" i="5"/>
  <c r="M257" i="5" s="1"/>
  <c r="AL54" i="5"/>
  <c r="AG54" i="5"/>
  <c r="L54" i="5"/>
  <c r="AL129" i="5"/>
  <c r="AK129" i="5"/>
  <c r="AG129" i="5"/>
  <c r="L129" i="5"/>
  <c r="M129" i="5" s="1"/>
  <c r="AL377" i="5"/>
  <c r="AG377" i="5"/>
  <c r="L377" i="5"/>
  <c r="AK377" i="5" s="1"/>
  <c r="AL161" i="5"/>
  <c r="AG161" i="5"/>
  <c r="L161" i="5"/>
  <c r="M161" i="5" s="1"/>
  <c r="AL104" i="5"/>
  <c r="AG104" i="5"/>
  <c r="L104" i="5"/>
  <c r="M104" i="5" s="1"/>
  <c r="AL456" i="5"/>
  <c r="AG456" i="5"/>
  <c r="L456" i="5"/>
  <c r="M456" i="5" s="1"/>
  <c r="AL196" i="5"/>
  <c r="AG196" i="5"/>
  <c r="L196" i="5"/>
  <c r="M196" i="5" s="1"/>
  <c r="AL224" i="5"/>
  <c r="AK224" i="5"/>
  <c r="AJ224" i="5"/>
  <c r="AH224" i="5"/>
  <c r="AG224" i="5"/>
  <c r="L224" i="5"/>
  <c r="M224" i="5" s="1"/>
  <c r="AL496" i="5"/>
  <c r="AG496" i="5"/>
  <c r="L496" i="5"/>
  <c r="M496" i="5" s="1"/>
  <c r="AL256" i="5"/>
  <c r="AG256" i="5"/>
  <c r="L256" i="5"/>
  <c r="M256" i="5" s="1"/>
  <c r="AL164" i="5"/>
  <c r="AG164" i="5"/>
  <c r="L164" i="5"/>
  <c r="M164" i="5" s="1"/>
  <c r="AL284" i="5"/>
  <c r="AG284" i="5"/>
  <c r="L284" i="5"/>
  <c r="M284" i="5" s="1"/>
  <c r="AL167" i="5"/>
  <c r="AG167" i="5"/>
  <c r="L167" i="5"/>
  <c r="M167" i="5" s="1"/>
  <c r="AL603" i="5"/>
  <c r="AG603" i="5"/>
  <c r="L603" i="5"/>
  <c r="M603" i="5" s="1"/>
  <c r="AL99" i="5"/>
  <c r="AG99" i="5"/>
  <c r="L99" i="5"/>
  <c r="M99" i="5" s="1"/>
  <c r="AL192" i="5"/>
  <c r="AG192" i="5"/>
  <c r="L192" i="5"/>
  <c r="M192" i="5" s="1"/>
  <c r="AL126" i="5"/>
  <c r="AG126" i="5"/>
  <c r="L126" i="5"/>
  <c r="AL508" i="5"/>
  <c r="AK508" i="5"/>
  <c r="AJ508" i="5"/>
  <c r="AH508" i="5"/>
  <c r="AG508" i="5"/>
  <c r="L508" i="5"/>
  <c r="M508" i="5" s="1"/>
  <c r="AL210" i="5"/>
  <c r="AG210" i="5"/>
  <c r="L210" i="5"/>
  <c r="AL353" i="5"/>
  <c r="AG353" i="5"/>
  <c r="L353" i="5"/>
  <c r="AL157" i="5"/>
  <c r="AG157" i="5"/>
  <c r="L157" i="5"/>
  <c r="AL230" i="5"/>
  <c r="AG230" i="5"/>
  <c r="L230" i="5"/>
  <c r="AL23" i="5"/>
  <c r="AG23" i="5"/>
  <c r="L23" i="5"/>
  <c r="AL532" i="5"/>
  <c r="AK532" i="5"/>
  <c r="AJ532" i="5"/>
  <c r="AH532" i="5"/>
  <c r="AG532" i="5"/>
  <c r="L532" i="5"/>
  <c r="M532" i="5" s="1"/>
  <c r="AL283" i="5"/>
  <c r="AG283" i="5"/>
  <c r="L283" i="5"/>
  <c r="AL495" i="5"/>
  <c r="AG495" i="5"/>
  <c r="L495" i="5"/>
  <c r="AL418" i="5"/>
  <c r="AK418" i="5"/>
  <c r="AJ418" i="5"/>
  <c r="AH418" i="5"/>
  <c r="AG418" i="5"/>
  <c r="L418" i="5"/>
  <c r="M418" i="5" s="1"/>
  <c r="AL602" i="5"/>
  <c r="AK602" i="5"/>
  <c r="AJ602" i="5"/>
  <c r="AH602" i="5"/>
  <c r="AG602" i="5"/>
  <c r="L602" i="5"/>
  <c r="M602" i="5" s="1"/>
  <c r="AL536" i="5"/>
  <c r="AK536" i="5"/>
  <c r="AJ536" i="5"/>
  <c r="AH536" i="5"/>
  <c r="AG536" i="5"/>
  <c r="L536" i="5"/>
  <c r="M536" i="5" s="1"/>
  <c r="AL315" i="5"/>
  <c r="AK315" i="5"/>
  <c r="AJ315" i="5"/>
  <c r="AH315" i="5"/>
  <c r="AG315" i="5"/>
  <c r="L315" i="5"/>
  <c r="M315" i="5" s="1"/>
  <c r="AL209" i="5"/>
  <c r="AG209" i="5"/>
  <c r="L209" i="5"/>
  <c r="AL57" i="5"/>
  <c r="AG57" i="5"/>
  <c r="L57" i="5"/>
  <c r="AL94" i="5"/>
  <c r="AG94" i="5"/>
  <c r="L94" i="5"/>
  <c r="M94" i="5" s="1"/>
  <c r="AG116" i="5"/>
  <c r="AL596" i="5"/>
  <c r="AG596" i="5"/>
  <c r="L596" i="5"/>
  <c r="M596" i="5" s="1"/>
  <c r="AL223" i="5"/>
  <c r="AG223" i="5"/>
  <c r="L223" i="5"/>
  <c r="M223" i="5" s="1"/>
  <c r="AL500" i="5"/>
  <c r="AK500" i="5"/>
  <c r="AJ500" i="5"/>
  <c r="AH500" i="5"/>
  <c r="AG500" i="5"/>
  <c r="L500" i="5"/>
  <c r="M500" i="5" s="1"/>
  <c r="AL579" i="5"/>
  <c r="AG579" i="5"/>
  <c r="L579" i="5"/>
  <c r="M579" i="5" s="1"/>
  <c r="AL114" i="5"/>
  <c r="AK114" i="5"/>
  <c r="AJ114" i="5"/>
  <c r="AH114" i="5"/>
  <c r="AG114" i="5"/>
  <c r="L114" i="5"/>
  <c r="M114" i="5" s="1"/>
  <c r="AL113" i="5"/>
  <c r="AG113" i="5"/>
  <c r="L113" i="5"/>
  <c r="M113" i="5" s="1"/>
  <c r="AL242" i="5"/>
  <c r="AG242" i="5"/>
  <c r="L242" i="5"/>
  <c r="M242" i="5" s="1"/>
  <c r="AL22" i="5"/>
  <c r="AG22" i="5"/>
  <c r="L22" i="5"/>
  <c r="M22" i="5" s="1"/>
  <c r="AL358" i="5"/>
  <c r="AG358" i="5"/>
  <c r="L358" i="5"/>
  <c r="M358" i="5" s="1"/>
  <c r="AL420" i="5"/>
  <c r="AG420" i="5"/>
  <c r="L420" i="5"/>
  <c r="M420" i="5" s="1"/>
  <c r="AL557" i="5"/>
  <c r="AG557" i="5"/>
  <c r="L557" i="5"/>
  <c r="M557" i="5" s="1"/>
  <c r="AL653" i="5"/>
  <c r="AG653" i="5"/>
  <c r="L653" i="5"/>
  <c r="M653" i="5" s="1"/>
  <c r="AL465" i="5"/>
  <c r="AG465" i="5"/>
  <c r="L465" i="5"/>
  <c r="M465" i="5" s="1"/>
  <c r="AL331" i="5"/>
  <c r="AG331" i="5"/>
  <c r="L331" i="5"/>
  <c r="M331" i="5" s="1"/>
  <c r="AL248" i="5"/>
  <c r="AG248" i="5"/>
  <c r="L248" i="5"/>
  <c r="M248" i="5" s="1"/>
  <c r="AL201" i="5"/>
  <c r="AG201" i="5"/>
  <c r="L201" i="5"/>
  <c r="AL309" i="5"/>
  <c r="AG309" i="5"/>
  <c r="L309" i="5"/>
  <c r="AL560" i="5"/>
  <c r="AG560" i="5"/>
  <c r="L560" i="5"/>
  <c r="AL262" i="5"/>
  <c r="AG262" i="5"/>
  <c r="L262" i="5"/>
  <c r="AL272" i="5"/>
  <c r="AG272" i="5"/>
  <c r="L272" i="5"/>
  <c r="AL480" i="5"/>
  <c r="AG480" i="5"/>
  <c r="L480" i="5"/>
  <c r="AL528" i="5"/>
  <c r="AG528" i="5"/>
  <c r="L528" i="5"/>
  <c r="AL82" i="5"/>
  <c r="AG82" i="5"/>
  <c r="L82" i="5"/>
  <c r="AL294" i="5"/>
  <c r="AG294" i="5"/>
  <c r="L294" i="5"/>
  <c r="AL527" i="5"/>
  <c r="AG527" i="5"/>
  <c r="L527" i="5"/>
  <c r="AL87" i="5"/>
  <c r="AG87" i="5"/>
  <c r="L87" i="5"/>
  <c r="AL16" i="5"/>
  <c r="AK16" i="5"/>
  <c r="AJ16" i="5"/>
  <c r="AH16" i="5"/>
  <c r="AG16" i="5"/>
  <c r="L16" i="5"/>
  <c r="M16" i="5" s="1"/>
  <c r="AL306" i="5"/>
  <c r="AG306" i="5"/>
  <c r="L306" i="5"/>
  <c r="AL426" i="5"/>
  <c r="AG426" i="5"/>
  <c r="L426" i="5"/>
  <c r="AL631" i="5"/>
  <c r="AG631" i="5"/>
  <c r="L631" i="5"/>
  <c r="AL37" i="5"/>
  <c r="AG37" i="5"/>
  <c r="L37" i="5"/>
  <c r="AL317" i="5"/>
  <c r="AG317" i="5"/>
  <c r="L317" i="5"/>
  <c r="AL41" i="5"/>
  <c r="AG41" i="5"/>
  <c r="L41" i="5"/>
  <c r="AL9" i="5"/>
  <c r="AG9" i="5"/>
  <c r="L9" i="5"/>
  <c r="AL20" i="5"/>
  <c r="AG20" i="5"/>
  <c r="L20" i="5"/>
  <c r="AL575" i="5"/>
  <c r="AG575" i="5"/>
  <c r="L575" i="5"/>
  <c r="AL229" i="5"/>
  <c r="AG229" i="5"/>
  <c r="L229" i="5"/>
  <c r="AL379" i="5"/>
  <c r="AG379" i="5"/>
  <c r="L379" i="5"/>
  <c r="AL551" i="5"/>
  <c r="AK551" i="5"/>
  <c r="AJ551" i="5"/>
  <c r="AH551" i="5"/>
  <c r="AG551" i="5"/>
  <c r="L551" i="5"/>
  <c r="M551" i="5" s="1"/>
  <c r="AL297" i="5"/>
  <c r="AG297" i="5"/>
  <c r="L297" i="5"/>
  <c r="AL64" i="5"/>
  <c r="AG64" i="5"/>
  <c r="L64" i="5"/>
  <c r="AL144" i="5"/>
  <c r="AG144" i="5"/>
  <c r="L144" i="5"/>
  <c r="AL51" i="5"/>
  <c r="AG51" i="5"/>
  <c r="L51" i="5"/>
  <c r="AL111" i="5"/>
  <c r="AG111" i="5"/>
  <c r="L111" i="5"/>
  <c r="AL84" i="5"/>
  <c r="AK84" i="5"/>
  <c r="AJ84" i="5"/>
  <c r="AH84" i="5"/>
  <c r="AG84" i="5"/>
  <c r="L84" i="5"/>
  <c r="M84" i="5" s="1"/>
  <c r="AL457" i="5"/>
  <c r="AK457" i="5"/>
  <c r="AJ457" i="5"/>
  <c r="AH457" i="5"/>
  <c r="AG457" i="5"/>
  <c r="L457" i="5"/>
  <c r="M457" i="5" s="1"/>
  <c r="AL382" i="5"/>
  <c r="AG382" i="5"/>
  <c r="L382" i="5"/>
  <c r="AL168" i="5"/>
  <c r="AG168" i="5"/>
  <c r="L168" i="5"/>
  <c r="AL481" i="5"/>
  <c r="AG481" i="5"/>
  <c r="L481" i="5"/>
  <c r="AL316" i="5"/>
  <c r="AG316" i="5"/>
  <c r="L316" i="5"/>
  <c r="AL427" i="5"/>
  <c r="AK427" i="5"/>
  <c r="AJ427" i="5"/>
  <c r="AH427" i="5"/>
  <c r="AG427" i="5"/>
  <c r="L427" i="5"/>
  <c r="M427" i="5" s="1"/>
  <c r="AL509" i="5"/>
  <c r="AG509" i="5"/>
  <c r="L509" i="5"/>
  <c r="AL194" i="5"/>
  <c r="AG194" i="5"/>
  <c r="L194" i="5"/>
  <c r="AL101" i="5"/>
  <c r="AG101" i="5"/>
  <c r="L101" i="5"/>
  <c r="AL233" i="5"/>
  <c r="AG233" i="5"/>
  <c r="L233" i="5"/>
  <c r="AL165" i="5"/>
  <c r="AG165" i="5"/>
  <c r="L165" i="5"/>
  <c r="AL26" i="5"/>
  <c r="AG26" i="5"/>
  <c r="L26" i="5"/>
  <c r="AL131" i="5"/>
  <c r="AG131" i="5"/>
  <c r="L131" i="5"/>
  <c r="AL543" i="5"/>
  <c r="AG543" i="5"/>
  <c r="L543" i="5"/>
  <c r="AL301" i="5"/>
  <c r="AG301" i="5"/>
  <c r="L301" i="5"/>
  <c r="AL80" i="5"/>
  <c r="AG80" i="5"/>
  <c r="L80" i="5"/>
  <c r="AL198" i="5"/>
  <c r="AG198" i="5"/>
  <c r="L198" i="5"/>
  <c r="AL11" i="5"/>
  <c r="AK11" i="5"/>
  <c r="AJ11" i="5"/>
  <c r="AH11" i="5"/>
  <c r="AG11" i="5"/>
  <c r="L11" i="5"/>
  <c r="M11" i="5" s="1"/>
  <c r="AL169" i="5"/>
  <c r="AG169" i="5"/>
  <c r="L169" i="5"/>
  <c r="AL524" i="5"/>
  <c r="AK524" i="5"/>
  <c r="AJ524" i="5"/>
  <c r="AH524" i="5"/>
  <c r="AG524" i="5"/>
  <c r="L524" i="5"/>
  <c r="M524" i="5" s="1"/>
  <c r="AL333" i="5"/>
  <c r="AG333" i="5"/>
  <c r="L333" i="5"/>
  <c r="AL655" i="5"/>
  <c r="AG655" i="5"/>
  <c r="L655" i="5"/>
  <c r="AL158" i="5"/>
  <c r="AG158" i="5"/>
  <c r="L158" i="5"/>
  <c r="AL122" i="5"/>
  <c r="AG122" i="5"/>
  <c r="L122" i="5"/>
  <c r="AL259" i="5"/>
  <c r="AG259" i="5"/>
  <c r="L259" i="5"/>
  <c r="AL337" i="5"/>
  <c r="AK337" i="5"/>
  <c r="AJ337" i="5"/>
  <c r="AH337" i="5"/>
  <c r="AG337" i="5"/>
  <c r="L337" i="5"/>
  <c r="M337" i="5" s="1"/>
  <c r="AL195" i="5"/>
  <c r="AG195" i="5"/>
  <c r="L195" i="5"/>
  <c r="AL275" i="5"/>
  <c r="AG275" i="5"/>
  <c r="L275" i="5"/>
  <c r="AL590" i="5"/>
  <c r="AG590" i="5"/>
  <c r="L590" i="5"/>
  <c r="AL12" i="5"/>
  <c r="AK12" i="5"/>
  <c r="AJ12" i="5"/>
  <c r="AH12" i="5"/>
  <c r="AG12" i="5"/>
  <c r="L12" i="5"/>
  <c r="M12" i="5" s="1"/>
  <c r="AL515" i="5"/>
  <c r="AG515" i="5"/>
  <c r="L515" i="5"/>
  <c r="AL360" i="5"/>
  <c r="AG360" i="5"/>
  <c r="L360" i="5"/>
  <c r="AL622" i="5"/>
  <c r="AG622" i="5"/>
  <c r="AL578" i="5"/>
  <c r="AG578" i="5"/>
  <c r="L578" i="5"/>
  <c r="AL313" i="5"/>
  <c r="AG313" i="5"/>
  <c r="L313" i="5"/>
  <c r="M313" i="5" s="1"/>
  <c r="AL341" i="5"/>
  <c r="AG341" i="5"/>
  <c r="L341" i="5"/>
  <c r="M341" i="5" s="1"/>
  <c r="AL265" i="5"/>
  <c r="AG265" i="5"/>
  <c r="L265" i="5"/>
  <c r="M265" i="5" s="1"/>
  <c r="AL482" i="5"/>
  <c r="AK482" i="5"/>
  <c r="AJ482" i="5"/>
  <c r="AH482" i="5"/>
  <c r="AG482" i="5"/>
  <c r="L482" i="5"/>
  <c r="M482" i="5" s="1"/>
  <c r="AL151" i="5"/>
  <c r="AG151" i="5"/>
  <c r="L151" i="5"/>
  <c r="M151" i="5" s="1"/>
  <c r="AL307" i="5"/>
  <c r="AG307" i="5"/>
  <c r="L307" i="5"/>
  <c r="M307" i="5" s="1"/>
  <c r="AL65" i="5"/>
  <c r="AG65" i="5"/>
  <c r="L65" i="5"/>
  <c r="M65" i="5" s="1"/>
  <c r="AL105" i="5"/>
  <c r="AG105" i="5"/>
  <c r="L105" i="5"/>
  <c r="M105" i="5" s="1"/>
  <c r="AL423" i="5"/>
  <c r="AG423" i="5"/>
  <c r="L423" i="5"/>
  <c r="M423" i="5" s="1"/>
  <c r="AL180" i="5"/>
  <c r="AG180" i="5"/>
  <c r="L180" i="5"/>
  <c r="M180" i="5" s="1"/>
  <c r="AL606" i="5"/>
  <c r="AG606" i="5"/>
  <c r="L606" i="5"/>
  <c r="M606" i="5" s="1"/>
  <c r="AL31" i="5"/>
  <c r="AG31" i="5"/>
  <c r="L31" i="5"/>
  <c r="M31" i="5" s="1"/>
  <c r="AL342" i="5"/>
  <c r="AG342" i="5"/>
  <c r="L342" i="5"/>
  <c r="M342" i="5" s="1"/>
  <c r="AL398" i="5"/>
  <c r="AK398" i="5"/>
  <c r="AJ398" i="5"/>
  <c r="AH398" i="5"/>
  <c r="AG398" i="5"/>
  <c r="L398" i="5"/>
  <c r="M398" i="5" s="1"/>
  <c r="AL162" i="5"/>
  <c r="AG162" i="5"/>
  <c r="L162" i="5"/>
  <c r="M162" i="5" s="1"/>
  <c r="AL96" i="5"/>
  <c r="AG96" i="5"/>
  <c r="L96" i="5"/>
  <c r="M96" i="5" s="1"/>
  <c r="AL493" i="5"/>
  <c r="AG493" i="5"/>
  <c r="L493" i="5"/>
  <c r="M493" i="5" s="1"/>
  <c r="AL350" i="5"/>
  <c r="AG350" i="5"/>
  <c r="L350" i="5"/>
  <c r="M350" i="5" s="1"/>
  <c r="AL69" i="5"/>
  <c r="AG69" i="5"/>
  <c r="L69" i="5"/>
  <c r="M69" i="5" s="1"/>
  <c r="AL553" i="5"/>
  <c r="AG553" i="5"/>
  <c r="L553" i="5"/>
  <c r="M553" i="5" s="1"/>
  <c r="AL321" i="5"/>
  <c r="AG321" i="5"/>
  <c r="L321" i="5"/>
  <c r="M321" i="5" s="1"/>
  <c r="AL568" i="5"/>
  <c r="AG568" i="5"/>
  <c r="L568" i="5"/>
  <c r="M568" i="5" s="1"/>
  <c r="AL251" i="5"/>
  <c r="AK251" i="5"/>
  <c r="AJ251" i="5"/>
  <c r="AH251" i="5"/>
  <c r="AG251" i="5"/>
  <c r="L251" i="5"/>
  <c r="M251" i="5" s="1"/>
  <c r="AL228" i="5"/>
  <c r="AK228" i="5"/>
  <c r="AJ228" i="5"/>
  <c r="AH228" i="5"/>
  <c r="AG228" i="5"/>
  <c r="L228" i="5"/>
  <c r="M228" i="5" s="1"/>
  <c r="AL176" i="5"/>
  <c r="AK176" i="5"/>
  <c r="AJ176" i="5"/>
  <c r="AH176" i="5"/>
  <c r="AG176" i="5"/>
  <c r="L176" i="5"/>
  <c r="M176" i="5" s="1"/>
  <c r="AL328" i="5"/>
  <c r="AK328" i="5"/>
  <c r="AJ328" i="5"/>
  <c r="AH328" i="5"/>
  <c r="AG328" i="5"/>
  <c r="L328" i="5"/>
  <c r="M328" i="5" s="1"/>
  <c r="AL214" i="5"/>
  <c r="AK214" i="5"/>
  <c r="AJ214" i="5"/>
  <c r="AH214" i="5"/>
  <c r="AG214" i="5"/>
  <c r="L214" i="5"/>
  <c r="M214" i="5" s="1"/>
  <c r="S50" i="5" l="1"/>
  <c r="P50" i="5"/>
  <c r="S622" i="5"/>
  <c r="P622" i="5"/>
  <c r="P393" i="5"/>
  <c r="S393" i="5"/>
  <c r="P244" i="5"/>
  <c r="S244" i="5"/>
  <c r="S116" i="5"/>
  <c r="P116" i="5"/>
  <c r="P496" i="5"/>
  <c r="P362" i="5"/>
  <c r="S362" i="5"/>
  <c r="F417" i="20" s="1"/>
  <c r="S342" i="5"/>
  <c r="F394" i="20" s="1"/>
  <c r="S606" i="5"/>
  <c r="S423" i="5"/>
  <c r="S65" i="5"/>
  <c r="S151" i="5"/>
  <c r="F174" i="20" s="1"/>
  <c r="S31" i="5"/>
  <c r="S105" i="5"/>
  <c r="S482" i="5"/>
  <c r="S96" i="5"/>
  <c r="Y96" i="5" s="1"/>
  <c r="S162" i="5"/>
  <c r="S265" i="5"/>
  <c r="S465" i="5"/>
  <c r="S557" i="5"/>
  <c r="S358" i="5"/>
  <c r="S242" i="5"/>
  <c r="F277" i="20" s="1"/>
  <c r="S114" i="5"/>
  <c r="S579" i="5"/>
  <c r="S596" i="5"/>
  <c r="F690" i="20" s="1"/>
  <c r="S94" i="5"/>
  <c r="S500" i="5"/>
  <c r="S625" i="5"/>
  <c r="S562" i="5"/>
  <c r="S187" i="5"/>
  <c r="F214" i="20" s="1"/>
  <c r="S398" i="5"/>
  <c r="S341" i="5"/>
  <c r="S248" i="5"/>
  <c r="S331" i="5"/>
  <c r="S653" i="5"/>
  <c r="F756" i="20" s="1"/>
  <c r="S420" i="5"/>
  <c r="S22" i="5"/>
  <c r="S113" i="5"/>
  <c r="S223" i="5"/>
  <c r="F255" i="20" s="1"/>
  <c r="S313" i="5"/>
  <c r="S307" i="5"/>
  <c r="S180" i="5"/>
  <c r="S315" i="5"/>
  <c r="S536" i="5"/>
  <c r="S602" i="5"/>
  <c r="S418" i="5"/>
  <c r="S532" i="5"/>
  <c r="S508" i="5"/>
  <c r="M377" i="5"/>
  <c r="S377" i="5" s="1"/>
  <c r="S502" i="5"/>
  <c r="S279" i="5"/>
  <c r="S640" i="5"/>
  <c r="M394" i="5"/>
  <c r="P394" i="5" s="1"/>
  <c r="M57" i="5"/>
  <c r="S57" i="5" s="1"/>
  <c r="Y57" i="5" s="1"/>
  <c r="M209" i="5"/>
  <c r="S209" i="5" s="1"/>
  <c r="M495" i="5"/>
  <c r="S495" i="5" s="1"/>
  <c r="F573" i="20" s="1"/>
  <c r="M283" i="5"/>
  <c r="S283" i="5" s="1"/>
  <c r="M126" i="5"/>
  <c r="S126" i="5" s="1"/>
  <c r="F144" i="20" s="1"/>
  <c r="AK54" i="5"/>
  <c r="M54" i="5"/>
  <c r="S54" i="5" s="1"/>
  <c r="F60" i="20" s="1"/>
  <c r="M23" i="5"/>
  <c r="S23" i="5" s="1"/>
  <c r="M230" i="5"/>
  <c r="S230" i="5" s="1"/>
  <c r="M157" i="5"/>
  <c r="S157" i="5" s="1"/>
  <c r="F181" i="20" s="1"/>
  <c r="M353" i="5"/>
  <c r="S353" i="5" s="1"/>
  <c r="M210" i="5"/>
  <c r="S210" i="5" s="1"/>
  <c r="AK110" i="5"/>
  <c r="M110" i="5"/>
  <c r="S110" i="5" s="1"/>
  <c r="AK238" i="5"/>
  <c r="M238" i="5"/>
  <c r="S238" i="5" s="1"/>
  <c r="F273" i="20" s="1"/>
  <c r="AK58" i="5"/>
  <c r="M58" i="5"/>
  <c r="P58" i="5" s="1"/>
  <c r="AK474" i="5"/>
  <c r="M474" i="5"/>
  <c r="P474" i="5" s="1"/>
  <c r="AK497" i="5"/>
  <c r="M497" i="5"/>
  <c r="P497" i="5" s="1"/>
  <c r="AK641" i="5"/>
  <c r="M641" i="5"/>
  <c r="P641" i="5" s="1"/>
  <c r="AK599" i="5"/>
  <c r="M599" i="5"/>
  <c r="P599" i="5" s="1"/>
  <c r="AK414" i="5"/>
  <c r="M414" i="5"/>
  <c r="P414" i="5" s="1"/>
  <c r="AK586" i="5"/>
  <c r="M586" i="5"/>
  <c r="P586" i="5" s="1"/>
  <c r="M100" i="5"/>
  <c r="S100" i="5" s="1"/>
  <c r="M463" i="5"/>
  <c r="S463" i="5" s="1"/>
  <c r="M253" i="5"/>
  <c r="S253" i="5" s="1"/>
  <c r="M650" i="5"/>
  <c r="P650" i="5" s="1"/>
  <c r="M494" i="5"/>
  <c r="P494" i="5" s="1"/>
  <c r="M311" i="5"/>
  <c r="P311" i="5" s="1"/>
  <c r="M15" i="5"/>
  <c r="S15" i="5" s="1"/>
  <c r="F15" i="20" s="1"/>
  <c r="M200" i="5"/>
  <c r="S200" i="5" s="1"/>
  <c r="M430" i="5"/>
  <c r="S430" i="5" s="1"/>
  <c r="M183" i="5"/>
  <c r="P183" i="5" s="1"/>
  <c r="M260" i="5"/>
  <c r="S260" i="5" s="1"/>
  <c r="M291" i="5"/>
  <c r="P291" i="5" s="1"/>
  <c r="M468" i="5"/>
  <c r="S468" i="5" s="1"/>
  <c r="M43" i="5"/>
  <c r="P43" i="5" s="1"/>
  <c r="M181" i="5"/>
  <c r="S181" i="5" s="1"/>
  <c r="M219" i="5"/>
  <c r="P219" i="5" s="1"/>
  <c r="M56" i="5"/>
  <c r="P56" i="5" s="1"/>
  <c r="M466" i="5"/>
  <c r="S466" i="5" s="1"/>
  <c r="M637" i="5"/>
  <c r="S637" i="5" s="1"/>
  <c r="M371" i="5"/>
  <c r="S371" i="5" s="1"/>
  <c r="M635" i="5"/>
  <c r="P635" i="5" s="1"/>
  <c r="M453" i="5"/>
  <c r="P453" i="5" s="1"/>
  <c r="M243" i="5"/>
  <c r="P243" i="5" s="1"/>
  <c r="M88" i="5"/>
  <c r="S88" i="5" s="1"/>
  <c r="F100" i="20" s="1"/>
  <c r="M387" i="5"/>
  <c r="S387" i="5" s="1"/>
  <c r="M130" i="5"/>
  <c r="S130" i="5" s="1"/>
  <c r="F149" i="20" s="1"/>
  <c r="M354" i="5"/>
  <c r="S354" i="5" s="1"/>
  <c r="M410" i="5"/>
  <c r="S410" i="5" s="1"/>
  <c r="M137" i="5"/>
  <c r="S137" i="5" s="1"/>
  <c r="M491" i="5"/>
  <c r="S491" i="5" s="1"/>
  <c r="M109" i="5"/>
  <c r="S109" i="5" s="1"/>
  <c r="M222" i="5"/>
  <c r="S222" i="5" s="1"/>
  <c r="M440" i="5"/>
  <c r="S440" i="5" s="1"/>
  <c r="Y440" i="5" s="1"/>
  <c r="M298" i="5"/>
  <c r="S298" i="5" s="1"/>
  <c r="F343" i="20" s="1"/>
  <c r="M454" i="5"/>
  <c r="S454" i="5" s="1"/>
  <c r="M370" i="5"/>
  <c r="S370" i="5" s="1"/>
  <c r="M439" i="5"/>
  <c r="S439" i="5" s="1"/>
  <c r="F507" i="20" s="1"/>
  <c r="M490" i="5"/>
  <c r="S490" i="5" s="1"/>
  <c r="M59" i="5"/>
  <c r="S59" i="5" s="1"/>
  <c r="M76" i="5"/>
  <c r="S76" i="5" s="1"/>
  <c r="F86" i="20" s="1"/>
  <c r="M654" i="5"/>
  <c r="S654" i="5" s="1"/>
  <c r="M254" i="5"/>
  <c r="S254" i="5" s="1"/>
  <c r="M212" i="5"/>
  <c r="S212" i="5" s="1"/>
  <c r="M221" i="5"/>
  <c r="S221" i="5" s="1"/>
  <c r="M522" i="5"/>
  <c r="S522" i="5" s="1"/>
  <c r="M217" i="5"/>
  <c r="S217" i="5" s="1"/>
  <c r="M472" i="5"/>
  <c r="S472" i="5" s="1"/>
  <c r="M320" i="5"/>
  <c r="S320" i="5" s="1"/>
  <c r="F368" i="20" s="1"/>
  <c r="M83" i="5"/>
  <c r="S83" i="5" s="1"/>
  <c r="M61" i="5"/>
  <c r="S61" i="5" s="1"/>
  <c r="M404" i="5"/>
  <c r="S404" i="5" s="1"/>
  <c r="M72" i="5"/>
  <c r="S72" i="5" s="1"/>
  <c r="F81" i="20" s="1"/>
  <c r="M30" i="5"/>
  <c r="S30" i="5" s="1"/>
  <c r="F32" i="20" s="1"/>
  <c r="M302" i="5"/>
  <c r="S302" i="5" s="1"/>
  <c r="M225" i="5"/>
  <c r="S225" i="5" s="1"/>
  <c r="F258" i="20" s="1"/>
  <c r="M173" i="5"/>
  <c r="S173" i="5" s="1"/>
  <c r="F198" i="20" s="1"/>
  <c r="M199" i="5"/>
  <c r="S199" i="5" s="1"/>
  <c r="P640" i="5"/>
  <c r="M585" i="5"/>
  <c r="S585" i="5" s="1"/>
  <c r="F678" i="20" s="1"/>
  <c r="M435" i="5"/>
  <c r="P435" i="5" s="1"/>
  <c r="M124" i="5"/>
  <c r="P124" i="5" s="1"/>
  <c r="M191" i="5"/>
  <c r="S191" i="5" s="1"/>
  <c r="M518" i="5"/>
  <c r="P518" i="5" s="1"/>
  <c r="M401" i="5"/>
  <c r="P401" i="5" s="1"/>
  <c r="M274" i="5"/>
  <c r="S274" i="5" s="1"/>
  <c r="F315" i="20" s="1"/>
  <c r="M208" i="5"/>
  <c r="S208" i="5" s="1"/>
  <c r="M77" i="5"/>
  <c r="P77" i="5" s="1"/>
  <c r="M621" i="5"/>
  <c r="S621" i="5" s="1"/>
  <c r="F720" i="20" s="1"/>
  <c r="M21" i="5"/>
  <c r="S21" i="5" s="1"/>
  <c r="M204" i="5"/>
  <c r="S204" i="5" s="1"/>
  <c r="F234" i="20" s="1"/>
  <c r="M645" i="5"/>
  <c r="S645" i="5" s="1"/>
  <c r="M295" i="5"/>
  <c r="S295" i="5" s="1"/>
  <c r="M227" i="5"/>
  <c r="S227" i="5" s="1"/>
  <c r="M27" i="5"/>
  <c r="S27" i="5" s="1"/>
  <c r="AJ216" i="5"/>
  <c r="S214" i="5"/>
  <c r="F245" i="20" s="1"/>
  <c r="S328" i="5"/>
  <c r="S176" i="5"/>
  <c r="F202" i="20" s="1"/>
  <c r="S228" i="5"/>
  <c r="S251" i="5"/>
  <c r="S568" i="5"/>
  <c r="F658" i="20" s="1"/>
  <c r="S321" i="5"/>
  <c r="S553" i="5"/>
  <c r="S69" i="5"/>
  <c r="S350" i="5"/>
  <c r="S493" i="5"/>
  <c r="F570" i="20" s="1"/>
  <c r="S541" i="5"/>
  <c r="S499" i="5"/>
  <c r="S485" i="5"/>
  <c r="S516" i="5"/>
  <c r="S149" i="5"/>
  <c r="S310" i="5"/>
  <c r="S644" i="5"/>
  <c r="F745" i="20" s="1"/>
  <c r="S91" i="5"/>
  <c r="S587" i="5"/>
  <c r="S355" i="5"/>
  <c r="S7" i="5"/>
  <c r="S45" i="5"/>
  <c r="F50" i="20" s="1"/>
  <c r="S55" i="5"/>
  <c r="S345" i="5"/>
  <c r="S593" i="5"/>
  <c r="F687" i="20" s="1"/>
  <c r="S399" i="5"/>
  <c r="S142" i="5"/>
  <c r="F163" i="20" s="1"/>
  <c r="S49" i="5"/>
  <c r="S537" i="5"/>
  <c r="S216" i="5"/>
  <c r="S192" i="5"/>
  <c r="S99" i="5"/>
  <c r="S603" i="5"/>
  <c r="F699" i="20" s="1"/>
  <c r="S167" i="5"/>
  <c r="F191" i="20" s="1"/>
  <c r="S164" i="5"/>
  <c r="S256" i="5"/>
  <c r="S496" i="5"/>
  <c r="F574" i="20" s="1"/>
  <c r="S224" i="5"/>
  <c r="S196" i="5"/>
  <c r="S456" i="5"/>
  <c r="S104" i="5"/>
  <c r="F119" i="20" s="1"/>
  <c r="S161" i="5"/>
  <c r="S148" i="5"/>
  <c r="S174" i="5"/>
  <c r="F199" i="20" s="1"/>
  <c r="S239" i="5"/>
  <c r="F274" i="20" s="1"/>
  <c r="S185" i="5"/>
  <c r="S381" i="5"/>
  <c r="S340" i="5"/>
  <c r="S42" i="5"/>
  <c r="F46" i="20" s="1"/>
  <c r="S108" i="5"/>
  <c r="S347" i="5"/>
  <c r="S432" i="5"/>
  <c r="S47" i="5"/>
  <c r="S476" i="5"/>
  <c r="S352" i="5"/>
  <c r="S312" i="5"/>
  <c r="S92" i="5"/>
  <c r="F105" i="20" s="1"/>
  <c r="S395" i="5"/>
  <c r="S330" i="5"/>
  <c r="S136" i="5"/>
  <c r="S421" i="5"/>
  <c r="S462" i="5"/>
  <c r="F534" i="20" s="1"/>
  <c r="S271" i="5"/>
  <c r="F311" i="20" s="1"/>
  <c r="S429" i="5"/>
  <c r="S119" i="5"/>
  <c r="F136" i="20" s="1"/>
  <c r="S120" i="5"/>
  <c r="S571" i="5"/>
  <c r="S529" i="5"/>
  <c r="F612" i="20" s="1"/>
  <c r="S548" i="5"/>
  <c r="S567" i="5"/>
  <c r="S563" i="5"/>
  <c r="S66" i="5"/>
  <c r="F74" i="20" s="1"/>
  <c r="S293" i="5"/>
  <c r="S629" i="5"/>
  <c r="S40" i="5"/>
  <c r="S523" i="5"/>
  <c r="S322" i="5"/>
  <c r="F371" i="20" s="1"/>
  <c r="S416" i="5"/>
  <c r="S127" i="5"/>
  <c r="S67" i="5"/>
  <c r="S583" i="5"/>
  <c r="F675" i="20" s="1"/>
  <c r="S213" i="5"/>
  <c r="S218" i="5"/>
  <c r="S373" i="5"/>
  <c r="Y373" i="5" s="1"/>
  <c r="S268" i="5"/>
  <c r="S232" i="5"/>
  <c r="S486" i="5"/>
  <c r="F562" i="20" s="1"/>
  <c r="S643" i="5"/>
  <c r="S559" i="5"/>
  <c r="S539" i="5"/>
  <c r="S86" i="5"/>
  <c r="S44" i="5"/>
  <c r="S363" i="5"/>
  <c r="S369" i="5"/>
  <c r="S107" i="5"/>
  <c r="F122" i="20" s="1"/>
  <c r="S143" i="5"/>
  <c r="S314" i="5"/>
  <c r="S28" i="5"/>
  <c r="S106" i="5"/>
  <c r="S538" i="5"/>
  <c r="F623" i="20" s="1"/>
  <c r="S240" i="5"/>
  <c r="S241" i="5"/>
  <c r="S464" i="5"/>
  <c r="S206" i="5"/>
  <c r="S98" i="5"/>
  <c r="F112" i="20" s="1"/>
  <c r="S469" i="5"/>
  <c r="S649" i="5"/>
  <c r="S304" i="5"/>
  <c r="S85" i="5"/>
  <c r="S150" i="5"/>
  <c r="F172" i="20" s="1"/>
  <c r="S258" i="5"/>
  <c r="S34" i="5"/>
  <c r="S531" i="5"/>
  <c r="S246" i="5"/>
  <c r="S488" i="5"/>
  <c r="S386" i="5"/>
  <c r="F445" i="20" s="1"/>
  <c r="AJ578" i="5"/>
  <c r="AH578" i="5"/>
  <c r="AK578" i="5"/>
  <c r="AJ622" i="5"/>
  <c r="AH622" i="5"/>
  <c r="AK622" i="5"/>
  <c r="AJ360" i="5"/>
  <c r="AH360" i="5"/>
  <c r="AK360" i="5"/>
  <c r="AJ515" i="5"/>
  <c r="AH515" i="5"/>
  <c r="AK515" i="5"/>
  <c r="S12" i="5"/>
  <c r="P12" i="5"/>
  <c r="AJ259" i="5"/>
  <c r="AH259" i="5"/>
  <c r="AK259" i="5"/>
  <c r="AJ122" i="5"/>
  <c r="AH122" i="5"/>
  <c r="AK122" i="5"/>
  <c r="AJ158" i="5"/>
  <c r="AH158" i="5"/>
  <c r="AK158" i="5"/>
  <c r="AJ655" i="5"/>
  <c r="AH655" i="5"/>
  <c r="AK655" i="5"/>
  <c r="AJ333" i="5"/>
  <c r="AH333" i="5"/>
  <c r="AK333" i="5"/>
  <c r="S524" i="5"/>
  <c r="F606" i="20" s="1"/>
  <c r="P524" i="5"/>
  <c r="AJ198" i="5"/>
  <c r="AH198" i="5"/>
  <c r="AK198" i="5"/>
  <c r="AJ80" i="5"/>
  <c r="AH80" i="5"/>
  <c r="AK80" i="5"/>
  <c r="AJ301" i="5"/>
  <c r="AH301" i="5"/>
  <c r="AK301" i="5"/>
  <c r="AJ543" i="5"/>
  <c r="AH543" i="5"/>
  <c r="AK543" i="5"/>
  <c r="AJ131" i="5"/>
  <c r="AH131" i="5"/>
  <c r="AK131" i="5"/>
  <c r="AJ26" i="5"/>
  <c r="AH26" i="5"/>
  <c r="AK26" i="5"/>
  <c r="AJ165" i="5"/>
  <c r="AH165" i="5"/>
  <c r="AK165" i="5"/>
  <c r="AJ233" i="5"/>
  <c r="AH233" i="5"/>
  <c r="AK233" i="5"/>
  <c r="AJ101" i="5"/>
  <c r="AH101" i="5"/>
  <c r="AK101" i="5"/>
  <c r="AJ194" i="5"/>
  <c r="AH194" i="5"/>
  <c r="AK194" i="5"/>
  <c r="AJ509" i="5"/>
  <c r="AH509" i="5"/>
  <c r="AK509" i="5"/>
  <c r="S427" i="5"/>
  <c r="P427" i="5"/>
  <c r="S84" i="5"/>
  <c r="F95" i="20" s="1"/>
  <c r="P84" i="5"/>
  <c r="AJ379" i="5"/>
  <c r="AH379" i="5"/>
  <c r="AK379" i="5"/>
  <c r="AJ229" i="5"/>
  <c r="AH229" i="5"/>
  <c r="AK229" i="5"/>
  <c r="AJ575" i="5"/>
  <c r="AH575" i="5"/>
  <c r="AK575" i="5"/>
  <c r="AJ20" i="5"/>
  <c r="AH20" i="5"/>
  <c r="AK20" i="5"/>
  <c r="AJ9" i="5"/>
  <c r="AH9" i="5"/>
  <c r="AK9" i="5"/>
  <c r="AJ41" i="5"/>
  <c r="AH41" i="5"/>
  <c r="AK41" i="5"/>
  <c r="AJ317" i="5"/>
  <c r="AH317" i="5"/>
  <c r="AK317" i="5"/>
  <c r="AJ37" i="5"/>
  <c r="AH37" i="5"/>
  <c r="AK37" i="5"/>
  <c r="AJ631" i="5"/>
  <c r="AH631" i="5"/>
  <c r="AK631" i="5"/>
  <c r="AJ426" i="5"/>
  <c r="AH426" i="5"/>
  <c r="AK426" i="5"/>
  <c r="AJ306" i="5"/>
  <c r="AH306" i="5"/>
  <c r="AK306" i="5"/>
  <c r="S16" i="5"/>
  <c r="P16" i="5"/>
  <c r="AK192" i="5"/>
  <c r="AJ192" i="5"/>
  <c r="AH192" i="5"/>
  <c r="AK99" i="5"/>
  <c r="AJ99" i="5"/>
  <c r="AH99" i="5"/>
  <c r="AK603" i="5"/>
  <c r="AJ603" i="5"/>
  <c r="AH603" i="5"/>
  <c r="AK167" i="5"/>
  <c r="AJ167" i="5"/>
  <c r="AH167" i="5"/>
  <c r="AK164" i="5"/>
  <c r="AJ164" i="5"/>
  <c r="AH164" i="5"/>
  <c r="AK256" i="5"/>
  <c r="AJ256" i="5"/>
  <c r="AH256" i="5"/>
  <c r="AK496" i="5"/>
  <c r="AJ496" i="5"/>
  <c r="AH496" i="5"/>
  <c r="AK196" i="5"/>
  <c r="AJ196" i="5"/>
  <c r="AH196" i="5"/>
  <c r="AK456" i="5"/>
  <c r="AJ456" i="5"/>
  <c r="AH456" i="5"/>
  <c r="AK104" i="5"/>
  <c r="AJ104" i="5"/>
  <c r="AH104" i="5"/>
  <c r="AK161" i="5"/>
  <c r="AJ161" i="5"/>
  <c r="AH161" i="5"/>
  <c r="AJ568" i="5"/>
  <c r="AH568" i="5"/>
  <c r="AK568" i="5"/>
  <c r="AJ321" i="5"/>
  <c r="AH321" i="5"/>
  <c r="AK321" i="5"/>
  <c r="AJ553" i="5"/>
  <c r="AH553" i="5"/>
  <c r="AK553" i="5"/>
  <c r="AJ69" i="5"/>
  <c r="AH69" i="5"/>
  <c r="AK69" i="5"/>
  <c r="AJ350" i="5"/>
  <c r="AH350" i="5"/>
  <c r="AK350" i="5"/>
  <c r="AJ493" i="5"/>
  <c r="AH493" i="5"/>
  <c r="AK493" i="5"/>
  <c r="AJ96" i="5"/>
  <c r="AH96" i="5"/>
  <c r="AK96" i="5"/>
  <c r="AJ162" i="5"/>
  <c r="AH162" i="5"/>
  <c r="AK162" i="5"/>
  <c r="AJ342" i="5"/>
  <c r="AH342" i="5"/>
  <c r="AK342" i="5"/>
  <c r="AJ31" i="5"/>
  <c r="AH31" i="5"/>
  <c r="AK31" i="5"/>
  <c r="AJ606" i="5"/>
  <c r="AH606" i="5"/>
  <c r="AK606" i="5"/>
  <c r="AJ180" i="5"/>
  <c r="AH180" i="5"/>
  <c r="AK180" i="5"/>
  <c r="AJ423" i="5"/>
  <c r="AH423" i="5"/>
  <c r="AK423" i="5"/>
  <c r="AJ105" i="5"/>
  <c r="AH105" i="5"/>
  <c r="AK105" i="5"/>
  <c r="AJ65" i="5"/>
  <c r="AH65" i="5"/>
  <c r="AK65" i="5"/>
  <c r="AJ307" i="5"/>
  <c r="AH307" i="5"/>
  <c r="AK307" i="5"/>
  <c r="AJ151" i="5"/>
  <c r="AH151" i="5"/>
  <c r="AK151" i="5"/>
  <c r="AJ265" i="5"/>
  <c r="AH265" i="5"/>
  <c r="AK265" i="5"/>
  <c r="AJ341" i="5"/>
  <c r="AH341" i="5"/>
  <c r="AK341" i="5"/>
  <c r="AJ313" i="5"/>
  <c r="AH313" i="5"/>
  <c r="AK313" i="5"/>
  <c r="AJ590" i="5"/>
  <c r="AH590" i="5"/>
  <c r="AK590" i="5"/>
  <c r="AJ275" i="5"/>
  <c r="AH275" i="5"/>
  <c r="AK275" i="5"/>
  <c r="AJ195" i="5"/>
  <c r="AH195" i="5"/>
  <c r="AK195" i="5"/>
  <c r="S337" i="5"/>
  <c r="P337" i="5"/>
  <c r="AJ169" i="5"/>
  <c r="AH169" i="5"/>
  <c r="AK169" i="5"/>
  <c r="S11" i="5"/>
  <c r="P11" i="5"/>
  <c r="AJ316" i="5"/>
  <c r="AH316" i="5"/>
  <c r="AK316" i="5"/>
  <c r="AJ481" i="5"/>
  <c r="AH481" i="5"/>
  <c r="AK481" i="5"/>
  <c r="AJ168" i="5"/>
  <c r="AH168" i="5"/>
  <c r="AK168" i="5"/>
  <c r="AJ382" i="5"/>
  <c r="AH382" i="5"/>
  <c r="AK382" i="5"/>
  <c r="S457" i="5"/>
  <c r="P457" i="5"/>
  <c r="AJ111" i="5"/>
  <c r="AH111" i="5"/>
  <c r="AK111" i="5"/>
  <c r="AJ51" i="5"/>
  <c r="AH51" i="5"/>
  <c r="AK51" i="5"/>
  <c r="AJ144" i="5"/>
  <c r="AH144" i="5"/>
  <c r="AK144" i="5"/>
  <c r="AJ64" i="5"/>
  <c r="AH64" i="5"/>
  <c r="AK64" i="5"/>
  <c r="AJ297" i="5"/>
  <c r="AH297" i="5"/>
  <c r="AK297" i="5"/>
  <c r="S551" i="5"/>
  <c r="P551" i="5"/>
  <c r="AJ87" i="5"/>
  <c r="AH87" i="5"/>
  <c r="AK87" i="5"/>
  <c r="AJ527" i="5"/>
  <c r="AH527" i="5"/>
  <c r="AK527" i="5"/>
  <c r="AJ294" i="5"/>
  <c r="AH294" i="5"/>
  <c r="AK294" i="5"/>
  <c r="AJ82" i="5"/>
  <c r="AH82" i="5"/>
  <c r="AK82" i="5"/>
  <c r="AJ528" i="5"/>
  <c r="AH528" i="5"/>
  <c r="AK528" i="5"/>
  <c r="AJ480" i="5"/>
  <c r="AH480" i="5"/>
  <c r="AK480" i="5"/>
  <c r="AJ272" i="5"/>
  <c r="AH272" i="5"/>
  <c r="AK272" i="5"/>
  <c r="AJ262" i="5"/>
  <c r="AH262" i="5"/>
  <c r="AK262" i="5"/>
  <c r="AJ560" i="5"/>
  <c r="AH560" i="5"/>
  <c r="AK560" i="5"/>
  <c r="AJ309" i="5"/>
  <c r="AH309" i="5"/>
  <c r="AK309" i="5"/>
  <c r="AK201" i="5"/>
  <c r="AJ201" i="5"/>
  <c r="AH201" i="5"/>
  <c r="AK248" i="5"/>
  <c r="AJ248" i="5"/>
  <c r="AH248" i="5"/>
  <c r="AK331" i="5"/>
  <c r="AJ331" i="5"/>
  <c r="AH331" i="5"/>
  <c r="AK465" i="5"/>
  <c r="AJ465" i="5"/>
  <c r="AH465" i="5"/>
  <c r="AK653" i="5"/>
  <c r="AJ653" i="5"/>
  <c r="AH653" i="5"/>
  <c r="AK557" i="5"/>
  <c r="AJ557" i="5"/>
  <c r="AH557" i="5"/>
  <c r="AK420" i="5"/>
  <c r="AJ420" i="5"/>
  <c r="AH420" i="5"/>
  <c r="AK358" i="5"/>
  <c r="AJ358" i="5"/>
  <c r="AH358" i="5"/>
  <c r="AK22" i="5"/>
  <c r="AJ22" i="5"/>
  <c r="AH22" i="5"/>
  <c r="AK242" i="5"/>
  <c r="AJ242" i="5"/>
  <c r="AH242" i="5"/>
  <c r="AK113" i="5"/>
  <c r="AJ113" i="5"/>
  <c r="AH113" i="5"/>
  <c r="AK579" i="5"/>
  <c r="AJ579" i="5"/>
  <c r="AH579" i="5"/>
  <c r="AK223" i="5"/>
  <c r="AJ223" i="5"/>
  <c r="AH223" i="5"/>
  <c r="AK596" i="5"/>
  <c r="AJ596" i="5"/>
  <c r="AH596" i="5"/>
  <c r="AK94" i="5"/>
  <c r="AJ94" i="5"/>
  <c r="AH94" i="5"/>
  <c r="AK57" i="5"/>
  <c r="AJ57" i="5"/>
  <c r="AH57" i="5"/>
  <c r="AK209" i="5"/>
  <c r="AJ209" i="5"/>
  <c r="AH209" i="5"/>
  <c r="AK495" i="5"/>
  <c r="AJ495" i="5"/>
  <c r="AH495" i="5"/>
  <c r="AK283" i="5"/>
  <c r="AJ283" i="5"/>
  <c r="AH283" i="5"/>
  <c r="AK23" i="5"/>
  <c r="AJ23" i="5"/>
  <c r="AH23" i="5"/>
  <c r="AK230" i="5"/>
  <c r="AJ230" i="5"/>
  <c r="AH230" i="5"/>
  <c r="AK157" i="5"/>
  <c r="AJ157" i="5"/>
  <c r="AH157" i="5"/>
  <c r="AK353" i="5"/>
  <c r="AJ353" i="5"/>
  <c r="AH353" i="5"/>
  <c r="AK210" i="5"/>
  <c r="AJ210" i="5"/>
  <c r="AH210" i="5"/>
  <c r="AK126" i="5"/>
  <c r="AJ126" i="5"/>
  <c r="AH126" i="5"/>
  <c r="AJ377" i="5"/>
  <c r="AH377" i="5"/>
  <c r="AJ129" i="5"/>
  <c r="AH129" i="5"/>
  <c r="AJ54" i="5"/>
  <c r="AH54" i="5"/>
  <c r="AJ257" i="5"/>
  <c r="AH257" i="5"/>
  <c r="AJ110" i="5"/>
  <c r="AH110" i="5"/>
  <c r="AJ182" i="5"/>
  <c r="AH182" i="5"/>
  <c r="AJ494" i="5"/>
  <c r="AH494" i="5"/>
  <c r="AJ311" i="5"/>
  <c r="AH311" i="5"/>
  <c r="AJ505" i="5"/>
  <c r="AH505" i="5"/>
  <c r="AJ15" i="5"/>
  <c r="AH15" i="5"/>
  <c r="AJ163" i="5"/>
  <c r="AH163" i="5"/>
  <c r="AJ200" i="5"/>
  <c r="AH200" i="5"/>
  <c r="AJ250" i="5"/>
  <c r="AH250" i="5"/>
  <c r="AJ430" i="5"/>
  <c r="AH430" i="5"/>
  <c r="AJ470" i="5"/>
  <c r="AH470" i="5"/>
  <c r="AJ183" i="5"/>
  <c r="AH183" i="5"/>
  <c r="AJ473" i="5"/>
  <c r="AH473" i="5"/>
  <c r="S48" i="5"/>
  <c r="P48" i="5"/>
  <c r="S412" i="5"/>
  <c r="P412" i="5"/>
  <c r="S611" i="5"/>
  <c r="F708" i="20" s="1"/>
  <c r="P611" i="5"/>
  <c r="AJ637" i="5"/>
  <c r="AH637" i="5"/>
  <c r="AJ371" i="5"/>
  <c r="AH371" i="5"/>
  <c r="AJ635" i="5"/>
  <c r="AH635" i="5"/>
  <c r="AJ171" i="5"/>
  <c r="AH171" i="5"/>
  <c r="AJ453" i="5"/>
  <c r="AH453" i="5"/>
  <c r="AJ533" i="5"/>
  <c r="AH533" i="5"/>
  <c r="AJ243" i="5"/>
  <c r="AH243" i="5"/>
  <c r="AK243" i="5"/>
  <c r="S573" i="5"/>
  <c r="P573" i="5"/>
  <c r="S519" i="5"/>
  <c r="P519" i="5"/>
  <c r="S323" i="5"/>
  <c r="F372" i="20" s="1"/>
  <c r="P323" i="5"/>
  <c r="AJ148" i="5"/>
  <c r="AH148" i="5"/>
  <c r="AK148" i="5"/>
  <c r="AJ174" i="5"/>
  <c r="AH174" i="5"/>
  <c r="AK174" i="5"/>
  <c r="AJ239" i="5"/>
  <c r="AH239" i="5"/>
  <c r="AK239" i="5"/>
  <c r="AJ185" i="5"/>
  <c r="AH185" i="5"/>
  <c r="AK185" i="5"/>
  <c r="AJ381" i="5"/>
  <c r="AH381" i="5"/>
  <c r="AK381" i="5"/>
  <c r="AJ340" i="5"/>
  <c r="AH340" i="5"/>
  <c r="AK340" i="5"/>
  <c r="AJ42" i="5"/>
  <c r="AH42" i="5"/>
  <c r="AK42" i="5"/>
  <c r="AJ108" i="5"/>
  <c r="AH108" i="5"/>
  <c r="AK108" i="5"/>
  <c r="AJ347" i="5"/>
  <c r="AH347" i="5"/>
  <c r="AK347" i="5"/>
  <c r="AJ432" i="5"/>
  <c r="AH432" i="5"/>
  <c r="AK432" i="5"/>
  <c r="AJ47" i="5"/>
  <c r="AH47" i="5"/>
  <c r="AK47" i="5"/>
  <c r="AJ476" i="5"/>
  <c r="AH476" i="5"/>
  <c r="AK476" i="5"/>
  <c r="AJ352" i="5"/>
  <c r="AH352" i="5"/>
  <c r="AK352" i="5"/>
  <c r="AJ312" i="5"/>
  <c r="AH312" i="5"/>
  <c r="AK312" i="5"/>
  <c r="AJ92" i="5"/>
  <c r="AH92" i="5"/>
  <c r="AK92" i="5"/>
  <c r="AJ395" i="5"/>
  <c r="AH395" i="5"/>
  <c r="AK395" i="5"/>
  <c r="AJ330" i="5"/>
  <c r="AH330" i="5"/>
  <c r="AK330" i="5"/>
  <c r="AJ136" i="5"/>
  <c r="AH136" i="5"/>
  <c r="AK136" i="5"/>
  <c r="AJ462" i="5"/>
  <c r="AH462" i="5"/>
  <c r="AK462" i="5"/>
  <c r="AJ271" i="5"/>
  <c r="AH271" i="5"/>
  <c r="AK271" i="5"/>
  <c r="AJ429" i="5"/>
  <c r="AH429" i="5"/>
  <c r="AK429" i="5"/>
  <c r="AJ119" i="5"/>
  <c r="AH119" i="5"/>
  <c r="AK119" i="5"/>
  <c r="AJ120" i="5"/>
  <c r="AH120" i="5"/>
  <c r="AK120" i="5"/>
  <c r="AJ571" i="5"/>
  <c r="AH571" i="5"/>
  <c r="AK571" i="5"/>
  <c r="AJ529" i="5"/>
  <c r="AH529" i="5"/>
  <c r="AK529" i="5"/>
  <c r="AJ548" i="5"/>
  <c r="AH548" i="5"/>
  <c r="AK548" i="5"/>
  <c r="AJ567" i="5"/>
  <c r="AH567" i="5"/>
  <c r="AK567" i="5"/>
  <c r="AJ563" i="5"/>
  <c r="AH563" i="5"/>
  <c r="AK563" i="5"/>
  <c r="AJ66" i="5"/>
  <c r="AH66" i="5"/>
  <c r="AK66" i="5"/>
  <c r="AJ293" i="5"/>
  <c r="AH293" i="5"/>
  <c r="AK293" i="5"/>
  <c r="AJ629" i="5"/>
  <c r="AH629" i="5"/>
  <c r="AK629" i="5"/>
  <c r="AJ40" i="5"/>
  <c r="AH40" i="5"/>
  <c r="AK40" i="5"/>
  <c r="AJ523" i="5"/>
  <c r="AH523" i="5"/>
  <c r="AK523" i="5"/>
  <c r="AJ322" i="5"/>
  <c r="AH322" i="5"/>
  <c r="AK322" i="5"/>
  <c r="AJ416" i="5"/>
  <c r="AH416" i="5"/>
  <c r="AK416" i="5"/>
  <c r="AJ127" i="5"/>
  <c r="AH127" i="5"/>
  <c r="AK127" i="5"/>
  <c r="AJ583" i="5"/>
  <c r="AH583" i="5"/>
  <c r="AK583" i="5"/>
  <c r="AJ213" i="5"/>
  <c r="AH213" i="5"/>
  <c r="AK213" i="5"/>
  <c r="AJ218" i="5"/>
  <c r="AH218" i="5"/>
  <c r="AK218" i="5"/>
  <c r="AJ373" i="5"/>
  <c r="AH373" i="5"/>
  <c r="AK373" i="5"/>
  <c r="M578" i="5"/>
  <c r="M360" i="5"/>
  <c r="M515" i="5"/>
  <c r="M590" i="5"/>
  <c r="M275" i="5"/>
  <c r="M195" i="5"/>
  <c r="M259" i="5"/>
  <c r="M122" i="5"/>
  <c r="M158" i="5"/>
  <c r="M655" i="5"/>
  <c r="M333" i="5"/>
  <c r="M169" i="5"/>
  <c r="M198" i="5"/>
  <c r="M80" i="5"/>
  <c r="M301" i="5"/>
  <c r="M543" i="5"/>
  <c r="M131" i="5"/>
  <c r="M26" i="5"/>
  <c r="M165" i="5"/>
  <c r="M233" i="5"/>
  <c r="M101" i="5"/>
  <c r="M194" i="5"/>
  <c r="M509" i="5"/>
  <c r="M316" i="5"/>
  <c r="M481" i="5"/>
  <c r="M168" i="5"/>
  <c r="M382" i="5"/>
  <c r="M111" i="5"/>
  <c r="M51" i="5"/>
  <c r="M144" i="5"/>
  <c r="M64" i="5"/>
  <c r="M297" i="5"/>
  <c r="M379" i="5"/>
  <c r="M229" i="5"/>
  <c r="M575" i="5"/>
  <c r="M20" i="5"/>
  <c r="M9" i="5"/>
  <c r="M41" i="5"/>
  <c r="M317" i="5"/>
  <c r="M37" i="5"/>
  <c r="M631" i="5"/>
  <c r="M426" i="5"/>
  <c r="M306" i="5"/>
  <c r="M87" i="5"/>
  <c r="M527" i="5"/>
  <c r="M294" i="5"/>
  <c r="M82" i="5"/>
  <c r="M528" i="5"/>
  <c r="M480" i="5"/>
  <c r="M272" i="5"/>
  <c r="M262" i="5"/>
  <c r="M560" i="5"/>
  <c r="M309" i="5"/>
  <c r="M201" i="5"/>
  <c r="P248" i="5"/>
  <c r="P331" i="5"/>
  <c r="P465" i="5"/>
  <c r="P653" i="5"/>
  <c r="P557" i="5"/>
  <c r="P420" i="5"/>
  <c r="P358" i="5"/>
  <c r="P22" i="5"/>
  <c r="P242" i="5"/>
  <c r="P113" i="5"/>
  <c r="P114" i="5"/>
  <c r="P579" i="5"/>
  <c r="P500" i="5"/>
  <c r="P223" i="5"/>
  <c r="P596" i="5"/>
  <c r="P94" i="5"/>
  <c r="P315" i="5"/>
  <c r="P536" i="5"/>
  <c r="P602" i="5"/>
  <c r="P418" i="5"/>
  <c r="P532" i="5"/>
  <c r="P508" i="5"/>
  <c r="P192" i="5"/>
  <c r="P99" i="5"/>
  <c r="P603" i="5"/>
  <c r="P167" i="5"/>
  <c r="P284" i="5"/>
  <c r="S284" i="5"/>
  <c r="P164" i="5"/>
  <c r="P256" i="5"/>
  <c r="P224" i="5"/>
  <c r="P196" i="5"/>
  <c r="P456" i="5"/>
  <c r="P104" i="5"/>
  <c r="P161" i="5"/>
  <c r="S129" i="5"/>
  <c r="P129" i="5"/>
  <c r="S257" i="5"/>
  <c r="P257" i="5"/>
  <c r="S182" i="5"/>
  <c r="P182" i="5"/>
  <c r="S448" i="5"/>
  <c r="P448" i="5"/>
  <c r="AJ238" i="5"/>
  <c r="AH238" i="5"/>
  <c r="AJ58" i="5"/>
  <c r="AH58" i="5"/>
  <c r="AJ474" i="5"/>
  <c r="AH474" i="5"/>
  <c r="AJ497" i="5"/>
  <c r="AH497" i="5"/>
  <c r="AJ641" i="5"/>
  <c r="AH641" i="5"/>
  <c r="AJ599" i="5"/>
  <c r="AH599" i="5"/>
  <c r="AJ414" i="5"/>
  <c r="AH414" i="5"/>
  <c r="AJ586" i="5"/>
  <c r="AH586" i="5"/>
  <c r="AJ463" i="5"/>
  <c r="AH463" i="5"/>
  <c r="AJ253" i="5"/>
  <c r="AH253" i="5"/>
  <c r="AJ650" i="5"/>
  <c r="AH650" i="5"/>
  <c r="S505" i="5"/>
  <c r="P505" i="5"/>
  <c r="S163" i="5"/>
  <c r="P163" i="5"/>
  <c r="S250" i="5"/>
  <c r="P250" i="5"/>
  <c r="S470" i="5"/>
  <c r="F543" i="20" s="1"/>
  <c r="P470" i="5"/>
  <c r="S473" i="5"/>
  <c r="P473" i="5"/>
  <c r="S273" i="5"/>
  <c r="P273" i="5"/>
  <c r="AJ260" i="5"/>
  <c r="AH260" i="5"/>
  <c r="AJ291" i="5"/>
  <c r="AH291" i="5"/>
  <c r="AJ468" i="5"/>
  <c r="AH468" i="5"/>
  <c r="AJ43" i="5"/>
  <c r="AH43" i="5"/>
  <c r="AJ181" i="5"/>
  <c r="AH181" i="5"/>
  <c r="AJ219" i="5"/>
  <c r="AH219" i="5"/>
  <c r="AJ56" i="5"/>
  <c r="AH56" i="5"/>
  <c r="AJ48" i="5"/>
  <c r="AH48" i="5"/>
  <c r="AJ466" i="5"/>
  <c r="AH466" i="5"/>
  <c r="AJ412" i="5"/>
  <c r="AH412" i="5"/>
  <c r="S171" i="5"/>
  <c r="P171" i="5"/>
  <c r="S533" i="5"/>
  <c r="P533" i="5"/>
  <c r="AJ88" i="5"/>
  <c r="AH88" i="5"/>
  <c r="AK88" i="5"/>
  <c r="AJ387" i="5"/>
  <c r="AH387" i="5"/>
  <c r="AK387" i="5"/>
  <c r="S607" i="5"/>
  <c r="F703" i="20" s="1"/>
  <c r="P607" i="5"/>
  <c r="S396" i="5"/>
  <c r="P396" i="5"/>
  <c r="P214" i="5"/>
  <c r="P328" i="5"/>
  <c r="P176" i="5"/>
  <c r="P228" i="5"/>
  <c r="P251" i="5"/>
  <c r="P568" i="5"/>
  <c r="P321" i="5"/>
  <c r="P553" i="5"/>
  <c r="P69" i="5"/>
  <c r="P350" i="5"/>
  <c r="P493" i="5"/>
  <c r="P96" i="5"/>
  <c r="P162" i="5"/>
  <c r="P398" i="5"/>
  <c r="P342" i="5"/>
  <c r="P31" i="5"/>
  <c r="P606" i="5"/>
  <c r="P180" i="5"/>
  <c r="P423" i="5"/>
  <c r="P105" i="5"/>
  <c r="P65" i="5"/>
  <c r="P307" i="5"/>
  <c r="P151" i="5"/>
  <c r="P482" i="5"/>
  <c r="P265" i="5"/>
  <c r="P341" i="5"/>
  <c r="P313" i="5"/>
  <c r="AK494" i="5"/>
  <c r="AK637" i="5"/>
  <c r="AK371" i="5"/>
  <c r="M581" i="5"/>
  <c r="M175" i="5"/>
  <c r="M520" i="5"/>
  <c r="M521" i="5"/>
  <c r="M455" i="5"/>
  <c r="M530" i="5"/>
  <c r="AJ207" i="5"/>
  <c r="AH207" i="5"/>
  <c r="AK207" i="5"/>
  <c r="AJ452" i="5"/>
  <c r="AH452" i="5"/>
  <c r="AK452" i="5"/>
  <c r="AJ372" i="5"/>
  <c r="AH372" i="5"/>
  <c r="AK372" i="5"/>
  <c r="S390" i="5"/>
  <c r="P390" i="5"/>
  <c r="AJ235" i="5"/>
  <c r="AH235" i="5"/>
  <c r="AK235" i="5"/>
  <c r="AJ266" i="5"/>
  <c r="AH266" i="5"/>
  <c r="AK266" i="5"/>
  <c r="AJ286" i="5"/>
  <c r="AH286" i="5"/>
  <c r="AK286" i="5"/>
  <c r="AJ39" i="5"/>
  <c r="AH39" i="5"/>
  <c r="AK39" i="5"/>
  <c r="AJ278" i="5"/>
  <c r="AH278" i="5"/>
  <c r="AK278" i="5"/>
  <c r="AJ535" i="5"/>
  <c r="AH535" i="5"/>
  <c r="AK535" i="5"/>
  <c r="AJ580" i="5"/>
  <c r="AH580" i="5"/>
  <c r="AK580" i="5"/>
  <c r="AJ555" i="5"/>
  <c r="AH555" i="5"/>
  <c r="AK555" i="5"/>
  <c r="AJ513" i="5"/>
  <c r="AH513" i="5"/>
  <c r="AK513" i="5"/>
  <c r="AJ52" i="5"/>
  <c r="AH52" i="5"/>
  <c r="AK52" i="5"/>
  <c r="AJ325" i="5"/>
  <c r="AH325" i="5"/>
  <c r="AK325" i="5"/>
  <c r="S123" i="5"/>
  <c r="P123" i="5"/>
  <c r="AJ434" i="5"/>
  <c r="AH434" i="5"/>
  <c r="AK434" i="5"/>
  <c r="AJ549" i="5"/>
  <c r="AH549" i="5"/>
  <c r="AK549" i="5"/>
  <c r="AJ597" i="5"/>
  <c r="AH597" i="5"/>
  <c r="AK597" i="5"/>
  <c r="AJ627" i="5"/>
  <c r="AH627" i="5"/>
  <c r="AK627" i="5"/>
  <c r="AJ609" i="5"/>
  <c r="AH609" i="5"/>
  <c r="AK609" i="5"/>
  <c r="AJ249" i="5"/>
  <c r="AH249" i="5"/>
  <c r="AK249" i="5"/>
  <c r="AJ153" i="5"/>
  <c r="AH153" i="5"/>
  <c r="AK153" i="5"/>
  <c r="AJ146" i="5"/>
  <c r="AH146" i="5"/>
  <c r="AK146" i="5"/>
  <c r="AJ147" i="5"/>
  <c r="AH147" i="5"/>
  <c r="AK147" i="5"/>
  <c r="AJ63" i="5"/>
  <c r="AH63" i="5"/>
  <c r="AK63" i="5"/>
  <c r="AJ336" i="5"/>
  <c r="AH336" i="5"/>
  <c r="AK336" i="5"/>
  <c r="AJ276" i="5"/>
  <c r="AH276" i="5"/>
  <c r="AK276" i="5"/>
  <c r="AJ159" i="5"/>
  <c r="AH159" i="5"/>
  <c r="AK159" i="5"/>
  <c r="S388" i="5"/>
  <c r="F448" i="20" s="1"/>
  <c r="P388" i="5"/>
  <c r="AJ449" i="5"/>
  <c r="AH449" i="5"/>
  <c r="AK449" i="5"/>
  <c r="AJ415" i="5"/>
  <c r="AH415" i="5"/>
  <c r="AK415" i="5"/>
  <c r="AJ441" i="5"/>
  <c r="AH441" i="5"/>
  <c r="AK441" i="5"/>
  <c r="AJ628" i="5"/>
  <c r="AH628" i="5"/>
  <c r="AK628" i="5"/>
  <c r="AJ170" i="5"/>
  <c r="AH170" i="5"/>
  <c r="AK170" i="5"/>
  <c r="AJ103" i="5"/>
  <c r="AH103" i="5"/>
  <c r="AK103" i="5"/>
  <c r="AJ18" i="5"/>
  <c r="AH18" i="5"/>
  <c r="AK18" i="5"/>
  <c r="AJ211" i="5"/>
  <c r="AH211" i="5"/>
  <c r="AK211" i="5"/>
  <c r="AJ393" i="5"/>
  <c r="AH393" i="5"/>
  <c r="AK393" i="5"/>
  <c r="AJ32" i="5"/>
  <c r="AH32" i="5"/>
  <c r="AK32" i="5"/>
  <c r="AJ438" i="5"/>
  <c r="AH438" i="5"/>
  <c r="AK438" i="5"/>
  <c r="AK130" i="5"/>
  <c r="AJ130" i="5"/>
  <c r="AH130" i="5"/>
  <c r="AK354" i="5"/>
  <c r="AJ354" i="5"/>
  <c r="AH354" i="5"/>
  <c r="AK410" i="5"/>
  <c r="AJ410" i="5"/>
  <c r="AH410" i="5"/>
  <c r="AK137" i="5"/>
  <c r="AJ137" i="5"/>
  <c r="AH137" i="5"/>
  <c r="AK491" i="5"/>
  <c r="AJ491" i="5"/>
  <c r="AH491" i="5"/>
  <c r="AK109" i="5"/>
  <c r="AJ109" i="5"/>
  <c r="AH109" i="5"/>
  <c r="AK222" i="5"/>
  <c r="AJ222" i="5"/>
  <c r="AH222" i="5"/>
  <c r="AK440" i="5"/>
  <c r="AJ440" i="5"/>
  <c r="AH440" i="5"/>
  <c r="AK298" i="5"/>
  <c r="AJ298" i="5"/>
  <c r="AH298" i="5"/>
  <c r="AK454" i="5"/>
  <c r="AJ454" i="5"/>
  <c r="AH454" i="5"/>
  <c r="AK370" i="5"/>
  <c r="AJ370" i="5"/>
  <c r="AH370" i="5"/>
  <c r="AK439" i="5"/>
  <c r="AJ439" i="5"/>
  <c r="AH439" i="5"/>
  <c r="AJ490" i="5"/>
  <c r="AH490" i="5"/>
  <c r="AK490" i="5"/>
  <c r="AK59" i="5"/>
  <c r="AJ59" i="5"/>
  <c r="AH59" i="5"/>
  <c r="AK76" i="5"/>
  <c r="AJ76" i="5"/>
  <c r="AH76" i="5"/>
  <c r="AK654" i="5"/>
  <c r="AJ654" i="5"/>
  <c r="AH654" i="5"/>
  <c r="AK254" i="5"/>
  <c r="AJ254" i="5"/>
  <c r="AH254" i="5"/>
  <c r="AK212" i="5"/>
  <c r="AJ212" i="5"/>
  <c r="AH212" i="5"/>
  <c r="AK221" i="5"/>
  <c r="AJ221" i="5"/>
  <c r="AH221" i="5"/>
  <c r="AK522" i="5"/>
  <c r="AJ522" i="5"/>
  <c r="AH522" i="5"/>
  <c r="AK217" i="5"/>
  <c r="AJ217" i="5"/>
  <c r="AH217" i="5"/>
  <c r="AK472" i="5"/>
  <c r="AJ472" i="5"/>
  <c r="AH472" i="5"/>
  <c r="AK320" i="5"/>
  <c r="AJ320" i="5"/>
  <c r="AH320" i="5"/>
  <c r="AK83" i="5"/>
  <c r="AJ83" i="5"/>
  <c r="AH83" i="5"/>
  <c r="AK61" i="5"/>
  <c r="AJ61" i="5"/>
  <c r="AH61" i="5"/>
  <c r="AK404" i="5"/>
  <c r="AJ404" i="5"/>
  <c r="AH404" i="5"/>
  <c r="AK72" i="5"/>
  <c r="AJ72" i="5"/>
  <c r="AH72" i="5"/>
  <c r="AK30" i="5"/>
  <c r="AJ30" i="5"/>
  <c r="AH30" i="5"/>
  <c r="AK302" i="5"/>
  <c r="AJ302" i="5"/>
  <c r="AH302" i="5"/>
  <c r="AK225" i="5"/>
  <c r="AJ225" i="5"/>
  <c r="AH225" i="5"/>
  <c r="AK173" i="5"/>
  <c r="AJ173" i="5"/>
  <c r="AH173" i="5"/>
  <c r="AK199" i="5"/>
  <c r="AJ199" i="5"/>
  <c r="AH199" i="5"/>
  <c r="M542" i="5"/>
  <c r="M366" i="5"/>
  <c r="M95" i="5"/>
  <c r="M428" i="5"/>
  <c r="M263" i="5"/>
  <c r="M332" i="5"/>
  <c r="M89" i="5"/>
  <c r="M477" i="5"/>
  <c r="M267" i="5"/>
  <c r="M141" i="5"/>
  <c r="M346" i="5"/>
  <c r="M53" i="5"/>
  <c r="M179" i="5"/>
  <c r="M489" i="5"/>
  <c r="M633" i="5"/>
  <c r="M344" i="5"/>
  <c r="M46" i="5"/>
  <c r="M589" i="5"/>
  <c r="M447" i="5"/>
  <c r="M620" i="5"/>
  <c r="M338" i="5"/>
  <c r="M348" i="5"/>
  <c r="M413" i="5"/>
  <c r="M594" i="5"/>
  <c r="M140" i="5"/>
  <c r="M78" i="5"/>
  <c r="M646" i="5"/>
  <c r="M623" i="5"/>
  <c r="M155" i="5"/>
  <c r="M547" i="5"/>
  <c r="P547" i="5" s="1"/>
  <c r="M525" i="5"/>
  <c r="M503" i="5"/>
  <c r="M511" i="5"/>
  <c r="M374" i="5"/>
  <c r="M197" i="5"/>
  <c r="M610" i="5"/>
  <c r="M93" i="5"/>
  <c r="M612" i="5"/>
  <c r="P148" i="5"/>
  <c r="P174" i="5"/>
  <c r="P239" i="5"/>
  <c r="P185" i="5"/>
  <c r="P381" i="5"/>
  <c r="P340" i="5"/>
  <c r="P42" i="5"/>
  <c r="P108" i="5"/>
  <c r="P347" i="5"/>
  <c r="P432" i="5"/>
  <c r="P47" i="5"/>
  <c r="P476" i="5"/>
  <c r="P352" i="5"/>
  <c r="P312" i="5"/>
  <c r="P92" i="5"/>
  <c r="P395" i="5"/>
  <c r="P330" i="5"/>
  <c r="P136" i="5"/>
  <c r="P421" i="5"/>
  <c r="P462" i="5"/>
  <c r="P271" i="5"/>
  <c r="P429" i="5"/>
  <c r="P119" i="5"/>
  <c r="P120" i="5"/>
  <c r="P571" i="5"/>
  <c r="P529" i="5"/>
  <c r="P548" i="5"/>
  <c r="P567" i="5"/>
  <c r="P563" i="5"/>
  <c r="P66" i="5"/>
  <c r="P293" i="5"/>
  <c r="P629" i="5"/>
  <c r="P40" i="5"/>
  <c r="P523" i="5"/>
  <c r="P322" i="5"/>
  <c r="P416" i="5"/>
  <c r="P127" i="5"/>
  <c r="P67" i="5"/>
  <c r="P583" i="5"/>
  <c r="P213" i="5"/>
  <c r="P218" i="5"/>
  <c r="P373" i="5"/>
  <c r="P268" i="5"/>
  <c r="P625" i="5"/>
  <c r="P232" i="5"/>
  <c r="M570" i="5"/>
  <c r="AJ394" i="5"/>
  <c r="AH394" i="5"/>
  <c r="M391" i="5"/>
  <c r="M205" i="5"/>
  <c r="M406" i="5"/>
  <c r="M138" i="5"/>
  <c r="M264" i="5"/>
  <c r="M252" i="5"/>
  <c r="M460" i="5"/>
  <c r="AK186" i="5"/>
  <c r="AJ186" i="5"/>
  <c r="AH186" i="5"/>
  <c r="AK244" i="5"/>
  <c r="AJ244" i="5"/>
  <c r="AH244" i="5"/>
  <c r="AK486" i="5"/>
  <c r="AJ486" i="5"/>
  <c r="AH486" i="5"/>
  <c r="AK643" i="5"/>
  <c r="AJ643" i="5"/>
  <c r="AH643" i="5"/>
  <c r="AK559" i="5"/>
  <c r="AJ559" i="5"/>
  <c r="AH559" i="5"/>
  <c r="AK539" i="5"/>
  <c r="AJ539" i="5"/>
  <c r="AH539" i="5"/>
  <c r="AK86" i="5"/>
  <c r="AJ86" i="5"/>
  <c r="AH86" i="5"/>
  <c r="AK44" i="5"/>
  <c r="AJ44" i="5"/>
  <c r="AH44" i="5"/>
  <c r="AK363" i="5"/>
  <c r="AJ363" i="5"/>
  <c r="AH363" i="5"/>
  <c r="AJ487" i="5"/>
  <c r="AH487" i="5"/>
  <c r="AK487" i="5"/>
  <c r="AJ459" i="5"/>
  <c r="AH459" i="5"/>
  <c r="AK459" i="5"/>
  <c r="AJ445" i="5"/>
  <c r="AH445" i="5"/>
  <c r="AK445" i="5"/>
  <c r="AJ33" i="5"/>
  <c r="AH33" i="5"/>
  <c r="AK33" i="5"/>
  <c r="S247" i="5"/>
  <c r="P247" i="5"/>
  <c r="AJ510" i="5"/>
  <c r="AH510" i="5"/>
  <c r="AK510" i="5"/>
  <c r="AJ608" i="5"/>
  <c r="AH608" i="5"/>
  <c r="AK608" i="5"/>
  <c r="AK368" i="5"/>
  <c r="AJ368" i="5"/>
  <c r="AH368" i="5"/>
  <c r="AK369" i="5"/>
  <c r="AJ369" i="5"/>
  <c r="AH369" i="5"/>
  <c r="AK107" i="5"/>
  <c r="AJ107" i="5"/>
  <c r="AH107" i="5"/>
  <c r="AK143" i="5"/>
  <c r="AJ143" i="5"/>
  <c r="AH143" i="5"/>
  <c r="AK314" i="5"/>
  <c r="AJ314" i="5"/>
  <c r="AH314" i="5"/>
  <c r="AK28" i="5"/>
  <c r="AJ28" i="5"/>
  <c r="AH28" i="5"/>
  <c r="AK106" i="5"/>
  <c r="AJ106" i="5"/>
  <c r="AH106" i="5"/>
  <c r="AK538" i="5"/>
  <c r="AJ538" i="5"/>
  <c r="AH538" i="5"/>
  <c r="AK240" i="5"/>
  <c r="AJ240" i="5"/>
  <c r="AH240" i="5"/>
  <c r="AK241" i="5"/>
  <c r="AJ241" i="5"/>
  <c r="AH241" i="5"/>
  <c r="AK206" i="5"/>
  <c r="AJ206" i="5"/>
  <c r="AH206" i="5"/>
  <c r="AK469" i="5"/>
  <c r="AJ469" i="5"/>
  <c r="AH469" i="5"/>
  <c r="AK649" i="5"/>
  <c r="AJ649" i="5"/>
  <c r="AH649" i="5"/>
  <c r="AK304" i="5"/>
  <c r="AJ304" i="5"/>
  <c r="AH304" i="5"/>
  <c r="AK85" i="5"/>
  <c r="AJ85" i="5"/>
  <c r="AH85" i="5"/>
  <c r="AK150" i="5"/>
  <c r="AJ150" i="5"/>
  <c r="AH150" i="5"/>
  <c r="AK258" i="5"/>
  <c r="AJ258" i="5"/>
  <c r="AH258" i="5"/>
  <c r="AK34" i="5"/>
  <c r="AJ34" i="5"/>
  <c r="AH34" i="5"/>
  <c r="S184" i="5"/>
  <c r="P184" i="5"/>
  <c r="AJ246" i="5"/>
  <c r="AH246" i="5"/>
  <c r="AK246" i="5"/>
  <c r="AJ488" i="5"/>
  <c r="AH488" i="5"/>
  <c r="AK488" i="5"/>
  <c r="AJ386" i="5"/>
  <c r="AH386" i="5"/>
  <c r="AK386" i="5"/>
  <c r="M207" i="5"/>
  <c r="M452" i="5"/>
  <c r="M372" i="5"/>
  <c r="M249" i="5"/>
  <c r="M152" i="5"/>
  <c r="M153" i="5"/>
  <c r="M146" i="5"/>
  <c r="M147" i="5"/>
  <c r="M63" i="5"/>
  <c r="M336" i="5"/>
  <c r="M276" i="5"/>
  <c r="M159" i="5"/>
  <c r="M235" i="5"/>
  <c r="M266" i="5"/>
  <c r="M286" i="5"/>
  <c r="M39" i="5"/>
  <c r="M278" i="5"/>
  <c r="M535" i="5"/>
  <c r="M580" i="5"/>
  <c r="M555" i="5"/>
  <c r="M513" i="5"/>
  <c r="M52" i="5"/>
  <c r="M325" i="5"/>
  <c r="M449" i="5"/>
  <c r="M415" i="5"/>
  <c r="M441" i="5"/>
  <c r="M628" i="5"/>
  <c r="M170" i="5"/>
  <c r="M103" i="5"/>
  <c r="M18" i="5"/>
  <c r="M211" i="5"/>
  <c r="M32" i="5"/>
  <c r="M438" i="5"/>
  <c r="P562" i="5"/>
  <c r="M434" i="5"/>
  <c r="M549" i="5"/>
  <c r="M597" i="5"/>
  <c r="M627" i="5"/>
  <c r="M609" i="5"/>
  <c r="M10" i="5"/>
  <c r="P502" i="5"/>
  <c r="P187" i="5"/>
  <c r="P279" i="5"/>
  <c r="S422" i="5"/>
  <c r="P422" i="5"/>
  <c r="AJ97" i="5"/>
  <c r="AH97" i="5"/>
  <c r="AK97" i="5"/>
  <c r="AJ424" i="5"/>
  <c r="AH424" i="5"/>
  <c r="AK424" i="5"/>
  <c r="AJ492" i="5"/>
  <c r="AH492" i="5"/>
  <c r="AK492" i="5"/>
  <c r="AJ102" i="5"/>
  <c r="AH102" i="5"/>
  <c r="AK102" i="5"/>
  <c r="AJ604" i="5"/>
  <c r="AH604" i="5"/>
  <c r="AK604" i="5"/>
  <c r="AJ299" i="5"/>
  <c r="AH299" i="5"/>
  <c r="AK299" i="5"/>
  <c r="AJ70" i="5"/>
  <c r="AH70" i="5"/>
  <c r="AK70" i="5"/>
  <c r="AJ71" i="5"/>
  <c r="AH71" i="5"/>
  <c r="AK71" i="5"/>
  <c r="S343" i="5"/>
  <c r="P343" i="5"/>
  <c r="S115" i="5"/>
  <c r="P115" i="5"/>
  <c r="AJ405" i="5"/>
  <c r="AH405" i="5"/>
  <c r="AK405" i="5"/>
  <c r="AJ565" i="5"/>
  <c r="AH565" i="5"/>
  <c r="AK565" i="5"/>
  <c r="AJ648" i="5"/>
  <c r="AH648" i="5"/>
  <c r="AK648" i="5"/>
  <c r="AJ189" i="5"/>
  <c r="AH189" i="5"/>
  <c r="AK189" i="5"/>
  <c r="AJ25" i="5"/>
  <c r="AH25" i="5"/>
  <c r="AK25" i="5"/>
  <c r="AJ277" i="5"/>
  <c r="AH277" i="5"/>
  <c r="AK277" i="5"/>
  <c r="AK411" i="5"/>
  <c r="AJ411" i="5"/>
  <c r="AH411" i="5"/>
  <c r="M186" i="5"/>
  <c r="P486" i="5"/>
  <c r="P643" i="5"/>
  <c r="P559" i="5"/>
  <c r="P539" i="5"/>
  <c r="P86" i="5"/>
  <c r="P44" i="5"/>
  <c r="P363" i="5"/>
  <c r="M97" i="5"/>
  <c r="M424" i="5"/>
  <c r="M492" i="5"/>
  <c r="M102" i="5"/>
  <c r="M604" i="5"/>
  <c r="M299" i="5"/>
  <c r="M70" i="5"/>
  <c r="M71" i="5"/>
  <c r="M487" i="5"/>
  <c r="M459" i="5"/>
  <c r="M445" i="5"/>
  <c r="M33" i="5"/>
  <c r="M510" i="5"/>
  <c r="M608" i="5"/>
  <c r="M368" i="5"/>
  <c r="P369" i="5"/>
  <c r="P107" i="5"/>
  <c r="P143" i="5"/>
  <c r="P314" i="5"/>
  <c r="P28" i="5"/>
  <c r="P106" i="5"/>
  <c r="P538" i="5"/>
  <c r="P240" i="5"/>
  <c r="P241" i="5"/>
  <c r="P464" i="5"/>
  <c r="P206" i="5"/>
  <c r="P98" i="5"/>
  <c r="P469" i="5"/>
  <c r="P649" i="5"/>
  <c r="P304" i="5"/>
  <c r="P85" i="5"/>
  <c r="P150" i="5"/>
  <c r="P258" i="5"/>
  <c r="P34" i="5"/>
  <c r="P531" i="5"/>
  <c r="M405" i="5"/>
  <c r="M565" i="5"/>
  <c r="M648" i="5"/>
  <c r="M189" i="5"/>
  <c r="M25" i="5"/>
  <c r="M277" i="5"/>
  <c r="M411" i="5"/>
  <c r="M383" i="5"/>
  <c r="M561" i="5"/>
  <c r="M605" i="5"/>
  <c r="AJ408" i="5"/>
  <c r="AH408" i="5"/>
  <c r="AK408" i="5"/>
  <c r="AJ226" i="5"/>
  <c r="AH226" i="5"/>
  <c r="AK226" i="5"/>
  <c r="AJ361" i="5"/>
  <c r="AH361" i="5"/>
  <c r="AK361" i="5"/>
  <c r="AJ392" i="5"/>
  <c r="AH392" i="5"/>
  <c r="AK392" i="5"/>
  <c r="AJ128" i="5"/>
  <c r="AH128" i="5"/>
  <c r="AK128" i="5"/>
  <c r="AJ461" i="5"/>
  <c r="AH461" i="5"/>
  <c r="AK461" i="5"/>
  <c r="AJ190" i="5"/>
  <c r="AH190" i="5"/>
  <c r="AK190" i="5"/>
  <c r="AJ14" i="5"/>
  <c r="AH14" i="5"/>
  <c r="AK14" i="5"/>
  <c r="AJ433" i="5"/>
  <c r="AH433" i="5"/>
  <c r="AK433" i="5"/>
  <c r="AJ626" i="5"/>
  <c r="AH626" i="5"/>
  <c r="AK626" i="5"/>
  <c r="AJ402" i="5"/>
  <c r="AH402" i="5"/>
  <c r="AK402" i="5"/>
  <c r="AJ288" i="5"/>
  <c r="AH288" i="5"/>
  <c r="AK288" i="5"/>
  <c r="AJ475" i="5"/>
  <c r="AH475" i="5"/>
  <c r="AK475" i="5"/>
  <c r="AJ458" i="5"/>
  <c r="AH458" i="5"/>
  <c r="AK458" i="5"/>
  <c r="AJ425" i="5"/>
  <c r="AH425" i="5"/>
  <c r="AK425" i="5"/>
  <c r="AJ591" i="5"/>
  <c r="AH591" i="5"/>
  <c r="AK591" i="5"/>
  <c r="AJ29" i="5"/>
  <c r="AH29" i="5"/>
  <c r="AK29" i="5"/>
  <c r="AK556" i="5"/>
  <c r="AJ556" i="5"/>
  <c r="AH556" i="5"/>
  <c r="AK541" i="5"/>
  <c r="AJ541" i="5"/>
  <c r="AH541" i="5"/>
  <c r="AK499" i="5"/>
  <c r="AJ499" i="5"/>
  <c r="AH499" i="5"/>
  <c r="AK485" i="5"/>
  <c r="AJ485" i="5"/>
  <c r="AH485" i="5"/>
  <c r="AK516" i="5"/>
  <c r="AJ516" i="5"/>
  <c r="AH516" i="5"/>
  <c r="AK149" i="5"/>
  <c r="AJ149" i="5"/>
  <c r="AH149" i="5"/>
  <c r="AK310" i="5"/>
  <c r="AJ310" i="5"/>
  <c r="AH310" i="5"/>
  <c r="AK644" i="5"/>
  <c r="AJ644" i="5"/>
  <c r="AH644" i="5"/>
  <c r="AK91" i="5"/>
  <c r="AJ91" i="5"/>
  <c r="AH91" i="5"/>
  <c r="AK587" i="5"/>
  <c r="AJ587" i="5"/>
  <c r="AH587" i="5"/>
  <c r="AK355" i="5"/>
  <c r="AJ355" i="5"/>
  <c r="AH355" i="5"/>
  <c r="AK45" i="5"/>
  <c r="AJ45" i="5"/>
  <c r="AH45" i="5"/>
  <c r="AK55" i="5"/>
  <c r="AJ55" i="5"/>
  <c r="AH55" i="5"/>
  <c r="AK345" i="5"/>
  <c r="AJ345" i="5"/>
  <c r="AH345" i="5"/>
  <c r="AK593" i="5"/>
  <c r="AJ593" i="5"/>
  <c r="AH593" i="5"/>
  <c r="AK399" i="5"/>
  <c r="AJ399" i="5"/>
  <c r="AH399" i="5"/>
  <c r="AK142" i="5"/>
  <c r="AJ142" i="5"/>
  <c r="AH142" i="5"/>
  <c r="AK49" i="5"/>
  <c r="AJ49" i="5"/>
  <c r="AH49" i="5"/>
  <c r="M652" i="5"/>
  <c r="M292" i="5"/>
  <c r="P246" i="5"/>
  <c r="P488" i="5"/>
  <c r="P386" i="5"/>
  <c r="AJ139" i="5"/>
  <c r="AH139" i="5"/>
  <c r="AJ365" i="5"/>
  <c r="AH365" i="5"/>
  <c r="AJ435" i="5"/>
  <c r="AH435" i="5"/>
  <c r="AJ576" i="5"/>
  <c r="AH576" i="5"/>
  <c r="AJ124" i="5"/>
  <c r="AH124" i="5"/>
  <c r="AJ8" i="5"/>
  <c r="AH8" i="5"/>
  <c r="AJ188" i="5"/>
  <c r="AH188" i="5"/>
  <c r="AJ191" i="5"/>
  <c r="AH191" i="5"/>
  <c r="AJ478" i="5"/>
  <c r="AH478" i="5"/>
  <c r="AK204" i="5"/>
  <c r="AJ204" i="5"/>
  <c r="AH204" i="5"/>
  <c r="AK645" i="5"/>
  <c r="AJ645" i="5"/>
  <c r="AH645" i="5"/>
  <c r="AK295" i="5"/>
  <c r="AJ295" i="5"/>
  <c r="AH295" i="5"/>
  <c r="AK227" i="5"/>
  <c r="AJ227" i="5"/>
  <c r="AH227" i="5"/>
  <c r="AK27" i="5"/>
  <c r="AJ27" i="5"/>
  <c r="AH27" i="5"/>
  <c r="AJ357" i="5"/>
  <c r="AH357" i="5"/>
  <c r="AK357" i="5"/>
  <c r="AJ13" i="5"/>
  <c r="AH13" i="5"/>
  <c r="AK13" i="5"/>
  <c r="AJ546" i="5"/>
  <c r="AH546" i="5"/>
  <c r="AK546" i="5"/>
  <c r="M408" i="5"/>
  <c r="M226" i="5"/>
  <c r="M361" i="5"/>
  <c r="M392" i="5"/>
  <c r="M128" i="5"/>
  <c r="M461" i="5"/>
  <c r="M190" i="5"/>
  <c r="M14" i="5"/>
  <c r="M433" i="5"/>
  <c r="M626" i="5"/>
  <c r="M402" i="5"/>
  <c r="M288" i="5"/>
  <c r="M475" i="5"/>
  <c r="M458" i="5"/>
  <c r="M425" i="5"/>
  <c r="M591" i="5"/>
  <c r="M60" i="5"/>
  <c r="M29" i="5"/>
  <c r="M556" i="5"/>
  <c r="P541" i="5"/>
  <c r="P499" i="5"/>
  <c r="P485" i="5"/>
  <c r="P516" i="5"/>
  <c r="P149" i="5"/>
  <c r="P310" i="5"/>
  <c r="P644" i="5"/>
  <c r="P91" i="5"/>
  <c r="P587" i="5"/>
  <c r="P355" i="5"/>
  <c r="P7" i="5"/>
  <c r="P45" i="5"/>
  <c r="P55" i="5"/>
  <c r="P345" i="5"/>
  <c r="P593" i="5"/>
  <c r="P399" i="5"/>
  <c r="P142" i="5"/>
  <c r="P49" i="5"/>
  <c r="P537" i="5"/>
  <c r="S139" i="5"/>
  <c r="F160" i="20" s="1"/>
  <c r="P139" i="5"/>
  <c r="S365" i="5"/>
  <c r="F421" i="20" s="1"/>
  <c r="P365" i="5"/>
  <c r="S576" i="5"/>
  <c r="P576" i="5"/>
  <c r="S8" i="5"/>
  <c r="P8" i="5"/>
  <c r="S188" i="5"/>
  <c r="F216" i="20" s="1"/>
  <c r="P188" i="5"/>
  <c r="S478" i="5"/>
  <c r="F553" i="20" s="1"/>
  <c r="P478" i="5"/>
  <c r="S359" i="5"/>
  <c r="P359" i="5"/>
  <c r="AJ518" i="5"/>
  <c r="AH518" i="5"/>
  <c r="AJ401" i="5"/>
  <c r="AH401" i="5"/>
  <c r="AJ274" i="5"/>
  <c r="AH274" i="5"/>
  <c r="AJ208" i="5"/>
  <c r="AH208" i="5"/>
  <c r="AJ77" i="5"/>
  <c r="AH77" i="5"/>
  <c r="AJ621" i="5"/>
  <c r="AH621" i="5"/>
  <c r="AK21" i="5"/>
  <c r="AJ21" i="5"/>
  <c r="AH21" i="5"/>
  <c r="AK139" i="5"/>
  <c r="P216" i="5"/>
  <c r="AK216" i="5"/>
  <c r="M357" i="5"/>
  <c r="M13" i="5"/>
  <c r="M546" i="5"/>
  <c r="AH216" i="5"/>
  <c r="F414" i="20" l="1"/>
  <c r="F395" i="20"/>
  <c r="F211" i="20"/>
  <c r="F457" i="20"/>
  <c r="F196" i="20"/>
  <c r="F547" i="20"/>
  <c r="F287" i="20"/>
  <c r="F584" i="20"/>
  <c r="F518" i="20"/>
  <c r="F295" i="20"/>
  <c r="F476" i="20"/>
  <c r="F528" i="20"/>
  <c r="F493" i="20"/>
  <c r="F11" i="20"/>
  <c r="F615" i="20"/>
  <c r="F97" i="20"/>
  <c r="R112" i="20"/>
  <c r="G112" i="20"/>
  <c r="F275" i="20"/>
  <c r="F361" i="20"/>
  <c r="F419" i="20"/>
  <c r="F647" i="20"/>
  <c r="F308" i="20"/>
  <c r="R675" i="20"/>
  <c r="G675" i="20"/>
  <c r="R371" i="20"/>
  <c r="G371" i="20"/>
  <c r="F337" i="20"/>
  <c r="F634" i="20"/>
  <c r="R136" i="20"/>
  <c r="G136" i="20"/>
  <c r="F486" i="20"/>
  <c r="R105" i="20"/>
  <c r="G105" i="20"/>
  <c r="R46" i="20"/>
  <c r="G46" i="20"/>
  <c r="R274" i="20"/>
  <c r="G274" i="20"/>
  <c r="R119" i="20"/>
  <c r="G119" i="20"/>
  <c r="R574" i="20"/>
  <c r="G574" i="20"/>
  <c r="R699" i="20"/>
  <c r="G699" i="20"/>
  <c r="Y537" i="5"/>
  <c r="F622" i="20"/>
  <c r="R687" i="20"/>
  <c r="G687" i="20"/>
  <c r="AI7" i="5"/>
  <c r="AM7" i="5" s="1"/>
  <c r="F6" i="20"/>
  <c r="R745" i="20"/>
  <c r="G745" i="20"/>
  <c r="Y485" i="5"/>
  <c r="F561" i="20"/>
  <c r="Y350" i="5"/>
  <c r="F403" i="20"/>
  <c r="R658" i="20"/>
  <c r="G658" i="20"/>
  <c r="Y328" i="5"/>
  <c r="F378" i="20"/>
  <c r="AI227" i="5"/>
  <c r="F260" i="20"/>
  <c r="Y21" i="5"/>
  <c r="F22" i="20"/>
  <c r="R315" i="20"/>
  <c r="G315" i="20"/>
  <c r="Y199" i="5"/>
  <c r="F228" i="20"/>
  <c r="R32" i="20"/>
  <c r="G32" i="20"/>
  <c r="Y83" i="5"/>
  <c r="F94" i="20"/>
  <c r="Y522" i="5"/>
  <c r="F604" i="20"/>
  <c r="Y654" i="5"/>
  <c r="F757" i="20"/>
  <c r="R507" i="20"/>
  <c r="G507" i="20"/>
  <c r="Y137" i="5"/>
  <c r="F157" i="20"/>
  <c r="Y387" i="5"/>
  <c r="F447" i="20"/>
  <c r="Y468" i="5"/>
  <c r="F541" i="20"/>
  <c r="Y430" i="5"/>
  <c r="F497" i="20"/>
  <c r="Y100" i="5"/>
  <c r="F114" i="20"/>
  <c r="Y353" i="5"/>
  <c r="F407" i="20"/>
  <c r="R60" i="20"/>
  <c r="G60" i="20"/>
  <c r="R573" i="20"/>
  <c r="G573" i="20"/>
  <c r="F588" i="20"/>
  <c r="F620" i="20"/>
  <c r="F360" i="20"/>
  <c r="F485" i="20"/>
  <c r="F393" i="20"/>
  <c r="F671" i="20"/>
  <c r="F645" i="20"/>
  <c r="R174" i="20"/>
  <c r="G174" i="20"/>
  <c r="R394" i="20"/>
  <c r="G394" i="20"/>
  <c r="Y393" i="5"/>
  <c r="F454" i="20"/>
  <c r="G216" i="20"/>
  <c r="R216" i="20"/>
  <c r="R448" i="20"/>
  <c r="G448" i="20"/>
  <c r="F450" i="20"/>
  <c r="R372" i="20"/>
  <c r="G372" i="20"/>
  <c r="F664" i="20"/>
  <c r="R445" i="20"/>
  <c r="G445" i="20"/>
  <c r="F37" i="20"/>
  <c r="F350" i="20"/>
  <c r="F237" i="20"/>
  <c r="R623" i="20"/>
  <c r="G623" i="20"/>
  <c r="F164" i="20"/>
  <c r="F49" i="20"/>
  <c r="F744" i="20"/>
  <c r="F76" i="20"/>
  <c r="F605" i="20"/>
  <c r="R74" i="20"/>
  <c r="G74" i="20"/>
  <c r="R612" i="20"/>
  <c r="G612" i="20"/>
  <c r="F496" i="20"/>
  <c r="F156" i="20"/>
  <c r="F359" i="20"/>
  <c r="F499" i="20"/>
  <c r="F392" i="20"/>
  <c r="R199" i="20"/>
  <c r="G199" i="20"/>
  <c r="F527" i="20"/>
  <c r="F294" i="20"/>
  <c r="F113" i="20"/>
  <c r="F55" i="20"/>
  <c r="F398" i="20"/>
  <c r="F409" i="20"/>
  <c r="F357" i="20"/>
  <c r="F577" i="20"/>
  <c r="F78" i="20"/>
  <c r="F288" i="20"/>
  <c r="R245" i="20"/>
  <c r="G245" i="20"/>
  <c r="F339" i="20"/>
  <c r="R720" i="20"/>
  <c r="G720" i="20"/>
  <c r="R198" i="20"/>
  <c r="G198" i="20"/>
  <c r="R81" i="20"/>
  <c r="G81" i="20"/>
  <c r="R368" i="20"/>
  <c r="G368" i="20"/>
  <c r="Y221" i="5"/>
  <c r="F253" i="20"/>
  <c r="R86" i="20"/>
  <c r="G86" i="20"/>
  <c r="F427" i="20"/>
  <c r="F254" i="20"/>
  <c r="F473" i="20"/>
  <c r="R100" i="20"/>
  <c r="G100" i="20"/>
  <c r="F428" i="20"/>
  <c r="F230" i="20"/>
  <c r="F126" i="20"/>
  <c r="G181" i="20"/>
  <c r="R181" i="20"/>
  <c r="Y279" i="5"/>
  <c r="F321" i="20"/>
  <c r="Y532" i="5"/>
  <c r="F616" i="20"/>
  <c r="Y315" i="5"/>
  <c r="F363" i="20"/>
  <c r="R255" i="20"/>
  <c r="G255" i="20"/>
  <c r="G756" i="20"/>
  <c r="R756" i="20"/>
  <c r="Y398" i="5"/>
  <c r="F459" i="20"/>
  <c r="Y500" i="5"/>
  <c r="F578" i="20"/>
  <c r="Y114" i="5"/>
  <c r="F130" i="20"/>
  <c r="Y465" i="5"/>
  <c r="F538" i="20"/>
  <c r="Y482" i="5"/>
  <c r="F557" i="20"/>
  <c r="Y65" i="5"/>
  <c r="F73" i="20"/>
  <c r="R417" i="20"/>
  <c r="G417" i="20"/>
  <c r="Y116" i="5"/>
  <c r="F133" i="20"/>
  <c r="Y50" i="5"/>
  <c r="F56" i="20"/>
  <c r="G160" i="20"/>
  <c r="R160" i="20"/>
  <c r="R553" i="20"/>
  <c r="G553" i="20"/>
  <c r="F7" i="20"/>
  <c r="R421" i="20"/>
  <c r="G421" i="20"/>
  <c r="F132" i="20"/>
  <c r="F487" i="20"/>
  <c r="F283" i="20"/>
  <c r="F141" i="20"/>
  <c r="R703" i="20"/>
  <c r="G703" i="20"/>
  <c r="F617" i="20"/>
  <c r="F314" i="20"/>
  <c r="R543" i="20"/>
  <c r="G543" i="20"/>
  <c r="F188" i="20"/>
  <c r="F209" i="20"/>
  <c r="F148" i="20"/>
  <c r="F326" i="20"/>
  <c r="R708" i="20"/>
  <c r="G708" i="20"/>
  <c r="F53" i="20"/>
  <c r="F10" i="20"/>
  <c r="R95" i="20"/>
  <c r="G95" i="20"/>
  <c r="F564" i="20"/>
  <c r="F296" i="20"/>
  <c r="F751" i="20"/>
  <c r="F536" i="20"/>
  <c r="F121" i="20"/>
  <c r="R122" i="20"/>
  <c r="G122" i="20"/>
  <c r="F98" i="20"/>
  <c r="R562" i="20"/>
  <c r="G562" i="20"/>
  <c r="F249" i="20"/>
  <c r="F146" i="20"/>
  <c r="F44" i="20"/>
  <c r="F652" i="20"/>
  <c r="F661" i="20"/>
  <c r="R311" i="20"/>
  <c r="G311" i="20"/>
  <c r="F380" i="20"/>
  <c r="F406" i="20"/>
  <c r="F400" i="20"/>
  <c r="F440" i="20"/>
  <c r="F170" i="20"/>
  <c r="F225" i="20"/>
  <c r="F189" i="20"/>
  <c r="F220" i="20"/>
  <c r="R163" i="20"/>
  <c r="G163" i="20"/>
  <c r="F62" i="20"/>
  <c r="F680" i="20"/>
  <c r="F171" i="20"/>
  <c r="F626" i="20"/>
  <c r="F640" i="20"/>
  <c r="F261" i="20"/>
  <c r="F746" i="20"/>
  <c r="R678" i="20"/>
  <c r="G678" i="20"/>
  <c r="G258" i="20"/>
  <c r="R258" i="20"/>
  <c r="F466" i="20"/>
  <c r="F546" i="20"/>
  <c r="F242" i="20"/>
  <c r="F66" i="20"/>
  <c r="F525" i="20"/>
  <c r="F125" i="20"/>
  <c r="F408" i="20"/>
  <c r="F737" i="20"/>
  <c r="F207" i="20"/>
  <c r="F298" i="20"/>
  <c r="R15" i="20"/>
  <c r="G15" i="20"/>
  <c r="F290" i="20"/>
  <c r="F263" i="20"/>
  <c r="R144" i="20"/>
  <c r="G144" i="20"/>
  <c r="F581" i="20"/>
  <c r="F483" i="20"/>
  <c r="F206" i="20"/>
  <c r="F129" i="20"/>
  <c r="F381" i="20"/>
  <c r="R214" i="20"/>
  <c r="G214" i="20"/>
  <c r="F107" i="20"/>
  <c r="R277" i="20"/>
  <c r="G277" i="20"/>
  <c r="F304" i="20"/>
  <c r="F120" i="20"/>
  <c r="F489" i="20"/>
  <c r="F280" i="20"/>
  <c r="F667" i="20"/>
  <c r="F601" i="20"/>
  <c r="F638" i="20"/>
  <c r="F388" i="20"/>
  <c r="F16" i="20"/>
  <c r="R606" i="20"/>
  <c r="G606" i="20"/>
  <c r="F282" i="20"/>
  <c r="R172" i="20"/>
  <c r="G172" i="20"/>
  <c r="F542" i="20"/>
  <c r="F276" i="20"/>
  <c r="F30" i="20"/>
  <c r="F426" i="20"/>
  <c r="F624" i="20"/>
  <c r="F266" i="20"/>
  <c r="F244" i="20"/>
  <c r="F480" i="20"/>
  <c r="F728" i="20"/>
  <c r="F657" i="20"/>
  <c r="F137" i="20"/>
  <c r="R534" i="20"/>
  <c r="G534" i="20"/>
  <c r="F456" i="20"/>
  <c r="F550" i="20"/>
  <c r="F123" i="20"/>
  <c r="F212" i="20"/>
  <c r="F185" i="20"/>
  <c r="F256" i="20"/>
  <c r="R191" i="20"/>
  <c r="G191" i="20"/>
  <c r="F247" i="20"/>
  <c r="F461" i="20"/>
  <c r="R50" i="20"/>
  <c r="G50" i="20"/>
  <c r="F104" i="20"/>
  <c r="F597" i="20"/>
  <c r="R570" i="20"/>
  <c r="G570" i="20"/>
  <c r="F370" i="20"/>
  <c r="R202" i="20"/>
  <c r="G202" i="20"/>
  <c r="Y27" i="5"/>
  <c r="F29" i="20"/>
  <c r="R234" i="20"/>
  <c r="G234" i="20"/>
  <c r="Y208" i="5"/>
  <c r="F239" i="20"/>
  <c r="Y191" i="5"/>
  <c r="F219" i="20"/>
  <c r="Y302" i="5"/>
  <c r="F347" i="20"/>
  <c r="AI61" i="5"/>
  <c r="F69" i="20"/>
  <c r="AI217" i="5"/>
  <c r="F248" i="20"/>
  <c r="Y254" i="5"/>
  <c r="F291" i="20"/>
  <c r="Y490" i="5"/>
  <c r="F567" i="20"/>
  <c r="R343" i="20"/>
  <c r="G343" i="20"/>
  <c r="AI491" i="5"/>
  <c r="F568" i="20"/>
  <c r="R149" i="20"/>
  <c r="G149" i="20"/>
  <c r="Y466" i="5"/>
  <c r="F539" i="20"/>
  <c r="Y463" i="5"/>
  <c r="F535" i="20"/>
  <c r="R273" i="20"/>
  <c r="G273" i="20"/>
  <c r="F278" i="20"/>
  <c r="F240" i="20"/>
  <c r="F24" i="20"/>
  <c r="F325" i="20"/>
  <c r="F435" i="20"/>
  <c r="F697" i="20"/>
  <c r="F353" i="20"/>
  <c r="F23" i="20"/>
  <c r="F284" i="20"/>
  <c r="F651" i="20"/>
  <c r="R690" i="20"/>
  <c r="G690" i="20"/>
  <c r="F413" i="20"/>
  <c r="F186" i="20"/>
  <c r="F34" i="20"/>
  <c r="F702" i="20"/>
  <c r="F721" i="20"/>
  <c r="Y607" i="5"/>
  <c r="Y603" i="5"/>
  <c r="Y593" i="5"/>
  <c r="Y139" i="5"/>
  <c r="Y529" i="5"/>
  <c r="Y119" i="5"/>
  <c r="D60" i="18"/>
  <c r="Y174" i="5"/>
  <c r="Y388" i="5"/>
  <c r="AI150" i="5"/>
  <c r="AM150" i="5" s="1"/>
  <c r="Y583" i="5"/>
  <c r="Y462" i="5"/>
  <c r="D59" i="18"/>
  <c r="Y142" i="5"/>
  <c r="Y76" i="5"/>
  <c r="Y298" i="5"/>
  <c r="Y625" i="5"/>
  <c r="Y478" i="5"/>
  <c r="AI98" i="5"/>
  <c r="AM98" i="5" s="1"/>
  <c r="Y322" i="5"/>
  <c r="Y92" i="5"/>
  <c r="D58" i="18"/>
  <c r="H58" i="18" s="1"/>
  <c r="Y45" i="5"/>
  <c r="Y204" i="5"/>
  <c r="AI585" i="5"/>
  <c r="AI173" i="5"/>
  <c r="AM173" i="5" s="1"/>
  <c r="AI72" i="5"/>
  <c r="AM72" i="5" s="1"/>
  <c r="Y439" i="5"/>
  <c r="Y130" i="5"/>
  <c r="Y187" i="5"/>
  <c r="Y362" i="5"/>
  <c r="AI386" i="5"/>
  <c r="AM386" i="5" s="1"/>
  <c r="AI538" i="5"/>
  <c r="AM538" i="5" s="1"/>
  <c r="AI486" i="5"/>
  <c r="AM486" i="5" s="1"/>
  <c r="Y66" i="5"/>
  <c r="Y47" i="5"/>
  <c r="Y42" i="5"/>
  <c r="Y644" i="5"/>
  <c r="Y274" i="5"/>
  <c r="Y225" i="5"/>
  <c r="Y320" i="5"/>
  <c r="AI104" i="5"/>
  <c r="AM104" i="5" s="1"/>
  <c r="AI496" i="5"/>
  <c r="AM496" i="5" s="1"/>
  <c r="AI214" i="5"/>
  <c r="AM214" i="5" s="1"/>
  <c r="AI495" i="5"/>
  <c r="AM495" i="5" s="1"/>
  <c r="AI596" i="5"/>
  <c r="AM596" i="5" s="1"/>
  <c r="AI151" i="5"/>
  <c r="AM151" i="5" s="1"/>
  <c r="AI167" i="5"/>
  <c r="AM167" i="5" s="1"/>
  <c r="AI88" i="5"/>
  <c r="AM88" i="5" s="1"/>
  <c r="AI157" i="5"/>
  <c r="AM157" i="5" s="1"/>
  <c r="AI209" i="5"/>
  <c r="AM209" i="5" s="1"/>
  <c r="AI342" i="5"/>
  <c r="AM342" i="5" s="1"/>
  <c r="AI493" i="5"/>
  <c r="AM493" i="5" s="1"/>
  <c r="AI568" i="5"/>
  <c r="AM568" i="5" s="1"/>
  <c r="Y223" i="5"/>
  <c r="AI653" i="5"/>
  <c r="AM653" i="5" s="1"/>
  <c r="AI242" i="5"/>
  <c r="AM242" i="5" s="1"/>
  <c r="P274" i="5"/>
  <c r="S58" i="5"/>
  <c r="P181" i="5"/>
  <c r="AI557" i="5"/>
  <c r="AM557" i="5" s="1"/>
  <c r="AI644" i="5"/>
  <c r="AM644" i="5" s="1"/>
  <c r="AI244" i="5"/>
  <c r="AM244" i="5" s="1"/>
  <c r="AI516" i="5"/>
  <c r="AM516" i="5" s="1"/>
  <c r="AI49" i="5"/>
  <c r="AM49" i="5" s="1"/>
  <c r="AI320" i="5"/>
  <c r="AM320" i="5" s="1"/>
  <c r="AI86" i="5"/>
  <c r="AM86" i="5" s="1"/>
  <c r="P238" i="5"/>
  <c r="P204" i="5"/>
  <c r="P430" i="5"/>
  <c r="AI57" i="5"/>
  <c r="AM57" i="5" s="1"/>
  <c r="AI258" i="5"/>
  <c r="AM258" i="5" s="1"/>
  <c r="AI218" i="5"/>
  <c r="AM218" i="5" s="1"/>
  <c r="P387" i="5"/>
  <c r="AI76" i="5"/>
  <c r="AM76" i="5" s="1"/>
  <c r="AI548" i="5"/>
  <c r="AM548" i="5" s="1"/>
  <c r="S635" i="5"/>
  <c r="F735" i="20" s="1"/>
  <c r="P54" i="5"/>
  <c r="S394" i="5"/>
  <c r="P221" i="5"/>
  <c r="P410" i="5"/>
  <c r="AI47" i="5"/>
  <c r="AM47" i="5" s="1"/>
  <c r="AI387" i="5"/>
  <c r="AM387" i="5" s="1"/>
  <c r="Y188" i="5"/>
  <c r="AI162" i="5"/>
  <c r="AM162" i="5" s="1"/>
  <c r="P227" i="5"/>
  <c r="P100" i="5"/>
  <c r="AI649" i="5"/>
  <c r="AM649" i="5" s="1"/>
  <c r="AI44" i="5"/>
  <c r="AM44" i="5" s="1"/>
  <c r="P61" i="5"/>
  <c r="P76" i="5"/>
  <c r="AI109" i="5"/>
  <c r="AM109" i="5" s="1"/>
  <c r="AI120" i="5"/>
  <c r="AM120" i="5" s="1"/>
  <c r="AI42" i="5"/>
  <c r="AM42" i="5" s="1"/>
  <c r="P637" i="5"/>
  <c r="P353" i="5"/>
  <c r="S291" i="5"/>
  <c r="F335" i="20" s="1"/>
  <c r="AI353" i="5"/>
  <c r="AM353" i="5" s="1"/>
  <c r="AI113" i="5"/>
  <c r="AM113" i="5" s="1"/>
  <c r="AI350" i="5"/>
  <c r="AM350" i="5" s="1"/>
  <c r="P21" i="5"/>
  <c r="AI593" i="5"/>
  <c r="AM593" i="5" s="1"/>
  <c r="AI485" i="5"/>
  <c r="AM485" i="5" s="1"/>
  <c r="AI464" i="5"/>
  <c r="AM464" i="5" s="1"/>
  <c r="P225" i="5"/>
  <c r="AI100" i="5"/>
  <c r="AI225" i="5"/>
  <c r="AM225" i="5" s="1"/>
  <c r="AI410" i="5"/>
  <c r="AM410" i="5" s="1"/>
  <c r="P200" i="5"/>
  <c r="S650" i="5"/>
  <c r="F752" i="20" s="1"/>
  <c r="AI224" i="5"/>
  <c r="AM224" i="5" s="1"/>
  <c r="AI105" i="5"/>
  <c r="AM105" i="5" s="1"/>
  <c r="AI488" i="5"/>
  <c r="AM488" i="5" s="1"/>
  <c r="AI106" i="5"/>
  <c r="AM106" i="5" s="1"/>
  <c r="AI539" i="5"/>
  <c r="AM539" i="5" s="1"/>
  <c r="P72" i="5"/>
  <c r="P217" i="5"/>
  <c r="P109" i="5"/>
  <c r="AI221" i="5"/>
  <c r="AM221" i="5" s="1"/>
  <c r="AI268" i="5"/>
  <c r="AM268" i="5" s="1"/>
  <c r="AI66" i="5"/>
  <c r="AM66" i="5" s="1"/>
  <c r="AI312" i="5"/>
  <c r="AM312" i="5" s="1"/>
  <c r="P495" i="5"/>
  <c r="S219" i="5"/>
  <c r="AI418" i="5"/>
  <c r="AM418" i="5" s="1"/>
  <c r="AI180" i="5"/>
  <c r="AM180" i="5" s="1"/>
  <c r="P371" i="5"/>
  <c r="P208" i="5"/>
  <c r="P585" i="5"/>
  <c r="AI206" i="5"/>
  <c r="AM206" i="5" s="1"/>
  <c r="S641" i="5"/>
  <c r="AI45" i="5"/>
  <c r="AM45" i="5" s="1"/>
  <c r="AI143" i="5"/>
  <c r="AM143" i="5" s="1"/>
  <c r="AI204" i="5"/>
  <c r="AM204" i="5" s="1"/>
  <c r="P191" i="5"/>
  <c r="AI34" i="5"/>
  <c r="AM34" i="5" s="1"/>
  <c r="P468" i="5"/>
  <c r="AI423" i="5"/>
  <c r="AM423" i="5" s="1"/>
  <c r="P463" i="5"/>
  <c r="AI645" i="5"/>
  <c r="AM645" i="5" s="1"/>
  <c r="S77" i="5"/>
  <c r="S518" i="5"/>
  <c r="AI254" i="5"/>
  <c r="AM254" i="5" s="1"/>
  <c r="S56" i="5"/>
  <c r="AI500" i="5"/>
  <c r="AM500" i="5" s="1"/>
  <c r="AI465" i="5"/>
  <c r="AM465" i="5" s="1"/>
  <c r="AI341" i="5"/>
  <c r="AM341" i="5" s="1"/>
  <c r="AI476" i="5"/>
  <c r="AM476" i="5" s="1"/>
  <c r="S243" i="5"/>
  <c r="AI536" i="5"/>
  <c r="AM536" i="5" s="1"/>
  <c r="AI187" i="5"/>
  <c r="AM187" i="5" s="1"/>
  <c r="AI114" i="5"/>
  <c r="AM114" i="5" s="1"/>
  <c r="AI96" i="5"/>
  <c r="AM96" i="5" s="1"/>
  <c r="AI537" i="5"/>
  <c r="P30" i="5"/>
  <c r="P404" i="5"/>
  <c r="P222" i="5"/>
  <c r="AI502" i="5"/>
  <c r="AM502" i="5" s="1"/>
  <c r="AI654" i="5"/>
  <c r="AM654" i="5" s="1"/>
  <c r="AI137" i="5"/>
  <c r="AM137" i="5" s="1"/>
  <c r="AI373" i="5"/>
  <c r="AM373" i="5" s="1"/>
  <c r="AI322" i="5"/>
  <c r="AM322" i="5" s="1"/>
  <c r="AI108" i="5"/>
  <c r="AM108" i="5" s="1"/>
  <c r="S453" i="5"/>
  <c r="S494" i="5"/>
  <c r="P23" i="5"/>
  <c r="P57" i="5"/>
  <c r="AI283" i="5"/>
  <c r="AM283" i="5" s="1"/>
  <c r="AI315" i="5"/>
  <c r="AM315" i="5" s="1"/>
  <c r="AI91" i="5"/>
  <c r="AM91" i="5" s="1"/>
  <c r="AI304" i="5"/>
  <c r="AM304" i="5" s="1"/>
  <c r="AI363" i="5"/>
  <c r="AM363" i="5" s="1"/>
  <c r="P472" i="5"/>
  <c r="P654" i="5"/>
  <c r="P454" i="5"/>
  <c r="S414" i="5"/>
  <c r="S474" i="5"/>
  <c r="AI482" i="5"/>
  <c r="AM482" i="5" s="1"/>
  <c r="AI398" i="5"/>
  <c r="AM398" i="5" s="1"/>
  <c r="P27" i="5"/>
  <c r="P173" i="5"/>
  <c r="P137" i="5"/>
  <c r="AI404" i="5"/>
  <c r="AM404" i="5" s="1"/>
  <c r="AI472" i="5"/>
  <c r="AM472" i="5" s="1"/>
  <c r="AI222" i="5"/>
  <c r="AM222" i="5" s="1"/>
  <c r="AI293" i="5"/>
  <c r="AM293" i="5" s="1"/>
  <c r="AI571" i="5"/>
  <c r="AM571" i="5" s="1"/>
  <c r="AI185" i="5"/>
  <c r="AM185" i="5" s="1"/>
  <c r="P210" i="5"/>
  <c r="P283" i="5"/>
  <c r="AI94" i="5"/>
  <c r="AM94" i="5" s="1"/>
  <c r="P466" i="5"/>
  <c r="P253" i="5"/>
  <c r="S497" i="5"/>
  <c r="AI251" i="5"/>
  <c r="AM251" i="5" s="1"/>
  <c r="P83" i="5"/>
  <c r="AI119" i="5"/>
  <c r="AM119" i="5" s="1"/>
  <c r="S586" i="5"/>
  <c r="AI241" i="5"/>
  <c r="AM241" i="5" s="1"/>
  <c r="AI298" i="5"/>
  <c r="AM298" i="5" s="1"/>
  <c r="S599" i="5"/>
  <c r="F694" i="20" s="1"/>
  <c r="AI265" i="5"/>
  <c r="AM265" i="5" s="1"/>
  <c r="AI127" i="5"/>
  <c r="AM127" i="5" s="1"/>
  <c r="AI330" i="5"/>
  <c r="AM330" i="5" s="1"/>
  <c r="AI559" i="5"/>
  <c r="AM559" i="5" s="1"/>
  <c r="S124" i="5"/>
  <c r="P621" i="5"/>
  <c r="S401" i="5"/>
  <c r="AI469" i="5"/>
  <c r="AM469" i="5" s="1"/>
  <c r="AI369" i="5"/>
  <c r="AM369" i="5" s="1"/>
  <c r="P59" i="5"/>
  <c r="P439" i="5"/>
  <c r="P354" i="5"/>
  <c r="AI213" i="5"/>
  <c r="AM213" i="5" s="1"/>
  <c r="AI529" i="5"/>
  <c r="AM529" i="5" s="1"/>
  <c r="AI174" i="5"/>
  <c r="AM174" i="5" s="1"/>
  <c r="P15" i="5"/>
  <c r="P110" i="5"/>
  <c r="P377" i="5"/>
  <c r="P260" i="5"/>
  <c r="AI192" i="5"/>
  <c r="AM192" i="5" s="1"/>
  <c r="P295" i="5"/>
  <c r="AI295" i="5"/>
  <c r="AM295" i="5" s="1"/>
  <c r="AI345" i="5"/>
  <c r="AM345" i="5" s="1"/>
  <c r="AI246" i="5"/>
  <c r="AM246" i="5" s="1"/>
  <c r="AI28" i="5"/>
  <c r="AM28" i="5" s="1"/>
  <c r="P522" i="5"/>
  <c r="P88" i="5"/>
  <c r="AI439" i="5"/>
  <c r="AM439" i="5" s="1"/>
  <c r="AI562" i="5"/>
  <c r="AM562" i="5" s="1"/>
  <c r="AI354" i="5"/>
  <c r="AM354" i="5" s="1"/>
  <c r="AI40" i="5"/>
  <c r="AM40" i="5" s="1"/>
  <c r="AI340" i="5"/>
  <c r="AM340" i="5" s="1"/>
  <c r="P209" i="5"/>
  <c r="AI602" i="5"/>
  <c r="AM602" i="5" s="1"/>
  <c r="AI307" i="5"/>
  <c r="AM307" i="5" s="1"/>
  <c r="AI606" i="5"/>
  <c r="AM606" i="5" s="1"/>
  <c r="AI355" i="5"/>
  <c r="AM355" i="5" s="1"/>
  <c r="P212" i="5"/>
  <c r="P298" i="5"/>
  <c r="AI83" i="5"/>
  <c r="AM83" i="5" s="1"/>
  <c r="AI522" i="5"/>
  <c r="AM522" i="5" s="1"/>
  <c r="AI59" i="5"/>
  <c r="AM59" i="5" s="1"/>
  <c r="P157" i="5"/>
  <c r="AI358" i="5"/>
  <c r="AM358" i="5" s="1"/>
  <c r="AI331" i="5"/>
  <c r="AM331" i="5" s="1"/>
  <c r="AI69" i="5"/>
  <c r="AM69" i="5" s="1"/>
  <c r="AI216" i="5"/>
  <c r="AM216" i="5" s="1"/>
  <c r="P302" i="5"/>
  <c r="P490" i="5"/>
  <c r="P370" i="5"/>
  <c r="AI279" i="5"/>
  <c r="AM279" i="5" s="1"/>
  <c r="AI302" i="5"/>
  <c r="AM302" i="5" s="1"/>
  <c r="AI490" i="5"/>
  <c r="AM490" i="5" s="1"/>
  <c r="AI370" i="5"/>
  <c r="AM370" i="5" s="1"/>
  <c r="P230" i="5"/>
  <c r="AI625" i="5"/>
  <c r="AM625" i="5" s="1"/>
  <c r="S43" i="5"/>
  <c r="AI579" i="5"/>
  <c r="AM579" i="5" s="1"/>
  <c r="S435" i="5"/>
  <c r="AI142" i="5"/>
  <c r="AM142" i="5" s="1"/>
  <c r="AI55" i="5"/>
  <c r="AM55" i="5" s="1"/>
  <c r="AI587" i="5"/>
  <c r="AM587" i="5" s="1"/>
  <c r="AI149" i="5"/>
  <c r="AM149" i="5" s="1"/>
  <c r="AI541" i="5"/>
  <c r="AM541" i="5" s="1"/>
  <c r="AI531" i="5"/>
  <c r="AI85" i="5"/>
  <c r="AM85" i="5" s="1"/>
  <c r="AI240" i="5"/>
  <c r="AM240" i="5" s="1"/>
  <c r="AI314" i="5"/>
  <c r="AM314" i="5" s="1"/>
  <c r="AI643" i="5"/>
  <c r="AM643" i="5" s="1"/>
  <c r="P199" i="5"/>
  <c r="P440" i="5"/>
  <c r="P491" i="5"/>
  <c r="P130" i="5"/>
  <c r="AI199" i="5"/>
  <c r="AM199" i="5" s="1"/>
  <c r="AI440" i="5"/>
  <c r="AM440" i="5" s="1"/>
  <c r="AI130" i="5"/>
  <c r="AM130" i="5" s="1"/>
  <c r="AI462" i="5"/>
  <c r="AM462" i="5" s="1"/>
  <c r="AI347" i="5"/>
  <c r="AM347" i="5" s="1"/>
  <c r="S183" i="5"/>
  <c r="S311" i="5"/>
  <c r="P126" i="5"/>
  <c r="P645" i="5"/>
  <c r="P320" i="5"/>
  <c r="P254" i="5"/>
  <c r="AI395" i="5"/>
  <c r="AM395" i="5" s="1"/>
  <c r="AI148" i="5"/>
  <c r="AM148" i="5" s="1"/>
  <c r="AI248" i="5"/>
  <c r="AM248" i="5" s="1"/>
  <c r="AI321" i="5"/>
  <c r="AM321" i="5" s="1"/>
  <c r="AI230" i="5"/>
  <c r="AM230" i="5" s="1"/>
  <c r="AI22" i="5"/>
  <c r="AM22" i="5" s="1"/>
  <c r="AI313" i="5"/>
  <c r="AM313" i="5" s="1"/>
  <c r="Y621" i="5"/>
  <c r="Y150" i="5"/>
  <c r="Y563" i="5"/>
  <c r="Y352" i="5"/>
  <c r="Y432" i="5"/>
  <c r="Y310" i="5"/>
  <c r="Y499" i="5"/>
  <c r="Y212" i="5"/>
  <c r="Y365" i="5"/>
  <c r="Y523" i="5"/>
  <c r="Y136" i="5"/>
  <c r="Y7" i="5"/>
  <c r="Y227" i="5"/>
  <c r="Y72" i="5"/>
  <c r="Y61" i="5"/>
  <c r="Y217" i="5"/>
  <c r="Y386" i="5"/>
  <c r="Y538" i="5"/>
  <c r="Y486" i="5"/>
  <c r="Y67" i="5"/>
  <c r="Y429" i="5"/>
  <c r="Y399" i="5"/>
  <c r="Y173" i="5"/>
  <c r="Y454" i="5"/>
  <c r="Y585" i="5"/>
  <c r="Y98" i="5"/>
  <c r="Y491" i="5"/>
  <c r="AI232" i="5"/>
  <c r="AM232" i="5" s="1"/>
  <c r="AI583" i="5"/>
  <c r="AM583" i="5" s="1"/>
  <c r="AI416" i="5"/>
  <c r="AM416" i="5" s="1"/>
  <c r="AI629" i="5"/>
  <c r="AM629" i="5" s="1"/>
  <c r="AI567" i="5"/>
  <c r="AM567" i="5" s="1"/>
  <c r="AI421" i="5"/>
  <c r="AM421" i="5" s="1"/>
  <c r="AI92" i="5"/>
  <c r="AM92" i="5" s="1"/>
  <c r="AI456" i="5"/>
  <c r="AM456" i="5" s="1"/>
  <c r="AI164" i="5"/>
  <c r="AM164" i="5" s="1"/>
  <c r="AI508" i="5"/>
  <c r="AM508" i="5" s="1"/>
  <c r="AI532" i="5"/>
  <c r="AM532" i="5" s="1"/>
  <c r="AI223" i="5"/>
  <c r="AM223" i="5" s="1"/>
  <c r="AI420" i="5"/>
  <c r="AM420" i="5" s="1"/>
  <c r="AI65" i="5"/>
  <c r="AM65" i="5" s="1"/>
  <c r="Y126" i="5"/>
  <c r="Y104" i="5"/>
  <c r="Y496" i="5"/>
  <c r="Y167" i="5"/>
  <c r="Y88" i="5"/>
  <c r="Y157" i="5"/>
  <c r="Y209" i="5"/>
  <c r="Y596" i="5"/>
  <c r="AI603" i="5"/>
  <c r="AM603" i="5" s="1"/>
  <c r="AI210" i="5"/>
  <c r="AM210" i="5" s="1"/>
  <c r="AI23" i="5"/>
  <c r="AM23" i="5" s="1"/>
  <c r="AI116" i="5"/>
  <c r="AI31" i="5"/>
  <c r="AM31" i="5" s="1"/>
  <c r="Y470" i="5"/>
  <c r="Y54" i="5"/>
  <c r="Y323" i="5"/>
  <c r="Y611" i="5"/>
  <c r="Y238" i="5"/>
  <c r="Y495" i="5"/>
  <c r="Y15" i="5"/>
  <c r="Y381" i="5"/>
  <c r="Y242" i="5"/>
  <c r="Y151" i="5"/>
  <c r="AI161" i="5"/>
  <c r="AM161" i="5" s="1"/>
  <c r="AI196" i="5"/>
  <c r="AM196" i="5" s="1"/>
  <c r="AI256" i="5"/>
  <c r="AM256" i="5" s="1"/>
  <c r="AI99" i="5"/>
  <c r="AM99" i="5" s="1"/>
  <c r="Y653" i="5"/>
  <c r="Y524" i="5"/>
  <c r="Y493" i="5"/>
  <c r="Y84" i="5"/>
  <c r="Y342" i="5"/>
  <c r="Y568" i="5"/>
  <c r="AI553" i="5"/>
  <c r="AM553" i="5" s="1"/>
  <c r="AI228" i="5"/>
  <c r="AM228" i="5" s="1"/>
  <c r="AM227" i="5"/>
  <c r="Y271" i="5"/>
  <c r="Y239" i="5"/>
  <c r="Y176" i="5"/>
  <c r="Y214" i="5"/>
  <c r="Y30" i="5"/>
  <c r="Y640" i="5"/>
  <c r="AI328" i="5"/>
  <c r="AM328" i="5" s="1"/>
  <c r="AI27" i="5"/>
  <c r="AM27" i="5" s="1"/>
  <c r="AK362" i="5"/>
  <c r="AJ60" i="5"/>
  <c r="AH60" i="5"/>
  <c r="AJ362" i="5"/>
  <c r="AH362" i="5"/>
  <c r="AK60" i="5"/>
  <c r="S14" i="5"/>
  <c r="F14" i="20" s="1"/>
  <c r="P14" i="5"/>
  <c r="S190" i="5"/>
  <c r="F218" i="20" s="1"/>
  <c r="P190" i="5"/>
  <c r="S461" i="5"/>
  <c r="P461" i="5"/>
  <c r="S128" i="5"/>
  <c r="P128" i="5"/>
  <c r="S392" i="5"/>
  <c r="P392" i="5"/>
  <c r="S361" i="5"/>
  <c r="P361" i="5"/>
  <c r="S226" i="5"/>
  <c r="F259" i="20" s="1"/>
  <c r="P226" i="5"/>
  <c r="S408" i="5"/>
  <c r="P408" i="5"/>
  <c r="AK561" i="5"/>
  <c r="AJ561" i="5"/>
  <c r="AH561" i="5"/>
  <c r="S292" i="5"/>
  <c r="P292" i="5"/>
  <c r="S561" i="5"/>
  <c r="P561" i="5"/>
  <c r="S383" i="5"/>
  <c r="P383" i="5"/>
  <c r="S411" i="5"/>
  <c r="P411" i="5"/>
  <c r="S277" i="5"/>
  <c r="P277" i="5"/>
  <c r="S25" i="5"/>
  <c r="P25" i="5"/>
  <c r="S189" i="5"/>
  <c r="F217" i="20" s="1"/>
  <c r="P189" i="5"/>
  <c r="S648" i="5"/>
  <c r="P648" i="5"/>
  <c r="S565" i="5"/>
  <c r="P565" i="5"/>
  <c r="S405" i="5"/>
  <c r="P405" i="5"/>
  <c r="AJ184" i="5"/>
  <c r="AH184" i="5"/>
  <c r="AK184" i="5"/>
  <c r="AK652" i="5"/>
  <c r="AJ652" i="5"/>
  <c r="AH652" i="5"/>
  <c r="S368" i="5"/>
  <c r="P368" i="5"/>
  <c r="S608" i="5"/>
  <c r="F704" i="20" s="1"/>
  <c r="P608" i="5"/>
  <c r="S510" i="5"/>
  <c r="P510" i="5"/>
  <c r="S33" i="5"/>
  <c r="F36" i="20" s="1"/>
  <c r="P33" i="5"/>
  <c r="S445" i="5"/>
  <c r="P445" i="5"/>
  <c r="S459" i="5"/>
  <c r="P459" i="5"/>
  <c r="S487" i="5"/>
  <c r="P487" i="5"/>
  <c r="S71" i="5"/>
  <c r="F80" i="20" s="1"/>
  <c r="P71" i="5"/>
  <c r="S70" i="5"/>
  <c r="P70" i="5"/>
  <c r="S299" i="5"/>
  <c r="P299" i="5"/>
  <c r="S604" i="5"/>
  <c r="P604" i="5"/>
  <c r="S102" i="5"/>
  <c r="P102" i="5"/>
  <c r="S492" i="5"/>
  <c r="P492" i="5"/>
  <c r="S424" i="5"/>
  <c r="P424" i="5"/>
  <c r="S97" i="5"/>
  <c r="F111" i="20" s="1"/>
  <c r="P97" i="5"/>
  <c r="AJ74" i="5"/>
  <c r="AH74" i="5"/>
  <c r="AJ152" i="5"/>
  <c r="AH152" i="5"/>
  <c r="AK74" i="5"/>
  <c r="AK152" i="5"/>
  <c r="AI422" i="5"/>
  <c r="AM422" i="5" s="1"/>
  <c r="AK264" i="5"/>
  <c r="AH264" i="5"/>
  <c r="AJ264" i="5"/>
  <c r="AK406" i="5"/>
  <c r="AH406" i="5"/>
  <c r="AJ406" i="5"/>
  <c r="AK391" i="5"/>
  <c r="AH391" i="5"/>
  <c r="AJ391" i="5"/>
  <c r="S438" i="5"/>
  <c r="P438" i="5"/>
  <c r="S32" i="5"/>
  <c r="P32" i="5"/>
  <c r="S211" i="5"/>
  <c r="F241" i="20" s="1"/>
  <c r="P211" i="5"/>
  <c r="S18" i="5"/>
  <c r="F18" i="20" s="1"/>
  <c r="P18" i="5"/>
  <c r="S103" i="5"/>
  <c r="P103" i="5"/>
  <c r="S170" i="5"/>
  <c r="P170" i="5"/>
  <c r="S628" i="5"/>
  <c r="P628" i="5"/>
  <c r="S441" i="5"/>
  <c r="F510" i="20" s="1"/>
  <c r="P441" i="5"/>
  <c r="S415" i="5"/>
  <c r="F479" i="20" s="1"/>
  <c r="P415" i="5"/>
  <c r="S449" i="5"/>
  <c r="P449" i="5"/>
  <c r="S325" i="5"/>
  <c r="P325" i="5"/>
  <c r="S52" i="5"/>
  <c r="F58" i="20" s="1"/>
  <c r="P52" i="5"/>
  <c r="S513" i="5"/>
  <c r="F594" i="20" s="1"/>
  <c r="P513" i="5"/>
  <c r="S555" i="5"/>
  <c r="P555" i="5"/>
  <c r="S580" i="5"/>
  <c r="P580" i="5"/>
  <c r="S535" i="5"/>
  <c r="P535" i="5"/>
  <c r="S278" i="5"/>
  <c r="F319" i="20" s="1"/>
  <c r="P278" i="5"/>
  <c r="S39" i="5"/>
  <c r="F43" i="20" s="1"/>
  <c r="P39" i="5"/>
  <c r="S286" i="5"/>
  <c r="P286" i="5"/>
  <c r="S266" i="5"/>
  <c r="P266" i="5"/>
  <c r="S235" i="5"/>
  <c r="P235" i="5"/>
  <c r="S159" i="5"/>
  <c r="F183" i="20" s="1"/>
  <c r="P159" i="5"/>
  <c r="S276" i="5"/>
  <c r="P276" i="5"/>
  <c r="S336" i="5"/>
  <c r="P336" i="5"/>
  <c r="S63" i="5"/>
  <c r="F71" i="20" s="1"/>
  <c r="P63" i="5"/>
  <c r="S147" i="5"/>
  <c r="F169" i="20" s="1"/>
  <c r="P147" i="5"/>
  <c r="S146" i="5"/>
  <c r="P146" i="5"/>
  <c r="S153" i="5"/>
  <c r="P153" i="5"/>
  <c r="S152" i="5"/>
  <c r="F175" i="20" s="1"/>
  <c r="P152" i="5"/>
  <c r="S249" i="5"/>
  <c r="F286" i="20" s="1"/>
  <c r="P249" i="5"/>
  <c r="S372" i="5"/>
  <c r="P372" i="5"/>
  <c r="S452" i="5"/>
  <c r="F522" i="20" s="1"/>
  <c r="P452" i="5"/>
  <c r="S207" i="5"/>
  <c r="F238" i="20" s="1"/>
  <c r="P207" i="5"/>
  <c r="AI247" i="5"/>
  <c r="AM247" i="5" s="1"/>
  <c r="S460" i="5"/>
  <c r="F532" i="20" s="1"/>
  <c r="P460" i="5"/>
  <c r="S252" i="5"/>
  <c r="P252" i="5"/>
  <c r="S264" i="5"/>
  <c r="P264" i="5"/>
  <c r="S138" i="5"/>
  <c r="P138" i="5"/>
  <c r="S612" i="5"/>
  <c r="P612" i="5"/>
  <c r="S610" i="5"/>
  <c r="F707" i="20" s="1"/>
  <c r="P610" i="5"/>
  <c r="S374" i="5"/>
  <c r="F431" i="20" s="1"/>
  <c r="P374" i="5"/>
  <c r="S503" i="5"/>
  <c r="P503" i="5"/>
  <c r="S155" i="5"/>
  <c r="F178" i="20" s="1"/>
  <c r="P155" i="5"/>
  <c r="S78" i="5"/>
  <c r="F88" i="20" s="1"/>
  <c r="P78" i="5"/>
  <c r="S594" i="5"/>
  <c r="P594" i="5"/>
  <c r="S348" i="5"/>
  <c r="P348" i="5"/>
  <c r="S620" i="5"/>
  <c r="P620" i="5"/>
  <c r="S589" i="5"/>
  <c r="F682" i="20" s="1"/>
  <c r="P589" i="5"/>
  <c r="S344" i="5"/>
  <c r="P344" i="5"/>
  <c r="S489" i="5"/>
  <c r="P489" i="5"/>
  <c r="S53" i="5"/>
  <c r="P53" i="5"/>
  <c r="S346" i="5"/>
  <c r="P346" i="5"/>
  <c r="S267" i="5"/>
  <c r="F307" i="20" s="1"/>
  <c r="P267" i="5"/>
  <c r="S89" i="5"/>
  <c r="P89" i="5"/>
  <c r="S263" i="5"/>
  <c r="F302" i="20" s="1"/>
  <c r="P263" i="5"/>
  <c r="S95" i="5"/>
  <c r="P95" i="5"/>
  <c r="AK455" i="5"/>
  <c r="AH455" i="5"/>
  <c r="AJ455" i="5"/>
  <c r="AK612" i="5"/>
  <c r="AJ612" i="5"/>
  <c r="AH612" i="5"/>
  <c r="AK610" i="5"/>
  <c r="AJ610" i="5"/>
  <c r="AH610" i="5"/>
  <c r="AK374" i="5"/>
  <c r="AJ374" i="5"/>
  <c r="AH374" i="5"/>
  <c r="AK503" i="5"/>
  <c r="AJ503" i="5"/>
  <c r="AH503" i="5"/>
  <c r="AK155" i="5"/>
  <c r="AJ155" i="5"/>
  <c r="AH155" i="5"/>
  <c r="AK638" i="5"/>
  <c r="AK646" i="5"/>
  <c r="AJ638" i="5"/>
  <c r="AH638" i="5"/>
  <c r="AJ646" i="5"/>
  <c r="AH646" i="5"/>
  <c r="AK140" i="5"/>
  <c r="AJ140" i="5"/>
  <c r="AH140" i="5"/>
  <c r="AK413" i="5"/>
  <c r="AJ413" i="5"/>
  <c r="AH413" i="5"/>
  <c r="AK338" i="5"/>
  <c r="AJ338" i="5"/>
  <c r="AH338" i="5"/>
  <c r="AK447" i="5"/>
  <c r="AJ447" i="5"/>
  <c r="AH447" i="5"/>
  <c r="AK46" i="5"/>
  <c r="AJ46" i="5"/>
  <c r="AH46" i="5"/>
  <c r="AK633" i="5"/>
  <c r="AJ633" i="5"/>
  <c r="AH633" i="5"/>
  <c r="AK179" i="5"/>
  <c r="AJ179" i="5"/>
  <c r="AH179" i="5"/>
  <c r="AK141" i="5"/>
  <c r="AJ141" i="5"/>
  <c r="AH141" i="5"/>
  <c r="AK477" i="5"/>
  <c r="AJ477" i="5"/>
  <c r="AH477" i="5"/>
  <c r="AK332" i="5"/>
  <c r="AJ332" i="5"/>
  <c r="AH332" i="5"/>
  <c r="AK428" i="5"/>
  <c r="AJ428" i="5"/>
  <c r="AH428" i="5"/>
  <c r="AK366" i="5"/>
  <c r="AJ366" i="5"/>
  <c r="AH366" i="5"/>
  <c r="AK542" i="5"/>
  <c r="AJ542" i="5"/>
  <c r="AH542" i="5"/>
  <c r="AI390" i="5"/>
  <c r="AM390" i="5" s="1"/>
  <c r="AI396" i="5"/>
  <c r="AM396" i="5" s="1"/>
  <c r="AI607" i="5"/>
  <c r="AM607" i="5" s="1"/>
  <c r="AK284" i="5"/>
  <c r="AJ284" i="5"/>
  <c r="AH284" i="5"/>
  <c r="AI126" i="5"/>
  <c r="AM126" i="5" s="1"/>
  <c r="AI323" i="5"/>
  <c r="AI519" i="5"/>
  <c r="AM519" i="5" s="1"/>
  <c r="AI573" i="5"/>
  <c r="AM573" i="5" s="1"/>
  <c r="AI457" i="5"/>
  <c r="AM457" i="5" s="1"/>
  <c r="AI11" i="5"/>
  <c r="AM11" i="5" s="1"/>
  <c r="AI16" i="5"/>
  <c r="AM16" i="5" s="1"/>
  <c r="AI524" i="5"/>
  <c r="AM524" i="5" s="1"/>
  <c r="AM61" i="5"/>
  <c r="AM217" i="5"/>
  <c r="S546" i="5"/>
  <c r="F632" i="20" s="1"/>
  <c r="P546" i="5"/>
  <c r="S13" i="5"/>
  <c r="P13" i="5"/>
  <c r="S357" i="5"/>
  <c r="F412" i="20" s="1"/>
  <c r="P357" i="5"/>
  <c r="AI359" i="5"/>
  <c r="AM359" i="5" s="1"/>
  <c r="AI478" i="5"/>
  <c r="AM478" i="5" s="1"/>
  <c r="AI191" i="5"/>
  <c r="AM191" i="5" s="1"/>
  <c r="AI188" i="5"/>
  <c r="AM188" i="5" s="1"/>
  <c r="AI8" i="5"/>
  <c r="AM8" i="5" s="1"/>
  <c r="AI576" i="5"/>
  <c r="AM576" i="5" s="1"/>
  <c r="AI365" i="5"/>
  <c r="AM365" i="5" s="1"/>
  <c r="AI139" i="5"/>
  <c r="AM139" i="5" s="1"/>
  <c r="AK585" i="5"/>
  <c r="AJ585" i="5"/>
  <c r="AH585" i="5"/>
  <c r="AK537" i="5"/>
  <c r="AJ537" i="5"/>
  <c r="AH537" i="5"/>
  <c r="S556" i="5"/>
  <c r="F644" i="20" s="1"/>
  <c r="P556" i="5"/>
  <c r="S29" i="5"/>
  <c r="P29" i="5"/>
  <c r="S60" i="5"/>
  <c r="F67" i="20" s="1"/>
  <c r="P60" i="5"/>
  <c r="S591" i="5"/>
  <c r="F685" i="20" s="1"/>
  <c r="P591" i="5"/>
  <c r="S425" i="5"/>
  <c r="P425" i="5"/>
  <c r="S458" i="5"/>
  <c r="P458" i="5"/>
  <c r="S475" i="5"/>
  <c r="P475" i="5"/>
  <c r="S288" i="5"/>
  <c r="F331" i="20" s="1"/>
  <c r="P288" i="5"/>
  <c r="S402" i="5"/>
  <c r="P402" i="5"/>
  <c r="S626" i="5"/>
  <c r="P626" i="5"/>
  <c r="S433" i="5"/>
  <c r="P433" i="5"/>
  <c r="AI21" i="5"/>
  <c r="AM21" i="5" s="1"/>
  <c r="AI621" i="5"/>
  <c r="AM621" i="5" s="1"/>
  <c r="AI208" i="5"/>
  <c r="AM208" i="5" s="1"/>
  <c r="AI274" i="5"/>
  <c r="AM274" i="5" s="1"/>
  <c r="AK383" i="5"/>
  <c r="AJ383" i="5"/>
  <c r="AH383" i="5"/>
  <c r="S652" i="5"/>
  <c r="F755" i="20" s="1"/>
  <c r="P652" i="5"/>
  <c r="S605" i="5"/>
  <c r="P605" i="5"/>
  <c r="AJ605" i="5"/>
  <c r="AH605" i="5"/>
  <c r="AK605" i="5"/>
  <c r="AK292" i="5"/>
  <c r="AJ292" i="5"/>
  <c r="AH292" i="5"/>
  <c r="AK100" i="5"/>
  <c r="AJ100" i="5"/>
  <c r="AH100" i="5"/>
  <c r="AK531" i="5"/>
  <c r="AJ531" i="5"/>
  <c r="AH531" i="5"/>
  <c r="S186" i="5"/>
  <c r="P186" i="5"/>
  <c r="AI115" i="5"/>
  <c r="AM115" i="5" s="1"/>
  <c r="AI343" i="5"/>
  <c r="AM343" i="5" s="1"/>
  <c r="AK460" i="5"/>
  <c r="AH460" i="5"/>
  <c r="AJ460" i="5"/>
  <c r="AK252" i="5"/>
  <c r="AH252" i="5"/>
  <c r="AJ252" i="5"/>
  <c r="AJ50" i="5"/>
  <c r="AH50" i="5"/>
  <c r="AK50" i="5"/>
  <c r="AK138" i="5"/>
  <c r="AH138" i="5"/>
  <c r="AJ138" i="5"/>
  <c r="AK205" i="5"/>
  <c r="AH205" i="5"/>
  <c r="AJ205" i="5"/>
  <c r="AK570" i="5"/>
  <c r="AH570" i="5"/>
  <c r="AJ570" i="5"/>
  <c r="S10" i="5"/>
  <c r="F9" i="20" s="1"/>
  <c r="P10" i="5"/>
  <c r="S609" i="5"/>
  <c r="F706" i="20" s="1"/>
  <c r="P609" i="5"/>
  <c r="S627" i="5"/>
  <c r="P627" i="5"/>
  <c r="S597" i="5"/>
  <c r="F692" i="20" s="1"/>
  <c r="P597" i="5"/>
  <c r="S549" i="5"/>
  <c r="P549" i="5"/>
  <c r="S434" i="5"/>
  <c r="F501" i="20" s="1"/>
  <c r="P434" i="5"/>
  <c r="AI184" i="5"/>
  <c r="S406" i="5"/>
  <c r="F469" i="20" s="1"/>
  <c r="P406" i="5"/>
  <c r="S205" i="5"/>
  <c r="P205" i="5"/>
  <c r="S391" i="5"/>
  <c r="P391" i="5"/>
  <c r="S570" i="5"/>
  <c r="P570" i="5"/>
  <c r="S93" i="5"/>
  <c r="P93" i="5"/>
  <c r="S197" i="5"/>
  <c r="P197" i="5"/>
  <c r="S511" i="5"/>
  <c r="P511" i="5"/>
  <c r="S525" i="5"/>
  <c r="F608" i="20" s="1"/>
  <c r="P525" i="5"/>
  <c r="S547" i="5"/>
  <c r="F633" i="20" s="1"/>
  <c r="S623" i="5"/>
  <c r="P623" i="5"/>
  <c r="S646" i="5"/>
  <c r="P646" i="5"/>
  <c r="S140" i="5"/>
  <c r="P140" i="5"/>
  <c r="S413" i="5"/>
  <c r="P413" i="5"/>
  <c r="S338" i="5"/>
  <c r="F389" i="20" s="1"/>
  <c r="P338" i="5"/>
  <c r="S447" i="5"/>
  <c r="P447" i="5"/>
  <c r="S46" i="5"/>
  <c r="F51" i="20" s="1"/>
  <c r="P46" i="5"/>
  <c r="S633" i="5"/>
  <c r="P633" i="5"/>
  <c r="S179" i="5"/>
  <c r="F205" i="20" s="1"/>
  <c r="P179" i="5"/>
  <c r="S141" i="5"/>
  <c r="P141" i="5"/>
  <c r="S477" i="5"/>
  <c r="P477" i="5"/>
  <c r="S332" i="5"/>
  <c r="P332" i="5"/>
  <c r="S428" i="5"/>
  <c r="P428" i="5"/>
  <c r="S366" i="5"/>
  <c r="P366" i="5"/>
  <c r="S542" i="5"/>
  <c r="P542" i="5"/>
  <c r="AI388" i="5"/>
  <c r="AM388" i="5" s="1"/>
  <c r="AJ530" i="5"/>
  <c r="AH530" i="5"/>
  <c r="AK530" i="5"/>
  <c r="AK521" i="5"/>
  <c r="AH521" i="5"/>
  <c r="AJ521" i="5"/>
  <c r="AK520" i="5"/>
  <c r="AH520" i="5"/>
  <c r="AJ520" i="5"/>
  <c r="AK175" i="5"/>
  <c r="AH175" i="5"/>
  <c r="AJ175" i="5"/>
  <c r="AK581" i="5"/>
  <c r="AH581" i="5"/>
  <c r="AJ581" i="5"/>
  <c r="AJ323" i="5"/>
  <c r="AH323" i="5"/>
  <c r="AK323" i="5"/>
  <c r="AK93" i="5"/>
  <c r="AJ93" i="5"/>
  <c r="AH93" i="5"/>
  <c r="AK197" i="5"/>
  <c r="AJ197" i="5"/>
  <c r="AH197" i="5"/>
  <c r="AK511" i="5"/>
  <c r="AJ511" i="5"/>
  <c r="AH511" i="5"/>
  <c r="AK525" i="5"/>
  <c r="AJ525" i="5"/>
  <c r="AH525" i="5"/>
  <c r="AK547" i="5"/>
  <c r="AJ547" i="5"/>
  <c r="AH547" i="5"/>
  <c r="AK623" i="5"/>
  <c r="AJ623" i="5"/>
  <c r="AH623" i="5"/>
  <c r="AK78" i="5"/>
  <c r="AJ78" i="5"/>
  <c r="AH78" i="5"/>
  <c r="AK594" i="5"/>
  <c r="AJ594" i="5"/>
  <c r="AH594" i="5"/>
  <c r="AK348" i="5"/>
  <c r="AJ348" i="5"/>
  <c r="AH348" i="5"/>
  <c r="AK620" i="5"/>
  <c r="AJ620" i="5"/>
  <c r="AH620" i="5"/>
  <c r="AK589" i="5"/>
  <c r="AJ589" i="5"/>
  <c r="AH589" i="5"/>
  <c r="AK344" i="5"/>
  <c r="AJ344" i="5"/>
  <c r="AH344" i="5"/>
  <c r="AK489" i="5"/>
  <c r="AJ489" i="5"/>
  <c r="AH489" i="5"/>
  <c r="AK53" i="5"/>
  <c r="AJ53" i="5"/>
  <c r="AH53" i="5"/>
  <c r="AK346" i="5"/>
  <c r="AJ346" i="5"/>
  <c r="AH346" i="5"/>
  <c r="AK267" i="5"/>
  <c r="AJ267" i="5"/>
  <c r="AH267" i="5"/>
  <c r="AK89" i="5"/>
  <c r="AJ89" i="5"/>
  <c r="AH89" i="5"/>
  <c r="AK263" i="5"/>
  <c r="AJ263" i="5"/>
  <c r="AH263" i="5"/>
  <c r="AK95" i="5"/>
  <c r="AJ95" i="5"/>
  <c r="AH95" i="5"/>
  <c r="AI123" i="5"/>
  <c r="AM123" i="5" s="1"/>
  <c r="S530" i="5"/>
  <c r="P530" i="5"/>
  <c r="S455" i="5"/>
  <c r="P455" i="5"/>
  <c r="S521" i="5"/>
  <c r="F603" i="20" s="1"/>
  <c r="P521" i="5"/>
  <c r="S520" i="5"/>
  <c r="P520" i="5"/>
  <c r="S175" i="5"/>
  <c r="F200" i="20" s="1"/>
  <c r="P175" i="5"/>
  <c r="S581" i="5"/>
  <c r="Y581" i="5" s="1"/>
  <c r="P581" i="5"/>
  <c r="AI533" i="5"/>
  <c r="AM533" i="5" s="1"/>
  <c r="AI171" i="5"/>
  <c r="AM171" i="5" s="1"/>
  <c r="AI371" i="5"/>
  <c r="AM371" i="5" s="1"/>
  <c r="AI637" i="5"/>
  <c r="AM637" i="5" s="1"/>
  <c r="AI273" i="5"/>
  <c r="AM273" i="5" s="1"/>
  <c r="AI473" i="5"/>
  <c r="AM473" i="5" s="1"/>
  <c r="AI470" i="5"/>
  <c r="AM470" i="5" s="1"/>
  <c r="AI430" i="5"/>
  <c r="AM430" i="5" s="1"/>
  <c r="AI250" i="5"/>
  <c r="AM250" i="5" s="1"/>
  <c r="AI200" i="5"/>
  <c r="AM200" i="5" s="1"/>
  <c r="AI163" i="5"/>
  <c r="AM163" i="5" s="1"/>
  <c r="AI15" i="5"/>
  <c r="AM15" i="5" s="1"/>
  <c r="AI505" i="5"/>
  <c r="AM505" i="5" s="1"/>
  <c r="AI448" i="5"/>
  <c r="AM448" i="5" s="1"/>
  <c r="AI182" i="5"/>
  <c r="AM182" i="5" s="1"/>
  <c r="AI110" i="5"/>
  <c r="AM110" i="5" s="1"/>
  <c r="AI257" i="5"/>
  <c r="AM257" i="5" s="1"/>
  <c r="AI54" i="5"/>
  <c r="AM54" i="5" s="1"/>
  <c r="AI129" i="5"/>
  <c r="AM129" i="5" s="1"/>
  <c r="AI377" i="5"/>
  <c r="AM377" i="5" s="1"/>
  <c r="S201" i="5"/>
  <c r="F231" i="20" s="1"/>
  <c r="P201" i="5"/>
  <c r="S309" i="5"/>
  <c r="P309" i="5"/>
  <c r="S560" i="5"/>
  <c r="P560" i="5"/>
  <c r="S262" i="5"/>
  <c r="P262" i="5"/>
  <c r="S272" i="5"/>
  <c r="P272" i="5"/>
  <c r="S480" i="5"/>
  <c r="F555" i="20" s="1"/>
  <c r="P480" i="5"/>
  <c r="S528" i="5"/>
  <c r="P528" i="5"/>
  <c r="S82" i="5"/>
  <c r="P82" i="5"/>
  <c r="S294" i="5"/>
  <c r="P294" i="5"/>
  <c r="S527" i="5"/>
  <c r="F610" i="20" s="1"/>
  <c r="P527" i="5"/>
  <c r="S87" i="5"/>
  <c r="P87" i="5"/>
  <c r="S306" i="5"/>
  <c r="P306" i="5"/>
  <c r="S426" i="5"/>
  <c r="P426" i="5"/>
  <c r="S631" i="5"/>
  <c r="F730" i="20" s="1"/>
  <c r="P631" i="5"/>
  <c r="S37" i="5"/>
  <c r="P37" i="5"/>
  <c r="S317" i="5"/>
  <c r="P317" i="5"/>
  <c r="S41" i="5"/>
  <c r="P41" i="5"/>
  <c r="S9" i="5"/>
  <c r="P9" i="5"/>
  <c r="S20" i="5"/>
  <c r="F21" i="20" s="1"/>
  <c r="P20" i="5"/>
  <c r="S575" i="5"/>
  <c r="P575" i="5"/>
  <c r="S229" i="5"/>
  <c r="P229" i="5"/>
  <c r="S379" i="5"/>
  <c r="P379" i="5"/>
  <c r="S297" i="5"/>
  <c r="P297" i="5"/>
  <c r="S64" i="5"/>
  <c r="P64" i="5"/>
  <c r="S144" i="5"/>
  <c r="P144" i="5"/>
  <c r="S51" i="5"/>
  <c r="P51" i="5"/>
  <c r="S111" i="5"/>
  <c r="P111" i="5"/>
  <c r="S382" i="5"/>
  <c r="P382" i="5"/>
  <c r="S168" i="5"/>
  <c r="P168" i="5"/>
  <c r="S481" i="5"/>
  <c r="P481" i="5"/>
  <c r="S316" i="5"/>
  <c r="F364" i="20" s="1"/>
  <c r="P316" i="5"/>
  <c r="S509" i="5"/>
  <c r="P509" i="5"/>
  <c r="S194" i="5"/>
  <c r="P194" i="5"/>
  <c r="S101" i="5"/>
  <c r="P101" i="5"/>
  <c r="S233" i="5"/>
  <c r="F267" i="20" s="1"/>
  <c r="P233" i="5"/>
  <c r="S165" i="5"/>
  <c r="P165" i="5"/>
  <c r="S26" i="5"/>
  <c r="P26" i="5"/>
  <c r="S131" i="5"/>
  <c r="P131" i="5"/>
  <c r="S543" i="5"/>
  <c r="P543" i="5"/>
  <c r="S301" i="5"/>
  <c r="F346" i="20" s="1"/>
  <c r="P301" i="5"/>
  <c r="S80" i="5"/>
  <c r="P80" i="5"/>
  <c r="S198" i="5"/>
  <c r="P198" i="5"/>
  <c r="S169" i="5"/>
  <c r="P169" i="5"/>
  <c r="S333" i="5"/>
  <c r="P333" i="5"/>
  <c r="S655" i="5"/>
  <c r="Y655" i="5" s="1"/>
  <c r="P655" i="5"/>
  <c r="S158" i="5"/>
  <c r="P158" i="5"/>
  <c r="S122" i="5"/>
  <c r="P122" i="5"/>
  <c r="S259" i="5"/>
  <c r="P259" i="5"/>
  <c r="S195" i="5"/>
  <c r="P195" i="5"/>
  <c r="S275" i="5"/>
  <c r="P275" i="5"/>
  <c r="S590" i="5"/>
  <c r="F683" i="20" s="1"/>
  <c r="P590" i="5"/>
  <c r="S515" i="5"/>
  <c r="P515" i="5"/>
  <c r="S360" i="5"/>
  <c r="P360" i="5"/>
  <c r="S578" i="5"/>
  <c r="F669" i="20" s="1"/>
  <c r="P578" i="5"/>
  <c r="AI611" i="5"/>
  <c r="AM611" i="5" s="1"/>
  <c r="AI412" i="5"/>
  <c r="AM412" i="5" s="1"/>
  <c r="AI466" i="5"/>
  <c r="AM466" i="5" s="1"/>
  <c r="AI48" i="5"/>
  <c r="AM48" i="5" s="1"/>
  <c r="AI181" i="5"/>
  <c r="AM181" i="5" s="1"/>
  <c r="AI468" i="5"/>
  <c r="AM468" i="5" s="1"/>
  <c r="AI260" i="5"/>
  <c r="AM260" i="5" s="1"/>
  <c r="AI253" i="5"/>
  <c r="AM253" i="5" s="1"/>
  <c r="AI463" i="5"/>
  <c r="AM463" i="5" s="1"/>
  <c r="AI238" i="5"/>
  <c r="AM238" i="5" s="1"/>
  <c r="AI551" i="5"/>
  <c r="AM551" i="5" s="1"/>
  <c r="AI337" i="5"/>
  <c r="AM337" i="5" s="1"/>
  <c r="AI84" i="5"/>
  <c r="AM84" i="5" s="1"/>
  <c r="AI427" i="5"/>
  <c r="AM427" i="5" s="1"/>
  <c r="AI12" i="5"/>
  <c r="AM12" i="5" s="1"/>
  <c r="AM491" i="5"/>
  <c r="F627" i="20" l="1"/>
  <c r="Y428" i="5"/>
  <c r="F494" i="20"/>
  <c r="F552" i="20"/>
  <c r="R205" i="20"/>
  <c r="G205" i="20"/>
  <c r="R51" i="20"/>
  <c r="G51" i="20"/>
  <c r="R389" i="20"/>
  <c r="G389" i="20"/>
  <c r="F161" i="20"/>
  <c r="Y623" i="5"/>
  <c r="F722" i="20"/>
  <c r="R501" i="20"/>
  <c r="G501" i="20"/>
  <c r="R692" i="20"/>
  <c r="F698" i="20"/>
  <c r="G692" i="20"/>
  <c r="R706" i="20"/>
  <c r="G706" i="20"/>
  <c r="F213" i="20"/>
  <c r="R755" i="20"/>
  <c r="F758" i="20"/>
  <c r="G755" i="20"/>
  <c r="R238" i="20"/>
  <c r="G238" i="20"/>
  <c r="F429" i="20"/>
  <c r="R175" i="20"/>
  <c r="G175" i="20"/>
  <c r="F168" i="20"/>
  <c r="R71" i="20"/>
  <c r="G71" i="20"/>
  <c r="F317" i="20"/>
  <c r="F269" i="20"/>
  <c r="F329" i="20"/>
  <c r="R319" i="20"/>
  <c r="G319" i="20"/>
  <c r="F672" i="20"/>
  <c r="R594" i="20"/>
  <c r="G594" i="20"/>
  <c r="Y325" i="5"/>
  <c r="F374" i="20"/>
  <c r="R479" i="20"/>
  <c r="G479" i="20"/>
  <c r="Y628" i="5"/>
  <c r="F727" i="20"/>
  <c r="Y103" i="5"/>
  <c r="F118" i="20"/>
  <c r="R241" i="20"/>
  <c r="G241" i="20"/>
  <c r="Y438" i="5"/>
  <c r="F506" i="20"/>
  <c r="Y424" i="5"/>
  <c r="F490" i="20"/>
  <c r="Y102" i="5"/>
  <c r="F116" i="20"/>
  <c r="Y299" i="5"/>
  <c r="F344" i="20"/>
  <c r="R80" i="20"/>
  <c r="G80" i="20"/>
  <c r="Y459" i="5"/>
  <c r="F531" i="20"/>
  <c r="R36" i="20"/>
  <c r="G36" i="20"/>
  <c r="R704" i="20"/>
  <c r="G704" i="20"/>
  <c r="Y565" i="5"/>
  <c r="F654" i="20"/>
  <c r="R217" i="20"/>
  <c r="G217" i="20"/>
  <c r="Y277" i="5"/>
  <c r="F318" i="20"/>
  <c r="Y383" i="5"/>
  <c r="F442" i="20"/>
  <c r="Y292" i="5"/>
  <c r="F336" i="20"/>
  <c r="Y43" i="5"/>
  <c r="F48" i="20"/>
  <c r="Y124" i="5"/>
  <c r="F142" i="20"/>
  <c r="Y586" i="5"/>
  <c r="F679" i="20"/>
  <c r="Y497" i="5"/>
  <c r="F575" i="20"/>
  <c r="Y518" i="5"/>
  <c r="F599" i="20"/>
  <c r="R752" i="20"/>
  <c r="G752" i="20"/>
  <c r="R702" i="20"/>
  <c r="G702" i="20"/>
  <c r="R186" i="20"/>
  <c r="G186" i="20"/>
  <c r="V690" i="20"/>
  <c r="S690" i="20"/>
  <c r="R284" i="20"/>
  <c r="G284" i="20"/>
  <c r="R353" i="20"/>
  <c r="G353" i="20"/>
  <c r="R435" i="20"/>
  <c r="G435" i="20"/>
  <c r="R24" i="20"/>
  <c r="G24" i="20"/>
  <c r="F208" i="20"/>
  <c r="V570" i="20"/>
  <c r="S570" i="20"/>
  <c r="G104" i="20"/>
  <c r="R104" i="20"/>
  <c r="R461" i="20"/>
  <c r="G461" i="20"/>
  <c r="V191" i="20"/>
  <c r="S191" i="20"/>
  <c r="R185" i="20"/>
  <c r="G185" i="20"/>
  <c r="R123" i="20"/>
  <c r="G123" i="20"/>
  <c r="R456" i="20"/>
  <c r="G456" i="20"/>
  <c r="R137" i="20"/>
  <c r="G137" i="20"/>
  <c r="G728" i="20"/>
  <c r="R728" i="20"/>
  <c r="R244" i="20"/>
  <c r="F250" i="20"/>
  <c r="G244" i="20"/>
  <c r="R624" i="20"/>
  <c r="G624" i="20"/>
  <c r="R30" i="20"/>
  <c r="G30" i="20"/>
  <c r="R542" i="20"/>
  <c r="G542" i="20"/>
  <c r="R282" i="20"/>
  <c r="G282" i="20"/>
  <c r="R16" i="20"/>
  <c r="G16" i="20"/>
  <c r="R638" i="20"/>
  <c r="G638" i="20"/>
  <c r="R667" i="20"/>
  <c r="G667" i="20"/>
  <c r="R489" i="20"/>
  <c r="G489" i="20"/>
  <c r="R304" i="20"/>
  <c r="G304" i="20"/>
  <c r="R107" i="20"/>
  <c r="G107" i="20"/>
  <c r="R381" i="20"/>
  <c r="G381" i="20"/>
  <c r="R206" i="20"/>
  <c r="G206" i="20"/>
  <c r="R581" i="20"/>
  <c r="G581" i="20"/>
  <c r="R263" i="20"/>
  <c r="G263" i="20"/>
  <c r="V15" i="20"/>
  <c r="S15" i="20"/>
  <c r="R207" i="20"/>
  <c r="G207" i="20"/>
  <c r="R408" i="20"/>
  <c r="G408" i="20"/>
  <c r="R525" i="20"/>
  <c r="G525" i="20"/>
  <c r="R242" i="20"/>
  <c r="G242" i="20"/>
  <c r="R466" i="20"/>
  <c r="G466" i="20"/>
  <c r="G746" i="20"/>
  <c r="R746" i="20"/>
  <c r="R640" i="20"/>
  <c r="G640" i="20"/>
  <c r="R171" i="20"/>
  <c r="G171" i="20"/>
  <c r="G62" i="20"/>
  <c r="R62" i="20"/>
  <c r="R220" i="20"/>
  <c r="G220" i="20"/>
  <c r="R225" i="20"/>
  <c r="G225" i="20"/>
  <c r="G440" i="20"/>
  <c r="R440" i="20"/>
  <c r="R406" i="20"/>
  <c r="G406" i="20"/>
  <c r="F411" i="20"/>
  <c r="S311" i="20"/>
  <c r="V311" i="20"/>
  <c r="R652" i="20"/>
  <c r="G652" i="20"/>
  <c r="R146" i="20"/>
  <c r="G146" i="20"/>
  <c r="V562" i="20"/>
  <c r="S562" i="20"/>
  <c r="V122" i="20"/>
  <c r="S122" i="20"/>
  <c r="R536" i="20"/>
  <c r="G536" i="20"/>
  <c r="R296" i="20"/>
  <c r="G296" i="20"/>
  <c r="V95" i="20"/>
  <c r="S95" i="20"/>
  <c r="R53" i="20"/>
  <c r="G53" i="20"/>
  <c r="R326" i="20"/>
  <c r="G326" i="20"/>
  <c r="G209" i="20"/>
  <c r="R209" i="20"/>
  <c r="V543" i="20"/>
  <c r="S543" i="20"/>
  <c r="R617" i="20"/>
  <c r="G617" i="20"/>
  <c r="R141" i="20"/>
  <c r="G141" i="20"/>
  <c r="R487" i="20"/>
  <c r="G487" i="20"/>
  <c r="S421" i="20"/>
  <c r="V421" i="20"/>
  <c r="S553" i="20"/>
  <c r="V553" i="20"/>
  <c r="V756" i="20"/>
  <c r="S756" i="20"/>
  <c r="R126" i="20"/>
  <c r="G126" i="20"/>
  <c r="R428" i="20"/>
  <c r="G428" i="20"/>
  <c r="R473" i="20"/>
  <c r="G473" i="20"/>
  <c r="R427" i="20"/>
  <c r="G427" i="20"/>
  <c r="R339" i="20"/>
  <c r="G339" i="20"/>
  <c r="R288" i="20"/>
  <c r="G288" i="20"/>
  <c r="R577" i="20"/>
  <c r="G577" i="20"/>
  <c r="R409" i="20"/>
  <c r="G409" i="20"/>
  <c r="R55" i="20"/>
  <c r="G55" i="20"/>
  <c r="R294" i="20"/>
  <c r="G294" i="20"/>
  <c r="V199" i="20"/>
  <c r="S199" i="20"/>
  <c r="R499" i="20"/>
  <c r="G499" i="20"/>
  <c r="R156" i="20"/>
  <c r="G156" i="20"/>
  <c r="V612" i="20"/>
  <c r="S612" i="20"/>
  <c r="R605" i="20"/>
  <c r="G605" i="20"/>
  <c r="R744" i="20"/>
  <c r="G744" i="20"/>
  <c r="R164" i="20"/>
  <c r="G164" i="20"/>
  <c r="R237" i="20"/>
  <c r="F243" i="20"/>
  <c r="G237" i="20"/>
  <c r="R37" i="20"/>
  <c r="G37" i="20"/>
  <c r="R664" i="20"/>
  <c r="G664" i="20"/>
  <c r="R450" i="20"/>
  <c r="G450" i="20"/>
  <c r="V174" i="20"/>
  <c r="S174" i="20"/>
  <c r="R671" i="20"/>
  <c r="F677" i="20"/>
  <c r="G671" i="20"/>
  <c r="R485" i="20"/>
  <c r="G485" i="20"/>
  <c r="R620" i="20"/>
  <c r="G620" i="20"/>
  <c r="V573" i="20"/>
  <c r="S573" i="20"/>
  <c r="S119" i="20"/>
  <c r="V119" i="20"/>
  <c r="S46" i="20"/>
  <c r="V46" i="20"/>
  <c r="R486" i="20"/>
  <c r="G486" i="20"/>
  <c r="R634" i="20"/>
  <c r="G634" i="20"/>
  <c r="S371" i="20"/>
  <c r="V371" i="20"/>
  <c r="R308" i="20"/>
  <c r="G308" i="20"/>
  <c r="R419" i="20"/>
  <c r="G419" i="20"/>
  <c r="R275" i="20"/>
  <c r="G275" i="20"/>
  <c r="G97" i="20"/>
  <c r="R97" i="20"/>
  <c r="R11" i="20"/>
  <c r="G11" i="20"/>
  <c r="R528" i="20"/>
  <c r="G528" i="20"/>
  <c r="R295" i="20"/>
  <c r="G295" i="20"/>
  <c r="R584" i="20"/>
  <c r="G584" i="20"/>
  <c r="R547" i="20"/>
  <c r="G547" i="20"/>
  <c r="R457" i="20"/>
  <c r="G457" i="20"/>
  <c r="R395" i="20"/>
  <c r="G395" i="20"/>
  <c r="F415" i="20"/>
  <c r="F418" i="20" s="1"/>
  <c r="D77" i="18" s="1"/>
  <c r="F224" i="20"/>
  <c r="F140" i="20"/>
  <c r="F193" i="20"/>
  <c r="F629" i="20"/>
  <c r="F28" i="20"/>
  <c r="R267" i="20"/>
  <c r="G267" i="20"/>
  <c r="F223" i="20"/>
  <c r="R364" i="20"/>
  <c r="G364" i="20"/>
  <c r="F192" i="20"/>
  <c r="F127" i="20"/>
  <c r="F165" i="20"/>
  <c r="F342" i="20"/>
  <c r="F262" i="20"/>
  <c r="R21" i="20"/>
  <c r="G21" i="20"/>
  <c r="F26" i="20"/>
  <c r="Y41" i="5"/>
  <c r="F45" i="20"/>
  <c r="Y37" i="5"/>
  <c r="F41" i="20"/>
  <c r="Y426" i="5"/>
  <c r="F492" i="20"/>
  <c r="Y87" i="5"/>
  <c r="F99" i="20"/>
  <c r="Y294" i="5"/>
  <c r="F338" i="20"/>
  <c r="Y528" i="5"/>
  <c r="F611" i="20"/>
  <c r="Y272" i="5"/>
  <c r="F312" i="20"/>
  <c r="Y560" i="5"/>
  <c r="F648" i="20"/>
  <c r="R231" i="20"/>
  <c r="G231" i="20"/>
  <c r="R200" i="20"/>
  <c r="G200" i="20"/>
  <c r="R603" i="20"/>
  <c r="G603" i="20"/>
  <c r="Y530" i="5"/>
  <c r="F613" i="20"/>
  <c r="R633" i="20"/>
  <c r="G633" i="20"/>
  <c r="Y511" i="5"/>
  <c r="F591" i="20"/>
  <c r="Y93" i="5"/>
  <c r="F106" i="20"/>
  <c r="F110" i="20" s="1"/>
  <c r="D22" i="18" s="1"/>
  <c r="Y391" i="5"/>
  <c r="F451" i="20"/>
  <c r="R469" i="20"/>
  <c r="G469" i="20"/>
  <c r="Y433" i="5"/>
  <c r="F500" i="20"/>
  <c r="Y402" i="5"/>
  <c r="F464" i="20"/>
  <c r="Y475" i="5"/>
  <c r="F549" i="20"/>
  <c r="Y425" i="5"/>
  <c r="F491" i="20"/>
  <c r="R67" i="20"/>
  <c r="G67" i="20"/>
  <c r="R644" i="20"/>
  <c r="G644" i="20"/>
  <c r="R412" i="20"/>
  <c r="G412" i="20"/>
  <c r="R632" i="20"/>
  <c r="G632" i="20"/>
  <c r="R302" i="20"/>
  <c r="G302" i="20"/>
  <c r="F313" i="20"/>
  <c r="R307" i="20"/>
  <c r="G307" i="20"/>
  <c r="Y53" i="5"/>
  <c r="F59" i="20"/>
  <c r="Y344" i="5"/>
  <c r="F396" i="20"/>
  <c r="Y620" i="5"/>
  <c r="F718" i="20"/>
  <c r="Y594" i="5"/>
  <c r="F688" i="20"/>
  <c r="R178" i="20"/>
  <c r="G178" i="20"/>
  <c r="R431" i="20"/>
  <c r="G431" i="20"/>
  <c r="Y612" i="5"/>
  <c r="F709" i="20"/>
  <c r="F712" i="20" s="1"/>
  <c r="D131" i="18" s="1"/>
  <c r="H131" i="18" s="1"/>
  <c r="Y264" i="5"/>
  <c r="F303" i="20"/>
  <c r="R532" i="20"/>
  <c r="G532" i="20"/>
  <c r="Y408" i="5"/>
  <c r="F471" i="20"/>
  <c r="Y361" i="5"/>
  <c r="F416" i="20"/>
  <c r="Y128" i="5"/>
  <c r="F147" i="20"/>
  <c r="R218" i="20"/>
  <c r="R222" i="20" s="1"/>
  <c r="G218" i="20"/>
  <c r="Y311" i="5"/>
  <c r="F358" i="20"/>
  <c r="R694" i="20"/>
  <c r="G694" i="20"/>
  <c r="Y474" i="5"/>
  <c r="F548" i="20"/>
  <c r="Y494" i="5"/>
  <c r="F571" i="20"/>
  <c r="Y243" i="5"/>
  <c r="F279" i="20"/>
  <c r="Y77" i="5"/>
  <c r="F87" i="20"/>
  <c r="F341" i="20"/>
  <c r="G335" i="20"/>
  <c r="R335" i="20"/>
  <c r="R735" i="20"/>
  <c r="G735" i="20"/>
  <c r="F740" i="20"/>
  <c r="Y606" i="5"/>
  <c r="Y162" i="5"/>
  <c r="Y248" i="5"/>
  <c r="Y307" i="5"/>
  <c r="Y377" i="5"/>
  <c r="Y23" i="5"/>
  <c r="S273" i="20"/>
  <c r="V273" i="20"/>
  <c r="R539" i="20"/>
  <c r="G539" i="20"/>
  <c r="R568" i="20"/>
  <c r="G568" i="20"/>
  <c r="R567" i="20"/>
  <c r="G567" i="20"/>
  <c r="R248" i="20"/>
  <c r="G248" i="20"/>
  <c r="R347" i="20"/>
  <c r="G347" i="20"/>
  <c r="R239" i="20"/>
  <c r="G239" i="20"/>
  <c r="R29" i="20"/>
  <c r="G29" i="20"/>
  <c r="R208" i="20"/>
  <c r="Y91" i="5"/>
  <c r="AI399" i="5"/>
  <c r="AM399" i="5" s="1"/>
  <c r="Y161" i="5"/>
  <c r="Y108" i="5"/>
  <c r="Y395" i="5"/>
  <c r="Y120" i="5"/>
  <c r="Y629" i="5"/>
  <c r="Y213" i="5"/>
  <c r="Y539" i="5"/>
  <c r="Y28" i="5"/>
  <c r="Y469" i="5"/>
  <c r="Y246" i="5"/>
  <c r="Y16" i="5"/>
  <c r="Y551" i="5"/>
  <c r="Y576" i="5"/>
  <c r="Y423" i="5"/>
  <c r="Y265" i="5"/>
  <c r="Y94" i="5"/>
  <c r="Y331" i="5"/>
  <c r="Y180" i="5"/>
  <c r="Y502" i="5"/>
  <c r="Y230" i="5"/>
  <c r="Y181" i="5"/>
  <c r="Y354" i="5"/>
  <c r="AI454" i="5"/>
  <c r="AM454" i="5" s="1"/>
  <c r="AI212" i="5"/>
  <c r="AM212" i="5" s="1"/>
  <c r="Y404" i="5"/>
  <c r="V678" i="20"/>
  <c r="S678" i="20"/>
  <c r="Y645" i="5"/>
  <c r="Y553" i="5"/>
  <c r="Y149" i="5"/>
  <c r="Y55" i="5"/>
  <c r="Y192" i="5"/>
  <c r="Y196" i="5"/>
  <c r="AI381" i="5"/>
  <c r="AM381" i="5" s="1"/>
  <c r="AI352" i="5"/>
  <c r="AM352" i="5" s="1"/>
  <c r="AI563" i="5"/>
  <c r="AM563" i="5" s="1"/>
  <c r="Y127" i="5"/>
  <c r="Y464" i="5"/>
  <c r="Y258" i="5"/>
  <c r="Y48" i="5"/>
  <c r="Y284" i="5"/>
  <c r="Y182" i="5"/>
  <c r="Y533" i="5"/>
  <c r="Y123" i="5"/>
  <c r="Y422" i="5"/>
  <c r="R56" i="20"/>
  <c r="G56" i="20"/>
  <c r="S417" i="20"/>
  <c r="V417" i="20"/>
  <c r="R557" i="20"/>
  <c r="G557" i="20"/>
  <c r="R130" i="20"/>
  <c r="G130" i="20"/>
  <c r="R459" i="20"/>
  <c r="G459" i="20"/>
  <c r="V255" i="20"/>
  <c r="S255" i="20"/>
  <c r="R616" i="20"/>
  <c r="G616" i="20"/>
  <c r="Y110" i="5"/>
  <c r="Y371" i="5"/>
  <c r="Y410" i="5"/>
  <c r="Y370" i="5"/>
  <c r="R253" i="20"/>
  <c r="G253" i="20"/>
  <c r="S81" i="20"/>
  <c r="V81" i="20"/>
  <c r="S720" i="20"/>
  <c r="V720" i="20"/>
  <c r="Y295" i="5"/>
  <c r="Y251" i="5"/>
  <c r="AI499" i="5"/>
  <c r="AM499" i="5" s="1"/>
  <c r="Y355" i="5"/>
  <c r="Y49" i="5"/>
  <c r="Y256" i="5"/>
  <c r="AI432" i="5"/>
  <c r="AM432" i="5" s="1"/>
  <c r="AI136" i="5"/>
  <c r="AM136" i="5" s="1"/>
  <c r="AI523" i="5"/>
  <c r="AM523" i="5" s="1"/>
  <c r="Y643" i="5"/>
  <c r="Y143" i="5"/>
  <c r="Y206" i="5"/>
  <c r="Y34" i="5"/>
  <c r="Y573" i="5"/>
  <c r="Y390" i="5"/>
  <c r="S216" i="20"/>
  <c r="V216" i="20"/>
  <c r="V394" i="20"/>
  <c r="S394" i="20"/>
  <c r="Y579" i="5"/>
  <c r="Y420" i="5"/>
  <c r="Y536" i="5"/>
  <c r="R407" i="20"/>
  <c r="G407" i="20"/>
  <c r="R497" i="20"/>
  <c r="G497" i="20"/>
  <c r="R447" i="20"/>
  <c r="G447" i="20"/>
  <c r="S507" i="20"/>
  <c r="V507" i="20"/>
  <c r="R604" i="20"/>
  <c r="G604" i="20"/>
  <c r="S32" i="20"/>
  <c r="V32" i="20"/>
  <c r="V315" i="20"/>
  <c r="S315" i="20"/>
  <c r="R260" i="20"/>
  <c r="G260" i="20"/>
  <c r="V658" i="20"/>
  <c r="S658" i="20"/>
  <c r="R561" i="20"/>
  <c r="G561" i="20"/>
  <c r="G6" i="20"/>
  <c r="R6" i="20"/>
  <c r="R622" i="20"/>
  <c r="F628" i="20"/>
  <c r="G622" i="20"/>
  <c r="Y421" i="5"/>
  <c r="Y548" i="5"/>
  <c r="Y268" i="5"/>
  <c r="Y363" i="5"/>
  <c r="Y240" i="5"/>
  <c r="Y85" i="5"/>
  <c r="Y12" i="5"/>
  <c r="Y457" i="5"/>
  <c r="Y257" i="5"/>
  <c r="Y505" i="5"/>
  <c r="Y473" i="5"/>
  <c r="Y396" i="5"/>
  <c r="Y343" i="5"/>
  <c r="F422" i="20"/>
  <c r="F382" i="20"/>
  <c r="F162" i="20"/>
  <c r="F732" i="20"/>
  <c r="F517" i="20"/>
  <c r="F477" i="20"/>
  <c r="F748" i="20"/>
  <c r="F636" i="20"/>
  <c r="F725" i="20"/>
  <c r="R9" i="20"/>
  <c r="G9" i="20"/>
  <c r="F701" i="20"/>
  <c r="R522" i="20"/>
  <c r="G522" i="20"/>
  <c r="G286" i="20"/>
  <c r="R286" i="20"/>
  <c r="Y153" i="5"/>
  <c r="F176" i="20"/>
  <c r="R169" i="20"/>
  <c r="G169" i="20"/>
  <c r="Y336" i="5"/>
  <c r="F387" i="20"/>
  <c r="R183" i="20"/>
  <c r="G183" i="20"/>
  <c r="Y266" i="5"/>
  <c r="F305" i="20"/>
  <c r="R43" i="20"/>
  <c r="G43" i="20"/>
  <c r="Y535" i="5"/>
  <c r="F619" i="20"/>
  <c r="Y555" i="5"/>
  <c r="F643" i="20"/>
  <c r="R58" i="20"/>
  <c r="G58" i="20"/>
  <c r="Y449" i="5"/>
  <c r="F519" i="20"/>
  <c r="R510" i="20"/>
  <c r="G510" i="20"/>
  <c r="F195" i="20"/>
  <c r="R18" i="20"/>
  <c r="G18" i="20"/>
  <c r="F35" i="20"/>
  <c r="F40" i="20" s="1"/>
  <c r="D8" i="18" s="1"/>
  <c r="R111" i="20"/>
  <c r="G111" i="20"/>
  <c r="Y492" i="5"/>
  <c r="F569" i="20"/>
  <c r="Y604" i="5"/>
  <c r="F700" i="20"/>
  <c r="Y70" i="5"/>
  <c r="F79" i="20"/>
  <c r="Y487" i="5"/>
  <c r="F563" i="20"/>
  <c r="F565" i="20" s="1"/>
  <c r="D103" i="18" s="1"/>
  <c r="H103" i="18" s="1"/>
  <c r="Y445" i="5"/>
  <c r="F514" i="20"/>
  <c r="Y510" i="5"/>
  <c r="F590" i="20"/>
  <c r="Y368" i="5"/>
  <c r="F424" i="20"/>
  <c r="Y405" i="5"/>
  <c r="F468" i="20"/>
  <c r="Y648" i="5"/>
  <c r="F750" i="20"/>
  <c r="Y25" i="5"/>
  <c r="F27" i="20"/>
  <c r="Y411" i="5"/>
  <c r="F475" i="20"/>
  <c r="Y561" i="5"/>
  <c r="F650" i="20"/>
  <c r="Y183" i="5"/>
  <c r="F210" i="20"/>
  <c r="Y435" i="5"/>
  <c r="F503" i="20"/>
  <c r="Y401" i="5"/>
  <c r="F463" i="20"/>
  <c r="Y414" i="5"/>
  <c r="F478" i="20"/>
  <c r="Y453" i="5"/>
  <c r="F524" i="20"/>
  <c r="Y56" i="5"/>
  <c r="F63" i="20"/>
  <c r="F68" i="20" s="1"/>
  <c r="Y219" i="5"/>
  <c r="F251" i="20"/>
  <c r="R721" i="20"/>
  <c r="G721" i="20"/>
  <c r="R34" i="20"/>
  <c r="G34" i="20"/>
  <c r="R413" i="20"/>
  <c r="G413" i="20"/>
  <c r="R651" i="20"/>
  <c r="G651" i="20"/>
  <c r="R23" i="20"/>
  <c r="G23" i="20"/>
  <c r="R697" i="20"/>
  <c r="G697" i="20"/>
  <c r="R325" i="20"/>
  <c r="G325" i="20"/>
  <c r="R240" i="20"/>
  <c r="G240" i="20"/>
  <c r="F376" i="20"/>
  <c r="G370" i="20"/>
  <c r="R370" i="20"/>
  <c r="R597" i="20"/>
  <c r="G597" i="20"/>
  <c r="S50" i="20"/>
  <c r="V50" i="20"/>
  <c r="R247" i="20"/>
  <c r="G247" i="20"/>
  <c r="R256" i="20"/>
  <c r="G256" i="20"/>
  <c r="R212" i="20"/>
  <c r="G212" i="20"/>
  <c r="R550" i="20"/>
  <c r="G550" i="20"/>
  <c r="V534" i="20"/>
  <c r="S534" i="20"/>
  <c r="R657" i="20"/>
  <c r="G657" i="20"/>
  <c r="R480" i="20"/>
  <c r="G480" i="20"/>
  <c r="R266" i="20"/>
  <c r="G266" i="20"/>
  <c r="F271" i="20"/>
  <c r="F432" i="20"/>
  <c r="G426" i="20"/>
  <c r="R426" i="20"/>
  <c r="R276" i="20"/>
  <c r="R278" i="20" s="1"/>
  <c r="G276" i="20"/>
  <c r="G278" i="20" s="1"/>
  <c r="S172" i="20"/>
  <c r="V172" i="20"/>
  <c r="S606" i="20"/>
  <c r="V606" i="20"/>
  <c r="R388" i="20"/>
  <c r="G388" i="20"/>
  <c r="R601" i="20"/>
  <c r="G601" i="20"/>
  <c r="R280" i="20"/>
  <c r="G280" i="20"/>
  <c r="R120" i="20"/>
  <c r="G120" i="20"/>
  <c r="V277" i="20"/>
  <c r="S277" i="20"/>
  <c r="S214" i="20"/>
  <c r="V214" i="20"/>
  <c r="R129" i="20"/>
  <c r="G129" i="20"/>
  <c r="R483" i="20"/>
  <c r="R488" i="20" s="1"/>
  <c r="G483" i="20"/>
  <c r="F488" i="20"/>
  <c r="S144" i="20"/>
  <c r="V144" i="20"/>
  <c r="R290" i="20"/>
  <c r="G290" i="20"/>
  <c r="R298" i="20"/>
  <c r="G298" i="20"/>
  <c r="G737" i="20"/>
  <c r="R737" i="20"/>
  <c r="R125" i="20"/>
  <c r="F131" i="20"/>
  <c r="G125" i="20"/>
  <c r="R66" i="20"/>
  <c r="G66" i="20"/>
  <c r="R546" i="20"/>
  <c r="G546" i="20"/>
  <c r="F551" i="20"/>
  <c r="R261" i="20"/>
  <c r="G261" i="20"/>
  <c r="R626" i="20"/>
  <c r="G626" i="20"/>
  <c r="R680" i="20"/>
  <c r="G680" i="20"/>
  <c r="V163" i="20"/>
  <c r="S163" i="20"/>
  <c r="R189" i="20"/>
  <c r="G189" i="20"/>
  <c r="R170" i="20"/>
  <c r="G170" i="20"/>
  <c r="R400" i="20"/>
  <c r="G400" i="20"/>
  <c r="R380" i="20"/>
  <c r="G380" i="20"/>
  <c r="R661" i="20"/>
  <c r="G661" i="20"/>
  <c r="R44" i="20"/>
  <c r="G44" i="20"/>
  <c r="R249" i="20"/>
  <c r="G249" i="20"/>
  <c r="R98" i="20"/>
  <c r="G98" i="20"/>
  <c r="R121" i="20"/>
  <c r="G121" i="20"/>
  <c r="R751" i="20"/>
  <c r="G751" i="20"/>
  <c r="R564" i="20"/>
  <c r="G564" i="20"/>
  <c r="R10" i="20"/>
  <c r="G10" i="20"/>
  <c r="V708" i="20"/>
  <c r="S708" i="20"/>
  <c r="R148" i="20"/>
  <c r="G148" i="20"/>
  <c r="G188" i="20"/>
  <c r="R188" i="20"/>
  <c r="G314" i="20"/>
  <c r="R314" i="20"/>
  <c r="S703" i="20"/>
  <c r="V703" i="20"/>
  <c r="R283" i="20"/>
  <c r="G283" i="20"/>
  <c r="G132" i="20"/>
  <c r="R132" i="20"/>
  <c r="F138" i="20"/>
  <c r="R7" i="20"/>
  <c r="G7" i="20"/>
  <c r="S181" i="20"/>
  <c r="V181" i="20"/>
  <c r="G230" i="20"/>
  <c r="R230" i="20"/>
  <c r="F236" i="20"/>
  <c r="V100" i="20"/>
  <c r="S100" i="20"/>
  <c r="R254" i="20"/>
  <c r="G254" i="20"/>
  <c r="V245" i="20"/>
  <c r="S245" i="20"/>
  <c r="R78" i="20"/>
  <c r="G78" i="20"/>
  <c r="R357" i="20"/>
  <c r="G357" i="20"/>
  <c r="G398" i="20"/>
  <c r="R398" i="20"/>
  <c r="R113" i="20"/>
  <c r="G113" i="20"/>
  <c r="R527" i="20"/>
  <c r="G527" i="20"/>
  <c r="R392" i="20"/>
  <c r="G392" i="20"/>
  <c r="F397" i="20"/>
  <c r="R359" i="20"/>
  <c r="G359" i="20"/>
  <c r="R496" i="20"/>
  <c r="G496" i="20"/>
  <c r="F502" i="20"/>
  <c r="S74" i="20"/>
  <c r="V74" i="20"/>
  <c r="F82" i="20"/>
  <c r="G76" i="20"/>
  <c r="R76" i="20"/>
  <c r="R49" i="20"/>
  <c r="G49" i="20"/>
  <c r="S623" i="20"/>
  <c r="V623" i="20"/>
  <c r="R350" i="20"/>
  <c r="G350" i="20"/>
  <c r="S445" i="20"/>
  <c r="V445" i="20"/>
  <c r="V372" i="20"/>
  <c r="S372" i="20"/>
  <c r="S448" i="20"/>
  <c r="V448" i="20"/>
  <c r="F222" i="20"/>
  <c r="R645" i="20"/>
  <c r="G645" i="20"/>
  <c r="R393" i="20"/>
  <c r="G393" i="20"/>
  <c r="R360" i="20"/>
  <c r="G360" i="20"/>
  <c r="R588" i="20"/>
  <c r="G588" i="20"/>
  <c r="V574" i="20"/>
  <c r="S574" i="20"/>
  <c r="S274" i="20"/>
  <c r="V274" i="20"/>
  <c r="V105" i="20"/>
  <c r="S105" i="20"/>
  <c r="S136" i="20"/>
  <c r="V136" i="20"/>
  <c r="R337" i="20"/>
  <c r="G337" i="20"/>
  <c r="V675" i="20"/>
  <c r="S675" i="20"/>
  <c r="R647" i="20"/>
  <c r="G647" i="20"/>
  <c r="R361" i="20"/>
  <c r="G361" i="20"/>
  <c r="S112" i="20"/>
  <c r="V112" i="20"/>
  <c r="F621" i="20"/>
  <c r="G615" i="20"/>
  <c r="R615" i="20"/>
  <c r="R493" i="20"/>
  <c r="G493" i="20"/>
  <c r="R476" i="20"/>
  <c r="G476" i="20"/>
  <c r="R518" i="20"/>
  <c r="G518" i="20"/>
  <c r="R287" i="20"/>
  <c r="G287" i="20"/>
  <c r="R196" i="20"/>
  <c r="G196" i="20"/>
  <c r="R211" i="20"/>
  <c r="G211" i="20"/>
  <c r="R414" i="20"/>
  <c r="G414" i="20"/>
  <c r="R683" i="20"/>
  <c r="G683" i="20"/>
  <c r="F91" i="20"/>
  <c r="R669" i="20"/>
  <c r="G669" i="20"/>
  <c r="F596" i="20"/>
  <c r="F600" i="20" s="1"/>
  <c r="F316" i="20"/>
  <c r="F297" i="20"/>
  <c r="F182" i="20"/>
  <c r="F384" i="20"/>
  <c r="F227" i="20"/>
  <c r="R346" i="20"/>
  <c r="G346" i="20"/>
  <c r="F150" i="20"/>
  <c r="F190" i="20"/>
  <c r="F194" i="20" s="1"/>
  <c r="D35" i="18" s="1"/>
  <c r="H35" i="18" s="1"/>
  <c r="F115" i="20"/>
  <c r="F589" i="20"/>
  <c r="F556" i="20"/>
  <c r="F441" i="20"/>
  <c r="F57" i="20"/>
  <c r="F72" i="20"/>
  <c r="F75" i="20" s="1"/>
  <c r="D17" i="18" s="1"/>
  <c r="F437" i="20"/>
  <c r="F666" i="20"/>
  <c r="F8" i="20"/>
  <c r="F365" i="20"/>
  <c r="R730" i="20"/>
  <c r="G730" i="20"/>
  <c r="F352" i="20"/>
  <c r="R610" i="20"/>
  <c r="G610" i="20"/>
  <c r="F93" i="20"/>
  <c r="R555" i="20"/>
  <c r="G555" i="20"/>
  <c r="F301" i="20"/>
  <c r="F356" i="20"/>
  <c r="F602" i="20"/>
  <c r="F607" i="20" s="1"/>
  <c r="D111" i="18" s="1"/>
  <c r="H111" i="18" s="1"/>
  <c r="F526" i="20"/>
  <c r="F614" i="20"/>
  <c r="G608" i="20"/>
  <c r="R608" i="20"/>
  <c r="Y197" i="5"/>
  <c r="F226" i="20"/>
  <c r="Y570" i="5"/>
  <c r="F660" i="20"/>
  <c r="Y205" i="5"/>
  <c r="F235" i="20"/>
  <c r="Y626" i="5"/>
  <c r="F724" i="20"/>
  <c r="R331" i="20"/>
  <c r="G331" i="20"/>
  <c r="Y458" i="5"/>
  <c r="F529" i="20"/>
  <c r="R685" i="20"/>
  <c r="F691" i="20"/>
  <c r="G685" i="20"/>
  <c r="F31" i="20"/>
  <c r="F13" i="20"/>
  <c r="F108" i="20"/>
  <c r="F101" i="20"/>
  <c r="F103" i="20" s="1"/>
  <c r="D21" i="18" s="1"/>
  <c r="F399" i="20"/>
  <c r="F566" i="20"/>
  <c r="R682" i="20"/>
  <c r="G682" i="20"/>
  <c r="F401" i="20"/>
  <c r="R88" i="20"/>
  <c r="G88" i="20"/>
  <c r="F582" i="20"/>
  <c r="F586" i="20" s="1"/>
  <c r="D107" i="18" s="1"/>
  <c r="H107" i="18" s="1"/>
  <c r="R707" i="20"/>
  <c r="G707" i="20"/>
  <c r="F158" i="20"/>
  <c r="F289" i="20"/>
  <c r="R259" i="20"/>
  <c r="G259" i="20"/>
  <c r="F452" i="20"/>
  <c r="F533" i="20"/>
  <c r="R14" i="20"/>
  <c r="G14" i="20"/>
  <c r="F742" i="20"/>
  <c r="F455" i="20"/>
  <c r="F65" i="20"/>
  <c r="Y622" i="5"/>
  <c r="Y31" i="5"/>
  <c r="Y358" i="5"/>
  <c r="Y562" i="5"/>
  <c r="Y22" i="5"/>
  <c r="Y602" i="5"/>
  <c r="Y283" i="5"/>
  <c r="Y210" i="5"/>
  <c r="R535" i="20"/>
  <c r="G535" i="20"/>
  <c r="V149" i="20"/>
  <c r="S149" i="20"/>
  <c r="S343" i="20"/>
  <c r="V343" i="20"/>
  <c r="R291" i="20"/>
  <c r="G291" i="20"/>
  <c r="G69" i="20"/>
  <c r="R69" i="20"/>
  <c r="R219" i="20"/>
  <c r="G219" i="20"/>
  <c r="V234" i="20"/>
  <c r="S234" i="20"/>
  <c r="G208" i="20"/>
  <c r="S202" i="20"/>
  <c r="V202" i="20"/>
  <c r="Y321" i="5"/>
  <c r="Y516" i="5"/>
  <c r="Y216" i="5"/>
  <c r="Y224" i="5"/>
  <c r="Y185" i="5"/>
  <c r="Y476" i="5"/>
  <c r="Y567" i="5"/>
  <c r="Y416" i="5"/>
  <c r="Y232" i="5"/>
  <c r="Y369" i="5"/>
  <c r="Y241" i="5"/>
  <c r="Y337" i="5"/>
  <c r="Y519" i="5"/>
  <c r="Y244" i="5"/>
  <c r="Y105" i="5"/>
  <c r="Y113" i="5"/>
  <c r="Y418" i="5"/>
  <c r="Y253" i="5"/>
  <c r="Y260" i="5"/>
  <c r="Y637" i="5"/>
  <c r="Y109" i="5"/>
  <c r="Y59" i="5"/>
  <c r="Y472" i="5"/>
  <c r="S258" i="20"/>
  <c r="V258" i="20"/>
  <c r="Y228" i="5"/>
  <c r="Y541" i="5"/>
  <c r="Y587" i="5"/>
  <c r="Y164" i="5"/>
  <c r="Y148" i="5"/>
  <c r="Y347" i="5"/>
  <c r="Y330" i="5"/>
  <c r="Y571" i="5"/>
  <c r="Y40" i="5"/>
  <c r="Y218" i="5"/>
  <c r="Y86" i="5"/>
  <c r="Y106" i="5"/>
  <c r="Y649" i="5"/>
  <c r="Y488" i="5"/>
  <c r="Y11" i="5"/>
  <c r="Y129" i="5"/>
  <c r="Y163" i="5"/>
  <c r="Y273" i="5"/>
  <c r="Y247" i="5"/>
  <c r="Y115" i="5"/>
  <c r="Y8" i="5"/>
  <c r="V160" i="20"/>
  <c r="S160" i="20"/>
  <c r="R133" i="20"/>
  <c r="G133" i="20"/>
  <c r="R73" i="20"/>
  <c r="G73" i="20"/>
  <c r="R538" i="20"/>
  <c r="F544" i="20"/>
  <c r="G538" i="20"/>
  <c r="R578" i="20"/>
  <c r="G578" i="20"/>
  <c r="F369" i="20"/>
  <c r="G363" i="20"/>
  <c r="R363" i="20"/>
  <c r="R321" i="20"/>
  <c r="R327" i="20" s="1"/>
  <c r="F327" i="20"/>
  <c r="G321" i="20"/>
  <c r="Y200" i="5"/>
  <c r="Y222" i="5"/>
  <c r="S86" i="20"/>
  <c r="V86" i="20"/>
  <c r="V368" i="20"/>
  <c r="S368" i="20"/>
  <c r="S198" i="20"/>
  <c r="V198" i="20"/>
  <c r="F726" i="20"/>
  <c r="Y69" i="5"/>
  <c r="AI310" i="5"/>
  <c r="AM310" i="5" s="1"/>
  <c r="Y345" i="5"/>
  <c r="Y99" i="5"/>
  <c r="Y456" i="5"/>
  <c r="Y340" i="5"/>
  <c r="Y312" i="5"/>
  <c r="AI429" i="5"/>
  <c r="AM429" i="5" s="1"/>
  <c r="AI67" i="5"/>
  <c r="AM67" i="5" s="1"/>
  <c r="Y44" i="5"/>
  <c r="Y304" i="5"/>
  <c r="R454" i="20"/>
  <c r="F460" i="20"/>
  <c r="G454" i="20"/>
  <c r="F180" i="20"/>
  <c r="Y557" i="5"/>
  <c r="Y341" i="5"/>
  <c r="Y313" i="5"/>
  <c r="Y508" i="5"/>
  <c r="V60" i="20"/>
  <c r="S60" i="20"/>
  <c r="R114" i="20"/>
  <c r="G114" i="20"/>
  <c r="R541" i="20"/>
  <c r="G541" i="20"/>
  <c r="R157" i="20"/>
  <c r="G157" i="20"/>
  <c r="G757" i="20"/>
  <c r="R757" i="20"/>
  <c r="R94" i="20"/>
  <c r="G94" i="20"/>
  <c r="R228" i="20"/>
  <c r="G228" i="20"/>
  <c r="R22" i="20"/>
  <c r="G22" i="20"/>
  <c r="R378" i="20"/>
  <c r="G378" i="20"/>
  <c r="F383" i="20"/>
  <c r="R403" i="20"/>
  <c r="G403" i="20"/>
  <c r="V745" i="20"/>
  <c r="S745" i="20"/>
  <c r="S687" i="20"/>
  <c r="V687" i="20"/>
  <c r="V699" i="20"/>
  <c r="S699" i="20"/>
  <c r="Y293" i="5"/>
  <c r="Y559" i="5"/>
  <c r="Y314" i="5"/>
  <c r="Y531" i="5"/>
  <c r="Y427" i="5"/>
  <c r="Y412" i="5"/>
  <c r="Y448" i="5"/>
  <c r="Y250" i="5"/>
  <c r="Y171" i="5"/>
  <c r="Y184" i="5"/>
  <c r="Y359" i="5"/>
  <c r="D82" i="18"/>
  <c r="H82" i="18" s="1"/>
  <c r="D57" i="18"/>
  <c r="H57" i="18" s="1"/>
  <c r="D80" i="18"/>
  <c r="H80" i="18" s="1"/>
  <c r="D26" i="18"/>
  <c r="H26" i="18" s="1"/>
  <c r="H133" i="18"/>
  <c r="Y46" i="5"/>
  <c r="D132" i="18"/>
  <c r="H132" i="18" s="1"/>
  <c r="D130" i="18"/>
  <c r="H130" i="18" s="1"/>
  <c r="D6" i="18"/>
  <c r="H6" i="18" s="1"/>
  <c r="D87" i="18"/>
  <c r="H87" i="18" s="1"/>
  <c r="D62" i="18"/>
  <c r="H62" i="18" s="1"/>
  <c r="D128" i="18"/>
  <c r="H128" i="18" s="1"/>
  <c r="D67" i="18"/>
  <c r="H67" i="18" s="1"/>
  <c r="D133" i="18"/>
  <c r="Y556" i="5"/>
  <c r="D120" i="18"/>
  <c r="H120" i="18" s="1"/>
  <c r="D5" i="18"/>
  <c r="H5" i="18" s="1"/>
  <c r="D32" i="18"/>
  <c r="H32" i="18" s="1"/>
  <c r="D115" i="18"/>
  <c r="H115" i="18" s="1"/>
  <c r="D125" i="18"/>
  <c r="H125" i="18" s="1"/>
  <c r="D33" i="18"/>
  <c r="H33" i="18" s="1"/>
  <c r="D88" i="18"/>
  <c r="H88" i="18" s="1"/>
  <c r="D104" i="18"/>
  <c r="H104" i="18" s="1"/>
  <c r="D86" i="18"/>
  <c r="H86" i="18" s="1"/>
  <c r="D64" i="18"/>
  <c r="H64" i="18" s="1"/>
  <c r="D39" i="18"/>
  <c r="H39" i="18" s="1"/>
  <c r="D89" i="18"/>
  <c r="H89" i="18" s="1"/>
  <c r="D83" i="18"/>
  <c r="H83" i="18" s="1"/>
  <c r="D119" i="18"/>
  <c r="H119" i="18" s="1"/>
  <c r="D105" i="18"/>
  <c r="H105" i="18" s="1"/>
  <c r="D127" i="18"/>
  <c r="H127" i="18" s="1"/>
  <c r="Y609" i="5"/>
  <c r="D25" i="18"/>
  <c r="H25" i="18" s="1"/>
  <c r="D43" i="18"/>
  <c r="H43" i="18" s="1"/>
  <c r="D91" i="18"/>
  <c r="H91" i="18" s="1"/>
  <c r="D96" i="18"/>
  <c r="H96" i="18" s="1"/>
  <c r="D68" i="18"/>
  <c r="H68" i="18" s="1"/>
  <c r="D14" i="18"/>
  <c r="H14" i="18" s="1"/>
  <c r="AI58" i="5"/>
  <c r="AM58" i="5" s="1"/>
  <c r="H60" i="18"/>
  <c r="H59" i="18"/>
  <c r="Y525" i="5"/>
  <c r="D54" i="18"/>
  <c r="Y610" i="5"/>
  <c r="D55" i="18"/>
  <c r="D93" i="18"/>
  <c r="H93" i="18" s="1"/>
  <c r="D71" i="18"/>
  <c r="H71" i="18" s="1"/>
  <c r="D84" i="18"/>
  <c r="Y60" i="5"/>
  <c r="D114" i="18"/>
  <c r="Y63" i="5"/>
  <c r="D74" i="18"/>
  <c r="Y278" i="5"/>
  <c r="D76" i="18"/>
  <c r="Y211" i="5"/>
  <c r="D79" i="18"/>
  <c r="D124" i="18"/>
  <c r="D90" i="18"/>
  <c r="Y175" i="5"/>
  <c r="D70" i="18"/>
  <c r="Y597" i="5"/>
  <c r="Y357" i="5"/>
  <c r="D126" i="18"/>
  <c r="Y155" i="5"/>
  <c r="D95" i="18"/>
  <c r="H95" i="18" s="1"/>
  <c r="D100" i="18"/>
  <c r="H100" i="18" s="1"/>
  <c r="D101" i="18"/>
  <c r="D109" i="18"/>
  <c r="H109" i="18" s="1"/>
  <c r="D110" i="18"/>
  <c r="H110" i="18" s="1"/>
  <c r="D56" i="18"/>
  <c r="Y288" i="5"/>
  <c r="D113" i="18"/>
  <c r="H113" i="18" s="1"/>
  <c r="Y452" i="5"/>
  <c r="D72" i="18"/>
  <c r="Y152" i="5"/>
  <c r="D73" i="18"/>
  <c r="Y52" i="5"/>
  <c r="Y441" i="5"/>
  <c r="D78" i="18"/>
  <c r="H78" i="18" s="1"/>
  <c r="Y14" i="5"/>
  <c r="D112" i="18"/>
  <c r="D63" i="18"/>
  <c r="D69" i="18"/>
  <c r="D50" i="18"/>
  <c r="Y291" i="5"/>
  <c r="D41" i="18"/>
  <c r="D42" i="18"/>
  <c r="D45" i="18"/>
  <c r="D11" i="18"/>
  <c r="D12" i="18"/>
  <c r="H12" i="18" s="1"/>
  <c r="D46" i="18"/>
  <c r="D2" i="18"/>
  <c r="D10" i="18"/>
  <c r="D48" i="18"/>
  <c r="Y599" i="5"/>
  <c r="D37" i="18"/>
  <c r="AI650" i="5"/>
  <c r="AM650" i="5" s="1"/>
  <c r="Y635" i="5"/>
  <c r="D44" i="18"/>
  <c r="D15" i="18"/>
  <c r="D52" i="18"/>
  <c r="D13" i="18"/>
  <c r="D16" i="18"/>
  <c r="D49" i="18"/>
  <c r="D18" i="18"/>
  <c r="AI635" i="5"/>
  <c r="AM635" i="5" s="1"/>
  <c r="AI291" i="5"/>
  <c r="AM291" i="5" s="1"/>
  <c r="AI77" i="5"/>
  <c r="AM77" i="5" s="1"/>
  <c r="AI56" i="5"/>
  <c r="AM56" i="5" s="1"/>
  <c r="AI394" i="5"/>
  <c r="AM394" i="5" s="1"/>
  <c r="Y650" i="5"/>
  <c r="AI641" i="5"/>
  <c r="AM641" i="5" s="1"/>
  <c r="AI219" i="5"/>
  <c r="AM219" i="5" s="1"/>
  <c r="AI311" i="5"/>
  <c r="AM311" i="5" s="1"/>
  <c r="AI453" i="5"/>
  <c r="AM453" i="5" s="1"/>
  <c r="AI518" i="5"/>
  <c r="AM518" i="5" s="1"/>
  <c r="AI124" i="5"/>
  <c r="AM124" i="5" s="1"/>
  <c r="AI243" i="5"/>
  <c r="AM243" i="5" s="1"/>
  <c r="AI494" i="5"/>
  <c r="AM494" i="5" s="1"/>
  <c r="AI599" i="5"/>
  <c r="AM599" i="5" s="1"/>
  <c r="AI497" i="5"/>
  <c r="AM497" i="5" s="1"/>
  <c r="AI474" i="5"/>
  <c r="AM474" i="5" s="1"/>
  <c r="AI586" i="5"/>
  <c r="AM586" i="5" s="1"/>
  <c r="AI183" i="5"/>
  <c r="AM183" i="5" s="1"/>
  <c r="AI435" i="5"/>
  <c r="AM435" i="5" s="1"/>
  <c r="AI414" i="5"/>
  <c r="AM414" i="5" s="1"/>
  <c r="AI401" i="5"/>
  <c r="AM401" i="5" s="1"/>
  <c r="AM585" i="5"/>
  <c r="AI43" i="5"/>
  <c r="AM43" i="5" s="1"/>
  <c r="Y546" i="5"/>
  <c r="Y434" i="5"/>
  <c r="Y652" i="5"/>
  <c r="Y591" i="5"/>
  <c r="Y147" i="5"/>
  <c r="Y159" i="5"/>
  <c r="Y39" i="5"/>
  <c r="Y18" i="5"/>
  <c r="Y97" i="5"/>
  <c r="Y71" i="5"/>
  <c r="Y33" i="5"/>
  <c r="Y189" i="5"/>
  <c r="Y107" i="5"/>
  <c r="Y460" i="5"/>
  <c r="Y190" i="5"/>
  <c r="Y521" i="5"/>
  <c r="Y10" i="5"/>
  <c r="Y207" i="5"/>
  <c r="Y249" i="5"/>
  <c r="Y513" i="5"/>
  <c r="Y415" i="5"/>
  <c r="Y608" i="5"/>
  <c r="Y406" i="5"/>
  <c r="Y226" i="5"/>
  <c r="AM100" i="5"/>
  <c r="Y179" i="5"/>
  <c r="Y547" i="5"/>
  <c r="Y589" i="5"/>
  <c r="Y78" i="5"/>
  <c r="Y338" i="5"/>
  <c r="Y263" i="5"/>
  <c r="Y267" i="5"/>
  <c r="Y374" i="5"/>
  <c r="AM184" i="5"/>
  <c r="AM537" i="5"/>
  <c r="Y301" i="5"/>
  <c r="Y631" i="5"/>
  <c r="Y527" i="5"/>
  <c r="Y201" i="5"/>
  <c r="Y578" i="5"/>
  <c r="Y590" i="5"/>
  <c r="Y259" i="5"/>
  <c r="Y233" i="5"/>
  <c r="Y316" i="5"/>
  <c r="Y297" i="5"/>
  <c r="Y20" i="5"/>
  <c r="Y480" i="5"/>
  <c r="AM531" i="5"/>
  <c r="AI176" i="5"/>
  <c r="AM176" i="5" s="1"/>
  <c r="AI239" i="5"/>
  <c r="AM239" i="5" s="1"/>
  <c r="AI271" i="5"/>
  <c r="AM271" i="5" s="1"/>
  <c r="AI107" i="5"/>
  <c r="AM107" i="5" s="1"/>
  <c r="AI640" i="5"/>
  <c r="AM640" i="5" s="1"/>
  <c r="AI30" i="5"/>
  <c r="AM30" i="5" s="1"/>
  <c r="AI284" i="5"/>
  <c r="AI542" i="5"/>
  <c r="AM542" i="5" s="1"/>
  <c r="AI366" i="5"/>
  <c r="AM366" i="5" s="1"/>
  <c r="AI428" i="5"/>
  <c r="AM428" i="5" s="1"/>
  <c r="AI332" i="5"/>
  <c r="AM332" i="5" s="1"/>
  <c r="AI477" i="5"/>
  <c r="AM477" i="5" s="1"/>
  <c r="AI141" i="5"/>
  <c r="AM141" i="5" s="1"/>
  <c r="AI179" i="5"/>
  <c r="AM179" i="5" s="1"/>
  <c r="AI633" i="5"/>
  <c r="AM633" i="5" s="1"/>
  <c r="AI46" i="5"/>
  <c r="AM46" i="5" s="1"/>
  <c r="AI447" i="5"/>
  <c r="AM447" i="5" s="1"/>
  <c r="AI338" i="5"/>
  <c r="AM338" i="5" s="1"/>
  <c r="AI413" i="5"/>
  <c r="AM413" i="5" s="1"/>
  <c r="AI140" i="5"/>
  <c r="AM140" i="5" s="1"/>
  <c r="AI623" i="5"/>
  <c r="AM623" i="5" s="1"/>
  <c r="AI547" i="5"/>
  <c r="AM547" i="5" s="1"/>
  <c r="AI525" i="5"/>
  <c r="AM525" i="5" s="1"/>
  <c r="AI511" i="5"/>
  <c r="AM511" i="5" s="1"/>
  <c r="AI197" i="5"/>
  <c r="AM197" i="5" s="1"/>
  <c r="AI93" i="5"/>
  <c r="AM93" i="5" s="1"/>
  <c r="AI570" i="5"/>
  <c r="AM570" i="5" s="1"/>
  <c r="AI391" i="5"/>
  <c r="AM391" i="5" s="1"/>
  <c r="AI205" i="5"/>
  <c r="AM205" i="5" s="1"/>
  <c r="AI406" i="5"/>
  <c r="AM406" i="5" s="1"/>
  <c r="AI434" i="5"/>
  <c r="AM434" i="5" s="1"/>
  <c r="AI549" i="5"/>
  <c r="AM549" i="5" s="1"/>
  <c r="AI597" i="5"/>
  <c r="AM597" i="5" s="1"/>
  <c r="AI627" i="5"/>
  <c r="AM627" i="5" s="1"/>
  <c r="AI609" i="5"/>
  <c r="AM609" i="5" s="1"/>
  <c r="AI10" i="5"/>
  <c r="AM10" i="5" s="1"/>
  <c r="AI186" i="5"/>
  <c r="AM186" i="5" s="1"/>
  <c r="AI605" i="5"/>
  <c r="AM605" i="5" s="1"/>
  <c r="AI652" i="5"/>
  <c r="AM652" i="5" s="1"/>
  <c r="AI357" i="5"/>
  <c r="AM357" i="5" s="1"/>
  <c r="AI13" i="5"/>
  <c r="AM13" i="5" s="1"/>
  <c r="AI546" i="5"/>
  <c r="AM546" i="5" s="1"/>
  <c r="AI95" i="5"/>
  <c r="AM95" i="5" s="1"/>
  <c r="AI263" i="5"/>
  <c r="AM263" i="5" s="1"/>
  <c r="AI89" i="5"/>
  <c r="AM89" i="5" s="1"/>
  <c r="AI267" i="5"/>
  <c r="AM267" i="5" s="1"/>
  <c r="AI346" i="5"/>
  <c r="AM346" i="5" s="1"/>
  <c r="AI53" i="5"/>
  <c r="AM53" i="5" s="1"/>
  <c r="AI489" i="5"/>
  <c r="AM489" i="5" s="1"/>
  <c r="AI344" i="5"/>
  <c r="AM344" i="5" s="1"/>
  <c r="AI589" i="5"/>
  <c r="AM589" i="5" s="1"/>
  <c r="AI620" i="5"/>
  <c r="AM620" i="5" s="1"/>
  <c r="AI348" i="5"/>
  <c r="AM348" i="5" s="1"/>
  <c r="AI594" i="5"/>
  <c r="AM594" i="5" s="1"/>
  <c r="AI78" i="5"/>
  <c r="AM78" i="5" s="1"/>
  <c r="AI155" i="5"/>
  <c r="AM155" i="5" s="1"/>
  <c r="AI503" i="5"/>
  <c r="AM503" i="5" s="1"/>
  <c r="AI374" i="5"/>
  <c r="AM374" i="5" s="1"/>
  <c r="AI610" i="5"/>
  <c r="AM610" i="5" s="1"/>
  <c r="AI612" i="5"/>
  <c r="AM612" i="5" s="1"/>
  <c r="AI264" i="5"/>
  <c r="AM264" i="5" s="1"/>
  <c r="AI252" i="5"/>
  <c r="AM252" i="5" s="1"/>
  <c r="AI460" i="5"/>
  <c r="AM460" i="5" s="1"/>
  <c r="AI207" i="5"/>
  <c r="AM207" i="5" s="1"/>
  <c r="AI452" i="5"/>
  <c r="AM452" i="5" s="1"/>
  <c r="AI372" i="5"/>
  <c r="AM372" i="5" s="1"/>
  <c r="AI249" i="5"/>
  <c r="AM249" i="5" s="1"/>
  <c r="AI153" i="5"/>
  <c r="AM153" i="5" s="1"/>
  <c r="AI146" i="5"/>
  <c r="AM146" i="5" s="1"/>
  <c r="AI147" i="5"/>
  <c r="AM147" i="5" s="1"/>
  <c r="AI63" i="5"/>
  <c r="AM63" i="5" s="1"/>
  <c r="AI336" i="5"/>
  <c r="AM336" i="5" s="1"/>
  <c r="AI276" i="5"/>
  <c r="AM276" i="5" s="1"/>
  <c r="AI159" i="5"/>
  <c r="AM159" i="5" s="1"/>
  <c r="AI235" i="5"/>
  <c r="AM235" i="5" s="1"/>
  <c r="AI266" i="5"/>
  <c r="AM266" i="5" s="1"/>
  <c r="AI286" i="5"/>
  <c r="AM286" i="5" s="1"/>
  <c r="AI39" i="5"/>
  <c r="AM39" i="5" s="1"/>
  <c r="AI278" i="5"/>
  <c r="AM278" i="5" s="1"/>
  <c r="AI535" i="5"/>
  <c r="AM535" i="5" s="1"/>
  <c r="AI580" i="5"/>
  <c r="AM580" i="5" s="1"/>
  <c r="AI555" i="5"/>
  <c r="AM555" i="5" s="1"/>
  <c r="AI513" i="5"/>
  <c r="AM513" i="5" s="1"/>
  <c r="AI52" i="5"/>
  <c r="AM52" i="5" s="1"/>
  <c r="AI325" i="5"/>
  <c r="AM325" i="5" s="1"/>
  <c r="AI449" i="5"/>
  <c r="AM449" i="5" s="1"/>
  <c r="AI415" i="5"/>
  <c r="AM415" i="5" s="1"/>
  <c r="AI441" i="5"/>
  <c r="AM441" i="5" s="1"/>
  <c r="AI628" i="5"/>
  <c r="AM628" i="5" s="1"/>
  <c r="AI170" i="5"/>
  <c r="AM170" i="5" s="1"/>
  <c r="AI103" i="5"/>
  <c r="AM103" i="5" s="1"/>
  <c r="AI18" i="5"/>
  <c r="AM18" i="5" s="1"/>
  <c r="AI211" i="5"/>
  <c r="AM211" i="5" s="1"/>
  <c r="AI393" i="5"/>
  <c r="AM393" i="5" s="1"/>
  <c r="AI32" i="5"/>
  <c r="AM32" i="5" s="1"/>
  <c r="AI438" i="5"/>
  <c r="AM438" i="5" s="1"/>
  <c r="AI97" i="5"/>
  <c r="AM97" i="5" s="1"/>
  <c r="AI424" i="5"/>
  <c r="AM424" i="5" s="1"/>
  <c r="AI492" i="5"/>
  <c r="AM492" i="5" s="1"/>
  <c r="AI102" i="5"/>
  <c r="AM102" i="5" s="1"/>
  <c r="AI604" i="5"/>
  <c r="AM604" i="5" s="1"/>
  <c r="AI299" i="5"/>
  <c r="AM299" i="5" s="1"/>
  <c r="AI70" i="5"/>
  <c r="AM70" i="5" s="1"/>
  <c r="AI71" i="5"/>
  <c r="AM71" i="5" s="1"/>
  <c r="AI487" i="5"/>
  <c r="AM487" i="5" s="1"/>
  <c r="AI459" i="5"/>
  <c r="AM459" i="5" s="1"/>
  <c r="AI445" i="5"/>
  <c r="AM445" i="5" s="1"/>
  <c r="AI33" i="5"/>
  <c r="AM33" i="5" s="1"/>
  <c r="AI510" i="5"/>
  <c r="AM510" i="5" s="1"/>
  <c r="AI608" i="5"/>
  <c r="AM608" i="5" s="1"/>
  <c r="AI368" i="5"/>
  <c r="AM368" i="5" s="1"/>
  <c r="AI405" i="5"/>
  <c r="AM405" i="5" s="1"/>
  <c r="AI565" i="5"/>
  <c r="AM565" i="5" s="1"/>
  <c r="AI648" i="5"/>
  <c r="AM648" i="5" s="1"/>
  <c r="AI189" i="5"/>
  <c r="AM189" i="5" s="1"/>
  <c r="AI25" i="5"/>
  <c r="AM25" i="5" s="1"/>
  <c r="AI277" i="5"/>
  <c r="AM277" i="5" s="1"/>
  <c r="AI411" i="5"/>
  <c r="AM411" i="5" s="1"/>
  <c r="AI383" i="5"/>
  <c r="AM383" i="5" s="1"/>
  <c r="AI561" i="5"/>
  <c r="AM561" i="5" s="1"/>
  <c r="AI292" i="5"/>
  <c r="AM292" i="5" s="1"/>
  <c r="AI14" i="5"/>
  <c r="AM14" i="5" s="1"/>
  <c r="AI578" i="5"/>
  <c r="AM578" i="5" s="1"/>
  <c r="AI622" i="5"/>
  <c r="AM622" i="5" s="1"/>
  <c r="AI360" i="5"/>
  <c r="AM360" i="5" s="1"/>
  <c r="AI515" i="5"/>
  <c r="AM515" i="5" s="1"/>
  <c r="AI590" i="5"/>
  <c r="AM590" i="5" s="1"/>
  <c r="AI275" i="5"/>
  <c r="AM275" i="5" s="1"/>
  <c r="AI195" i="5"/>
  <c r="AM195" i="5" s="1"/>
  <c r="AI259" i="5"/>
  <c r="AM259" i="5" s="1"/>
  <c r="AI122" i="5"/>
  <c r="AM122" i="5" s="1"/>
  <c r="AI158" i="5"/>
  <c r="AM158" i="5" s="1"/>
  <c r="AI655" i="5"/>
  <c r="AM655" i="5" s="1"/>
  <c r="AI333" i="5"/>
  <c r="AM333" i="5" s="1"/>
  <c r="AI169" i="5"/>
  <c r="AM169" i="5" s="1"/>
  <c r="AI198" i="5"/>
  <c r="AM198" i="5" s="1"/>
  <c r="AI80" i="5"/>
  <c r="AM80" i="5" s="1"/>
  <c r="AI301" i="5"/>
  <c r="AM301" i="5" s="1"/>
  <c r="AI543" i="5"/>
  <c r="AM543" i="5" s="1"/>
  <c r="AI131" i="5"/>
  <c r="AM131" i="5" s="1"/>
  <c r="AI26" i="5"/>
  <c r="AM26" i="5" s="1"/>
  <c r="AI165" i="5"/>
  <c r="AM165" i="5" s="1"/>
  <c r="AI233" i="5"/>
  <c r="AM233" i="5" s="1"/>
  <c r="AI101" i="5"/>
  <c r="AM101" i="5" s="1"/>
  <c r="AI194" i="5"/>
  <c r="AM194" i="5" s="1"/>
  <c r="AI509" i="5"/>
  <c r="AM509" i="5" s="1"/>
  <c r="AI316" i="5"/>
  <c r="AM316" i="5" s="1"/>
  <c r="AI481" i="5"/>
  <c r="AM481" i="5" s="1"/>
  <c r="AI168" i="5"/>
  <c r="AM168" i="5" s="1"/>
  <c r="AI382" i="5"/>
  <c r="AM382" i="5" s="1"/>
  <c r="AI111" i="5"/>
  <c r="AM111" i="5" s="1"/>
  <c r="AI51" i="5"/>
  <c r="AM51" i="5" s="1"/>
  <c r="AI144" i="5"/>
  <c r="AM144" i="5" s="1"/>
  <c r="AI64" i="5"/>
  <c r="AM64" i="5" s="1"/>
  <c r="AI297" i="5"/>
  <c r="AM297" i="5" s="1"/>
  <c r="AI379" i="5"/>
  <c r="AM379" i="5" s="1"/>
  <c r="AI229" i="5"/>
  <c r="AM229" i="5" s="1"/>
  <c r="AI575" i="5"/>
  <c r="AM575" i="5" s="1"/>
  <c r="AI20" i="5"/>
  <c r="AM20" i="5" s="1"/>
  <c r="AI9" i="5"/>
  <c r="AM9" i="5" s="1"/>
  <c r="AI41" i="5"/>
  <c r="AM41" i="5" s="1"/>
  <c r="AI317" i="5"/>
  <c r="AM317" i="5" s="1"/>
  <c r="AI37" i="5"/>
  <c r="AM37" i="5" s="1"/>
  <c r="AI631" i="5"/>
  <c r="AM631" i="5" s="1"/>
  <c r="AI426" i="5"/>
  <c r="AM426" i="5" s="1"/>
  <c r="AI306" i="5"/>
  <c r="AM306" i="5" s="1"/>
  <c r="AI87" i="5"/>
  <c r="AM87" i="5" s="1"/>
  <c r="AI527" i="5"/>
  <c r="AM527" i="5" s="1"/>
  <c r="AI294" i="5"/>
  <c r="AM294" i="5" s="1"/>
  <c r="AI82" i="5"/>
  <c r="AM82" i="5" s="1"/>
  <c r="AI528" i="5"/>
  <c r="AM528" i="5" s="1"/>
  <c r="AI480" i="5"/>
  <c r="AM480" i="5" s="1"/>
  <c r="AI272" i="5"/>
  <c r="AM272" i="5" s="1"/>
  <c r="AI262" i="5"/>
  <c r="AM262" i="5" s="1"/>
  <c r="AI560" i="5"/>
  <c r="AM560" i="5" s="1"/>
  <c r="AI309" i="5"/>
  <c r="AM309" i="5" s="1"/>
  <c r="AI201" i="5"/>
  <c r="AM201" i="5" s="1"/>
  <c r="AI581" i="5"/>
  <c r="AM581" i="5" s="1"/>
  <c r="AI175" i="5"/>
  <c r="AM175" i="5" s="1"/>
  <c r="AI520" i="5"/>
  <c r="AM520" i="5" s="1"/>
  <c r="AI521" i="5"/>
  <c r="AM521" i="5" s="1"/>
  <c r="AI455" i="5"/>
  <c r="AM455" i="5" s="1"/>
  <c r="AI530" i="5"/>
  <c r="AM530" i="5" s="1"/>
  <c r="AI433" i="5"/>
  <c r="AM433" i="5" s="1"/>
  <c r="AI626" i="5"/>
  <c r="AM626" i="5" s="1"/>
  <c r="AI402" i="5"/>
  <c r="AM402" i="5" s="1"/>
  <c r="AI288" i="5"/>
  <c r="AM288" i="5" s="1"/>
  <c r="AI475" i="5"/>
  <c r="AM475" i="5" s="1"/>
  <c r="AI458" i="5"/>
  <c r="AM458" i="5" s="1"/>
  <c r="AI425" i="5"/>
  <c r="AM425" i="5" s="1"/>
  <c r="AI591" i="5"/>
  <c r="AM591" i="5" s="1"/>
  <c r="AI29" i="5"/>
  <c r="AM29" i="5" s="1"/>
  <c r="AI556" i="5"/>
  <c r="AM556" i="5" s="1"/>
  <c r="AI408" i="5"/>
  <c r="AM408" i="5" s="1"/>
  <c r="AI226" i="5"/>
  <c r="AM226" i="5" s="1"/>
  <c r="AI361" i="5"/>
  <c r="AM361" i="5" s="1"/>
  <c r="AI392" i="5"/>
  <c r="AM392" i="5" s="1"/>
  <c r="AI128" i="5"/>
  <c r="AM128" i="5" s="1"/>
  <c r="AI461" i="5"/>
  <c r="AM461" i="5" s="1"/>
  <c r="AI190" i="5"/>
  <c r="AM190" i="5" s="1"/>
  <c r="AM323" i="5"/>
  <c r="S403" i="20" l="1"/>
  <c r="V403" i="20"/>
  <c r="S757" i="20"/>
  <c r="V757" i="20"/>
  <c r="S578" i="20"/>
  <c r="V578" i="20"/>
  <c r="R544" i="20"/>
  <c r="S69" i="20"/>
  <c r="V69" i="20"/>
  <c r="V535" i="20"/>
  <c r="S535" i="20"/>
  <c r="R455" i="20"/>
  <c r="R460" i="20" s="1"/>
  <c r="G455" i="20"/>
  <c r="V14" i="20"/>
  <c r="S14" i="20"/>
  <c r="R452" i="20"/>
  <c r="G452" i="20"/>
  <c r="R289" i="20"/>
  <c r="G289" i="20"/>
  <c r="V707" i="20"/>
  <c r="S707" i="20"/>
  <c r="V88" i="20"/>
  <c r="S88" i="20"/>
  <c r="S682" i="20"/>
  <c r="V682" i="20"/>
  <c r="R399" i="20"/>
  <c r="G399" i="20"/>
  <c r="R108" i="20"/>
  <c r="G108" i="20"/>
  <c r="R31" i="20"/>
  <c r="G31" i="20"/>
  <c r="R526" i="20"/>
  <c r="G526" i="20"/>
  <c r="R356" i="20"/>
  <c r="F362" i="20"/>
  <c r="D66" i="18" s="1"/>
  <c r="H66" i="18" s="1"/>
  <c r="G356" i="20"/>
  <c r="S555" i="20"/>
  <c r="V555" i="20"/>
  <c r="V610" i="20"/>
  <c r="S610" i="20"/>
  <c r="V730" i="20"/>
  <c r="S730" i="20"/>
  <c r="R8" i="20"/>
  <c r="G8" i="20"/>
  <c r="R437" i="20"/>
  <c r="G437" i="20"/>
  <c r="R57" i="20"/>
  <c r="G57" i="20"/>
  <c r="R556" i="20"/>
  <c r="G556" i="20"/>
  <c r="R115" i="20"/>
  <c r="G115" i="20"/>
  <c r="R150" i="20"/>
  <c r="G150" i="20"/>
  <c r="R227" i="20"/>
  <c r="G227" i="20"/>
  <c r="R182" i="20"/>
  <c r="R187" i="20" s="1"/>
  <c r="G182" i="20"/>
  <c r="F187" i="20"/>
  <c r="D34" i="18" s="1"/>
  <c r="H34" i="18" s="1"/>
  <c r="R316" i="20"/>
  <c r="G316" i="20"/>
  <c r="V669" i="20"/>
  <c r="S669" i="20"/>
  <c r="V683" i="20"/>
  <c r="S683" i="20"/>
  <c r="S211" i="20"/>
  <c r="V211" i="20"/>
  <c r="V287" i="20"/>
  <c r="S287" i="20"/>
  <c r="S476" i="20"/>
  <c r="V476" i="20"/>
  <c r="V392" i="20"/>
  <c r="S392" i="20"/>
  <c r="V113" i="20"/>
  <c r="S113" i="20"/>
  <c r="F404" i="20"/>
  <c r="D75" i="18" s="1"/>
  <c r="S254" i="20"/>
  <c r="V254" i="20"/>
  <c r="S283" i="20"/>
  <c r="V283" i="20"/>
  <c r="S188" i="20"/>
  <c r="V188" i="20"/>
  <c r="S564" i="20"/>
  <c r="V564" i="20"/>
  <c r="V121" i="20"/>
  <c r="S121" i="20"/>
  <c r="V249" i="20"/>
  <c r="S249" i="20"/>
  <c r="V661" i="20"/>
  <c r="S661" i="20"/>
  <c r="S400" i="20"/>
  <c r="V400" i="20"/>
  <c r="V189" i="20"/>
  <c r="S189" i="20"/>
  <c r="S680" i="20"/>
  <c r="V680" i="20"/>
  <c r="S261" i="20"/>
  <c r="V261" i="20"/>
  <c r="V546" i="20"/>
  <c r="S546" i="20"/>
  <c r="V125" i="20"/>
  <c r="S125" i="20"/>
  <c r="S737" i="20"/>
  <c r="V737" i="20"/>
  <c r="S483" i="20"/>
  <c r="V483" i="20"/>
  <c r="G488" i="20"/>
  <c r="V120" i="20"/>
  <c r="S120" i="20"/>
  <c r="V601" i="20"/>
  <c r="S601" i="20"/>
  <c r="V426" i="20"/>
  <c r="S426" i="20"/>
  <c r="V550" i="20"/>
  <c r="S550" i="20"/>
  <c r="V256" i="20"/>
  <c r="S256" i="20"/>
  <c r="V240" i="20"/>
  <c r="S240" i="20"/>
  <c r="V697" i="20"/>
  <c r="S697" i="20"/>
  <c r="V651" i="20"/>
  <c r="S651" i="20"/>
  <c r="V34" i="20"/>
  <c r="S34" i="20"/>
  <c r="S111" i="20"/>
  <c r="V111" i="20"/>
  <c r="S18" i="20"/>
  <c r="V18" i="20"/>
  <c r="S510" i="20"/>
  <c r="V510" i="20"/>
  <c r="G292" i="20"/>
  <c r="V286" i="20"/>
  <c r="S286" i="20"/>
  <c r="R701" i="20"/>
  <c r="G701" i="20"/>
  <c r="R725" i="20"/>
  <c r="G725" i="20"/>
  <c r="G748" i="20"/>
  <c r="R748" i="20"/>
  <c r="F754" i="20"/>
  <c r="R517" i="20"/>
  <c r="F523" i="20"/>
  <c r="D97" i="18" s="1"/>
  <c r="H97" i="18" s="1"/>
  <c r="G517" i="20"/>
  <c r="R162" i="20"/>
  <c r="G162" i="20"/>
  <c r="R422" i="20"/>
  <c r="G422" i="20"/>
  <c r="G12" i="20"/>
  <c r="V6" i="20"/>
  <c r="S6" i="20"/>
  <c r="V604" i="20"/>
  <c r="S604" i="20"/>
  <c r="V447" i="20"/>
  <c r="S447" i="20"/>
  <c r="S253" i="20"/>
  <c r="V253" i="20"/>
  <c r="S239" i="20"/>
  <c r="V239" i="20"/>
  <c r="V248" i="20"/>
  <c r="S248" i="20"/>
  <c r="V568" i="20"/>
  <c r="S568" i="20"/>
  <c r="V302" i="20"/>
  <c r="S302" i="20"/>
  <c r="V412" i="20"/>
  <c r="S412" i="20"/>
  <c r="R262" i="20"/>
  <c r="R264" i="20" s="1"/>
  <c r="G262" i="20"/>
  <c r="R165" i="20"/>
  <c r="G165" i="20"/>
  <c r="R192" i="20"/>
  <c r="G192" i="20"/>
  <c r="R223" i="20"/>
  <c r="F229" i="20"/>
  <c r="D40" i="18" s="1"/>
  <c r="G223" i="20"/>
  <c r="R28" i="20"/>
  <c r="G28" i="20"/>
  <c r="R193" i="20"/>
  <c r="G193" i="20"/>
  <c r="R224" i="20"/>
  <c r="G224" i="20"/>
  <c r="S395" i="20"/>
  <c r="V395" i="20"/>
  <c r="S547" i="20"/>
  <c r="V547" i="20"/>
  <c r="S295" i="20"/>
  <c r="V295" i="20"/>
  <c r="S11" i="20"/>
  <c r="V11" i="20"/>
  <c r="V486" i="20"/>
  <c r="S486" i="20"/>
  <c r="S485" i="20"/>
  <c r="V485" i="20"/>
  <c r="S664" i="20"/>
  <c r="V664" i="20"/>
  <c r="G243" i="20"/>
  <c r="S237" i="20"/>
  <c r="V237" i="20"/>
  <c r="S156" i="20"/>
  <c r="V156" i="20"/>
  <c r="V409" i="20"/>
  <c r="S409" i="20"/>
  <c r="S288" i="20"/>
  <c r="V288" i="20"/>
  <c r="V209" i="20"/>
  <c r="S209" i="20"/>
  <c r="S53" i="20"/>
  <c r="V53" i="20"/>
  <c r="S296" i="20"/>
  <c r="V296" i="20"/>
  <c r="S146" i="20"/>
  <c r="V146" i="20"/>
  <c r="V406" i="20"/>
  <c r="S406" i="20"/>
  <c r="G411" i="20"/>
  <c r="S440" i="20"/>
  <c r="V440" i="20"/>
  <c r="S171" i="20"/>
  <c r="V171" i="20"/>
  <c r="V242" i="20"/>
  <c r="S242" i="20"/>
  <c r="S408" i="20"/>
  <c r="V408" i="20"/>
  <c r="V489" i="20"/>
  <c r="S489" i="20"/>
  <c r="V638" i="20"/>
  <c r="S638" i="20"/>
  <c r="V282" i="20"/>
  <c r="S282" i="20"/>
  <c r="S30" i="20"/>
  <c r="V30" i="20"/>
  <c r="G250" i="20"/>
  <c r="V244" i="20"/>
  <c r="S244" i="20"/>
  <c r="V728" i="20"/>
  <c r="S728" i="20"/>
  <c r="V461" i="20"/>
  <c r="S461" i="20"/>
  <c r="V24" i="20"/>
  <c r="S24" i="20"/>
  <c r="R439" i="20"/>
  <c r="V319" i="20"/>
  <c r="S319" i="20"/>
  <c r="R269" i="20"/>
  <c r="R271" i="20" s="1"/>
  <c r="G269" i="20"/>
  <c r="V71" i="20"/>
  <c r="S71" i="20"/>
  <c r="S175" i="20"/>
  <c r="V175" i="20"/>
  <c r="S238" i="20"/>
  <c r="V238" i="20"/>
  <c r="R758" i="20"/>
  <c r="R698" i="20"/>
  <c r="S22" i="20"/>
  <c r="V22" i="20"/>
  <c r="S94" i="20"/>
  <c r="V94" i="20"/>
  <c r="V157" i="20"/>
  <c r="S157" i="20"/>
  <c r="V114" i="20"/>
  <c r="S114" i="20"/>
  <c r="S73" i="20"/>
  <c r="V73" i="20"/>
  <c r="V219" i="20"/>
  <c r="S219" i="20"/>
  <c r="Y394" i="5"/>
  <c r="Y392" i="5"/>
  <c r="Y252" i="5"/>
  <c r="Y346" i="5"/>
  <c r="Y95" i="5"/>
  <c r="Y29" i="5"/>
  <c r="R529" i="20"/>
  <c r="G529" i="20"/>
  <c r="R724" i="20"/>
  <c r="G724" i="20"/>
  <c r="R660" i="20"/>
  <c r="R663" i="20" s="1"/>
  <c r="G660" i="20"/>
  <c r="Y455" i="5"/>
  <c r="Y309" i="5"/>
  <c r="Y9" i="5"/>
  <c r="Y379" i="5"/>
  <c r="Y51" i="5"/>
  <c r="Y481" i="5"/>
  <c r="Y101" i="5"/>
  <c r="Y131" i="5"/>
  <c r="Y198" i="5"/>
  <c r="Y158" i="5"/>
  <c r="Y275" i="5"/>
  <c r="V615" i="20"/>
  <c r="S615" i="20"/>
  <c r="V361" i="20"/>
  <c r="S361" i="20"/>
  <c r="V360" i="20"/>
  <c r="S360" i="20"/>
  <c r="V645" i="20"/>
  <c r="S645" i="20"/>
  <c r="S359" i="20"/>
  <c r="V359" i="20"/>
  <c r="V357" i="20"/>
  <c r="S357" i="20"/>
  <c r="V314" i="20"/>
  <c r="S314" i="20"/>
  <c r="S298" i="20"/>
  <c r="V298" i="20"/>
  <c r="V276" i="20"/>
  <c r="S276" i="20"/>
  <c r="V480" i="20"/>
  <c r="S480" i="20"/>
  <c r="F663" i="20"/>
  <c r="D122" i="18" s="1"/>
  <c r="H122" i="18" s="1"/>
  <c r="S370" i="20"/>
  <c r="V370" i="20"/>
  <c r="F257" i="20"/>
  <c r="R251" i="20"/>
  <c r="R257" i="20" s="1"/>
  <c r="G251" i="20"/>
  <c r="F530" i="20"/>
  <c r="D98" i="18" s="1"/>
  <c r="H98" i="18" s="1"/>
  <c r="G524" i="20"/>
  <c r="R524" i="20"/>
  <c r="R530" i="20" s="1"/>
  <c r="R463" i="20"/>
  <c r="G463" i="20"/>
  <c r="R210" i="20"/>
  <c r="G210" i="20"/>
  <c r="G215" i="20" s="1"/>
  <c r="R475" i="20"/>
  <c r="F481" i="20"/>
  <c r="G475" i="20"/>
  <c r="R750" i="20"/>
  <c r="G750" i="20"/>
  <c r="R424" i="20"/>
  <c r="R425" i="20" s="1"/>
  <c r="G424" i="20"/>
  <c r="R514" i="20"/>
  <c r="G514" i="20"/>
  <c r="G516" i="20" s="1"/>
  <c r="R79" i="20"/>
  <c r="R82" i="20" s="1"/>
  <c r="G79" i="20"/>
  <c r="R569" i="20"/>
  <c r="G569" i="20"/>
  <c r="F516" i="20"/>
  <c r="S58" i="20"/>
  <c r="V58" i="20"/>
  <c r="R619" i="20"/>
  <c r="R621" i="20" s="1"/>
  <c r="G619" i="20"/>
  <c r="G621" i="20" s="1"/>
  <c r="R305" i="20"/>
  <c r="G305" i="20"/>
  <c r="R387" i="20"/>
  <c r="G387" i="20"/>
  <c r="R176" i="20"/>
  <c r="R180" i="20" s="1"/>
  <c r="G176" i="20"/>
  <c r="F292" i="20"/>
  <c r="Y605" i="5"/>
  <c r="Y627" i="5"/>
  <c r="Y646" i="5"/>
  <c r="Y447" i="5"/>
  <c r="Y141" i="5"/>
  <c r="Y366" i="5"/>
  <c r="F453" i="20"/>
  <c r="D85" i="18" s="1"/>
  <c r="H85" i="18" s="1"/>
  <c r="S407" i="20"/>
  <c r="V407" i="20"/>
  <c r="V130" i="20"/>
  <c r="S130" i="20"/>
  <c r="V335" i="20"/>
  <c r="S335" i="20"/>
  <c r="F285" i="20"/>
  <c r="D51" i="18" s="1"/>
  <c r="G279" i="20"/>
  <c r="R279" i="20"/>
  <c r="R285" i="20" s="1"/>
  <c r="R548" i="20"/>
  <c r="R551" i="20" s="1"/>
  <c r="G548" i="20"/>
  <c r="R358" i="20"/>
  <c r="G358" i="20"/>
  <c r="R147" i="20"/>
  <c r="G147" i="20"/>
  <c r="R471" i="20"/>
  <c r="G471" i="20"/>
  <c r="R303" i="20"/>
  <c r="G303" i="20"/>
  <c r="V431" i="20"/>
  <c r="S431" i="20"/>
  <c r="R688" i="20"/>
  <c r="R691" i="20" s="1"/>
  <c r="G688" i="20"/>
  <c r="R396" i="20"/>
  <c r="R397" i="20" s="1"/>
  <c r="G396" i="20"/>
  <c r="G397" i="20" s="1"/>
  <c r="V307" i="20"/>
  <c r="S307" i="20"/>
  <c r="S67" i="20"/>
  <c r="V67" i="20"/>
  <c r="R549" i="20"/>
  <c r="G549" i="20"/>
  <c r="R500" i="20"/>
  <c r="R502" i="20" s="1"/>
  <c r="G500" i="20"/>
  <c r="R451" i="20"/>
  <c r="G451" i="20"/>
  <c r="R591" i="20"/>
  <c r="G591" i="20"/>
  <c r="R613" i="20"/>
  <c r="G613" i="20"/>
  <c r="S200" i="20"/>
  <c r="V200" i="20"/>
  <c r="R648" i="20"/>
  <c r="G648" i="20"/>
  <c r="R611" i="20"/>
  <c r="R614" i="20" s="1"/>
  <c r="G611" i="20"/>
  <c r="R99" i="20"/>
  <c r="G99" i="20"/>
  <c r="R41" i="20"/>
  <c r="F47" i="20"/>
  <c r="D9" i="18" s="1"/>
  <c r="G41" i="20"/>
  <c r="Y229" i="5"/>
  <c r="Y144" i="5"/>
  <c r="Y168" i="5"/>
  <c r="Y194" i="5"/>
  <c r="Y26" i="5"/>
  <c r="Y169" i="5"/>
  <c r="Y195" i="5"/>
  <c r="S275" i="20"/>
  <c r="V275" i="20"/>
  <c r="V278" i="20" s="1"/>
  <c r="F425" i="20"/>
  <c r="V450" i="20"/>
  <c r="S450" i="20"/>
  <c r="S744" i="20"/>
  <c r="V744" i="20"/>
  <c r="F61" i="20"/>
  <c r="V427" i="20"/>
  <c r="S427" i="20"/>
  <c r="V428" i="20"/>
  <c r="S428" i="20"/>
  <c r="S141" i="20"/>
  <c r="V141" i="20"/>
  <c r="F215" i="20"/>
  <c r="D38" i="18" s="1"/>
  <c r="F152" i="20"/>
  <c r="D28" i="18" s="1"/>
  <c r="H28" i="18" s="1"/>
  <c r="R411" i="20"/>
  <c r="S225" i="20"/>
  <c r="V225" i="20"/>
  <c r="S746" i="20"/>
  <c r="V746" i="20"/>
  <c r="V581" i="20"/>
  <c r="S581" i="20"/>
  <c r="V381" i="20"/>
  <c r="S381" i="20"/>
  <c r="S304" i="20"/>
  <c r="V304" i="20"/>
  <c r="V137" i="20"/>
  <c r="S137" i="20"/>
  <c r="S123" i="20"/>
  <c r="V123" i="20"/>
  <c r="V353" i="20"/>
  <c r="S353" i="20"/>
  <c r="S702" i="20"/>
  <c r="V702" i="20"/>
  <c r="R599" i="20"/>
  <c r="G599" i="20"/>
  <c r="R679" i="20"/>
  <c r="R684" i="20" s="1"/>
  <c r="G679" i="20"/>
  <c r="F684" i="20"/>
  <c r="R48" i="20"/>
  <c r="R54" i="20" s="1"/>
  <c r="G48" i="20"/>
  <c r="F54" i="20"/>
  <c r="R442" i="20"/>
  <c r="G442" i="20"/>
  <c r="V217" i="20"/>
  <c r="V222" i="20" s="1"/>
  <c r="S217" i="20"/>
  <c r="V704" i="20"/>
  <c r="S704" i="20"/>
  <c r="F537" i="20"/>
  <c r="D99" i="18" s="1"/>
  <c r="H99" i="18" s="1"/>
  <c r="R531" i="20"/>
  <c r="G531" i="20"/>
  <c r="R344" i="20"/>
  <c r="G344" i="20"/>
  <c r="R490" i="20"/>
  <c r="R495" i="20" s="1"/>
  <c r="G490" i="20"/>
  <c r="V241" i="20"/>
  <c r="S241" i="20"/>
  <c r="R727" i="20"/>
  <c r="F733" i="20"/>
  <c r="G727" i="20"/>
  <c r="R374" i="20"/>
  <c r="R376" i="20" s="1"/>
  <c r="G374" i="20"/>
  <c r="Y235" i="5"/>
  <c r="R213" i="20"/>
  <c r="G213" i="20"/>
  <c r="V501" i="20"/>
  <c r="S501" i="20"/>
  <c r="R161" i="20"/>
  <c r="R166" i="20" s="1"/>
  <c r="G161" i="20"/>
  <c r="F166" i="20"/>
  <c r="D30" i="18" s="1"/>
  <c r="H30" i="18" s="1"/>
  <c r="V51" i="20"/>
  <c r="S51" i="20"/>
  <c r="F558" i="20"/>
  <c r="D102" i="18" s="1"/>
  <c r="G552" i="20"/>
  <c r="R552" i="20"/>
  <c r="R558" i="20" s="1"/>
  <c r="R627" i="20"/>
  <c r="R628" i="20" s="1"/>
  <c r="G627" i="20"/>
  <c r="S454" i="20"/>
  <c r="V454" i="20"/>
  <c r="G460" i="20"/>
  <c r="S321" i="20"/>
  <c r="G327" i="20"/>
  <c r="V321" i="20"/>
  <c r="V363" i="20"/>
  <c r="S363" i="20"/>
  <c r="G544" i="20"/>
  <c r="V538" i="20"/>
  <c r="S538" i="20"/>
  <c r="S291" i="20"/>
  <c r="V291" i="20"/>
  <c r="R65" i="20"/>
  <c r="G65" i="20"/>
  <c r="F747" i="20"/>
  <c r="R742" i="20"/>
  <c r="R747" i="20" s="1"/>
  <c r="G742" i="20"/>
  <c r="R533" i="20"/>
  <c r="G533" i="20"/>
  <c r="S259" i="20"/>
  <c r="V259" i="20"/>
  <c r="R158" i="20"/>
  <c r="R159" i="20" s="1"/>
  <c r="G158" i="20"/>
  <c r="R582" i="20"/>
  <c r="G582" i="20"/>
  <c r="R401" i="20"/>
  <c r="G401" i="20"/>
  <c r="R566" i="20"/>
  <c r="F572" i="20"/>
  <c r="G566" i="20"/>
  <c r="R101" i="20"/>
  <c r="G101" i="20"/>
  <c r="R13" i="20"/>
  <c r="R19" i="20" s="1"/>
  <c r="F19" i="20"/>
  <c r="D4" i="18" s="1"/>
  <c r="H4" i="18" s="1"/>
  <c r="G13" i="20"/>
  <c r="G691" i="20"/>
  <c r="V685" i="20"/>
  <c r="S685" i="20"/>
  <c r="G614" i="20"/>
  <c r="V608" i="20"/>
  <c r="S608" i="20"/>
  <c r="R602" i="20"/>
  <c r="G602" i="20"/>
  <c r="R301" i="20"/>
  <c r="R306" i="20" s="1"/>
  <c r="G301" i="20"/>
  <c r="F306" i="20"/>
  <c r="R93" i="20"/>
  <c r="G93" i="20"/>
  <c r="R352" i="20"/>
  <c r="R355" i="20" s="1"/>
  <c r="G352" i="20"/>
  <c r="R365" i="20"/>
  <c r="R369" i="20" s="1"/>
  <c r="G365" i="20"/>
  <c r="R666" i="20"/>
  <c r="R670" i="20" s="1"/>
  <c r="G666" i="20"/>
  <c r="G670" i="20" s="1"/>
  <c r="R72" i="20"/>
  <c r="G72" i="20"/>
  <c r="R441" i="20"/>
  <c r="G441" i="20"/>
  <c r="R589" i="20"/>
  <c r="R593" i="20" s="1"/>
  <c r="G589" i="20"/>
  <c r="R190" i="20"/>
  <c r="G190" i="20"/>
  <c r="G194" i="20" s="1"/>
  <c r="S346" i="20"/>
  <c r="V346" i="20"/>
  <c r="R384" i="20"/>
  <c r="R390" i="20" s="1"/>
  <c r="F390" i="20"/>
  <c r="G384" i="20"/>
  <c r="R297" i="20"/>
  <c r="R299" i="20" s="1"/>
  <c r="G297" i="20"/>
  <c r="R596" i="20"/>
  <c r="R600" i="20" s="1"/>
  <c r="G596" i="20"/>
  <c r="R91" i="20"/>
  <c r="R96" i="20" s="1"/>
  <c r="G91" i="20"/>
  <c r="F96" i="20"/>
  <c r="D20" i="18" s="1"/>
  <c r="V414" i="20"/>
  <c r="S414" i="20"/>
  <c r="V196" i="20"/>
  <c r="S196" i="20"/>
  <c r="S518" i="20"/>
  <c r="V518" i="20"/>
  <c r="V493" i="20"/>
  <c r="S493" i="20"/>
  <c r="F593" i="20"/>
  <c r="D108" i="18" s="1"/>
  <c r="F355" i="20"/>
  <c r="D65" i="18" s="1"/>
  <c r="H65" i="18" s="1"/>
  <c r="G82" i="20"/>
  <c r="V76" i="20"/>
  <c r="S76" i="20"/>
  <c r="S527" i="20"/>
  <c r="V527" i="20"/>
  <c r="R404" i="20"/>
  <c r="S230" i="20"/>
  <c r="V230" i="20"/>
  <c r="R138" i="20"/>
  <c r="F320" i="20"/>
  <c r="S148" i="20"/>
  <c r="V148" i="20"/>
  <c r="S10" i="20"/>
  <c r="V10" i="20"/>
  <c r="S751" i="20"/>
  <c r="V751" i="20"/>
  <c r="V98" i="20"/>
  <c r="S98" i="20"/>
  <c r="S44" i="20"/>
  <c r="V44" i="20"/>
  <c r="S380" i="20"/>
  <c r="V380" i="20"/>
  <c r="S170" i="20"/>
  <c r="V170" i="20"/>
  <c r="S626" i="20"/>
  <c r="V626" i="20"/>
  <c r="S66" i="20"/>
  <c r="V66" i="20"/>
  <c r="S129" i="20"/>
  <c r="V129" i="20"/>
  <c r="V280" i="20"/>
  <c r="S280" i="20"/>
  <c r="R607" i="20"/>
  <c r="V212" i="20"/>
  <c r="S212" i="20"/>
  <c r="S247" i="20"/>
  <c r="V247" i="20"/>
  <c r="S597" i="20"/>
  <c r="V597" i="20"/>
  <c r="S325" i="20"/>
  <c r="V325" i="20"/>
  <c r="S23" i="20"/>
  <c r="V23" i="20"/>
  <c r="V413" i="20"/>
  <c r="S413" i="20"/>
  <c r="R35" i="20"/>
  <c r="R40" i="20" s="1"/>
  <c r="G35" i="20"/>
  <c r="G40" i="20" s="1"/>
  <c r="R195" i="20"/>
  <c r="R201" i="20" s="1"/>
  <c r="F201" i="20"/>
  <c r="D36" i="18" s="1"/>
  <c r="G195" i="20"/>
  <c r="R516" i="20"/>
  <c r="S522" i="20"/>
  <c r="V522" i="20"/>
  <c r="V9" i="20"/>
  <c r="S9" i="20"/>
  <c r="R636" i="20"/>
  <c r="R642" i="20" s="1"/>
  <c r="F642" i="20"/>
  <c r="D117" i="18" s="1"/>
  <c r="H117" i="18" s="1"/>
  <c r="G636" i="20"/>
  <c r="R477" i="20"/>
  <c r="G477" i="20"/>
  <c r="R732" i="20"/>
  <c r="G732" i="20"/>
  <c r="R382" i="20"/>
  <c r="R383" i="20" s="1"/>
  <c r="G382" i="20"/>
  <c r="R12" i="20"/>
  <c r="V561" i="20"/>
  <c r="S561" i="20"/>
  <c r="V260" i="20"/>
  <c r="S260" i="20"/>
  <c r="R453" i="20"/>
  <c r="V29" i="20"/>
  <c r="S29" i="20"/>
  <c r="S347" i="20"/>
  <c r="V347" i="20"/>
  <c r="S567" i="20"/>
  <c r="V567" i="20"/>
  <c r="V539" i="20"/>
  <c r="S539" i="20"/>
  <c r="S278" i="20"/>
  <c r="V735" i="20"/>
  <c r="V740" i="20" s="1"/>
  <c r="S735" i="20"/>
  <c r="S740" i="20" s="1"/>
  <c r="G740" i="20"/>
  <c r="V632" i="20"/>
  <c r="S632" i="20"/>
  <c r="S21" i="20"/>
  <c r="S26" i="20" s="1"/>
  <c r="V21" i="20"/>
  <c r="V26" i="20" s="1"/>
  <c r="G26" i="20"/>
  <c r="F348" i="20"/>
  <c r="G342" i="20"/>
  <c r="R342" i="20"/>
  <c r="R348" i="20" s="1"/>
  <c r="R127" i="20"/>
  <c r="R131" i="20" s="1"/>
  <c r="G127" i="20"/>
  <c r="G131" i="20" s="1"/>
  <c r="S364" i="20"/>
  <c r="V364" i="20"/>
  <c r="S267" i="20"/>
  <c r="V267" i="20"/>
  <c r="R629" i="20"/>
  <c r="R635" i="20" s="1"/>
  <c r="G629" i="20"/>
  <c r="F635" i="20"/>
  <c r="D116" i="18" s="1"/>
  <c r="H116" i="18" s="1"/>
  <c r="R140" i="20"/>
  <c r="G140" i="20"/>
  <c r="F145" i="20"/>
  <c r="D27" i="18" s="1"/>
  <c r="H27" i="18" s="1"/>
  <c r="R415" i="20"/>
  <c r="R418" i="20" s="1"/>
  <c r="G415" i="20"/>
  <c r="V457" i="20"/>
  <c r="S457" i="20"/>
  <c r="S584" i="20"/>
  <c r="V584" i="20"/>
  <c r="S528" i="20"/>
  <c r="V528" i="20"/>
  <c r="R103" i="20"/>
  <c r="V308" i="20"/>
  <c r="S308" i="20"/>
  <c r="S634" i="20"/>
  <c r="V634" i="20"/>
  <c r="V620" i="20"/>
  <c r="S620" i="20"/>
  <c r="V671" i="20"/>
  <c r="S671" i="20"/>
  <c r="V37" i="20"/>
  <c r="S37" i="20"/>
  <c r="R243" i="20"/>
  <c r="S499" i="20"/>
  <c r="V499" i="20"/>
  <c r="F299" i="20"/>
  <c r="D53" i="18" s="1"/>
  <c r="H53" i="18" s="1"/>
  <c r="V55" i="20"/>
  <c r="S55" i="20"/>
  <c r="V577" i="20"/>
  <c r="S577" i="20"/>
  <c r="V339" i="20"/>
  <c r="S339" i="20"/>
  <c r="S326" i="20"/>
  <c r="V326" i="20"/>
  <c r="V536" i="20"/>
  <c r="S536" i="20"/>
  <c r="R152" i="20"/>
  <c r="F446" i="20"/>
  <c r="V640" i="20"/>
  <c r="S640" i="20"/>
  <c r="V466" i="20"/>
  <c r="S466" i="20"/>
  <c r="V525" i="20"/>
  <c r="S525" i="20"/>
  <c r="V207" i="20"/>
  <c r="S207" i="20"/>
  <c r="V263" i="20"/>
  <c r="S263" i="20"/>
  <c r="R586" i="20"/>
  <c r="S667" i="20"/>
  <c r="V667" i="20"/>
  <c r="V16" i="20"/>
  <c r="S16" i="20"/>
  <c r="S542" i="20"/>
  <c r="V542" i="20"/>
  <c r="S624" i="20"/>
  <c r="V624" i="20"/>
  <c r="R250" i="20"/>
  <c r="F439" i="20"/>
  <c r="D81" i="18" s="1"/>
  <c r="H81" i="18" s="1"/>
  <c r="R672" i="20"/>
  <c r="R677" i="20" s="1"/>
  <c r="G672" i="20"/>
  <c r="G677" i="20" s="1"/>
  <c r="R329" i="20"/>
  <c r="R334" i="20" s="1"/>
  <c r="G329" i="20"/>
  <c r="F334" i="20"/>
  <c r="D61" i="18" s="1"/>
  <c r="H61" i="18" s="1"/>
  <c r="R317" i="20"/>
  <c r="R320" i="20" s="1"/>
  <c r="G317" i="20"/>
  <c r="R168" i="20"/>
  <c r="R173" i="20" s="1"/>
  <c r="G168" i="20"/>
  <c r="F173" i="20"/>
  <c r="D31" i="18" s="1"/>
  <c r="H31" i="18" s="1"/>
  <c r="R429" i="20"/>
  <c r="G429" i="20"/>
  <c r="G432" i="20" s="1"/>
  <c r="G758" i="20"/>
  <c r="V755" i="20"/>
  <c r="V758" i="20" s="1"/>
  <c r="S755" i="20"/>
  <c r="S758" i="20" s="1"/>
  <c r="Y186" i="5"/>
  <c r="G698" i="20"/>
  <c r="S692" i="20"/>
  <c r="V692" i="20"/>
  <c r="Y140" i="5"/>
  <c r="Y477" i="5"/>
  <c r="Y542" i="5"/>
  <c r="S378" i="20"/>
  <c r="V378" i="20"/>
  <c r="G383" i="20"/>
  <c r="V228" i="20"/>
  <c r="S228" i="20"/>
  <c r="S541" i="20"/>
  <c r="V541" i="20"/>
  <c r="S133" i="20"/>
  <c r="V133" i="20"/>
  <c r="R75" i="20"/>
  <c r="Y58" i="5"/>
  <c r="Y641" i="5"/>
  <c r="Y461" i="5"/>
  <c r="Y138" i="5"/>
  <c r="Y503" i="5"/>
  <c r="Y348" i="5"/>
  <c r="Y489" i="5"/>
  <c r="Y89" i="5"/>
  <c r="Y13" i="5"/>
  <c r="V331" i="20"/>
  <c r="S331" i="20"/>
  <c r="R235" i="20"/>
  <c r="R236" i="20" s="1"/>
  <c r="G235" i="20"/>
  <c r="G236" i="20" s="1"/>
  <c r="R226" i="20"/>
  <c r="G226" i="20"/>
  <c r="Y520" i="5"/>
  <c r="Y262" i="5"/>
  <c r="Y82" i="5"/>
  <c r="Y306" i="5"/>
  <c r="Y317" i="5"/>
  <c r="Y575" i="5"/>
  <c r="Y64" i="5"/>
  <c r="Y382" i="5"/>
  <c r="Y509" i="5"/>
  <c r="Y165" i="5"/>
  <c r="Y333" i="5"/>
  <c r="Y515" i="5"/>
  <c r="Y80" i="5"/>
  <c r="V647" i="20"/>
  <c r="S647" i="20"/>
  <c r="S337" i="20"/>
  <c r="V337" i="20"/>
  <c r="V588" i="20"/>
  <c r="S588" i="20"/>
  <c r="V393" i="20"/>
  <c r="S393" i="20"/>
  <c r="S350" i="20"/>
  <c r="V350" i="20"/>
  <c r="G355" i="20"/>
  <c r="V49" i="20"/>
  <c r="S49" i="20"/>
  <c r="G502" i="20"/>
  <c r="V496" i="20"/>
  <c r="S496" i="20"/>
  <c r="V398" i="20"/>
  <c r="S398" i="20"/>
  <c r="G404" i="20"/>
  <c r="V78" i="20"/>
  <c r="S78" i="20"/>
  <c r="S7" i="20"/>
  <c r="V7" i="20"/>
  <c r="S132" i="20"/>
  <c r="S138" i="20" s="1"/>
  <c r="V132" i="20"/>
  <c r="V138" i="20" s="1"/>
  <c r="G138" i="20"/>
  <c r="R194" i="20"/>
  <c r="S290" i="20"/>
  <c r="V290" i="20"/>
  <c r="V388" i="20"/>
  <c r="S388" i="20"/>
  <c r="R432" i="20"/>
  <c r="S266" i="20"/>
  <c r="V266" i="20"/>
  <c r="G271" i="20"/>
  <c r="S657" i="20"/>
  <c r="G663" i="20"/>
  <c r="V657" i="20"/>
  <c r="V721" i="20"/>
  <c r="S721" i="20"/>
  <c r="R63" i="20"/>
  <c r="R68" i="20" s="1"/>
  <c r="G63" i="20"/>
  <c r="R478" i="20"/>
  <c r="G478" i="20"/>
  <c r="R503" i="20"/>
  <c r="F509" i="20"/>
  <c r="D94" i="18" s="1"/>
  <c r="G503" i="20"/>
  <c r="F656" i="20"/>
  <c r="D121" i="18" s="1"/>
  <c r="H121" i="18" s="1"/>
  <c r="G650" i="20"/>
  <c r="R650" i="20"/>
  <c r="G27" i="20"/>
  <c r="R27" i="20"/>
  <c r="R33" i="20" s="1"/>
  <c r="F33" i="20"/>
  <c r="D7" i="18" s="1"/>
  <c r="H7" i="18" s="1"/>
  <c r="R468" i="20"/>
  <c r="R474" i="20" s="1"/>
  <c r="F474" i="20"/>
  <c r="G468" i="20"/>
  <c r="R590" i="20"/>
  <c r="G590" i="20"/>
  <c r="R563" i="20"/>
  <c r="G563" i="20"/>
  <c r="R700" i="20"/>
  <c r="R705" i="20" s="1"/>
  <c r="G700" i="20"/>
  <c r="F705" i="20"/>
  <c r="D129" i="18" s="1"/>
  <c r="H129" i="18" s="1"/>
  <c r="F117" i="20"/>
  <c r="D23" i="18" s="1"/>
  <c r="Y32" i="5"/>
  <c r="Y170" i="5"/>
  <c r="R519" i="20"/>
  <c r="G519" i="20"/>
  <c r="R643" i="20"/>
  <c r="R649" i="20" s="1"/>
  <c r="F649" i="20"/>
  <c r="D118" i="18" s="1"/>
  <c r="H118" i="18" s="1"/>
  <c r="G643" i="20"/>
  <c r="V43" i="20"/>
  <c r="S43" i="20"/>
  <c r="V183" i="20"/>
  <c r="S183" i="20"/>
  <c r="S169" i="20"/>
  <c r="V169" i="20"/>
  <c r="R292" i="20"/>
  <c r="Y549" i="5"/>
  <c r="Y413" i="5"/>
  <c r="Y633" i="5"/>
  <c r="Y332" i="5"/>
  <c r="G628" i="20"/>
  <c r="S622" i="20"/>
  <c r="V622" i="20"/>
  <c r="F12" i="20"/>
  <c r="D3" i="18" s="1"/>
  <c r="H3" i="18" s="1"/>
  <c r="R565" i="20"/>
  <c r="V497" i="20"/>
  <c r="S497" i="20"/>
  <c r="G222" i="20"/>
  <c r="S616" i="20"/>
  <c r="V616" i="20"/>
  <c r="V459" i="20"/>
  <c r="S459" i="20"/>
  <c r="S557" i="20"/>
  <c r="V557" i="20"/>
  <c r="V56" i="20"/>
  <c r="S56" i="20"/>
  <c r="R740" i="20"/>
  <c r="R87" i="20"/>
  <c r="R89" i="20" s="1"/>
  <c r="G87" i="20"/>
  <c r="F89" i="20"/>
  <c r="D19" i="18" s="1"/>
  <c r="R571" i="20"/>
  <c r="G571" i="20"/>
  <c r="V694" i="20"/>
  <c r="S694" i="20"/>
  <c r="S218" i="20"/>
  <c r="S222" i="20" s="1"/>
  <c r="V218" i="20"/>
  <c r="R416" i="20"/>
  <c r="G416" i="20"/>
  <c r="S532" i="20"/>
  <c r="V532" i="20"/>
  <c r="R709" i="20"/>
  <c r="R712" i="20" s="1"/>
  <c r="G709" i="20"/>
  <c r="S178" i="20"/>
  <c r="V178" i="20"/>
  <c r="R718" i="20"/>
  <c r="R719" i="20" s="1"/>
  <c r="G718" i="20"/>
  <c r="F719" i="20"/>
  <c r="R59" i="20"/>
  <c r="G59" i="20"/>
  <c r="G61" i="20" s="1"/>
  <c r="S644" i="20"/>
  <c r="V644" i="20"/>
  <c r="R491" i="20"/>
  <c r="G491" i="20"/>
  <c r="R464" i="20"/>
  <c r="R467" i="20" s="1"/>
  <c r="G464" i="20"/>
  <c r="V469" i="20"/>
  <c r="S469" i="20"/>
  <c r="R106" i="20"/>
  <c r="R110" i="20" s="1"/>
  <c r="G106" i="20"/>
  <c r="V633" i="20"/>
  <c r="S633" i="20"/>
  <c r="S603" i="20"/>
  <c r="V603" i="20"/>
  <c r="S231" i="20"/>
  <c r="V231" i="20"/>
  <c r="R312" i="20"/>
  <c r="R313" i="20" s="1"/>
  <c r="G312" i="20"/>
  <c r="R338" i="20"/>
  <c r="G338" i="20"/>
  <c r="R492" i="20"/>
  <c r="G492" i="20"/>
  <c r="R45" i="20"/>
  <c r="G45" i="20"/>
  <c r="R26" i="20"/>
  <c r="Y111" i="5"/>
  <c r="Y543" i="5"/>
  <c r="Y122" i="5"/>
  <c r="Y360" i="5"/>
  <c r="S97" i="20"/>
  <c r="G103" i="20"/>
  <c r="V97" i="20"/>
  <c r="S419" i="20"/>
  <c r="G425" i="20"/>
  <c r="V419" i="20"/>
  <c r="F670" i="20"/>
  <c r="D123" i="18" s="1"/>
  <c r="V164" i="20"/>
  <c r="S164" i="20"/>
  <c r="S605" i="20"/>
  <c r="V605" i="20"/>
  <c r="F159" i="20"/>
  <c r="D29" i="18" s="1"/>
  <c r="H29" i="18" s="1"/>
  <c r="V294" i="20"/>
  <c r="S294" i="20"/>
  <c r="G299" i="20"/>
  <c r="R61" i="20"/>
  <c r="V473" i="20"/>
  <c r="S473" i="20"/>
  <c r="V126" i="20"/>
  <c r="S126" i="20"/>
  <c r="V487" i="20"/>
  <c r="S487" i="20"/>
  <c r="S617" i="20"/>
  <c r="V617" i="20"/>
  <c r="R215" i="20"/>
  <c r="V652" i="20"/>
  <c r="S652" i="20"/>
  <c r="R446" i="20"/>
  <c r="V220" i="20"/>
  <c r="S220" i="20"/>
  <c r="V62" i="20"/>
  <c r="S62" i="20"/>
  <c r="G68" i="20"/>
  <c r="V206" i="20"/>
  <c r="S206" i="20"/>
  <c r="S107" i="20"/>
  <c r="V107" i="20"/>
  <c r="F495" i="20"/>
  <c r="D92" i="18" s="1"/>
  <c r="V456" i="20"/>
  <c r="S456" i="20"/>
  <c r="S185" i="20"/>
  <c r="V185" i="20"/>
  <c r="F467" i="20"/>
  <c r="V104" i="20"/>
  <c r="G110" i="20"/>
  <c r="S104" i="20"/>
  <c r="S435" i="20"/>
  <c r="V435" i="20"/>
  <c r="G439" i="20"/>
  <c r="S284" i="20"/>
  <c r="V284" i="20"/>
  <c r="V186" i="20"/>
  <c r="S186" i="20"/>
  <c r="S752" i="20"/>
  <c r="V752" i="20"/>
  <c r="R575" i="20"/>
  <c r="R579" i="20" s="1"/>
  <c r="G575" i="20"/>
  <c r="F579" i="20"/>
  <c r="D106" i="18" s="1"/>
  <c r="H106" i="18" s="1"/>
  <c r="R142" i="20"/>
  <c r="G142" i="20"/>
  <c r="R336" i="20"/>
  <c r="R341" i="20" s="1"/>
  <c r="G336" i="20"/>
  <c r="R318" i="20"/>
  <c r="G318" i="20"/>
  <c r="R654" i="20"/>
  <c r="G654" i="20"/>
  <c r="S36" i="20"/>
  <c r="V36" i="20"/>
  <c r="S80" i="20"/>
  <c r="V80" i="20"/>
  <c r="R116" i="20"/>
  <c r="R117" i="20" s="1"/>
  <c r="G116" i="20"/>
  <c r="G117" i="20" s="1"/>
  <c r="R506" i="20"/>
  <c r="G506" i="20"/>
  <c r="R118" i="20"/>
  <c r="R124" i="20" s="1"/>
  <c r="F124" i="20"/>
  <c r="D24" i="18" s="1"/>
  <c r="G118" i="20"/>
  <c r="S479" i="20"/>
  <c r="V479" i="20"/>
  <c r="V594" i="20"/>
  <c r="G600" i="20"/>
  <c r="S594" i="20"/>
  <c r="Y580" i="5"/>
  <c r="Y286" i="5"/>
  <c r="Y276" i="5"/>
  <c r="Y146" i="5"/>
  <c r="Y372" i="5"/>
  <c r="G712" i="20"/>
  <c r="S706" i="20"/>
  <c r="V706" i="20"/>
  <c r="R722" i="20"/>
  <c r="R726" i="20" s="1"/>
  <c r="G722" i="20"/>
  <c r="V389" i="20"/>
  <c r="S389" i="20"/>
  <c r="V205" i="20"/>
  <c r="V208" i="20" s="1"/>
  <c r="S205" i="20"/>
  <c r="S208" i="20" s="1"/>
  <c r="R494" i="20"/>
  <c r="G494" i="20"/>
  <c r="F264" i="20"/>
  <c r="D47" i="18" s="1"/>
  <c r="D134" i="18"/>
  <c r="H18" i="18"/>
  <c r="H49" i="18"/>
  <c r="H8" i="18"/>
  <c r="H36" i="18"/>
  <c r="H38" i="18"/>
  <c r="H37" i="18"/>
  <c r="H48" i="18"/>
  <c r="H19" i="18"/>
  <c r="H40" i="18"/>
  <c r="H42" i="18"/>
  <c r="H112" i="18"/>
  <c r="H73" i="18"/>
  <c r="H94" i="18"/>
  <c r="H126" i="18"/>
  <c r="H70" i="18"/>
  <c r="H54" i="18"/>
  <c r="H20" i="18"/>
  <c r="H16" i="18"/>
  <c r="H22" i="18"/>
  <c r="H44" i="18"/>
  <c r="H77" i="18"/>
  <c r="H56" i="18"/>
  <c r="H108" i="18"/>
  <c r="H75" i="18"/>
  <c r="H92" i="18"/>
  <c r="H124" i="18"/>
  <c r="H76" i="18"/>
  <c r="H74" i="18"/>
  <c r="H102" i="18"/>
  <c r="H55" i="18"/>
  <c r="H23" i="18"/>
  <c r="H17" i="18"/>
  <c r="H13" i="18"/>
  <c r="H52" i="18"/>
  <c r="H15" i="18"/>
  <c r="H9" i="18"/>
  <c r="H46" i="18"/>
  <c r="H11" i="18"/>
  <c r="H41" i="18"/>
  <c r="H24" i="18"/>
  <c r="H63" i="18"/>
  <c r="H72" i="18"/>
  <c r="H90" i="18"/>
  <c r="H79" i="18"/>
  <c r="H51" i="18"/>
  <c r="H47" i="18"/>
  <c r="H10" i="18"/>
  <c r="H2" i="18"/>
  <c r="H21" i="18"/>
  <c r="H45" i="18"/>
  <c r="H50" i="18"/>
  <c r="H69" i="18"/>
  <c r="H123" i="18"/>
  <c r="H114" i="18"/>
  <c r="H84" i="18"/>
  <c r="AI362" i="5"/>
  <c r="AI60" i="5"/>
  <c r="AI74" i="5"/>
  <c r="AI152" i="5"/>
  <c r="AI50" i="5"/>
  <c r="AI138" i="5"/>
  <c r="AI638" i="5"/>
  <c r="AI646" i="5"/>
  <c r="AM284" i="5"/>
  <c r="G124" i="20" l="1"/>
  <c r="S118" i="20"/>
  <c r="S124" i="20" s="1"/>
  <c r="V118" i="20"/>
  <c r="V124" i="20" s="1"/>
  <c r="V575" i="20"/>
  <c r="V579" i="20" s="1"/>
  <c r="S575" i="20"/>
  <c r="S579" i="20" s="1"/>
  <c r="G579" i="20"/>
  <c r="V571" i="20"/>
  <c r="S571" i="20"/>
  <c r="V700" i="20"/>
  <c r="S700" i="20"/>
  <c r="G705" i="20"/>
  <c r="S590" i="20"/>
  <c r="V590" i="20"/>
  <c r="R656" i="20"/>
  <c r="V63" i="20"/>
  <c r="S63" i="20"/>
  <c r="V698" i="20"/>
  <c r="V317" i="20"/>
  <c r="S317" i="20"/>
  <c r="S629" i="20"/>
  <c r="S635" i="20" s="1"/>
  <c r="G635" i="20"/>
  <c r="V629" i="20"/>
  <c r="V635" i="20" s="1"/>
  <c r="S732" i="20"/>
  <c r="V732" i="20"/>
  <c r="S636" i="20"/>
  <c r="S642" i="20" s="1"/>
  <c r="G642" i="20"/>
  <c r="V636" i="20"/>
  <c r="V642" i="20" s="1"/>
  <c r="V195" i="20"/>
  <c r="V201" i="20" s="1"/>
  <c r="G201" i="20"/>
  <c r="S195" i="20"/>
  <c r="S201" i="20" s="1"/>
  <c r="S91" i="20"/>
  <c r="V91" i="20"/>
  <c r="G96" i="20"/>
  <c r="V297" i="20"/>
  <c r="V299" i="20" s="1"/>
  <c r="S297" i="20"/>
  <c r="V301" i="20"/>
  <c r="S301" i="20"/>
  <c r="G306" i="20"/>
  <c r="S582" i="20"/>
  <c r="V582" i="20"/>
  <c r="V742" i="20"/>
  <c r="V747" i="20" s="1"/>
  <c r="S742" i="20"/>
  <c r="S747" i="20" s="1"/>
  <c r="G747" i="20"/>
  <c r="S544" i="20"/>
  <c r="S327" i="20"/>
  <c r="G558" i="20"/>
  <c r="S552" i="20"/>
  <c r="V552" i="20"/>
  <c r="S490" i="20"/>
  <c r="V490" i="20"/>
  <c r="S531" i="20"/>
  <c r="G537" i="20"/>
  <c r="V531" i="20"/>
  <c r="S586" i="20"/>
  <c r="S99" i="20"/>
  <c r="V99" i="20"/>
  <c r="V648" i="20"/>
  <c r="S648" i="20"/>
  <c r="V613" i="20"/>
  <c r="S613" i="20"/>
  <c r="V451" i="20"/>
  <c r="S451" i="20"/>
  <c r="V549" i="20"/>
  <c r="S549" i="20"/>
  <c r="G285" i="20"/>
  <c r="V279" i="20"/>
  <c r="V285" i="20" s="1"/>
  <c r="S279" i="20"/>
  <c r="S285" i="20" s="1"/>
  <c r="V463" i="20"/>
  <c r="S463" i="20"/>
  <c r="S269" i="20"/>
  <c r="V269" i="20"/>
  <c r="V271" i="20" s="1"/>
  <c r="S250" i="20"/>
  <c r="S192" i="20"/>
  <c r="V192" i="20"/>
  <c r="S262" i="20"/>
  <c r="S264" i="20" s="1"/>
  <c r="V262" i="20"/>
  <c r="V264" i="20" s="1"/>
  <c r="G264" i="20"/>
  <c r="S488" i="20"/>
  <c r="V182" i="20"/>
  <c r="V187" i="20" s="1"/>
  <c r="S182" i="20"/>
  <c r="S187" i="20" s="1"/>
  <c r="G187" i="20"/>
  <c r="S150" i="20"/>
  <c r="V150" i="20"/>
  <c r="V556" i="20"/>
  <c r="S556" i="20"/>
  <c r="S437" i="20"/>
  <c r="V437" i="20"/>
  <c r="R362" i="20"/>
  <c r="V31" i="20"/>
  <c r="S31" i="20"/>
  <c r="V399" i="20"/>
  <c r="S399" i="20"/>
  <c r="S289" i="20"/>
  <c r="V289" i="20"/>
  <c r="V292" i="20" s="1"/>
  <c r="V722" i="20"/>
  <c r="S722" i="20"/>
  <c r="S726" i="20" s="1"/>
  <c r="V116" i="20"/>
  <c r="S116" i="20"/>
  <c r="V318" i="20"/>
  <c r="S318" i="20"/>
  <c r="V142" i="20"/>
  <c r="S142" i="20"/>
  <c r="V439" i="20"/>
  <c r="S492" i="20"/>
  <c r="V492" i="20"/>
  <c r="S312" i="20"/>
  <c r="S313" i="20" s="1"/>
  <c r="V312" i="20"/>
  <c r="S106" i="20"/>
  <c r="V106" i="20"/>
  <c r="V110" i="20" s="1"/>
  <c r="V464" i="20"/>
  <c r="V467" i="20" s="1"/>
  <c r="S464" i="20"/>
  <c r="V650" i="20"/>
  <c r="S650" i="20"/>
  <c r="G656" i="20"/>
  <c r="R509" i="20"/>
  <c r="S271" i="20"/>
  <c r="G593" i="20"/>
  <c r="S226" i="20"/>
  <c r="V226" i="20"/>
  <c r="S698" i="20"/>
  <c r="S672" i="20"/>
  <c r="V672" i="20"/>
  <c r="S140" i="20"/>
  <c r="S145" i="20" s="1"/>
  <c r="V140" i="20"/>
  <c r="V145" i="20" s="1"/>
  <c r="G145" i="20"/>
  <c r="G348" i="20"/>
  <c r="S342" i="20"/>
  <c r="V342" i="20"/>
  <c r="S589" i="20"/>
  <c r="V589" i="20"/>
  <c r="S72" i="20"/>
  <c r="S75" i="20" s="1"/>
  <c r="V72" i="20"/>
  <c r="S365" i="20"/>
  <c r="S369" i="20" s="1"/>
  <c r="V365" i="20"/>
  <c r="V93" i="20"/>
  <c r="S93" i="20"/>
  <c r="V101" i="20"/>
  <c r="S101" i="20"/>
  <c r="S103" i="20" s="1"/>
  <c r="R572" i="20"/>
  <c r="V544" i="20"/>
  <c r="V369" i="20"/>
  <c r="S627" i="20"/>
  <c r="V627" i="20"/>
  <c r="V628" i="20" s="1"/>
  <c r="S161" i="20"/>
  <c r="V161" i="20"/>
  <c r="G166" i="20"/>
  <c r="V213" i="20"/>
  <c r="S213" i="20"/>
  <c r="S374" i="20"/>
  <c r="V374" i="20"/>
  <c r="V376" i="20" s="1"/>
  <c r="R733" i="20"/>
  <c r="R537" i="20"/>
  <c r="V679" i="20"/>
  <c r="V684" i="20" s="1"/>
  <c r="S679" i="20"/>
  <c r="S684" i="20" s="1"/>
  <c r="G684" i="20"/>
  <c r="V586" i="20"/>
  <c r="G47" i="20"/>
  <c r="S41" i="20"/>
  <c r="V41" i="20"/>
  <c r="V313" i="20"/>
  <c r="V688" i="20"/>
  <c r="V691" i="20" s="1"/>
  <c r="S688" i="20"/>
  <c r="S303" i="20"/>
  <c r="V303" i="20"/>
  <c r="S147" i="20"/>
  <c r="V147" i="20"/>
  <c r="V152" i="20" s="1"/>
  <c r="V548" i="20"/>
  <c r="V551" i="20" s="1"/>
  <c r="S548" i="20"/>
  <c r="V176" i="20"/>
  <c r="V180" i="20" s="1"/>
  <c r="S176" i="20"/>
  <c r="S180" i="20" s="1"/>
  <c r="G180" i="20"/>
  <c r="S305" i="20"/>
  <c r="V305" i="20"/>
  <c r="S569" i="20"/>
  <c r="V569" i="20"/>
  <c r="S514" i="20"/>
  <c r="V514" i="20"/>
  <c r="V750" i="20"/>
  <c r="S750" i="20"/>
  <c r="R481" i="20"/>
  <c r="G257" i="20"/>
  <c r="S251" i="20"/>
  <c r="S257" i="20" s="1"/>
  <c r="V251" i="20"/>
  <c r="V257" i="20" s="1"/>
  <c r="S376" i="20"/>
  <c r="G320" i="20"/>
  <c r="S724" i="20"/>
  <c r="V724" i="20"/>
  <c r="G467" i="20"/>
  <c r="V250" i="20"/>
  <c r="S152" i="20"/>
  <c r="S193" i="20"/>
  <c r="V193" i="20"/>
  <c r="S223" i="20"/>
  <c r="G229" i="20"/>
  <c r="V223" i="20"/>
  <c r="V422" i="20"/>
  <c r="V425" i="20" s="1"/>
  <c r="S422" i="20"/>
  <c r="G523" i="20"/>
  <c r="S517" i="20"/>
  <c r="V517" i="20"/>
  <c r="R754" i="20"/>
  <c r="V701" i="20"/>
  <c r="S701" i="20"/>
  <c r="V316" i="20"/>
  <c r="V320" i="20" s="1"/>
  <c r="S316" i="20"/>
  <c r="V526" i="20"/>
  <c r="S526" i="20"/>
  <c r="S439" i="20"/>
  <c r="S718" i="20"/>
  <c r="S719" i="20" s="1"/>
  <c r="V718" i="20"/>
  <c r="V719" i="20" s="1"/>
  <c r="G719" i="20"/>
  <c r="S709" i="20"/>
  <c r="S712" i="20" s="1"/>
  <c r="V709" i="20"/>
  <c r="S416" i="20"/>
  <c r="V416" i="20"/>
  <c r="S628" i="20"/>
  <c r="V519" i="20"/>
  <c r="S519" i="20"/>
  <c r="V563" i="20"/>
  <c r="V565" i="20" s="1"/>
  <c r="S563" i="20"/>
  <c r="S468" i="20"/>
  <c r="G474" i="20"/>
  <c r="V468" i="20"/>
  <c r="S478" i="20"/>
  <c r="V478" i="20"/>
  <c r="V168" i="20"/>
  <c r="V173" i="20" s="1"/>
  <c r="S168" i="20"/>
  <c r="S173" i="20" s="1"/>
  <c r="G173" i="20"/>
  <c r="S677" i="20"/>
  <c r="S415" i="20"/>
  <c r="V415" i="20"/>
  <c r="V418" i="20" s="1"/>
  <c r="R145" i="20"/>
  <c r="V127" i="20"/>
  <c r="V131" i="20" s="1"/>
  <c r="S127" i="20"/>
  <c r="G565" i="20"/>
  <c r="V382" i="20"/>
  <c r="V383" i="20" s="1"/>
  <c r="S382" i="20"/>
  <c r="S477" i="20"/>
  <c r="V477" i="20"/>
  <c r="V596" i="20"/>
  <c r="V600" i="20" s="1"/>
  <c r="S596" i="20"/>
  <c r="G390" i="20"/>
  <c r="S384" i="20"/>
  <c r="V384" i="20"/>
  <c r="S602" i="20"/>
  <c r="S607" i="20" s="1"/>
  <c r="V602" i="20"/>
  <c r="G19" i="20"/>
  <c r="V13" i="20"/>
  <c r="V19" i="20" s="1"/>
  <c r="S13" i="20"/>
  <c r="S19" i="20" s="1"/>
  <c r="S401" i="20"/>
  <c r="S404" i="20" s="1"/>
  <c r="V401" i="20"/>
  <c r="V404" i="20" s="1"/>
  <c r="V158" i="20"/>
  <c r="V159" i="20" s="1"/>
  <c r="S158" i="20"/>
  <c r="S159" i="20" s="1"/>
  <c r="V533" i="20"/>
  <c r="S533" i="20"/>
  <c r="V327" i="20"/>
  <c r="V344" i="20"/>
  <c r="S344" i="20"/>
  <c r="G54" i="20"/>
  <c r="S48" i="20"/>
  <c r="S54" i="20" s="1"/>
  <c r="V48" i="20"/>
  <c r="V54" i="20" s="1"/>
  <c r="V611" i="20"/>
  <c r="V614" i="20" s="1"/>
  <c r="S611" i="20"/>
  <c r="S614" i="20" s="1"/>
  <c r="S591" i="20"/>
  <c r="S593" i="20" s="1"/>
  <c r="V591" i="20"/>
  <c r="V500" i="20"/>
  <c r="V502" i="20" s="1"/>
  <c r="S500" i="20"/>
  <c r="G313" i="20"/>
  <c r="S210" i="20"/>
  <c r="V210" i="20"/>
  <c r="V215" i="20" s="1"/>
  <c r="G376" i="20"/>
  <c r="S411" i="20"/>
  <c r="G152" i="20"/>
  <c r="V243" i="20"/>
  <c r="S165" i="20"/>
  <c r="V165" i="20"/>
  <c r="S418" i="20"/>
  <c r="G754" i="20"/>
  <c r="V748" i="20"/>
  <c r="V754" i="20" s="1"/>
  <c r="S748" i="20"/>
  <c r="S754" i="20" s="1"/>
  <c r="V516" i="20"/>
  <c r="G607" i="20"/>
  <c r="G551" i="20"/>
  <c r="S227" i="20"/>
  <c r="V227" i="20"/>
  <c r="V115" i="20"/>
  <c r="S115" i="20"/>
  <c r="S117" i="20" s="1"/>
  <c r="S57" i="20"/>
  <c r="S61" i="20" s="1"/>
  <c r="V57" i="20"/>
  <c r="V61" i="20" s="1"/>
  <c r="S8" i="20"/>
  <c r="S12" i="20" s="1"/>
  <c r="V8" i="20"/>
  <c r="G362" i="20"/>
  <c r="V356" i="20"/>
  <c r="S356" i="20"/>
  <c r="V108" i="20"/>
  <c r="S108" i="20"/>
  <c r="S110" i="20" s="1"/>
  <c r="S452" i="20"/>
  <c r="S453" i="20" s="1"/>
  <c r="V452" i="20"/>
  <c r="V453" i="20" s="1"/>
  <c r="S455" i="20"/>
  <c r="S460" i="20" s="1"/>
  <c r="V455" i="20"/>
  <c r="V75" i="20"/>
  <c r="G726" i="20"/>
  <c r="V494" i="20"/>
  <c r="S494" i="20"/>
  <c r="V712" i="20"/>
  <c r="V506" i="20"/>
  <c r="S506" i="20"/>
  <c r="S654" i="20"/>
  <c r="V654" i="20"/>
  <c r="S336" i="20"/>
  <c r="S341" i="20" s="1"/>
  <c r="V336" i="20"/>
  <c r="V341" i="20" s="1"/>
  <c r="S299" i="20"/>
  <c r="V103" i="20"/>
  <c r="S45" i="20"/>
  <c r="V45" i="20"/>
  <c r="V338" i="20"/>
  <c r="S338" i="20"/>
  <c r="S491" i="20"/>
  <c r="S495" i="20" s="1"/>
  <c r="V491" i="20"/>
  <c r="V495" i="20" s="1"/>
  <c r="S59" i="20"/>
  <c r="V59" i="20"/>
  <c r="V87" i="20"/>
  <c r="V89" i="20" s="1"/>
  <c r="S87" i="20"/>
  <c r="S89" i="20" s="1"/>
  <c r="G89" i="20"/>
  <c r="G649" i="20"/>
  <c r="V643" i="20"/>
  <c r="V649" i="20" s="1"/>
  <c r="S643" i="20"/>
  <c r="S649" i="20" s="1"/>
  <c r="G33" i="20"/>
  <c r="V27" i="20"/>
  <c r="S27" i="20"/>
  <c r="V503" i="20"/>
  <c r="V509" i="20" s="1"/>
  <c r="G509" i="20"/>
  <c r="S503" i="20"/>
  <c r="S509" i="20" s="1"/>
  <c r="S502" i="20"/>
  <c r="V593" i="20"/>
  <c r="S235" i="20"/>
  <c r="S236" i="20" s="1"/>
  <c r="V235" i="20"/>
  <c r="V236" i="20" s="1"/>
  <c r="S383" i="20"/>
  <c r="V429" i="20"/>
  <c r="S429" i="20"/>
  <c r="S432" i="20" s="1"/>
  <c r="S329" i="20"/>
  <c r="S334" i="20" s="1"/>
  <c r="V329" i="20"/>
  <c r="V334" i="20" s="1"/>
  <c r="G334" i="20"/>
  <c r="V677" i="20"/>
  <c r="S565" i="20"/>
  <c r="V35" i="20"/>
  <c r="S35" i="20"/>
  <c r="S40" i="20" s="1"/>
  <c r="S190" i="20"/>
  <c r="V190" i="20"/>
  <c r="V194" i="20" s="1"/>
  <c r="S441" i="20"/>
  <c r="S446" i="20" s="1"/>
  <c r="V441" i="20"/>
  <c r="V446" i="20" s="1"/>
  <c r="S666" i="20"/>
  <c r="V666" i="20"/>
  <c r="V670" i="20" s="1"/>
  <c r="V352" i="20"/>
  <c r="V355" i="20" s="1"/>
  <c r="S352" i="20"/>
  <c r="S355" i="20" s="1"/>
  <c r="S691" i="20"/>
  <c r="G572" i="20"/>
  <c r="S566" i="20"/>
  <c r="S572" i="20" s="1"/>
  <c r="V566" i="20"/>
  <c r="V572" i="20" s="1"/>
  <c r="V65" i="20"/>
  <c r="V68" i="20" s="1"/>
  <c r="S65" i="20"/>
  <c r="S68" i="20" s="1"/>
  <c r="G369" i="20"/>
  <c r="V460" i="20"/>
  <c r="V727" i="20"/>
  <c r="V733" i="20" s="1"/>
  <c r="G733" i="20"/>
  <c r="S727" i="20"/>
  <c r="S733" i="20" s="1"/>
  <c r="S442" i="20"/>
  <c r="V442" i="20"/>
  <c r="V599" i="20"/>
  <c r="S599" i="20"/>
  <c r="S600" i="20" s="1"/>
  <c r="G586" i="20"/>
  <c r="R47" i="20"/>
  <c r="S396" i="20"/>
  <c r="S397" i="20" s="1"/>
  <c r="V396" i="20"/>
  <c r="V397" i="20" s="1"/>
  <c r="S471" i="20"/>
  <c r="V471" i="20"/>
  <c r="S358" i="20"/>
  <c r="V358" i="20"/>
  <c r="G341" i="20"/>
  <c r="S387" i="20"/>
  <c r="V387" i="20"/>
  <c r="S619" i="20"/>
  <c r="S621" i="20" s="1"/>
  <c r="V619" i="20"/>
  <c r="V621" i="20" s="1"/>
  <c r="V79" i="20"/>
  <c r="V82" i="20" s="1"/>
  <c r="S79" i="20"/>
  <c r="S82" i="20" s="1"/>
  <c r="S424" i="20"/>
  <c r="S425" i="20" s="1"/>
  <c r="V424" i="20"/>
  <c r="V475" i="20"/>
  <c r="V481" i="20" s="1"/>
  <c r="S475" i="20"/>
  <c r="S481" i="20" s="1"/>
  <c r="G481" i="20"/>
  <c r="G530" i="20"/>
  <c r="V524" i="20"/>
  <c r="V530" i="20" s="1"/>
  <c r="S524" i="20"/>
  <c r="S320" i="20"/>
  <c r="S660" i="20"/>
  <c r="S663" i="20" s="1"/>
  <c r="V660" i="20"/>
  <c r="V663" i="20" s="1"/>
  <c r="S529" i="20"/>
  <c r="V529" i="20"/>
  <c r="S467" i="20"/>
  <c r="G495" i="20"/>
  <c r="G446" i="20"/>
  <c r="V411" i="20"/>
  <c r="S215" i="20"/>
  <c r="G159" i="20"/>
  <c r="S243" i="20"/>
  <c r="S670" i="20"/>
  <c r="V224" i="20"/>
  <c r="S224" i="20"/>
  <c r="V28" i="20"/>
  <c r="S28" i="20"/>
  <c r="R229" i="20"/>
  <c r="G418" i="20"/>
  <c r="G453" i="20"/>
  <c r="V12" i="20"/>
  <c r="V162" i="20"/>
  <c r="S162" i="20"/>
  <c r="R523" i="20"/>
  <c r="V725" i="20"/>
  <c r="S725" i="20"/>
  <c r="S292" i="20"/>
  <c r="S516" i="20"/>
  <c r="V117" i="20"/>
  <c r="V40" i="20"/>
  <c r="V432" i="20"/>
  <c r="V607" i="20"/>
  <c r="V488" i="20"/>
  <c r="S131" i="20"/>
  <c r="S551" i="20"/>
  <c r="S194" i="20"/>
  <c r="G75" i="20"/>
  <c r="AM50" i="5"/>
  <c r="AM138" i="5"/>
  <c r="AM638" i="5"/>
  <c r="AM646" i="5"/>
  <c r="AM74" i="5"/>
  <c r="AM152" i="5"/>
  <c r="AM362" i="5"/>
  <c r="AM60" i="5"/>
  <c r="V33" i="20" l="1"/>
  <c r="V390" i="20"/>
  <c r="V166" i="20"/>
  <c r="S348" i="20"/>
  <c r="V726" i="20"/>
  <c r="V537" i="20"/>
  <c r="S306" i="20"/>
  <c r="S362" i="20"/>
  <c r="S390" i="20"/>
  <c r="S474" i="20"/>
  <c r="V523" i="20"/>
  <c r="S229" i="20"/>
  <c r="S166" i="20"/>
  <c r="S656" i="20"/>
  <c r="V558" i="20"/>
  <c r="V306" i="20"/>
  <c r="V96" i="20"/>
  <c r="S705" i="20"/>
  <c r="V362" i="20"/>
  <c r="S523" i="20"/>
  <c r="V47" i="20"/>
  <c r="V656" i="20"/>
  <c r="S537" i="20"/>
  <c r="S558" i="20"/>
  <c r="S96" i="20"/>
  <c r="V705" i="20"/>
  <c r="S530" i="20"/>
  <c r="S33" i="20"/>
  <c r="V474" i="20"/>
  <c r="V229" i="20"/>
  <c r="S47" i="20"/>
  <c r="V348" i="20"/>
  <c r="AL116" i="5"/>
  <c r="AK116" i="5"/>
  <c r="AH116" i="5"/>
  <c r="AJ116" i="5"/>
  <c r="AM116" i="5" l="1"/>
  <c r="E101" i="18"/>
  <c r="E134" i="18" s="1"/>
  <c r="H134" i="18" s="1"/>
  <c r="H101" i="18" l="1"/>
</calcChain>
</file>

<file path=xl/sharedStrings.xml><?xml version="1.0" encoding="utf-8"?>
<sst xmlns="http://schemas.openxmlformats.org/spreadsheetml/2006/main" count="20103" uniqueCount="2060">
  <si>
    <t>रस्त्याचे नाव</t>
  </si>
  <si>
    <t>मालकाचे नाव</t>
  </si>
  <si>
    <t>घसारा दर</t>
  </si>
  <si>
    <t>जमीन</t>
  </si>
  <si>
    <t>इमारत</t>
  </si>
  <si>
    <t>बांधकाम</t>
  </si>
  <si>
    <t>धोंडेगाव</t>
  </si>
  <si>
    <t>स्वतः</t>
  </si>
  <si>
    <t>४.१.</t>
  </si>
  <si>
    <t>४.२.</t>
  </si>
  <si>
    <t>१३-१</t>
  </si>
  <si>
    <t>१३-२</t>
  </si>
  <si>
    <t>१३-३</t>
  </si>
  <si>
    <t>१५-१</t>
  </si>
  <si>
    <t>१५-२</t>
  </si>
  <si>
    <t>२५-१अ</t>
  </si>
  <si>
    <t>३०-१अ</t>
  </si>
  <si>
    <t>३०-१ब</t>
  </si>
  <si>
    <t>३०-२</t>
  </si>
  <si>
    <t>५३-१</t>
  </si>
  <si>
    <t>५३-२</t>
  </si>
  <si>
    <t>५३-३</t>
  </si>
  <si>
    <t>५३-४</t>
  </si>
  <si>
    <t>५९-१</t>
  </si>
  <si>
    <t>५९-२</t>
  </si>
  <si>
    <t>५९-३</t>
  </si>
  <si>
    <t>५९-४</t>
  </si>
  <si>
    <t>७५-२</t>
  </si>
  <si>
    <t>९१-१</t>
  </si>
  <si>
    <t>९१-२</t>
  </si>
  <si>
    <t xml:space="preserve">९६ /१ </t>
  </si>
  <si>
    <t xml:space="preserve">९६ /२ </t>
  </si>
  <si>
    <t xml:space="preserve">रामनाथ त्रंबक बेंडकोळी </t>
  </si>
  <si>
    <t>१०६-१</t>
  </si>
  <si>
    <t>१०६-२</t>
  </si>
  <si>
    <t>११५-२</t>
  </si>
  <si>
    <t>१३६-१</t>
  </si>
  <si>
    <t>१३६-२अ</t>
  </si>
  <si>
    <t>१३६-२ब</t>
  </si>
  <si>
    <t>१४३-१</t>
  </si>
  <si>
    <t>१४३-२</t>
  </si>
  <si>
    <t>१५४-१</t>
  </si>
  <si>
    <t>१५४-२</t>
  </si>
  <si>
    <t>१५४-३</t>
  </si>
  <si>
    <t>१५७-१</t>
  </si>
  <si>
    <t>१५७-२</t>
  </si>
  <si>
    <t>१६२-१</t>
  </si>
  <si>
    <t>१६२-२</t>
  </si>
  <si>
    <t>१६८/१</t>
  </si>
  <si>
    <t>१६८/२</t>
  </si>
  <si>
    <t>१८२-१</t>
  </si>
  <si>
    <t>१८२-२</t>
  </si>
  <si>
    <t>२१०-१</t>
  </si>
  <si>
    <t>२१०-२</t>
  </si>
  <si>
    <t>२१३-१</t>
  </si>
  <si>
    <t>२१३-२</t>
  </si>
  <si>
    <t>२३८-१</t>
  </si>
  <si>
    <t>२३८-२</t>
  </si>
  <si>
    <t>२४०-१</t>
  </si>
  <si>
    <t>२४०-२</t>
  </si>
  <si>
    <t>गट नं.८०</t>
  </si>
  <si>
    <t>गट नं.६२ब</t>
  </si>
  <si>
    <t>गट नं.५९८</t>
  </si>
  <si>
    <t>गट नं.९०-२</t>
  </si>
  <si>
    <t>२४'X३०' विटा सिमेंट,सिमेंटीपत्रे शौचालयसह २४'X२०'पूर्वेस ओटा</t>
  </si>
  <si>
    <t xml:space="preserve">पडीत घर </t>
  </si>
  <si>
    <t>गट नं.</t>
  </si>
  <si>
    <t>२५'X३०' पक्के विटा सिमेट,सिमेंटीपत्रे शौचालयसह घरकुल १५'X२५' पूर्वेस ओटा</t>
  </si>
  <si>
    <t>गट नं.१९</t>
  </si>
  <si>
    <t>गट नं.१४४</t>
  </si>
  <si>
    <t>गट नं.६४</t>
  </si>
  <si>
    <t>गट नं.११२-२</t>
  </si>
  <si>
    <t xml:space="preserve">गट नं.१३७ </t>
  </si>
  <si>
    <t>गट नं.५१</t>
  </si>
  <si>
    <t>गट नं.१४अ</t>
  </si>
  <si>
    <t>गट नं.८७</t>
  </si>
  <si>
    <t>गट नं.८७-१</t>
  </si>
  <si>
    <t>गट नं.८३</t>
  </si>
  <si>
    <t>३२७-१</t>
  </si>
  <si>
    <t>३२७-२</t>
  </si>
  <si>
    <t>गट नं.११८</t>
  </si>
  <si>
    <t>गट नं.११५</t>
  </si>
  <si>
    <t>गट नं.१७२</t>
  </si>
  <si>
    <t>गट नं.१४०</t>
  </si>
  <si>
    <t>गट नं.९१-२</t>
  </si>
  <si>
    <t>गट नं.२०</t>
  </si>
  <si>
    <t>गट नं.१५७</t>
  </si>
  <si>
    <t>१५३५३.३ चौ.फुट</t>
  </si>
  <si>
    <t>गट नं.१५०</t>
  </si>
  <si>
    <t>गट नं.५६०</t>
  </si>
  <si>
    <t>गट नं.९५</t>
  </si>
  <si>
    <t>गट नं.१००ब</t>
  </si>
  <si>
    <t>कश्यपनगर</t>
  </si>
  <si>
    <t>गट नं.१९९</t>
  </si>
  <si>
    <t>गट नं.५८६</t>
  </si>
  <si>
    <t>गट नं.२६१</t>
  </si>
  <si>
    <t>गट नं.१०५</t>
  </si>
  <si>
    <t>गट नं.८७/२/१</t>
  </si>
  <si>
    <t>गट नं.९६</t>
  </si>
  <si>
    <t>गट नं.२९</t>
  </si>
  <si>
    <t>गट नं.१०७</t>
  </si>
  <si>
    <t>गट नं.१३३</t>
  </si>
  <si>
    <t xml:space="preserve">स्वता </t>
  </si>
  <si>
    <t>गट नं  ११०</t>
  </si>
  <si>
    <t xml:space="preserve">गट नं  १०१/ब </t>
  </si>
  <si>
    <t xml:space="preserve">गट नं  १००/ब </t>
  </si>
  <si>
    <t>गट नं  १०८</t>
  </si>
  <si>
    <t>२६९-१</t>
  </si>
  <si>
    <t>२६९-२</t>
  </si>
  <si>
    <t>३९७-१</t>
  </si>
  <si>
    <t>३९७-२</t>
  </si>
  <si>
    <t>गावठाण</t>
  </si>
  <si>
    <t>गट.नं.५६६ खळवाडी</t>
  </si>
  <si>
    <t>पाट बंधारे व बांधकाम विभाग</t>
  </si>
  <si>
    <t>घरपट्टी रु.पै.</t>
  </si>
  <si>
    <t>दिवाबत्ती रु.पै.</t>
  </si>
  <si>
    <t>आरोग्य रु.पै.</t>
  </si>
  <si>
    <t>पाणीपट्टी रु.पै.</t>
  </si>
  <si>
    <t>एकुण रु.पै.</t>
  </si>
  <si>
    <t>रचना ट्रस्ट आश्रम शाळा , धोंडेगाव</t>
  </si>
  <si>
    <t>अ. न.</t>
  </si>
  <si>
    <t>सिटी / सर्व्हे नं.</t>
  </si>
  <si>
    <t>माल मत्ता क्र.</t>
  </si>
  <si>
    <t>भोगवटा धारकाचे नाव</t>
  </si>
  <si>
    <t>मालमत्तेचे वर्णन</t>
  </si>
  <si>
    <t>मिळकत बांधकामाचे वर्ष</t>
  </si>
  <si>
    <t xml:space="preserve">लांबी </t>
  </si>
  <si>
    <t xml:space="preserve">रुंदी </t>
  </si>
  <si>
    <t>चौ.फुट</t>
  </si>
  <si>
    <t>चौ.मीटर</t>
  </si>
  <si>
    <t>रेडिरेकनर दर रु. प्रती चौ. मी.</t>
  </si>
  <si>
    <t>भारांक</t>
  </si>
  <si>
    <t>भांडवली मूल्य रु.</t>
  </si>
  <si>
    <t>कराचे दर रु.</t>
  </si>
  <si>
    <t>¤ÉÉÆvÉEòÉ¨É BEÖòhÉ</t>
  </si>
  <si>
    <t xml:space="preserve">अपीलाचे निकाल व त्यानंतर केलेले फेरफार </t>
  </si>
  <si>
    <t xml:space="preserve">मूल्य निर्धारित केलेल्या कराची रक्कम </t>
  </si>
  <si>
    <t xml:space="preserve">नंतर वाढ किंवा घट झालेल्या बाबतीत आदेशाच्या संदर्भातसह  शेरा </t>
  </si>
  <si>
    <t>पडीत घर</t>
  </si>
  <si>
    <t xml:space="preserve">पक्के विटा सिमेटी,सिमेटी पत्रे शौचालयसह </t>
  </si>
  <si>
    <t xml:space="preserve">पडित घर </t>
  </si>
  <si>
    <t xml:space="preserve"> विटा माती  घर </t>
  </si>
  <si>
    <t xml:space="preserve"> पक्के विटा सिमेटी,सिमेटी पत्रे शौचालयसह घरकुल </t>
  </si>
  <si>
    <t xml:space="preserve">  विटा माती कौलारू शौचालयसह</t>
  </si>
  <si>
    <t xml:space="preserve">  विटा माती कौलारू </t>
  </si>
  <si>
    <t xml:space="preserve"> पक्के बांधकाम कौलारू शौचालयसह</t>
  </si>
  <si>
    <t xml:space="preserve"> पक्के बांधकाम कौलारू </t>
  </si>
  <si>
    <t xml:space="preserve"> पडित घर </t>
  </si>
  <si>
    <t xml:space="preserve">कच्चे बांधकाम कौलारू </t>
  </si>
  <si>
    <t xml:space="preserve"> प्लीत</t>
  </si>
  <si>
    <t xml:space="preserve"> विटा माती कौलारू</t>
  </si>
  <si>
    <t xml:space="preserve"> विटा माती लोखंडी पत्रे ,शौचालय सह</t>
  </si>
  <si>
    <t xml:space="preserve">  पडित घर</t>
  </si>
  <si>
    <t xml:space="preserve"> पडित घर</t>
  </si>
  <si>
    <t xml:space="preserve"> विटा माती  कौलारू</t>
  </si>
  <si>
    <t>विटा माती  कौलारू, पडवी सिमेंट पत्रे शौचालयसह</t>
  </si>
  <si>
    <t xml:space="preserve"> पडीत घर</t>
  </si>
  <si>
    <t xml:space="preserve"> बखळ जागा</t>
  </si>
  <si>
    <t xml:space="preserve"> पक्के विटा सिमेट,लोखंडी पत्रे शौचालयसह घरकुल </t>
  </si>
  <si>
    <t xml:space="preserve"> कच्चे विटा माती कौलारू,शौचालयसह </t>
  </si>
  <si>
    <t>कच्चे विटा माती कौलारू</t>
  </si>
  <si>
    <t xml:space="preserve"> पक्के विटा सिमेंट,सिमेटी पत्रे,शौचालयसह </t>
  </si>
  <si>
    <t xml:space="preserve"> विटा सिमेंट लोखंडी पत्रे शौचालय सह घरकुल सन -२०१५-१६</t>
  </si>
  <si>
    <t xml:space="preserve">  विटा माती कौलारू</t>
  </si>
  <si>
    <t>कच्चे विटा माती कौलारू पडवी सिमेंटी</t>
  </si>
  <si>
    <t xml:space="preserve"> विटा सिमेंट सिमेटी पत्रे</t>
  </si>
  <si>
    <t xml:space="preserve">  विटा सिमेंट सिमेटी पत्रे</t>
  </si>
  <si>
    <t xml:space="preserve">  विटा सिमेंट सिमेटी पत्रे शौचालयसह</t>
  </si>
  <si>
    <t xml:space="preserve">  पक्के ,विटा, सिमेंट ,लोखंडी पत्रे शौचालय सह इंदिराआवास घरकुल सन-२०१५/१६  </t>
  </si>
  <si>
    <t xml:space="preserve"> विटा ,सिमेंट  ,लोखंडी पत्रे शौचालयसह ईआयो घरकुल सन -२०१५-१६ </t>
  </si>
  <si>
    <t xml:space="preserve"> विटा ,माती ,सिमेटी पत्रे शौचालयसह घरकुल </t>
  </si>
  <si>
    <t xml:space="preserve"> पक्के विटा सिमेट,सिमेटी पत्रे शौचालयसह </t>
  </si>
  <si>
    <t xml:space="preserve"> डबर माती कौलारू</t>
  </si>
  <si>
    <t>माती बांधकाम कौलारू</t>
  </si>
  <si>
    <t>विटा माती कौलारू शौचालय सह</t>
  </si>
  <si>
    <t xml:space="preserve">पक्के विटा सिमेट,सिमेटी पत्रे शौचालयसह घरकुल </t>
  </si>
  <si>
    <t xml:space="preserve"> विटा सिमेंट,लोखंडी पत्रे शौचालयसह</t>
  </si>
  <si>
    <t xml:space="preserve"> विटा माती कौलारू शौचालय सह</t>
  </si>
  <si>
    <t xml:space="preserve"> पक्के विटा सिमेट,सिमेटी पत्रे शौचालयसह घरकुल </t>
  </si>
  <si>
    <t xml:space="preserve">  विटा सिमेंट,लोखंडी पत्रे,शौचालयसह ई.आ.यो.घरकुल-सन-२०१५-१६</t>
  </si>
  <si>
    <t>बखळ जागा</t>
  </si>
  <si>
    <t xml:space="preserve">  विटा माती,लोखंडी पत्रे शौचालय सह</t>
  </si>
  <si>
    <t xml:space="preserve">  विटा माती ,सिमेटी पत्रे</t>
  </si>
  <si>
    <t xml:space="preserve"> पक्के विटा सिमेट,सिमेटी पत्रे शौचालयसह पंतप्रधान आवास योजना घरकुल सन -२०१६-१७</t>
  </si>
  <si>
    <t xml:space="preserve">पक्के विटा सिमेट,लोखंडी पत्रे शौचालयसह घरकुल </t>
  </si>
  <si>
    <t>विटा माती कौलारू</t>
  </si>
  <si>
    <t xml:space="preserve">पक्के विटा सिमेट,लोखंडी पत्रे शौचालयसह इआयो घरकुलसन-२०१५/१६ </t>
  </si>
  <si>
    <t xml:space="preserve">पक्के विटा माती सिमेंट इं.आ.यो.घरकुल सन .१५/१६  </t>
  </si>
  <si>
    <t xml:space="preserve"> विटा माती कोलारू </t>
  </si>
  <si>
    <t xml:space="preserve"> विटा माती सिमेटी पत्रे</t>
  </si>
  <si>
    <t xml:space="preserve"> विटा माती लोखंडी पत्रे</t>
  </si>
  <si>
    <t xml:space="preserve"> विटा सिमेट लो.पत्रे.इं.आ यो.घरकुल सन २०१५/१६ </t>
  </si>
  <si>
    <t xml:space="preserve"> विटा सिमेंट लोखंडी पत्रे शौचालयसह</t>
  </si>
  <si>
    <t xml:space="preserve"> विटा माती कौलारू,शौचालयसह</t>
  </si>
  <si>
    <t xml:space="preserve"> विटा सिमेंट,सिमेंटी पत्रे</t>
  </si>
  <si>
    <t xml:space="preserve"> विटा सिमेट लो.पत्रे इं.आ.यो.घरकुल सन-२०१५/१६ </t>
  </si>
  <si>
    <t>विटा सिमेंट,सिमेंटी पत्रे शौचालयसह</t>
  </si>
  <si>
    <t xml:space="preserve"> विटा माती लोखंडी पत्रे,शौचालयसह</t>
  </si>
  <si>
    <t xml:space="preserve"> विटा सिमेंट,पत्रे शौचालय सह</t>
  </si>
  <si>
    <t xml:space="preserve">  विटा सिमेट,सिमेटी पत्रे शौचालयसह </t>
  </si>
  <si>
    <t xml:space="preserve"> विटा सिमेट,सिमेटी पत्रे शौचालयसह </t>
  </si>
  <si>
    <t xml:space="preserve">विटा सिमेटी पत्रे शौचालयसह </t>
  </si>
  <si>
    <t xml:space="preserve">  पक्के विटा सिमेट,लोखंडी पत्रे इआयो   शौचालयसह घरकुल सन २०१५-१६ </t>
  </si>
  <si>
    <t xml:space="preserve"> पक्के विटा सिमेट,लोखंडी पत्रे इआयो   शौचालयसह घरकुल सन २०१५-१६</t>
  </si>
  <si>
    <t xml:space="preserve"> विटा माती,सिमेंट पत्रे शौचालयसह </t>
  </si>
  <si>
    <t xml:space="preserve"> डबर माती विटा,सिमेंट पत्रे शौचालयसह </t>
  </si>
  <si>
    <t xml:space="preserve"> विटा माती सिमेंटी पत्रे,शौचालयसह</t>
  </si>
  <si>
    <t xml:space="preserve"> माती बांधकाम कौलारू</t>
  </si>
  <si>
    <t xml:space="preserve"> विटा सिमेंट,सिमेंटी पत्रे शौचालयसह </t>
  </si>
  <si>
    <t xml:space="preserve">पक्के विटा सिमेंट,सिमेंटी पत्रे  </t>
  </si>
  <si>
    <t xml:space="preserve"> पक्के विटा सिमेंट,सिमेंटी पत्रे  शौचालयसह </t>
  </si>
  <si>
    <t xml:space="preserve">पक्के विटा सिमेंट,सिमेंटी पत्रे  शौचालयसह </t>
  </si>
  <si>
    <t xml:space="preserve">विटा, माती लोखंडी पत्रे शौचालयसह घरकुल </t>
  </si>
  <si>
    <t xml:space="preserve">दगड विटा माती,लोखंडी पत्रे   </t>
  </si>
  <si>
    <t xml:space="preserve">  विटा सिमेंट लोखंडी पत्रे इआयो शौचालय सह घरकुल सन-२०१५-१६ </t>
  </si>
  <si>
    <t>विटा माती,सिमेंट पत्रे,शौचालयसह</t>
  </si>
  <si>
    <t xml:space="preserve"> विटा सिमेंट,सिमेंट पत्रे शौचालयसह </t>
  </si>
  <si>
    <t xml:space="preserve">  विटा सिमेंट ,लोखंडी पत्रे शौचालय सह पंतप्रधान आवास  घरकुल सन २०१६/१७    </t>
  </si>
  <si>
    <t xml:space="preserve">  विटा सिमेंट लोखंडीपत्रे शौचालयसह शआयो घरकुल-सन २०१६/१७</t>
  </si>
  <si>
    <t xml:space="preserve">पक्के विटा माती ,सिमेटी पत्रे शौचालयसह घरकुल </t>
  </si>
  <si>
    <t xml:space="preserve">  विटा सिमेंट लोखंडीपत्रे शौचालयसह ईआयो घरकुल-सन २०१५/१६ </t>
  </si>
  <si>
    <t xml:space="preserve"> विटा सिमेट,शौचालयसह </t>
  </si>
  <si>
    <t xml:space="preserve">विटा माती,कौलारू शौचालयसह </t>
  </si>
  <si>
    <t xml:space="preserve">विटा सिमेंट, पत्रे शौचालयसह ई आ यो घरकुल </t>
  </si>
  <si>
    <t xml:space="preserve">  विटा माती,कौलारू शौचालयसह </t>
  </si>
  <si>
    <t xml:space="preserve"> विटा माती,कौलारू शौचालयसह </t>
  </si>
  <si>
    <t xml:space="preserve">विटा सिमेंट,सिमेटी पत्रे शौचालयसह </t>
  </si>
  <si>
    <t xml:space="preserve"> दगड विटा माती कौलारू </t>
  </si>
  <si>
    <t xml:space="preserve"> विटा माती सिमेंट पत्रे शौचालयसह    </t>
  </si>
  <si>
    <t xml:space="preserve">विटा माती,कौलारू  </t>
  </si>
  <si>
    <t xml:space="preserve">  विटा माती,सिमेंट पत्रे  शौचालयसह</t>
  </si>
  <si>
    <t xml:space="preserve">  पक्के सिमेटी,लोखंडी पत्रे  शौचालयसह</t>
  </si>
  <si>
    <t xml:space="preserve">  माती बांधकाम कौलारू  </t>
  </si>
  <si>
    <t xml:space="preserve"> विटा माती,कौलारू शौचालय सह </t>
  </si>
  <si>
    <t xml:space="preserve">  विटा माती ,सिमेंटीपत्रे  शौचालय सह</t>
  </si>
  <si>
    <t xml:space="preserve">  विटा माती,कौलारू  </t>
  </si>
  <si>
    <t xml:space="preserve">  विटा माती,सिमेटीपत्रे शौचालयसह </t>
  </si>
  <si>
    <t xml:space="preserve"> विटा माती,सिमेटीपत्रे शौचालयसह </t>
  </si>
  <si>
    <t xml:space="preserve">  पक्के विटा सिमेंट,लोखंडी पत्रे,पंतप्रधान आवास योजना घरकुल  शौचालयसह सन -२०१६-१७</t>
  </si>
  <si>
    <t xml:space="preserve">पडीत घरकुल </t>
  </si>
  <si>
    <t>विटा माती,कौलारू,शौचालयसह</t>
  </si>
  <si>
    <t xml:space="preserve">पक्के सिमेटी,सिमेंटीपत्रे शौचालयसह </t>
  </si>
  <si>
    <t xml:space="preserve"> पक्के विटा सिमेंट लोखंडी पत्रे,शौचालयसह घरकुल</t>
  </si>
  <si>
    <t xml:space="preserve"> पक्के विटा सिमेट,सिमेंटी पत्रे शौचालयसह घरकुल </t>
  </si>
  <si>
    <t>पडीत घरकुल</t>
  </si>
  <si>
    <t xml:space="preserve">पक्के विटा सिमेट,सिमेंटी पत्रे शौचालयसह घरकुल </t>
  </si>
  <si>
    <t xml:space="preserve">पक्के विटा सिमेट,लोखंडी पत्रे घरकुल </t>
  </si>
  <si>
    <t xml:space="preserve"> पक्के विटा सिमेट,लोखंडी पत्रे घरकुल </t>
  </si>
  <si>
    <t xml:space="preserve"> विटा माती,सिमेंटपत्रे शौचालयसह</t>
  </si>
  <si>
    <t xml:space="preserve"> माती,कौलारू शौचालयसह</t>
  </si>
  <si>
    <t xml:space="preserve"> विटा,माती,सिमेंटीपत्रे शौचालयसह</t>
  </si>
  <si>
    <t>पक्के,सिमेंट,सिमेंटीपत्रे शौचालयसह</t>
  </si>
  <si>
    <t>विटा माती कौलारू शौचालयसह</t>
  </si>
  <si>
    <t xml:space="preserve"> विटा माती कौलारू शौचालयसह</t>
  </si>
  <si>
    <t>विटा सिमेंट सिमेंटी पत्रे शौचालयसह</t>
  </si>
  <si>
    <t xml:space="preserve">विटा माती कौलारू </t>
  </si>
  <si>
    <t xml:space="preserve">विटा सिमेंट लो.पत्रे शबरी आवास घरकुल ,शौचालयसह सन.२०१६/१७ </t>
  </si>
  <si>
    <t xml:space="preserve"> पक्के विटा सिमेंट लोखंडी  पत्रे,शौचालयसह ई आ यो घरकुल सन २०१५-१६</t>
  </si>
  <si>
    <t xml:space="preserve"> विटा सिमेंट सिमेंटी पत्रे शौचालयसह</t>
  </si>
  <si>
    <t>आर.सि.सि.शौचालयसह</t>
  </si>
  <si>
    <t xml:space="preserve"> पत्र्याचे शेड</t>
  </si>
  <si>
    <t xml:space="preserve"> विटा सिमेंट लोखंडी पत्रे.शौचालयसह</t>
  </si>
  <si>
    <t xml:space="preserve"> विटा माती कौलारू, शौचालयसह</t>
  </si>
  <si>
    <t xml:space="preserve"> विटा माती सिमेंटी पत्रे,  शौचालयसह</t>
  </si>
  <si>
    <t>विटा सिमेंट लोखंडी पत्रे.शौचालयसह घरकुल</t>
  </si>
  <si>
    <t>विटा सिमेंट सिमेंटी पत्रे,शौचालयसह</t>
  </si>
  <si>
    <t>विटा माती कौलारू,शौचालयसह</t>
  </si>
  <si>
    <t xml:space="preserve"> विटा सिमेंट सिमेंटी पत्रे,शौचालयसह</t>
  </si>
  <si>
    <t>विटा सिमेंट सिमेंटी पत्रे शौचालय सह</t>
  </si>
  <si>
    <t>विटा माती सिमेंटी पत्रे,शौचालयसह</t>
  </si>
  <si>
    <t>पक्के विटा सिमेंट लोखंडीपत्रे,शौचालयसह ईआयो-घरकुल सन-२०१५-१६</t>
  </si>
  <si>
    <t>विटा माती लोखंडी पत्रे,शौचालयसह</t>
  </si>
  <si>
    <t xml:space="preserve"> पक्के विटा सिमेट,सिमेंटीपत्रे शौचालयसह घरकुल </t>
  </si>
  <si>
    <t xml:space="preserve"> पक्के विटा सिमेट,सिमेंटीपत्रे शौचालयसह</t>
  </si>
  <si>
    <t xml:space="preserve"> विटा सिमेंट,सिमेंटीपत्रे, शौचालयसह </t>
  </si>
  <si>
    <t xml:space="preserve"> विटा माती कौलारू,शौचालयसह </t>
  </si>
  <si>
    <t xml:space="preserve"> विटा माती,सिमेंटीपत्रे</t>
  </si>
  <si>
    <t>विटा सिमेंट,सिमेंटीपत्रे, चार रूम शौचालयसह</t>
  </si>
  <si>
    <t>विटा सिमेंट,सिमेंटीपत्रे</t>
  </si>
  <si>
    <t xml:space="preserve"> विटा सिमेंट,सिमेंटीपत्रे शौचालयसह </t>
  </si>
  <si>
    <t>दगडाचा कच्चा पाया</t>
  </si>
  <si>
    <t>विटा सिमेंट,सिमेंटीपत्रे शौचालयसह</t>
  </si>
  <si>
    <t xml:space="preserve"> विटा माती,सिमेंटीपत्रे शौचालयसह</t>
  </si>
  <si>
    <t xml:space="preserve"> विटा सिमेंट,सिमेंटीपत्रे शौचालयसह</t>
  </si>
  <si>
    <t>विटा माती,सिमेंटीपत्रे शौचालयसह</t>
  </si>
  <si>
    <t xml:space="preserve"> विटा सिमेंट,सिमेंटीपत्रे ,शौचालयसह</t>
  </si>
  <si>
    <t xml:space="preserve">  विटामाती  सिमेट,सिमेंटीपत्रे </t>
  </si>
  <si>
    <t xml:space="preserve">पक्के विटा सिमेट,सिमेंटीपत्रे शौचालयसह घरकुल </t>
  </si>
  <si>
    <t>आर सी.सी.</t>
  </si>
  <si>
    <t xml:space="preserve"> पक्के विटा सिमेट,सिमेंटीपत्रे </t>
  </si>
  <si>
    <t>बखळजागा</t>
  </si>
  <si>
    <t xml:space="preserve">  विटा माती,सिमेंटीपत्रे </t>
  </si>
  <si>
    <t xml:space="preserve">पक्के विटा सिमेट,सिमेंटीपत्रे शौचालयसह घरकुल पूर्वेला ५'फुट पश्चिमेला १५'फुट,उत्तरेलारस्ता दक्षिणेला १०'फुट. </t>
  </si>
  <si>
    <t xml:space="preserve">  विटा सिमेंट,सिमेंटीपत्रे शौचालयसह</t>
  </si>
  <si>
    <t>पत्र्याचे शेड शौचालयसह</t>
  </si>
  <si>
    <t>टपरी</t>
  </si>
  <si>
    <t xml:space="preserve">  विटा माती,सिमेंटीपत्रे शौचालयसह</t>
  </si>
  <si>
    <t>बखळजागा पूर्वेस आनंदराव सुका बेंडकोळी यांचे घर पश्चिमेस कॉनॉल लगत गावठाणची पडीत जागा दक्षिणेस गिरणारे हर्सूल रस्ता उत्तरेस सडगाव लाडची उजवा कॉनॉल लगत वरील प्रमाणे चतुरसिमा नकाशा</t>
  </si>
  <si>
    <t>बखळजागा पूर्वेस कैलास बाबुराव बेंडकोळी यांच्या शेजारी  दक्षिणेस हरसूल रस्ता उत्तरेस कॉनॉल लगत  चतुरसिमा नकाशा प्रमाणे</t>
  </si>
  <si>
    <t xml:space="preserve"> टपरी</t>
  </si>
  <si>
    <t xml:space="preserve"> विटा माती,सिमेंटीपत्रे </t>
  </si>
  <si>
    <t xml:space="preserve"> पक्के विटा सिमेट,लोखंडीपत्रे शौचालयसह घरकुल </t>
  </si>
  <si>
    <t xml:space="preserve">विटा सिमेट,सिमेंटीपत्रे </t>
  </si>
  <si>
    <t xml:space="preserve"> विटा सिमेंट,लोखंडी पत्रे (गोठा) </t>
  </si>
  <si>
    <t xml:space="preserve">विटा माती,सिमेटी पत्रे </t>
  </si>
  <si>
    <t>लोखंडी पत्र्याचे घर</t>
  </si>
  <si>
    <t xml:space="preserve"> विटा माती,कौलारू,शौचालयसह </t>
  </si>
  <si>
    <t>पक्के विटा सिमेंट लोखंडी पत्रे ,पंतप्रधान आवास योजना घरकुल शौचालयसह सन-२०१६-१७</t>
  </si>
  <si>
    <t xml:space="preserve"> पक्के विटा सिमेंट लोखंडी पत्रे ,पंतप्रधान आवास योजना घरकुल शौचालयसह सन-२०१६-१७</t>
  </si>
  <si>
    <t>विटा सिमेंट,सिमेंट पत्रे शौचालयसह</t>
  </si>
  <si>
    <t xml:space="preserve">विटा सिमेंट,सिमेंट पत्रे,शौचालयसह </t>
  </si>
  <si>
    <t xml:space="preserve"> विटा सिमेंट,सिमेंट पत्रे ,शौचालयसह</t>
  </si>
  <si>
    <t xml:space="preserve"> पक्के विटा सिमेट,सिमेंटीपत्रे शौचालयसह  </t>
  </si>
  <si>
    <t>दगड माती बांधकाम कौलारू,शौचालयसह</t>
  </si>
  <si>
    <t xml:space="preserve"> पक्के विटा सिमेटी,लोखंडी पत्रे शौचालयसह ईआयो घरकुल-सन-२०१५-१६ </t>
  </si>
  <si>
    <t xml:space="preserve">पक्के विटा सिमेटी,सिमेटी पत्रे शौचालयसह घरकुल </t>
  </si>
  <si>
    <t xml:space="preserve">पक्के विटा सिमेटी,लोखंडी पत्रे शौचालयसह घरकुल </t>
  </si>
  <si>
    <t xml:space="preserve"> दगड विटा माती कौलारू,शौचालयसह</t>
  </si>
  <si>
    <t>दगड विटा माती सिमेंट पत्रे</t>
  </si>
  <si>
    <t xml:space="preserve">  विटा माती कौलारू,शौचालयसह</t>
  </si>
  <si>
    <t xml:space="preserve">पक्के विटा सिमेटी,सिमेंटी पत्रे शौचालयसह घरकुल </t>
  </si>
  <si>
    <t xml:space="preserve"> पक्के विटा सिमेटी,लोखंडी पत्रे शौचालयसह घरकुल १७-१८</t>
  </si>
  <si>
    <t xml:space="preserve">पक्के विटा सिमेंट , लोखंडीपत्रे शौचालय सह घरकुल-सन-२०१५-१६ </t>
  </si>
  <si>
    <t xml:space="preserve">पक्के विटा सिमेंट , लोखंडीपत्रे शौचालय सह घरकुल-सन-२०१६-१७ </t>
  </si>
  <si>
    <t>विटा सिमेंट लोखंडी पत्रे ,शौचालय सह ई आ यो घरकुल सन २०१५-१६ बखळ जागा ३३० स्वे.फुट</t>
  </si>
  <si>
    <t xml:space="preserve"> दगड विटा माती सिमेंट पत्रे,शौचालयसह</t>
  </si>
  <si>
    <t xml:space="preserve"> दगड माती कौलारू,शौचालयसह</t>
  </si>
  <si>
    <t xml:space="preserve"> विटा सिमेंट सिमेंट पत्रे,शौचालयसह</t>
  </si>
  <si>
    <t xml:space="preserve"> विटा सिमेंट सिमेंट पत्रे</t>
  </si>
  <si>
    <t xml:space="preserve">पक्के विटा सिमेटी,सिमेंटी पत्रे शौचालयसह पंतप्रधान आवास योजना घरकुल सन -२०१६-१७ </t>
  </si>
  <si>
    <t xml:space="preserve"> विटा माती कौलारू,लोखंडी पत्रे,शौचालयसह</t>
  </si>
  <si>
    <t xml:space="preserve"> विटा माती सिमेंट पत्रे,शौचालयसह</t>
  </si>
  <si>
    <t xml:space="preserve"> विटा सिमेंट लोखंडी पत्रे</t>
  </si>
  <si>
    <t xml:space="preserve"> विटा माती कौलारू शौचालयसह </t>
  </si>
  <si>
    <t xml:space="preserve"> पक्के विटा सिमेटी,सिमेंटी पत्रे शौचालयसह पंतप्रधान आवास योजना  घरकुल सन -२०१६/१७</t>
  </si>
  <si>
    <t xml:space="preserve"> विटा सिमेंट,सिमेंटीपत्रे, शौचालय</t>
  </si>
  <si>
    <t xml:space="preserve">पक्के विटा सिमेटी,सिमेंटी पत्रे शौचालयसह पुनर्वसन घरकुल </t>
  </si>
  <si>
    <t xml:space="preserve"> विटा,सिमेंट  सिमेंट पत्रे,शौचालयसह</t>
  </si>
  <si>
    <t xml:space="preserve"> विटा सिमेंट  सिमेंट पत्रे,शौचालयसह</t>
  </si>
  <si>
    <t xml:space="preserve"> विटा,माती सिमेंट पत्रे,शौचालयसह</t>
  </si>
  <si>
    <t xml:space="preserve"> विटा,माती लोखंडी पत्रे,शौचालयसह</t>
  </si>
  <si>
    <t>पक्के विटा सिमेटी,सिमेंटी पत्रे ईआयो शौचालयसह घरकुल सन-२०१५-१६</t>
  </si>
  <si>
    <t xml:space="preserve"> विटा सिमेंट,सिमेंटीपत्रे,शौचालयसह</t>
  </si>
  <si>
    <t xml:space="preserve"> विटा माती,सिमेंटीपत्रे,शौचालयसह</t>
  </si>
  <si>
    <t xml:space="preserve"> आर.सि.सि.शौचालयसह</t>
  </si>
  <si>
    <t>पक्के विटा सिमेंट लोखंडी पत्रे ई आ यो शौचालायसह   घरकुल सन २०१५-१६</t>
  </si>
  <si>
    <t xml:space="preserve">विटा सिमेंट,सिमेंटीपत्रे,शौचालयसह घरकुल </t>
  </si>
  <si>
    <t xml:space="preserve">पक्के विटा सिमेटी,सिमेंटी पत्रे शौचालयसह ई.आ.यो.घरकुल </t>
  </si>
  <si>
    <t>विटा माती सिमेंट पत्रे,शौचालयसह</t>
  </si>
  <si>
    <t>विटा सिमेंट सिमेंट पत्रे,शौचालयसह घरकुल</t>
  </si>
  <si>
    <t xml:space="preserve"> पक्के विटा सिमेटी,सिमेंटी पत्रे शौचालयसह ई.आ.यो.घरकुल </t>
  </si>
  <si>
    <t xml:space="preserve">पक्के विटा सिमेटी,लोखंडी पत्रे शौचालयसह ई.आ.यो.घरकुल </t>
  </si>
  <si>
    <t xml:space="preserve">पक्के विटा सिमेटी,सिमेंटी पत्रे शौचालयसह ई.आ.यो.घरकुल सन-२००९-१० </t>
  </si>
  <si>
    <t xml:space="preserve"> विटा माती,सिमेंटी पत्रे शौचालयसह ई.आ.यो.घरकुल सन-२००९-१० </t>
  </si>
  <si>
    <t>पक्के विटा सिमेटी,सिमेंटी पत्रे शौचालयसह ई.आ.यो.घरकुल सन-२००७-०८</t>
  </si>
  <si>
    <t xml:space="preserve">  विटा माती,सिमेंटी पत्रे शौचालयसह ई.आ.यो.घरकुल सन-२००९-१० </t>
  </si>
  <si>
    <t xml:space="preserve"> पक्के विटा सिमेटी,सिमेंटी पत्रे शौचालयसह ई.आ.यो.घरकुल सन-२००९-१०</t>
  </si>
  <si>
    <t xml:space="preserve">  विटा माती,लोखंडी पत्रे शौचालयसह ई.आ.यो.घरकुल सन-२००९-१०</t>
  </si>
  <si>
    <t xml:space="preserve">  विटा सिमेंट,लोखंडी पत्रे शौचालयसह</t>
  </si>
  <si>
    <t xml:space="preserve">  विटा सिमेंट,लोखंडी पत्रे शौचालयसह ई.आ.यो.घरकुल सन-२०१५-१६</t>
  </si>
  <si>
    <t xml:space="preserve">  विटा माती,सिमेंट पत्रे शौचालयसह</t>
  </si>
  <si>
    <t xml:space="preserve">  विटा सिमेंट,सिमेंट पत्रे शौचालयसह</t>
  </si>
  <si>
    <t xml:space="preserve">  विटा माती,सिमेंटी पत्रे शौचालयसह ई.आ.यो.घरकुल सन-२००९-१०</t>
  </si>
  <si>
    <t xml:space="preserve">  विटा सिमेंट,सिमेंटी पत्रे शौचालयसह ई.आ.यो.घरकुल सन-२००९-१०</t>
  </si>
  <si>
    <t xml:space="preserve">  पत्र्याचे शेड शौचालयसह</t>
  </si>
  <si>
    <t xml:space="preserve"> पक्के विटा सिमेटी,सिमेंटीपत्रे शौचालयसह </t>
  </si>
  <si>
    <t xml:space="preserve">  विटा सिमेंट,सिमेंटी पत्रे शौचालयसह ई.आ.यो.घरकुल सन-२०१६-१७</t>
  </si>
  <si>
    <t xml:space="preserve">  विटा माती,सिमेंटी पत्रे शौचालयसह समाज कल्याण यो.घरकुल सन-२००८-०९</t>
  </si>
  <si>
    <t xml:space="preserve">  विटा सिमेंट,सिमेंटी पत्रे शौचालयसह ई.आ.यो.घरकुल सन-२००९ -१० </t>
  </si>
  <si>
    <t xml:space="preserve">विटा ,माती ,सिमेट पत्रे   शौचालयसह </t>
  </si>
  <si>
    <t xml:space="preserve">विटा ,सिमेट  ,सिमेट पत्रे   शौचालयसह </t>
  </si>
  <si>
    <t xml:space="preserve">पत्र्याचे शेड             शौचालयसह </t>
  </si>
  <si>
    <t xml:space="preserve"> विटा सिमेंट लोखंडी पत्रे, शौचालय सह.</t>
  </si>
  <si>
    <t xml:space="preserve"> विटा सिमेंट सिमेंटी पत्रे,शौचालय सह.</t>
  </si>
  <si>
    <t xml:space="preserve"> पत्र्याचे शेड.</t>
  </si>
  <si>
    <t xml:space="preserve"> विटा सिमेंट सिमेंटी पत्रे, शौचालय सह.</t>
  </si>
  <si>
    <t xml:space="preserve"> विटा माती सिमेंट पत्रे</t>
  </si>
  <si>
    <t xml:space="preserve"> विटा माती सिमेंटी पत्रे</t>
  </si>
  <si>
    <t xml:space="preserve">अं.क्र </t>
  </si>
  <si>
    <t>घरपट्टी कर</t>
  </si>
  <si>
    <t>दिवाबत्ती कर</t>
  </si>
  <si>
    <t>दगड,वीटा,माती  सिमेंट पत्रे शौचालयसह</t>
  </si>
  <si>
    <t xml:space="preserve">दगड,  विटा माती  सिमेंट कच्चे पत्रे कच्चे घर </t>
  </si>
  <si>
    <t>पक्के विटा सिमेंट,सिमेंट पत्रे शौचालयसह घरकुल सन-२०१३-१४</t>
  </si>
  <si>
    <t xml:space="preserve">पक्के विटा सिमेंट,सिमेंट  पत्रे शौचालयसह </t>
  </si>
  <si>
    <t>पक्के विटा सिमेंट,सिमेंट  पत्रे शौचालयसह घरकुल सन-२०१३-१४</t>
  </si>
  <si>
    <t xml:space="preserve">विटा, माती ,सिमेंट  पत्रे शौचालयसह घरकुल </t>
  </si>
  <si>
    <t>पक्के विटा सिमेंट,सिमेंट पत्रे शौचालयसह घरकुल सन-२०१२-१३</t>
  </si>
  <si>
    <t>पक्के विटा सिमेंट,सिमेंट पत्रे शौचालयसह</t>
  </si>
  <si>
    <t xml:space="preserve"> पक्के विटा सिमेंट,सिमेंट पत्रे शौचालयसह</t>
  </si>
  <si>
    <t xml:space="preserve"> पक्के विटा सिमेंट,लोखंडी पत्रे शौचालयसह घरकुल</t>
  </si>
  <si>
    <t xml:space="preserve">विटा,सिमेंट पक्के घर </t>
  </si>
  <si>
    <t xml:space="preserve"> पक्के सिमेंट कौलारू</t>
  </si>
  <si>
    <t xml:space="preserve"> पक्के विटा ,सिमेंट,सिमेंट पत्रे शौचालयसह घरकुल </t>
  </si>
  <si>
    <t xml:space="preserve">पक्के विटा ,सिमेंट,सिमेंट  पत्रे शौचालयसह घरकुल </t>
  </si>
  <si>
    <t xml:space="preserve"> दगड, माती कौलारू</t>
  </si>
  <si>
    <t>पक्के विटा  ,सिमेंट,सिमेंट  पत्रे</t>
  </si>
  <si>
    <t>दगू तुकाराम पगारे, सौ.बकुबाई दगू पगारे</t>
  </si>
  <si>
    <t>फुलाबाई शिवराम पगारे</t>
  </si>
  <si>
    <t xml:space="preserve">नंदिराम शंकर तुपलोंढेसौ.शितल नंदिराम तुपलोंढे </t>
  </si>
  <si>
    <t>संजय शंकर तुपलोंढे सौ.सिमा संजय तुपलोंढे</t>
  </si>
  <si>
    <t xml:space="preserve">कारभारी काळू तुपलोंढे,सौ.विमल कारभारी तुपलोंढे </t>
  </si>
  <si>
    <t>बाळू पोपट तुपलोंढे,सौ.अंजना बाळू तुपलोंढे</t>
  </si>
  <si>
    <t xml:space="preserve">काशिनाथ सहादू तुपलोंढे,सौ.सुमनबाई काशिनाथ तुपलोंढे </t>
  </si>
  <si>
    <t>आनंदा भिमा तुपलोंढे</t>
  </si>
  <si>
    <t>सुदाम रेश्मा तुपलोंढे</t>
  </si>
  <si>
    <t>चिमाबाई राजाराम पगारे</t>
  </si>
  <si>
    <t>पुंजाबाई शिवाजी घोडे</t>
  </si>
  <si>
    <t>गिताबाई गेनू मोरे</t>
  </si>
  <si>
    <t>संपत पुंडलिक मोरे  सौ.चंद्रकला संपत मोरे</t>
  </si>
  <si>
    <t>भगवंत शंकर मोरे</t>
  </si>
  <si>
    <t>साळूबाई मोहन भोये   ,  श्री.दिलीप मोहन भोये ,  सौ.सरूबाई दिलीप भोये</t>
  </si>
  <si>
    <t>गेनू श्रावण बेंडकोळी</t>
  </si>
  <si>
    <t>विष्णू किसन पोटींदे ,सौ.लिलाबाई विष्णू पोटींदे</t>
  </si>
  <si>
    <t>चंदर महादू पोटींदे</t>
  </si>
  <si>
    <t>अनिल मोहन बेंडकोळी ,सौ.मंगल मोहन बेंडकोळी</t>
  </si>
  <si>
    <t>तान्हुबाई नारायण पोटींदे</t>
  </si>
  <si>
    <t>खंडू गोविंदा खाडे ,सौ.शेवंताबाई खंडू खाडे</t>
  </si>
  <si>
    <t>चंदर दलु भोये ,सौ.विमलबाई चंदर भोये</t>
  </si>
  <si>
    <t>दिलीप मोहन भोये ,सौ.सरला दिलीप भोये</t>
  </si>
  <si>
    <t>किरण निवृत्ती भोये</t>
  </si>
  <si>
    <t>तानाजी दलु भोये ,सौ.संगिताबाई तानाजी भोये</t>
  </si>
  <si>
    <t>विठ्ठल काळू खाडे ,सौ.शकुंतला विठ्ठल खाडे</t>
  </si>
  <si>
    <t>सावळीराम खंडू खाडे ,सौ.लिलाबाई सावळीराम खाडे</t>
  </si>
  <si>
    <t>मंगळू मल्हारी बेंडकोळी</t>
  </si>
  <si>
    <t>रामचंद्र सोमा बेंडकोळी ,सौ.सुमनबाई रामचंद्र बेंडकोळी</t>
  </si>
  <si>
    <t>किसन सोमा बेंडकोळी ,सौ.हौसाबाई किसन बेंडकोळी</t>
  </si>
  <si>
    <t>एकनाथ भिवा बेंडकोळी , सौ.लक्ष्मिबाई एकनाथ बेंडकोळी</t>
  </si>
  <si>
    <t>गंगाराम सोमा बेंडकोळी ,सौ.धोंडाबाई गंगाराम बेंडकोळी</t>
  </si>
  <si>
    <t>शांताराम हरी बेंडकोळी ,श्री.हिरामण हरी बेंडकोळी ,सौ.सुनिता शांताराम बेंडकोळी ,सौ.सारिका हिरामण बेंडकोळी</t>
  </si>
  <si>
    <t>दिक्षिराम देवराम बेंडकोळी ,सौ.मिराबाई दिक्षिराम बेंडकोळी</t>
  </si>
  <si>
    <t>अंबू काळू बेंडकोळी ,सौ.रंभाबाई अंबू बेंडकोळी</t>
  </si>
  <si>
    <t>सोमनाथ पांडू बेंडकोळी ,सौ.जिजाबाई सोमनाथ बेंडकोळी</t>
  </si>
  <si>
    <t>पंढरीनाथ शिवराम बेंडकोळी ,सौ.सिताबाई पंढरीनाथ बेंडकोळी</t>
  </si>
  <si>
    <t>पुंडलिक किसन बेंडकोळी ,सौ.भागाबाई पुंडलिक बेंडकोळी</t>
  </si>
  <si>
    <t>तुकाराम सुका बेंडकोळी</t>
  </si>
  <si>
    <t>हिरामण यमा खाडे ,सौ.कमळाबाई हिरामण खाडे</t>
  </si>
  <si>
    <t>शिवाजी नथू खाडे ,सौ.अलकाबाई शिवाजी खाडे</t>
  </si>
  <si>
    <t>यमा काळू खाडे ,सौ.बकाबाई यमा खाडे</t>
  </si>
  <si>
    <t>अलकाबाई शिवाजी खाडे ,श्री.शिवाजी नथू खाडे</t>
  </si>
  <si>
    <t>देवराम शंकर बेंडकोळी ,सौ.विठाबाई देवराम बेंडकोळी</t>
  </si>
  <si>
    <t>कृष्णा शंकर बेंडकोळी ,सौ.दोरकाबाई कृष्णा बेंडकोळी</t>
  </si>
  <si>
    <t>दशरथ जयराम बेंडकोळी</t>
  </si>
  <si>
    <t>केरू गणपत पोटींदे ,सौ.कलाबाई केरू पोटींदे</t>
  </si>
  <si>
    <t>काशिनाथ शंकर बेंडकोळी ,सौ.मिनाबाई काशिनाथ बेंडकोळी</t>
  </si>
  <si>
    <t>कचरू नारायण बेंडकोळी ,सौ.तुळसाबाई कचरू बेंडकोळी</t>
  </si>
  <si>
    <t>सुकदेव काशिराम बेंडकोळी ,सौ.संगिता सुकदेव बेंडकोळी</t>
  </si>
  <si>
    <t>सुकदेव वामन बेंडकोळी ,सौ.मंजुळाबाई सुकदेव बेंडकोळी</t>
  </si>
  <si>
    <t>दिनकर त्र्यंबक बेंडकोळी ,सौ.सुनिता दिनकर बेंडकोळी</t>
  </si>
  <si>
    <t>वसंत नामदेव खाडे सौ.चांगुणा वसंत खाडे</t>
  </si>
  <si>
    <t xml:space="preserve">वनिता मनुलाल तुपलोंढे </t>
  </si>
  <si>
    <t xml:space="preserve">गोविंद रामजी तुपलोंढे </t>
  </si>
  <si>
    <t>यशवंत राजाराम पगारे                 छाया यशवंत पगारे</t>
  </si>
  <si>
    <t>कमळाबाई लक्ष्मन सहाणे</t>
  </si>
  <si>
    <t>लक्ष्मिबाई संतू मोरे  श्रीम.कौशाबाई संतू मोरे</t>
  </si>
  <si>
    <t>नामदेव भिका मोरे</t>
  </si>
  <si>
    <t>बळवंत भिका मोरे</t>
  </si>
  <si>
    <t xml:space="preserve">पुंडलिक शंकर मोरे                 सौ.भागीरथीबाई पुंडलिक मोरे </t>
  </si>
  <si>
    <t>विठ्ठल शंकर मोरे</t>
  </si>
  <si>
    <t xml:space="preserve">अनिल रामचंद्र गिते    श्री.रविंद्र रामचंद्र गिते </t>
  </si>
  <si>
    <t>तानाजी दलु भोये श्री.संगीता तानाजी भोये</t>
  </si>
  <si>
    <t>बबन बाळू भोये ,सौ.पर्वताबाई बबन भोये</t>
  </si>
  <si>
    <t>नाना श्रावण बेंडकोळी</t>
  </si>
  <si>
    <t>कैलास बाबुराव बेंडकोळी ,श्री.प्रवीण बाबुराव बेंडकोळी ,श्री.चंद्रभागा कैलास बेंडकोळी ,श्री.कविता प्रवीण बेंडकोळी</t>
  </si>
  <si>
    <t>पांडू गोविंदा खाडे ,सौ.अनुसयाबाई पांडू खाडे</t>
  </si>
  <si>
    <t>अशोक निवृत्ती खाडे</t>
  </si>
  <si>
    <t>चंदर मंगळू बेंडकोळी ,सौ.इंदुबाई चंदर बेंडकोळी</t>
  </si>
  <si>
    <t>काशाबाई सावळीराम बेंडकोळी ,श्री.सावळीराम सखाराम बेंडकोळी</t>
  </si>
  <si>
    <t>आवडाबाई चंदर बेंडकोळी</t>
  </si>
  <si>
    <t>यशवंत लक्ष्मन बेंडकोळी ,सौ.चिमाबाई यशवंत बेंडकोळी</t>
  </si>
  <si>
    <t>पुंजा शंकर दोबाडे</t>
  </si>
  <si>
    <t>काशिनाथ आबा बेंडकोळी ,सौ.बकुबाई काशिनाथ बेंडकोळी</t>
  </si>
  <si>
    <t>पांडुरंग गोविंदा बेंडकोळी ,सौ.शांताबाई पांडुरंग बेंडकोळी</t>
  </si>
  <si>
    <t>निवृत्ती काळू बेंडकोळी ,सौ.सखुबाई निवृत्ती बेंडकोळी</t>
  </si>
  <si>
    <t>नामदेव किसन बेंडकोळी ,सौ.सिताबाई नामदेव बेंडकोळी</t>
  </si>
  <si>
    <t>विष्णू पुंजा लिलके सौ.सुमन विष्णू लिलके</t>
  </si>
  <si>
    <t>श्रावण नामदेव बेंडकोळी ,सौ.मिराबाई श्रावण बेंडकोळी</t>
  </si>
  <si>
    <t>धोंडीराम गणपत बेंडकोळी ,सौ.जिजाबाई धोंडीराम बेंडकोळी</t>
  </si>
  <si>
    <t>बुधा यमा खाडे ,सौ.लहानुबाई बुधा खाडे</t>
  </si>
  <si>
    <t>गुलाब संतू बेंडकोळी ,सौ.हौसाबाई गुलाब बेंडकोळी</t>
  </si>
  <si>
    <t>वामन जयराम बेंडकोळी</t>
  </si>
  <si>
    <t xml:space="preserve">सिताराम काशिराम घोटे ,लीलाबाई सिताराम घोटे </t>
  </si>
  <si>
    <t>शंकर गंगाराम बेंडकोळी ,सौ.हौसाबाई शंकर बेंडकोळी</t>
  </si>
  <si>
    <t>निवृत्ती लक्ष्मन बेंडकोळी ,सौ.लिलाबाई निवृत्ती बेंडकोळी</t>
  </si>
  <si>
    <t>विष्णू लक्ष्मन बेंडकोळी ,सौ.सुमन विष्णू बेंडकोळी</t>
  </si>
  <si>
    <t>अलकाबाई हिरामण बेंडकोळी ,श्री.हिरामण लक्ष्मन बेंडकोळी</t>
  </si>
  <si>
    <t>गेनू गोपाळा बेंडकोळी</t>
  </si>
  <si>
    <t>त्र्यंबक पांडू बेंडकोळी ,सौ.आनाबाई त्र्यंबक बेंडकोळी</t>
  </si>
  <si>
    <t>काश्याबाई भावडू बेंडकोळी</t>
  </si>
  <si>
    <t>सुका पुंजा बेंडकोळी ,सौ.लक्ष्मिबाई सुका बेंडकोळी</t>
  </si>
  <si>
    <t>पंडित देवराम बेंडकोळी ,सौ.आक्काबाई पंडित बेंडकोळी</t>
  </si>
  <si>
    <t xml:space="preserve">चंदर कचरू बेंडकोळी </t>
  </si>
  <si>
    <t>वामन काळू बेंडकोळी ,सौ.ठकुबाई वामन बेंडकोळी</t>
  </si>
  <si>
    <t>तानाजी दशरथ बेंडकोळी</t>
  </si>
  <si>
    <t>किरण सोमनाथ बेंडकोळी ,सौ.संगिता किरण बेंडकोळी</t>
  </si>
  <si>
    <t>गोपाळ गंगाधर बेंडकोळी</t>
  </si>
  <si>
    <t>खंडू गोपाळा बेंडकोळी ,सौ.गंगुबाई खंडू बेंडकोळी</t>
  </si>
  <si>
    <t>एकनाथ संतू बेंडकोळी ,सौ.अंजना एकनाथ बेंडकोळी</t>
  </si>
  <si>
    <t>छगन लहानू बेंडकोळी ,सौ.रंजबाई छगन बेंडकोळी</t>
  </si>
  <si>
    <t>देवराम मंगळू बेंडकोळी ,सौ.ताईबाई देवराम बेंडकोळी</t>
  </si>
  <si>
    <t xml:space="preserve">कचरू परशराम बेंडकोळी ,सौ कमळाबाई कचरू बेंडकोळी </t>
  </si>
  <si>
    <t>लक्ष्मन पंढरीनाथ बेंडकोळी ,सौ.सुलाबाई लक्ष्मन बेंडकोळी</t>
  </si>
  <si>
    <t>वामन गोपाळा बेंडकोळी</t>
  </si>
  <si>
    <t>सोमाबाई रामभाऊ बेंडकोळी ,श्री.रामभाऊ पंढरीनाथ बेंडकोळी</t>
  </si>
  <si>
    <t>सुकदेव आबा बेंडकोळी ,सौ शेवताबाई सुकदेव बेंडकोळी</t>
  </si>
  <si>
    <t>रामदास शंकर बेंडकोळी</t>
  </si>
  <si>
    <t>नंदू शंकर बेंडकोळी</t>
  </si>
  <si>
    <t>हिरामण भावराज बेंडकोळी ,सौ.तारा हिरामण बेंडकोळी</t>
  </si>
  <si>
    <t>मुरलीधर आबा बेंडकोळी ,सौ.सोमाबाई मुरलीधर बेंडकोळी</t>
  </si>
  <si>
    <t>पुंडलिक नामदेव बेंडकोळी ,सौ.गोदाबाई पुंडलिक बेंडकोळी</t>
  </si>
  <si>
    <t>वाळू नामदेव बेंडकोळी ,सौ.सुलाबाई वाळू बेंडकोळी</t>
  </si>
  <si>
    <t>अमृता गंगाराम बेंडकोळी</t>
  </si>
  <si>
    <t>चंदर अमृता बेंडकोळी ,सौ.आवडाबाई चंदर बेंडकोळी</t>
  </si>
  <si>
    <t>धोंडू काशिराम बेंडकोळी ,सौ.ठकुबाई धोंडू बेंडकोळी</t>
  </si>
  <si>
    <t>यादव पांडू बेंडकोळी</t>
  </si>
  <si>
    <t>लक्ष्मन काशिराम बेंडकोळी</t>
  </si>
  <si>
    <t>पांडुरंग अमृता बेंडकोळी ,सौ.सुमनबाई पांडुरंग बेंडकोळी</t>
  </si>
  <si>
    <t>छगन मंगा पारधी ,सौ.दुर्गा छगन पारधी</t>
  </si>
  <si>
    <t>दत्तू ढवळू बेंडकोळी ,सौ.सुंदराबाई दत्तू बेंडकोळी</t>
  </si>
  <si>
    <t>कचरू जयराम बेंडकोळी ,सौ.कचराबाई कचरू बेंडकोळी</t>
  </si>
  <si>
    <t>एकनाथ गणपत बेंडकोळी ,सौ.यमुनाबाई एकनाथ बेंडकोळी</t>
  </si>
  <si>
    <t>रामू महादू चौधरी ,सौ.सखुबाई रामू चौधरी</t>
  </si>
  <si>
    <t>मुरलीधर पुंजा बेंडकोळी ,सौ.पार्वताबाई मुरलीधर बेंडकोळी</t>
  </si>
  <si>
    <t>सोमनाथ श्रावण पारधी</t>
  </si>
  <si>
    <t>भागाबाई सदु बेंडकोळी</t>
  </si>
  <si>
    <t>लहू वामन बेंडकोळी ,सौ.गिताबाई लहू बेंडकोळी</t>
  </si>
  <si>
    <t>चंदर वामन बेंडकोळी ,सौ.हिराबाई चंदर बेंडकोळी</t>
  </si>
  <si>
    <t>राजाराम वामन बेंडकोळी</t>
  </si>
  <si>
    <t>विष्णू सखाराम बेंडकोळी ,सौ.सोमाबाई विष्णू बेंडकोळी</t>
  </si>
  <si>
    <t>देवराम सदु बेंडकोळी ,सौ.सोमाबाई देवराम बेंडकोळी</t>
  </si>
  <si>
    <t>मंगळू सोमा टोंगारे ,सौ.हौसाबाई मंगळू टोंगारे</t>
  </si>
  <si>
    <t>शंकर बुधा जावळे ,सौ.गंगुबाई शंकर जावळे</t>
  </si>
  <si>
    <t>काशिनाथ सखाराम बेंडकोळी ,सौ.कोंडाबाई कशिनाथ बेंडकोळी</t>
  </si>
  <si>
    <t>नामदेव नारायण बेंडकोळी</t>
  </si>
  <si>
    <t>बबन नामदेव बेंडकोळी ,सौ.कविता बबन बेंडकोळी</t>
  </si>
  <si>
    <t>लक्ष्मन सखाराम बेंडकोळी ,सौ.ताराबाई लक्ष्मन बेंडकोळी</t>
  </si>
  <si>
    <t>नारायण काळू बेंडकोळी ,सौ.सुमनबाई नारायण बेंडकोळी</t>
  </si>
  <si>
    <t>गंगाराम तुकाराम बेंडकोळी ,सौ.कमळाबाई गंगाराम बेंडकोळी</t>
  </si>
  <si>
    <t>बाळू काशिराम बेंडकोळी ,सौ.मंजुळाबाई बाळू बेंडकोळी</t>
  </si>
  <si>
    <t>एकनाथ शंकर बेंडकोळी ,सौ.हौसाबाई एकनाथ बेंडकोळी</t>
  </si>
  <si>
    <t>सोमनाथ भिमा बेंडकोळी</t>
  </si>
  <si>
    <t>काळू काशिराम बेंडकोळी ,सौ.गजाबाई काळू बेंडकोळी</t>
  </si>
  <si>
    <t>सुनिल काशिराम बेंडकोळी</t>
  </si>
  <si>
    <t>विमल रामदास मोरे ,श्री.रामदास सदु मोरे</t>
  </si>
  <si>
    <t>राजाराम दलु भोये ,सौ.भिकाबाई राजाराम भोये</t>
  </si>
  <si>
    <t>सोनू बाळू भोये ,सौ.कमळाबाई सोनू भोये</t>
  </si>
  <si>
    <t>बबन बाळू भोये ,सौ.पार्वताबाई बबन भोये</t>
  </si>
  <si>
    <t>बाळू नारायण गुंबाडे ,सौ.मिरा बाळू गुंबाडे</t>
  </si>
  <si>
    <t>मुरलीधर पुंजा लिलके ,सौ.काळाबाई मुरलीधर लिलके</t>
  </si>
  <si>
    <t>विष्णू तुकाराम बेंडकोळी ,सौ.अलका विष्णू बेंडकोळी</t>
  </si>
  <si>
    <t>काळू पुंजा बेंडकोळी ,सौ.चंद्रभागाबाई काळू बेंडकोळी</t>
  </si>
  <si>
    <t>मधुकर मुरलीधर बेंडकोळी ,सौ.लक्ष्मि मधुकर बेंडकोळी</t>
  </si>
  <si>
    <t>राजाराम महादू बेंडकोळी ,सौ.बिबाबाई राजाराम बेंडकोळी</t>
  </si>
  <si>
    <t>शंकर वामन बेंडकोळी ,सौ.अलकाबाई शंकर बेंडकोळी</t>
  </si>
  <si>
    <t>सोमनाथ सुका मोंढे ,सौ.तान्हाबाई सोमनाथ मोंढे</t>
  </si>
  <si>
    <t>विष्णू गेनू मोरे ,सौ.वत्सला विष्णू मोरे</t>
  </si>
  <si>
    <t>वामन महादू बेंडकोळी ,सौ.चंद्रभागा वामन बेंडकोळी</t>
  </si>
  <si>
    <t>विठ्ठल महादू बेंडकोळी ,सौ.संगिता विठ्ठल बेंडकोळी</t>
  </si>
  <si>
    <t>भास्कर नाना बेंडकोळी ,सौ.चंद्रभागा भास्कर बेंडकोळी</t>
  </si>
  <si>
    <t>तानाजी राजाराम बेंडकोळी ,सौ.जनाबाई तानाजी बेंडकोळी</t>
  </si>
  <si>
    <t>काशिनाथ वामन बेंडकोळी ,सौ.वत्सला काशिनाथ बेंडकोळी</t>
  </si>
  <si>
    <t>सुभाष त्र्यंबक खाडे ,सौ.कौसाबाई सुभाष खाडे</t>
  </si>
  <si>
    <t>गणपत धर्मा बेंडकोळी ,सौ.शकुंतला गणपत बेंडकोळी</t>
  </si>
  <si>
    <t>चिंगा सुका पगारे ,श्री.रंगनाथ सुका पगारे</t>
  </si>
  <si>
    <t>देवराम महादू पोटींदे ,सौ.शांताबाई देवराम पोटींदे</t>
  </si>
  <si>
    <t>मंगळू गोपाळा बेंडकोळी ,सौ.सुनिता मंगळू बेंडकोळी</t>
  </si>
  <si>
    <t>उत्तम रुंजा बेंडकोळी</t>
  </si>
  <si>
    <t>किसन पांडू बेंडकोळी ,सौ.गटूळाबाई किसन बेंडकोळी</t>
  </si>
  <si>
    <t>बाळू किसन बेंडकोळी ,सौ.पार्वताबाई बाळू बेंडकोळी</t>
  </si>
  <si>
    <t>एकनाथ काशिराम बेंडकोळी ,सौ.बेबीबाई एकनाथ बेंडकोळी</t>
  </si>
  <si>
    <t>बाळू मुरलीधर बेंडकोळी ,सौ.चंद्रभागा बाळू बेंडकोळी</t>
  </si>
  <si>
    <t>पुंडलिक पंढरीनाथ बेंडकोळी ,सौ.अलकाबाई पंढरीनाथ बेंडकोळी</t>
  </si>
  <si>
    <t>काशिनाथ रावजी बेंडकोळी ,सौ.शांताबाई काशिनाथ बेंडकोळी</t>
  </si>
  <si>
    <t>मधुकर बळवंत मोरे ,सौ.सत्यभामा मधुकर मोरे</t>
  </si>
  <si>
    <t>खंडेराव भागुजी पाटील ,सौ.तारामती खंडेराव पाटील</t>
  </si>
  <si>
    <t>यशवंत कमळू बेंडकोळी</t>
  </si>
  <si>
    <t>निवृत्ती काळू बेंडकोळी ,सौ.ताराबाई निवृत्ती बेंडकोळी</t>
  </si>
  <si>
    <t>यादव एकनाथ बेंडकोळी</t>
  </si>
  <si>
    <t>संतू रुंजा पाटील</t>
  </si>
  <si>
    <t>विष्णू पोपट तुपलोंढे</t>
  </si>
  <si>
    <t>शांताबाई यादव डगळे</t>
  </si>
  <si>
    <t>संजय तुकाराम बेंडकोळी ,सौ.भिमाबाई संजय बेंडकोळी</t>
  </si>
  <si>
    <t>कलाबाई बाजीराव तुपलोंढे ,श्री.बाजीराव भिमराव तुपलोंढे</t>
  </si>
  <si>
    <t>पांडुरंग काळू बेंडकोळी ,सौ.सत्यभामा पांडुरंग बेंडकोळी</t>
  </si>
  <si>
    <t>सोमनाथ नारायण पोटींदे ,सौ.मंगलबाई सोमनाथ पोटींदे</t>
  </si>
  <si>
    <t>उत्तम बापू बेंडकोळी ,सौ.गिताबाई उत्तम बेंडकोळी</t>
  </si>
  <si>
    <t>मोतीराम भगवंत मोरे ,सौ.रंभा मोतीराम मोरे</t>
  </si>
  <si>
    <t>कोंडाजी पांडू बेंडकोळी ,सौ.लंकाबाई कोंडाजी बेंडकोळी</t>
  </si>
  <si>
    <t>कविता अशोक पिंगळे ,श्री.अशोक लक्ष्मन पिंगळे</t>
  </si>
  <si>
    <t>सदाशिव गणपत कस्तुरे</t>
  </si>
  <si>
    <t>त्र्यंबक सुका बेंडकोळी ,सौ.राधाबाई त्र्यंबक बेंडकोळी</t>
  </si>
  <si>
    <t>दत्तू चंदर बेंडकोळी ,सौ.संगिता दत्तू बेंडकोळी</t>
  </si>
  <si>
    <t>भास्कर त्र्यंबक बेंडकोळी ,सौ.आशा भास्कर बेंडकोळी</t>
  </si>
  <si>
    <t>नारायण बळवंत मोरे</t>
  </si>
  <si>
    <t>चिंगा सुका पगारे रंगनाथ सुका पगारे</t>
  </si>
  <si>
    <t>विलास निवृत्ती मोरे</t>
  </si>
  <si>
    <t>दिलीप भगवंत मोरे    सौ.संगिता दिलीप मोरे</t>
  </si>
  <si>
    <t>राधिका अनिल गिते ,श्री.अनिल रामचंद्र गिते</t>
  </si>
  <si>
    <t>राजाराम यशवंत पगारे ,सौ.चिमाबाई राजाराम पगारे</t>
  </si>
  <si>
    <t>भावराज पंढरीनाथ बेंडकोळी</t>
  </si>
  <si>
    <t>मंदाबाई भावराज बेंडकोळी</t>
  </si>
  <si>
    <t>धोंडीराम दगू पगारे</t>
  </si>
  <si>
    <t>गंगुबाई मोतीरम दिवे</t>
  </si>
  <si>
    <t>गणपत जयराम बेंडकोळी ,सौ.गंगुबाई गणपत बेंडकोळी</t>
  </si>
  <si>
    <t>काळू तुकाराम बेंडकोळी</t>
  </si>
  <si>
    <t>कमळाबाई गंगाराम बेंडकोळी ,श्री.गंगाराम तुकाराम बेंडकोळी</t>
  </si>
  <si>
    <t>बबन बळवंत मोरे</t>
  </si>
  <si>
    <t>निवृत्ती धोंडीराम बेंडकोळी ,सौ.सोनाबाई निवृत्ती बेंडकोळी</t>
  </si>
  <si>
    <t>देवराम अमृता बेंडकोळी ,सौ.रखमाबाई देवराम बेंडकोळी</t>
  </si>
  <si>
    <t>नारायण अमृता बेंडकोळी ,सौ.ढवळाबाई नारायण बेंडकोळी</t>
  </si>
  <si>
    <t>पंढरीनाथ दगू पगारे ,सौ.सुलाबाई पंढरीनाथ पगारे</t>
  </si>
  <si>
    <t>इंदुबाई सोमनाथ बेंडकोळी ,श्री.सोमनाथ गणपत बेंडकोळी</t>
  </si>
  <si>
    <t>निवृत्ती बळवंत मोरे ,सौ.मंदाकिनी निवृत्ती मोरे</t>
  </si>
  <si>
    <t>वैशाली हेमंत हेमाडे</t>
  </si>
  <si>
    <t>शितल नंदिराम तुपलोंढे</t>
  </si>
  <si>
    <t>एकनाथ लहानू बेंडकोळी ,सौ.मैनाबाई एकनाथ बेंडकोळी</t>
  </si>
  <si>
    <t>प्रभाकर कचरू बेंडकोळी ,सौ.सुलाबाई प्रभाकर बेंडकोळी</t>
  </si>
  <si>
    <t>कैलास बाबुराव बेंडकोळी ,सौ.चंद्रभागा कैलास बेंडकोळी</t>
  </si>
  <si>
    <t>राजाराम बापू बेंडकोळी ,सौ.इंदुबाई राजाराम बेंडकोळी</t>
  </si>
  <si>
    <t>मोतीराम दत्तू बेंडकोळी</t>
  </si>
  <si>
    <t>रतन दत्तू बेंडकोळी</t>
  </si>
  <si>
    <t>सोमनाथ दत्तू बेंडकोळी</t>
  </si>
  <si>
    <t>चंदर लहानू बेंडकोळी ,सौ.लंकाबाई चंदर बेंडकोळी</t>
  </si>
  <si>
    <t>किरण सोमनाथ बेंडकोळी</t>
  </si>
  <si>
    <t>त्र्यंबक मंगळू बेंडकोळी</t>
  </si>
  <si>
    <t>मधुकर काळू खाडे ,सौ.मिराबाई मधुकर खाडे</t>
  </si>
  <si>
    <t>रघुनाथ श्रावण बेंडकोळी</t>
  </si>
  <si>
    <t>बाळू रुंजा पाटील</t>
  </si>
  <si>
    <t>मुरलीधर कचरू बेंडकोळी ,सौ.बिबाबाई मुरलीधर बेंडकोळी</t>
  </si>
  <si>
    <t>लालू रावजी बेंडकोळी सौ.वाराबाई लालू बेंडकोळी</t>
  </si>
  <si>
    <t>विठ्ठल शंकर बेंडकोळी ,सौ.कचराबाई विठ्ठल बेंडकोळी</t>
  </si>
  <si>
    <t>किसन महादू पोटींदे ,सौ.आनसाबाई किसन पोटींदे</t>
  </si>
  <si>
    <t>दत्तू शिवराम बेंडकोळी ,सौ.शांताबाई दत्तू बेंडकोळी</t>
  </si>
  <si>
    <t>पांडुरंग देवराम बेंडकोळी ,सौ.पार्वताबाई पांडुरंग बेंडकोळी</t>
  </si>
  <si>
    <t>श्रीकृष्ण पांडुरंग बेंडकोळी ,सौ.आरुणा श्रीकृष्ण बेंडकोळी</t>
  </si>
  <si>
    <t>राजाराम वामन बेंडकोळी ,सौ.काश्याबाई राजाराम बेंडकोळी</t>
  </si>
  <si>
    <t>भावराज गेनू मोरे ,सौ.भारती भावराज मोरे</t>
  </si>
  <si>
    <t>लालू पंढरीनाथ बेंडकोळी</t>
  </si>
  <si>
    <t>रंगनाथ गोपाळा बेंडकोळी</t>
  </si>
  <si>
    <t>शांताराम गोपाळा बेंडकोळी</t>
  </si>
  <si>
    <t>सिताराम गोविंदा बेंडकोळी ,सौ.नभाबाई सिताराम बेंडकोळी</t>
  </si>
  <si>
    <t>सोमनाथ तुकाराम भोये</t>
  </si>
  <si>
    <t>सुनिल तुकाराम भोये</t>
  </si>
  <si>
    <t>अनिल तुकाराम भोये</t>
  </si>
  <si>
    <t>कचरू मकुंदा बेंडकोळी</t>
  </si>
  <si>
    <t>काळू पंजा बेंडकोळी</t>
  </si>
  <si>
    <t>हिरामण सखाराम बेंडकोळी</t>
  </si>
  <si>
    <t>त्र्यंबक वामन बेंडकोळी</t>
  </si>
  <si>
    <t xml:space="preserve">दत्तू भिका कातड ,सौ लंकाबाई दत्तु कातड </t>
  </si>
  <si>
    <t>विष्णू काळू खाडे</t>
  </si>
  <si>
    <t>दत्तू आनंदा धोंगडे ,सौ.देवकाबाई दत्तू धोंगडे</t>
  </si>
  <si>
    <t>लंकाबाई काशिनाथ खाडे ,श्री.काशिनाथ महादू खाडे</t>
  </si>
  <si>
    <t>पोपट वाळू खोडे ,सौ.सखुबाई पोपट खोडे</t>
  </si>
  <si>
    <t>काळू सोमा धोंगडे ,सौ.काळाबाई काळू धोंगडे</t>
  </si>
  <si>
    <t>वामन महादू खाडे ,सौ.चिंगाबाई वामन खाडे</t>
  </si>
  <si>
    <t>कचरू सोमा धोंगडे ,सौ.लताबाई कचरू धोंगडे</t>
  </si>
  <si>
    <t>रघुनाथ गणपत उघडे ,सौ.यमुनाबाई रघुनाथ उघडे</t>
  </si>
  <si>
    <t>मनोहर गंगाराम बेंडकोळी ,सौ.पार्वताबाई मनोहर बेंडकोळी</t>
  </si>
  <si>
    <t>आनंदा पांडू धोंगडे ,सौ.आनसाबाई आनंदा धोंगडे</t>
  </si>
  <si>
    <t>गिताबाई सोमनाथ धोंगडे</t>
  </si>
  <si>
    <t>दामू काळू पिंपळके ,सौ.काळाबाई दामू पिंपळके</t>
  </si>
  <si>
    <t>चांगुनाबाई देवराम पिंपळके ,श्री.देवराम काळू पिंपळके</t>
  </si>
  <si>
    <t>मंगळू गणपत उघडे ,सौ.सोनाबाई मंगळू उघडे</t>
  </si>
  <si>
    <t>तुकाराम रावजी खाडे ,सौ.लक्ष्मिबाई तुकाराम खाडे</t>
  </si>
  <si>
    <t>संतु तुकाराम खाडे ,सौ.मंगळाबाई संतु खाडे</t>
  </si>
  <si>
    <t>सोमा लक्ष्मन फसाळे ,सौ.बुधाबाई सोमा फसाळे</t>
  </si>
  <si>
    <t>मधुकर नामदेव  खाडे</t>
  </si>
  <si>
    <t>यशवंत भिका उघडे ,सौ.आनसाबाई यशवंत उघडे</t>
  </si>
  <si>
    <t>मधु काशिराम खाडे ,सौ.मंजुळाबाई मधु खाडे</t>
  </si>
  <si>
    <t>तुळसाबाई बुधा खाडे ,श्री.बुधा काशिराम खाडे</t>
  </si>
  <si>
    <t>गंगाराम गणपत खाडे ,सौ.सिताबाई गंगाराम खाडे</t>
  </si>
  <si>
    <t>नामदेव पंढू खाडे</t>
  </si>
  <si>
    <t>नंदू पंढू खाडे</t>
  </si>
  <si>
    <t>रामदास महादू खाडे ,सौ.गिताबाई रामदास खाडे</t>
  </si>
  <si>
    <t>एकनाथ नवसू खाडे ,सौ.सिताबाई एकनाथ खाडे</t>
  </si>
  <si>
    <t>जयराम महादू खाडे ,सौ.हौसाबाई जयराम खाडे</t>
  </si>
  <si>
    <t>लहानू सदू खाडे</t>
  </si>
  <si>
    <t>काशिनाथ आनंदा खाडे ,सौ.शांताबाई काशिनाथ खाडे</t>
  </si>
  <si>
    <t>हरी शिवराम खाडे ,सौ.पराबाई हरी खाडे</t>
  </si>
  <si>
    <t>श्रावण गोपाळा खाडे ,सौ.काळाबाई श्रावण खाडे</t>
  </si>
  <si>
    <t>शंकर गोपाळा खाडे ,सौ.शुक्राबाई शंकर खाडे</t>
  </si>
  <si>
    <t>उषा सागर खाडे ,श्री.सागर नामदेव खाडे</t>
  </si>
  <si>
    <t>मंगळू शिवराम खाडे ,सौ.कमळाबाई मंगळू खाडे</t>
  </si>
  <si>
    <t>काशिनाथ हरी खाडे ,सौ.लंकाबाई काशिनाथ खाडे</t>
  </si>
  <si>
    <t>यशवंत लक्ष्मन खाडे ,सौ.देऊबाई यशवंत खाडे</t>
  </si>
  <si>
    <t>वंदना सोपान खाडे ,श्री.सोपान यशवंत खाडे</t>
  </si>
  <si>
    <t>निवृत्ती लक्ष्मन खाडे ,सौ.विठाबाई निवृत्ती खाडे</t>
  </si>
  <si>
    <t>पांडुरंग पुंडलिक खाडे</t>
  </si>
  <si>
    <t>काळू आनंदा खाडे ,सौ.गोपाबाई काळू खाडे</t>
  </si>
  <si>
    <t>लहानू सुका खाडे ,सौ.लक्ष्मिबाई लहानू खाडे</t>
  </si>
  <si>
    <t>रामदास गोपाळा फसाळे ,सौ.मिराबाई रामदास फसाळे</t>
  </si>
  <si>
    <t>राजाराम गोपाळा फसाळे ,सौ.जानकाबाई राजाराम फसाळे</t>
  </si>
  <si>
    <t>आनंदा महादू खाडे ,सौ.ढवळाबाई आनंदा खाडे</t>
  </si>
  <si>
    <t>धर्मा श्रावण मोंढे ,सौ.लताबाई धर्मा मोंढे</t>
  </si>
  <si>
    <t>कृष्णा सदू खाडे ,सौ.भिमाबाई कृष्णा खाडे</t>
  </si>
  <si>
    <t>नवसू काशिराम खाडे ,सौ.काळाबाई नवसू खाडे</t>
  </si>
  <si>
    <t>विठ्ठल देवराम खाडे ,सौ.मंगाबाई विठ्ठल खाडे</t>
  </si>
  <si>
    <t>सुनिल ढवळू खाडे</t>
  </si>
  <si>
    <t>मंगळू सुका खाडे ,सौ.शुक्राबाई मंगळू खाडे</t>
  </si>
  <si>
    <t>भावडू रामचंद्र खाडे ,सौ.काश्याबाई भावडू खाडे ,श्री.शंकर रामचंद्र खाडे ,सौ.जिजाबाई शंकर खाडे</t>
  </si>
  <si>
    <t>किसन त्र्यंबक खाडे ,सौ.चंद्राबाई किसन खाडे</t>
  </si>
  <si>
    <t>गंगाराम सोमा खाडे ,सौ.पराबाई गंगाराम खाडे</t>
  </si>
  <si>
    <t>पुंडलिक सिताराम खाडे ,सौ.ढवळाबाई पुंडलिक खाडे</t>
  </si>
  <si>
    <t>किसन गोपाळा खाडे ,सौ.भिमाबाई किसन खाडे</t>
  </si>
  <si>
    <t>शंकर गोपाळा खाडे ,सौ.छबाबाई शंकर खाडे</t>
  </si>
  <si>
    <t>देवराम रुंजा खाडे ,सौ.कोंडाबाई देवराम खाडे</t>
  </si>
  <si>
    <t>रामदास सिताराम खाडे</t>
  </si>
  <si>
    <t>त्र्यंबक काशिराम खाडे</t>
  </si>
  <si>
    <t>काशिराम गोपाळा खाडे ,सौ.गंगुबाई काशिराम खाडे</t>
  </si>
  <si>
    <t>रुंजा ठका खाडे</t>
  </si>
  <si>
    <t>हिरामण त्र्यंबक खाडे ,सौ.साळूबाई हिरामण खाडे</t>
  </si>
  <si>
    <t>पांडू श्रावण खाडे ,सौ.जाईबाई पांडू खाडे</t>
  </si>
  <si>
    <t>गणपत रुंजा खाडे ,सौ.तान्हुबाई गणपत खाडे</t>
  </si>
  <si>
    <t>आनंदा रुंजा खाडे ,सौ.पार्वताबाई आनंदा खाडे</t>
  </si>
  <si>
    <t>काश्याबाई महादू बेंडकोळी</t>
  </si>
  <si>
    <t>हिरामण महादू बेंडकोळी ,सौ.साळूबाई हिरामण बेंडकोळी</t>
  </si>
  <si>
    <t>जगन हनुमंता खाडे</t>
  </si>
  <si>
    <t>धर्मा शंकर खाडे</t>
  </si>
  <si>
    <t>महादू श्रावण खाडे ,सौ.काळाबाई महादू खाडे</t>
  </si>
  <si>
    <t>संजय नामदेव खाडे</t>
  </si>
  <si>
    <t>निवृत्ती नामदेव खाडे ,सौ.गिताबाई निवृत्ती खाडे</t>
  </si>
  <si>
    <t>मुरलीधर काळू खाडे ,श्री.बाळू काळू खाडे ,सौ.सोनाबाई मुरलीधर खाडे ,सौ.मंदाबाई बाळू खाडे</t>
  </si>
  <si>
    <t>मंगळू रावजी खाडे</t>
  </si>
  <si>
    <t>श्रावण लक्ष्मन फसाळे</t>
  </si>
  <si>
    <t>सुका लक्ष्मन खाडे</t>
  </si>
  <si>
    <t>मिराबाई मुरलीधर खाडे</t>
  </si>
  <si>
    <t>दामू यशवंत खाडे ,सौ.सताबाई दामू खाडे</t>
  </si>
  <si>
    <t>मधु सोमा धोंगडे</t>
  </si>
  <si>
    <t>कोंडाजी शंकर खाडे</t>
  </si>
  <si>
    <t>रामदास महादू खाडे ,सौ.सावित्राबाई रामदास खाडे</t>
  </si>
  <si>
    <t>जानकाबाई नारायण मोंढे</t>
  </si>
  <si>
    <t>अनुसयाबाई आनंदा धोंगडे</t>
  </si>
  <si>
    <t>रंगनाथ काळू खाडे ,सौ.कोंडाबाई रंगनाथ खाडे</t>
  </si>
  <si>
    <t>सोमनाथ ढवळू खाडे ,सौ.सिंधुबाई सोमनाथ खाडे</t>
  </si>
  <si>
    <t>महादू काळू खाडे ,सौ.शुक्राबाई महादू खाडे</t>
  </si>
  <si>
    <t>लक्ष्मन बाळू भोये ,सौ.झुणका लक्ष्मन भोये</t>
  </si>
  <si>
    <t>रामदास काळू बेंडकोळी ,सौ.ठकुबाई रामदास बेंडकोळी</t>
  </si>
  <si>
    <t>यशवंत लक्ष्मन फसाळे ,सौ.कलाबाई यशवंत फसाळे</t>
  </si>
  <si>
    <t>आनंदा गंगाराम बेंडकोळी ,सौ.शांताबाई आनंदा बेंडकोळी</t>
  </si>
  <si>
    <t>शिवराम काळू पिंपळके</t>
  </si>
  <si>
    <t>शंकर नामदेव खाडे</t>
  </si>
  <si>
    <t>वामन चंदर खाडे ,सौ.पुनाबाई वामन खाडे</t>
  </si>
  <si>
    <t>भगवान ढवळू खाडे ,सौ.मनिषा भगवान खाडे</t>
  </si>
  <si>
    <t>लहानू रघुनाथ बेंडकोळी ,सौ.लताबाई लहानू बेंडकोळी</t>
  </si>
  <si>
    <t>विठ्ठल सावळीराम बेंडकोळी ,सौ.गजाबाई विठ्ठल बेंडकोळी</t>
  </si>
  <si>
    <t>गणपत महादू धोंगडे</t>
  </si>
  <si>
    <t>हरी सहादू बेंडकोळी ,सौ.ममताबाई हरी बेंडकोळी</t>
  </si>
  <si>
    <t>काशिनाथ रावजी बेंडकोळी</t>
  </si>
  <si>
    <t>सविता चंद्रकांत मोरे  ,श्री.चंद्रकांत मधुकर मोरे</t>
  </si>
  <si>
    <t>बाळू सोमा धोंगडे</t>
  </si>
  <si>
    <t>उषाताई सिताराम दाभाडे</t>
  </si>
  <si>
    <t>कचरू काशिनाथ तुपलोंढे</t>
  </si>
  <si>
    <t>बाळू काळू खाडे</t>
  </si>
  <si>
    <t xml:space="preserve">सावळीराम सोमा बेंडकोळी ,सौ.लहानुबाई सावळीराम बेंडकोळी </t>
  </si>
  <si>
    <t>गंगाराम रघु मोंढे ,सौ.सत्यभामा गंगाराम मोंढे</t>
  </si>
  <si>
    <t>एकनाथ चंदर बेंडकोळी  ,सौ.अलका एकनाथ बेंडकोळी</t>
  </si>
  <si>
    <t xml:space="preserve">सदू गोपाळा दिवे  ,सौ.सोनाबाई सदू </t>
  </si>
  <si>
    <t xml:space="preserve">भाऊसाहेब नामदेव मोरे  </t>
  </si>
  <si>
    <t xml:space="preserve">संपत पुंडलिक मोरे </t>
  </si>
  <si>
    <t>जयश्री संतोष डोळस</t>
  </si>
  <si>
    <t>जालिंदर दौलत तुपलोंढे,           सौ.हौसा जालिंदर तुपलोंढे</t>
  </si>
  <si>
    <t>बेबी दामू पारधी</t>
  </si>
  <si>
    <t>विमल कारभारी तुपलोंढे</t>
  </si>
  <si>
    <t>मयूर कारभारी तुपलोंढे</t>
  </si>
  <si>
    <t>निवृत्ती गोपाळा बेंडकोळी,          सौ.अनिता निवृत्ती बेंडकोळी.</t>
  </si>
  <si>
    <t>त्र्यंबक गंगाराम खाडे</t>
  </si>
  <si>
    <t>काळू पांडू बेंडकोळी</t>
  </si>
  <si>
    <t>अलका रामदास खाडे</t>
  </si>
  <si>
    <t>तुळसा भास्कर बेंडकोळी.</t>
  </si>
  <si>
    <t>हिरा उत्तम मोरे</t>
  </si>
  <si>
    <t xml:space="preserve">दामू हिरामण खाडे               </t>
  </si>
  <si>
    <t>अश्विनी रमेश बेंडकोळी</t>
  </si>
  <si>
    <t>दत्तु महादू खाडे</t>
  </si>
  <si>
    <t>बुधा महादू खाडे</t>
  </si>
  <si>
    <t>अनिल लक्ष्मन बेंडकोळी</t>
  </si>
  <si>
    <t>शंकर वामन बेंडकोळी</t>
  </si>
  <si>
    <t xml:space="preserve">काशिनाथ आनंदा खाडे , सौ .सुमन काशिनाथ खाडे </t>
  </si>
  <si>
    <t>गट नं ९८</t>
  </si>
  <si>
    <t>३१X ३१विटा मती कौलारू शौचालय सह</t>
  </si>
  <si>
    <t xml:space="preserve">सिताराम पुंडलिक मोरे </t>
  </si>
  <si>
    <t>२४X ३०विटा सिमेंट, पत्रे शौचालय सह</t>
  </si>
  <si>
    <t>३७८-१</t>
  </si>
  <si>
    <t>३७८-२</t>
  </si>
  <si>
    <t>३७८-३</t>
  </si>
  <si>
    <t>३०६-२</t>
  </si>
  <si>
    <t xml:space="preserve">पक्के विटा सिमेंट लोखंडी पत्रे शबरी आवास घरकुल योजना शौचालयासह २०२० </t>
  </si>
  <si>
    <t>सिमेंट शिट कॉटेज ३७.२१ चे ३५ कॉटेज</t>
  </si>
  <si>
    <t xml:space="preserve">डॉ.संजय वसंतराव पाटील व इतर-१ </t>
  </si>
  <si>
    <t xml:space="preserve">हार्ट संजीवनी सेंटर धोंडेगाव </t>
  </si>
  <si>
    <t>गट न.१३९+१५८/२(पै)१५१</t>
  </si>
  <si>
    <t>मनोहर भिमराव  तुपलोंढे</t>
  </si>
  <si>
    <t>बाजीराव भिमराव तुपलोंढे</t>
  </si>
  <si>
    <t xml:space="preserve">केशव रुंजा बेंडकोळी  सिताबाई केशव बेंडकोळी  </t>
  </si>
  <si>
    <t>काळू सिताराम बेंडकोळी,सुलाबाई काळू बेंडकोळी</t>
  </si>
  <si>
    <t>वनिता विष्णू बेंडकोळी ,विष्णू सुका बेंडकोळी ,सौ.विमल विष्णू बेंडकोळी</t>
  </si>
  <si>
    <t>पक्के विटा सिमेट,लोखंडी पत्रे शौचालयसह समाज कल्याण घरकुल सन-२०१९-२०</t>
  </si>
  <si>
    <t>गट न.</t>
  </si>
  <si>
    <t xml:space="preserve">  विटा सिमेंट,लोखंडी पत्रे शौचालयसह रमाई आवास.यो.घरकुल सन-२०१९-२०२०</t>
  </si>
  <si>
    <t xml:space="preserve">भास्कर राजाराम पगारे,संगिता भास्कर पगारे </t>
  </si>
  <si>
    <t>गट नं.107</t>
  </si>
  <si>
    <t>गट नं.76</t>
  </si>
  <si>
    <t>गट न.१४ ब</t>
  </si>
  <si>
    <t>शोभा रविंद्र गिते</t>
  </si>
  <si>
    <t xml:space="preserve">  विटा सिमेंट,लोखंडी पत्रे </t>
  </si>
  <si>
    <t>सावळीराम शिवराम बेंडकोळी</t>
  </si>
  <si>
    <t xml:space="preserve">  विटा माती,लोखंडी पत्रे ,स्वच्छ भारत मिशन टप्पा क्र.२ अंतर्गत शौचालय</t>
  </si>
  <si>
    <t>गट न.१५०</t>
  </si>
  <si>
    <t>गट नं.११४</t>
  </si>
  <si>
    <t xml:space="preserve">  विटा सिमेंट,लोखंडी पत्रे  शौचालयसह शबरी.आ.यो.घरकुल सन-२०१७-१८</t>
  </si>
  <si>
    <t xml:space="preserve"> विटा सिमेंट लोखंडी पत्रे, स्वच्छ भारत मिशन टप्पा क्र.२ अंतर्गत शौचालय</t>
  </si>
  <si>
    <t xml:space="preserve"> विटा माती सिमेंट पत्रे, स्वच्छ भारत मिशन टप्पा क्र.२ अंतर्गत शौचालय</t>
  </si>
  <si>
    <t>विटा माती सिमेंट पत्रे घरकुल,स्वच्छ भारत मिशन टप्पा क्र.२ अंतर्गत शौचालय</t>
  </si>
  <si>
    <t>गट न.५२८</t>
  </si>
  <si>
    <t xml:space="preserve">  विटा सिमेंट,लोखंडी पत्रे शौचालयसह शबरी आवास.यो.घरकुल सन-२०१९-२०२०</t>
  </si>
  <si>
    <t>गट न.५६०</t>
  </si>
  <si>
    <t xml:space="preserve">पत्र्याचे शेड </t>
  </si>
  <si>
    <t xml:space="preserve">गट न.५१ ब </t>
  </si>
  <si>
    <t xml:space="preserve">  विटा सिमेंट,लोखंडी पत्रे शौचालयसह </t>
  </si>
  <si>
    <t xml:space="preserve">गट न.१७ </t>
  </si>
  <si>
    <t>प्रशांत पांडुरंग घुले</t>
  </si>
  <si>
    <t xml:space="preserve">आर सी सी स्लॅप इमारत </t>
  </si>
  <si>
    <t>गट नं १४१</t>
  </si>
  <si>
    <t xml:space="preserve">गट न.१७९ </t>
  </si>
  <si>
    <t xml:space="preserve">युवराज सोमनाथ दिवे पुष्पा युवराज दिवे  </t>
  </si>
  <si>
    <t xml:space="preserve">अर्धे पक्के दगड,विटा,माती पत्रेचे घर </t>
  </si>
  <si>
    <t>पत्र्याचे शेड</t>
  </si>
  <si>
    <t>गट न.१३७</t>
  </si>
  <si>
    <t>सचिन सुरेश कुलकर्णी</t>
  </si>
  <si>
    <t xml:space="preserve">सिमेंट,विटा,वाळू पक्के बांधकाम किचन </t>
  </si>
  <si>
    <t>गट न.११२</t>
  </si>
  <si>
    <t>दत्तात्रेय मधुकर मोरे,सुनिता दत्तात्रेय मोरे</t>
  </si>
  <si>
    <t>गट न.२५६</t>
  </si>
  <si>
    <t>शंकर रामचंद्र खाडे</t>
  </si>
  <si>
    <t>आर.सि.सि.इमारत</t>
  </si>
  <si>
    <t xml:space="preserve">गट न.१३८ ब </t>
  </si>
  <si>
    <t>सविता संजय जगताप</t>
  </si>
  <si>
    <t xml:space="preserve">  विटा सिमेंट,लोखंडी पत्रे शौचालयसह पंतप्रधान आवास.यो.घरकुल सन-२०२१-२०२२</t>
  </si>
  <si>
    <t>गट न.८७/२</t>
  </si>
  <si>
    <t>अमोल बबन मोरे</t>
  </si>
  <si>
    <t xml:space="preserve">पक्के विटा सिमेटी,लोखंडी पत्रे शौचालयसह पंतप्रधान आवास योजना  घरकुल सन २०२१-२०२२ </t>
  </si>
  <si>
    <t>दिपक नारायण मोरे, दुर्गा दिपक मोरे</t>
  </si>
  <si>
    <t xml:space="preserve">विटा माती ,कौले शौचालयसह घरकुल </t>
  </si>
  <si>
    <t>गट न.१०० ब</t>
  </si>
  <si>
    <t>पांडुरंग भिका कातड,हिराबाई पांडुरंग कातड</t>
  </si>
  <si>
    <t>५१४/१</t>
  </si>
  <si>
    <t>५१४/२</t>
  </si>
  <si>
    <t>मनोहर रामदास मोरे, ,सौ.स्मिता मनोहर मोरे</t>
  </si>
  <si>
    <t>रावजी पांडू बेंडकोळी</t>
  </si>
  <si>
    <t xml:space="preserve">  विटा सिमेंट,लोखंडी पत्रे शौचालयसह शबरीआवास योजना.घरकुल सन-२०२१-२०२२</t>
  </si>
  <si>
    <t xml:space="preserve"> विटा सिमेंट,लोखंडीपत्रे पंतप्रधान आवास योजना शौचालयसह घरकुल सन-२०२१-२०२२</t>
  </si>
  <si>
    <t xml:space="preserve">पक्के विटा सिमेटी,सिमेंटी पत्रे शौचालय सह पंतप्रधान आवास योजना घरकुल सन २०२१-२२ </t>
  </si>
  <si>
    <t xml:space="preserve">पक्के आर.सी.सी. शौचालय सह पंतप्रधान आवास योजना घरकुल सन २०२१-२२ </t>
  </si>
  <si>
    <t>विष्णू पांडू बेंडकोळी</t>
  </si>
  <si>
    <t xml:space="preserve">  विटा सिमेंट,लोखंडी पत्रे शौचालयसह शबरी आवास योजना.घरकुल सन-२०२१-२२</t>
  </si>
  <si>
    <t xml:space="preserve">  विटा सिमेंट,सिमेंट पत्रे  शौचालयसह शबरी.आवास.यो.घरकुल सन-२०२१-२२</t>
  </si>
  <si>
    <t>गट न.१०१ ब</t>
  </si>
  <si>
    <t>सुमन खंडू मोरे</t>
  </si>
  <si>
    <t xml:space="preserve">गट न.१६८ </t>
  </si>
  <si>
    <t xml:space="preserve">  विटा सिमेंट,लोखंडी पत्रे शौचालयसह पंतप्रधान  आवास.यो.घरकुल सन-२०२१-२०२२</t>
  </si>
  <si>
    <t xml:space="preserve">  विटा सिमेंट,लोखंडी पत्रे शौचालयसह रमाई आवास.यो.घरकुल सन-२०२१-२०२२</t>
  </si>
  <si>
    <t xml:space="preserve">गट न.१३६ </t>
  </si>
  <si>
    <t>४०३-२</t>
  </si>
  <si>
    <t>देवराम सदू खाडे ,सौ.कचराबाई देवराम खाडे</t>
  </si>
  <si>
    <t>पक्के विटा सिमेटी,लोखंडी पत्रे शौचालयसह पंतप्रधान आवास योजना घरकुल सन -२०२१-२२</t>
  </si>
  <si>
    <t>५४-१</t>
  </si>
  <si>
    <t>११५-१ अ</t>
  </si>
  <si>
    <t>११५-१ ब</t>
  </si>
  <si>
    <t>२२०-२अ</t>
  </si>
  <si>
    <t>२२०-२ब</t>
  </si>
  <si>
    <t>२२०-२क</t>
  </si>
  <si>
    <t>पक्के विटा सिमेटी,सिमेंटी पत्रे पंतप्रधानआवास योजना शौचालयसह घरकुल सन-२०२१-२२</t>
  </si>
  <si>
    <t xml:space="preserve">  पक्के विटा सिमेट,लोखंडी पत्रे पंतप्रधान आवास योजना  शौचालयसह घरकुल सन २०२१-२२</t>
  </si>
  <si>
    <t>११७-१</t>
  </si>
  <si>
    <t>११७-२</t>
  </si>
  <si>
    <t xml:space="preserve">  विटा सिमेंट,लोखंडी पत्रे शौचालयसह पंत प्रधान .आवास .यो.घरकुल सन-२०१९-२०</t>
  </si>
  <si>
    <t xml:space="preserve">   विटा सिमेंट,लोखंडी पत्रे शौचालयसह पंत प्रधान .आवास .यो.घरकुल सन-२०२१-२२,स्वच्छ भारत मिशन टप्पा क्र.२ अंतर्गत शौचालय</t>
  </si>
  <si>
    <t xml:space="preserve">  विटा सिमेंट लोखंडी पत्रे पंतप्रधान आवास योजना  शौचालय सह घरकुल सन-२०२१-२२</t>
  </si>
  <si>
    <t xml:space="preserve"> विटा सिमेंट,लोखंडीपत्रे शबरी आवास योजना शौचालयसह घरकुल सन-२०२१-२०२२</t>
  </si>
  <si>
    <t xml:space="preserve">सदर व्यक्ती मयत </t>
  </si>
  <si>
    <t>आबा शिवराम बेंडकोळी</t>
  </si>
  <si>
    <t>वामन चंदर खाडे</t>
  </si>
  <si>
    <t>सोमनाथ चंदर खाडे</t>
  </si>
  <si>
    <t>छबू पुंडलिक बेंडकोळी</t>
  </si>
  <si>
    <t>चंदर मंगळू बेंडकोळी</t>
  </si>
  <si>
    <t>तुळशीराम मुरलीधर बेंडकोळी,रेणुका तुळशीराम बेंडकोळी</t>
  </si>
  <si>
    <t>मोहन मधुकर बेंडकोळी, हिरा मोहन बेंडकोळी</t>
  </si>
  <si>
    <t xml:space="preserve">सचिन दिलीप पगारे </t>
  </si>
  <si>
    <t>दादा गंगाधर बेंडकोळी, राधा दादा बेंडकोळी</t>
  </si>
  <si>
    <t>प्रकाश निवृत्ती बेंडकोळी,शिला निवृत्ती बेंडकोळी</t>
  </si>
  <si>
    <t>सदाशिव मुरलीधर बेंडकोळी,इंदुबाई सदाशिव बेंडकोळी</t>
  </si>
  <si>
    <t>शामराव काळू तुपलोंढे</t>
  </si>
  <si>
    <t>लहानू चंदर खाडे</t>
  </si>
  <si>
    <t>राजाराम मुरलीधर बेंडकोळी, सिंधुबाई राजाराम बेंडकोळी</t>
  </si>
  <si>
    <t>काशिनाथ काळू बेंडकोळी</t>
  </si>
  <si>
    <t>काशिनाथ नवसू खाडे</t>
  </si>
  <si>
    <t>तुळशीदास आनंदा बेंडकोळी,योगिता तुळशीदास बेंडकोळी</t>
  </si>
  <si>
    <t>बबन त्र्यंबक बेंडकोळी</t>
  </si>
  <si>
    <t>सुकदेव नवसू खाडे</t>
  </si>
  <si>
    <t>सोमनाथ विष्णू बेंडकोळी</t>
  </si>
  <si>
    <t xml:space="preserve">  विटा सिमेंट, सिमेंट पत्रे शौचालय सह</t>
  </si>
  <si>
    <t>विटा सिमेंट लोखंडी पत्रे</t>
  </si>
  <si>
    <t xml:space="preserve">  विटा  सिमेंटी पत्रे,शौचालयसह </t>
  </si>
  <si>
    <t xml:space="preserve"> विटा लोखंडी पत्रे,शौचालयसह</t>
  </si>
  <si>
    <t xml:space="preserve"> विटा सिमेंट,सिमेंटी पत्रे, शौचालयसह</t>
  </si>
  <si>
    <t xml:space="preserve"> विटा सिमेंटी पत्रे,शौचालयसह</t>
  </si>
  <si>
    <t>३८३-१</t>
  </si>
  <si>
    <t>३८३-२</t>
  </si>
  <si>
    <t>३८३-३</t>
  </si>
  <si>
    <t>३८३-४</t>
  </si>
  <si>
    <t>३८३-५</t>
  </si>
  <si>
    <t>३८३-६</t>
  </si>
  <si>
    <t>राजाराम त्र्यंबक धोंगडे</t>
  </si>
  <si>
    <t>महादू त्र्यंबक धोंगडे</t>
  </si>
  <si>
    <t>वामन त्र्यंबक धोंगडे</t>
  </si>
  <si>
    <t>देवराम त्र्यंबक धोंगडे</t>
  </si>
  <si>
    <t xml:space="preserve">युवराज सोमनाथ दिवे, पुष्पा युवराज दिवे  </t>
  </si>
  <si>
    <t xml:space="preserve"> विटा माती,पत्रे शौचालय सह</t>
  </si>
  <si>
    <t>गट न.९१/२</t>
  </si>
  <si>
    <t>निवृत्ती दल्लू भोये ,जिजाबाई निवृत्ती भोये</t>
  </si>
  <si>
    <t>विटा सिमेंट लोखंडी पत्रे शौचालय सह शबरी आवास घरकुल सन -२०१९-२०</t>
  </si>
  <si>
    <t>पक्के विटा सिमेंटी लोखंडी पत्रे इआयो घरकुल सन-२०१५/१६ शौचालय सह</t>
  </si>
  <si>
    <t>विटा सिमेंट लोखंडी पत्रे, शौचालय सह शबरी आवास योजना घरकुल सन-२०१९-२०</t>
  </si>
  <si>
    <t xml:space="preserve">नाना  कचरू बेंडकोळी </t>
  </si>
  <si>
    <t>रुपाली चिंतामण बेंडकोळी,चिंतामण यादव बेंडकोळी</t>
  </si>
  <si>
    <t>१७१-१</t>
  </si>
  <si>
    <t>१७१-२</t>
  </si>
  <si>
    <t>पक्के विटा,सिमेंट लोखंडी पत्रे शौचालय सह पंतप्रधान आवास घरकुल सन-२०२१-२०२२</t>
  </si>
  <si>
    <t>जयराम सदू दिवे</t>
  </si>
  <si>
    <t>लक्ष्मन सावळीराम बेंडकोळी,सौ.मंगल लक्ष्मन बेंडकोळी.</t>
  </si>
  <si>
    <t>सोनू लहानू मोंढे,सौ.तुळसा सोनू मोंढे</t>
  </si>
  <si>
    <t>हिराबाई धोंडीराम बेंडकोळी, धोंडीराम लालू बेंडकोळी</t>
  </si>
  <si>
    <t>२२०-१ब</t>
  </si>
  <si>
    <t>२२०-१अ</t>
  </si>
  <si>
    <t xml:space="preserve"> विटा सिमेंट लोखंडी पत्रे ,शौचालयसह इआयो घरकुल सन-२०१५-१६             ४०८  स्क़्रेर फुट पूर्वेस बखळ जागा</t>
  </si>
  <si>
    <t>चिंगा सुका पगारे सौ.सरूबाई चिंगा पगारे</t>
  </si>
  <si>
    <t>बाबुराव गोविंदा दिवे ,सौ.देवकाबाई बाबुराव दिवे</t>
  </si>
  <si>
    <t>लक्ष्मन शिवराम बेंडकोळी ,सौ.कमळाबाई लक्ष्मन बेंडकोळी</t>
  </si>
  <si>
    <t xml:space="preserve"> पक्के विटा सिमेट,सिमेंटीपत्रे शौचालयसह शबरी आवास योजना घरकुल </t>
  </si>
  <si>
    <r>
      <t xml:space="preserve">                                                    </t>
    </r>
    <r>
      <rPr>
        <sz val="28"/>
        <color theme="1"/>
        <rFont val="Kokila"/>
        <family val="2"/>
      </rPr>
      <t xml:space="preserve">  ग्रामपंचायत धोंडेगांव ता.जि.नाशिक  </t>
    </r>
    <r>
      <rPr>
        <sz val="20"/>
        <color theme="1"/>
        <rFont val="Kokila"/>
        <family val="2"/>
      </rPr>
      <t xml:space="preserve">                                                                             नमुना नंबर-८        </t>
    </r>
    <r>
      <rPr>
        <sz val="14"/>
        <color theme="1"/>
        <rFont val="Kokila"/>
        <family val="2"/>
      </rPr>
      <t>[ (नियम-३२(१) पहा]</t>
    </r>
  </si>
  <si>
    <t>करास पाञ असलेल्या इमारती व जमीनी यांची सन २०२३-२४  ते २०२६-२७ या वर्षासाठी कर आकारणी नोंदवही  (असेसमेंट लिस्ट)</t>
  </si>
  <si>
    <t>गट न.५६</t>
  </si>
  <si>
    <t>सोमनाथ पांडू बेंडकोळी, जिजाबाई सोमनाथ बेंडकोळी</t>
  </si>
  <si>
    <t>गट न.७०ब</t>
  </si>
  <si>
    <t>लखन सोमनाथ बेंडकोळी, मनिषा लखन बेंडकोळी</t>
  </si>
  <si>
    <t xml:space="preserve">नाना गोपाळा फसाळे , लक्ष्मिबाई गोपाळा फसाळे ,रामदास गोपाळा फसाळे ,राजाराम गोपाळा फसाळे ,हौसाबाई दगडू शिंदे  </t>
  </si>
  <si>
    <t>७६-१</t>
  </si>
  <si>
    <t>७६-२</t>
  </si>
  <si>
    <t>गट नं.५६५</t>
  </si>
  <si>
    <t>सुरेश सुकदेव बेंडकोळी,मंगल सुरेश बेंडकोळी</t>
  </si>
  <si>
    <t>सिताबाई विठ्ठल आचारी</t>
  </si>
  <si>
    <t>268-२</t>
  </si>
  <si>
    <t xml:space="preserve">प्रभाकर उत्तम बेंडकोळी </t>
  </si>
  <si>
    <t>२६८-१</t>
  </si>
  <si>
    <t>४१३-१</t>
  </si>
  <si>
    <t>४१३-२</t>
  </si>
  <si>
    <t>भगवान महादू खाडे</t>
  </si>
  <si>
    <t>हिरामण महादू खाडे</t>
  </si>
  <si>
    <t>उत्तम मोतीराम बेंडकोळी</t>
  </si>
  <si>
    <t>गट न.७३</t>
  </si>
  <si>
    <t>रघुनाथ कचरू बेंडकोळी,हिराबाई रघुनाथ बेंडकोळी</t>
  </si>
  <si>
    <t xml:space="preserve">  विटा सिमेंट,लोखंडी पत्रे शौचालयसह इंदिरा आवास.यो.घरकुल सन-२००९-२०१०</t>
  </si>
  <si>
    <t>१२४-१</t>
  </si>
  <si>
    <t>१२४-२</t>
  </si>
  <si>
    <t>गट न.६००</t>
  </si>
  <si>
    <t>मंदाबाई भाऊराज बेंडकोळी</t>
  </si>
  <si>
    <t xml:space="preserve">विटा, माती लोखंडी पत्रे </t>
  </si>
  <si>
    <t>कैलास  रामचंद्र मटाले</t>
  </si>
  <si>
    <t>सिमेंट,विटा,वाळू पक्के बांधकाम रेस्टॉरंट</t>
  </si>
  <si>
    <t>स्मिरा मल्टी-क्युझिन रेस्टॉरंट आणि रिसॉर्ट्स</t>
  </si>
  <si>
    <t>गट न.५९८</t>
  </si>
  <si>
    <t>शबरी आदिवाशी वित्त व विकास महामंडळ मर्या.नाशिक २ शाखा कार्यालय नाशिक यांचा २००००० लाख रुपये कर्ज बोजा दिनांक :-०७/११/२०२३</t>
  </si>
  <si>
    <t>गट न.११५</t>
  </si>
  <si>
    <t xml:space="preserve">  विटा माती,लोखंडी पत्रे </t>
  </si>
  <si>
    <t>गट न.६२ब</t>
  </si>
  <si>
    <t>खंडेराव भागुजी पाटील</t>
  </si>
  <si>
    <t>पत्र्याचे ओपन  शेड</t>
  </si>
  <si>
    <t>गट न.१३८ ब</t>
  </si>
  <si>
    <t>आर.सी.सी. बांधकाम  तीन मजली इमारत ५५ X ३७</t>
  </si>
  <si>
    <t>2023-24</t>
  </si>
  <si>
    <t>४३३-१</t>
  </si>
  <si>
    <t>४३३-२</t>
  </si>
  <si>
    <t>गट न.१४३</t>
  </si>
  <si>
    <t>भिका धोंडीराम पगारे,ज्योती भिका पगारे</t>
  </si>
  <si>
    <t xml:space="preserve">  विटा सिमेंट,लोखंडी पत्रे शौचालयसह रमाईआवास.यो.घरकुल सन-२०२१-२०२२</t>
  </si>
  <si>
    <t>कांतीलाल धोंडीराम पगारे,सोनल कांतीलाल पगारे</t>
  </si>
  <si>
    <t>खंडेराव गोविंद तुपलोंढे</t>
  </si>
  <si>
    <t xml:space="preserve">गट न.१४१ </t>
  </si>
  <si>
    <t xml:space="preserve">कैलास बाबुराव बेंडकोळी </t>
  </si>
  <si>
    <t xml:space="preserve"> आर.सी.सी. बांधकाम शौचालयसह पंतप्रधान आवास.यो.घरकुल सन-२०२१-२०२२</t>
  </si>
  <si>
    <t>गट न.२९</t>
  </si>
  <si>
    <t xml:space="preserve">दिनांक.२७/०७/२०२३ठराव क्र.३२/१ अन्वये. </t>
  </si>
  <si>
    <t>मासिक सभा दि.२२/०५/२०२३ ठराव क्र.१६/३ अन्वये</t>
  </si>
  <si>
    <t>मासिक सभा दि.२६/०६/२०२३ ठराव क्र.२३/१ अन्वये</t>
  </si>
  <si>
    <t>मासिक सभा दि.२६/०६/२०२३ ठराव क्र.२३/३ अन्वये</t>
  </si>
  <si>
    <t>मासिक सभा दि.२७/०७/२०२३ ठराव क्र.३२/३ अन्वये</t>
  </si>
  <si>
    <t>४०३-१</t>
  </si>
  <si>
    <t>मासिक सभा दिनांक २७/०९/२०२३ ठराव क्र.४७/२ अन्वये</t>
  </si>
  <si>
    <t>मासिक सभा दि.२७/०९/२०२३ ठराव क्र.४७/३ अन्वये</t>
  </si>
  <si>
    <t>मासिक सभा दि.२७/०९/२०२३ ठराव क्र.४७/५ अन्वये</t>
  </si>
  <si>
    <t>[पाया ] विटा सिमेंट लोखंडी पत्रे</t>
  </si>
  <si>
    <t>मासिक सभा दि.२४/०१/२०२४ ठराव क्र.८१/२ अन्वये</t>
  </si>
  <si>
    <t>१२--१</t>
  </si>
  <si>
    <t>मासिक सभा दि.२४/०१/२०२४ ठराव क्र.८१/१अन्वये</t>
  </si>
  <si>
    <t>222--१</t>
  </si>
  <si>
    <t>222--२</t>
  </si>
  <si>
    <t>मासिक सभा दि.२८/०३/२०२४ ठराव क्र.९७/३अन्वये</t>
  </si>
  <si>
    <t>मासिक सभा दि.२४/०१/२०२४ ठराव क्र.८१/४ अन्वये</t>
  </si>
  <si>
    <t>मासिक सभा दि.२४/०१/२०२४ ठराव क्र.८१/७ अन्वये</t>
  </si>
  <si>
    <t>मासिक सभा दि.३०/०३/२०२४ ठराव क्र.६७/१ अन्वये</t>
  </si>
  <si>
    <t>मासिक सभा दि.२४/०१/२०२४ ठराव क्र.८१/१ अन्वये</t>
  </si>
  <si>
    <t>मासिक सभा दि.२८/११/२०२३ ठराव क्र.६७/२अन्वये</t>
  </si>
  <si>
    <t>मासिक सभा दि.२४/०१/२०२४ ठराव क्र.८१/३अन्वये</t>
  </si>
  <si>
    <t>गट न.३/१</t>
  </si>
  <si>
    <t>सुभाष भगवंत मोरे</t>
  </si>
  <si>
    <t xml:space="preserve"> विटा माती  पत्रे शौचालय </t>
  </si>
  <si>
    <t>१७१-3</t>
  </si>
  <si>
    <t>मासिक सभा दि.३०/०५/२०२४ ठराव क्र.११/२ अन्वये मंजूर.</t>
  </si>
  <si>
    <t>इंडस टावर लिमिटेड</t>
  </si>
  <si>
    <t>गट न.५८६</t>
  </si>
  <si>
    <t>मासिक सभा दि.३०/०३/२०२४ ठराव क्र.६७/१० अन्वये मंजूर.</t>
  </si>
  <si>
    <t>मासिक सभा दि.३०/०५/२०२४ ठराव क्र.११/१ अन्वये मंजूर.</t>
  </si>
  <si>
    <t>मासिक सभा दि.३०/०५/२०२४ ठराव क्र.११/३ अन्वये मंजूर.</t>
  </si>
  <si>
    <r>
      <t>[</t>
    </r>
    <r>
      <rPr>
        <sz val="8"/>
        <color rgb="FFFF0000"/>
        <rFont val="Kokila"/>
        <family val="2"/>
      </rPr>
      <t>एकूण क्षेत्र २२५० चौ.फुट पैकी १९X१९= ३६१ चौ.फुट X १० मजले =३६१० चौ.फुट  व यंत्र ६६३ चौ.फुट व उर्वरीत बखळ जागा १०७६ चौ.फुट</t>
    </r>
    <r>
      <rPr>
        <sz val="11"/>
        <rFont val="Kokila"/>
        <family val="2"/>
      </rPr>
      <t>] मोबाईल टावर फौंडेशन ११०० स्के.फुट,DG सेट  १०० स्के.फुट,बखल जागा  १३०० स्के.फुट एकूण = १६०० स्के.फुट.</t>
    </r>
  </si>
  <si>
    <t>मोबाईल टावर फौंडेशन ११०० स्के.फुट,DG सेट  १०० स्के.फुट,बखल जागा  १३०० स्के.फुट एकूण = १६०० स्के.फुट.</t>
  </si>
  <si>
    <t>मासिक सभा दि.३०/०५/२०२४ ठराव क्र.११/४अन्वये मंजूर.</t>
  </si>
  <si>
    <t>शांताराम निवृत्ती बेंडकोळी</t>
  </si>
  <si>
    <t>गट न.११४</t>
  </si>
  <si>
    <t xml:space="preserve"> विटा सिमेंट,सिमेंटी पत्रे शौचालयसह शौचालयसह पंतप्रधान आवास.यो.घरकुल सन-२०२१-२०२२</t>
  </si>
  <si>
    <t>गट न.१९३</t>
  </si>
  <si>
    <t>संजय शंकर तुपलोंढे, सौ.सिमा संजय तुपलोंढे</t>
  </si>
  <si>
    <t>गट न.९</t>
  </si>
  <si>
    <t>मासिक सभा दि.  /    /२०२४ ठराव क्र.    अन्वये</t>
  </si>
  <si>
    <t xml:space="preserve">विटा, माती लोखंडीपत्रे </t>
  </si>
  <si>
    <t xml:space="preserve">विटा, माती सिमेंटीपत्रे </t>
  </si>
  <si>
    <t>पोपट बाळू लीलके</t>
  </si>
  <si>
    <t>४६९-२</t>
  </si>
  <si>
    <t>गट न.८०-१</t>
  </si>
  <si>
    <t xml:space="preserve">लोखंडी पत्र्याचे शेड </t>
  </si>
  <si>
    <t>मासिक सभा दि.२८/०६/२०२४ ठराव क्र.१८/१ अन्वये मंजूर</t>
  </si>
  <si>
    <t>पोपट सहादू तुपलोंढे,सौ जैयवांतबाई  पोपट तुपलोंढे ,श्री.दिनकर यशवंत तुपलोंढे</t>
  </si>
  <si>
    <t>मासिक सभा दि.१०/०७/२०२४ ठराव क्र.२४/१अन्वये</t>
  </si>
  <si>
    <t>३१८-१</t>
  </si>
  <si>
    <t>३१८-२</t>
  </si>
  <si>
    <t>मासिक सभा दि.३०/०५/२०२४ ठराव क्र.११/४ अन्वये</t>
  </si>
  <si>
    <t>मासिक सभा दि.३०/०५/२०२४ ठराव क्र.११/६अन्वये मंजूर.</t>
  </si>
  <si>
    <t>२५१-१</t>
  </si>
  <si>
    <t>२५१-२</t>
  </si>
  <si>
    <t>२५१-३</t>
  </si>
  <si>
    <t>मासिक सभा ३०/०५/२४ ठराव क्र.११/५ अन्वये.</t>
  </si>
  <si>
    <t>पक्के विटा,सिमेंट लोखंडी पत्रे शौचालय सह शबरी  आवास घरकुल सन-२०२३-२०२४</t>
  </si>
  <si>
    <t xml:space="preserve"> [विटा माती कौलारू,शौचालयसह]विटा सिमेंट,लोखंडी पत्रे शौचालयसह शौचालयसह शबरी  आवास.यो.घरकुल सन-२०२२-२०२3</t>
  </si>
  <si>
    <t>[पक्के विटा सिमेटी,सिमेंटी पत्रे शौचालयसह पुनर्वसन घरकुल]विटा सिमेंट,सिमेंटी पत्रे शौचालयसह शौचालयसह शबरी  आवास.यो.घरकुल सन-२०२२-२०२३</t>
  </si>
  <si>
    <t xml:space="preserve"> [विटा माती,सिमेटी पत्रे शौचालयसह] विटा सिमेंट,सिमेंटी पत्रे शौचालयसह शौचालयसह शबरी  आवास.यो.घरकुल सन-२०२२-२०२३ </t>
  </si>
  <si>
    <t>गट न.२५७</t>
  </si>
  <si>
    <t>बंटी रतन खाडे</t>
  </si>
  <si>
    <t>चिंगाबाई विलास फसाळे</t>
  </si>
  <si>
    <t xml:space="preserve">पांडुरंग चंदर बेंडकोळी              </t>
  </si>
  <si>
    <t xml:space="preserve">कच्चे विटा माती लोखंडी पत्रे   </t>
  </si>
  <si>
    <t>गट न.८७-२</t>
  </si>
  <si>
    <t>विटा सिमेंट,लोखंडी पत्रे शौचालयसह शबरीआवास योजना.घरकुल सन-२०२३-२०२४</t>
  </si>
  <si>
    <t>मासिक सभा दि.   /     /२०२४ ठराव क्र.   ने मंजूर</t>
  </si>
  <si>
    <t>मासिक सभा दि.    /   /२०२४ ठराव क्र.      अन्वये</t>
  </si>
  <si>
    <t>२२१-२</t>
  </si>
  <si>
    <t xml:space="preserve">गुरुनाथ राजाराम बेंडकोळी </t>
  </si>
  <si>
    <t>पक्के विटा सिमेंट लोखंडी पत्रे शौचालय सह शबरी आवास योजना घरकुल सन २०२३-२०२४</t>
  </si>
  <si>
    <t>७३/१</t>
  </si>
  <si>
    <t>७३/२</t>
  </si>
  <si>
    <t>मोतीराम लक्ष्मन खाडे ,सौ.आनाबाई मोतीराम खाडे</t>
  </si>
  <si>
    <t>४१८-१</t>
  </si>
  <si>
    <t>४१८-२</t>
  </si>
  <si>
    <t>२१७-१</t>
  </si>
  <si>
    <t xml:space="preserve"> विटा माती सिमेंटी पत्रे </t>
  </si>
  <si>
    <t xml:space="preserve">  पक्के विटा सिमेंट,लोखंडी पत्रे,शबरी आवास योजना घरकुल  शौचालयसह सन -२०२२-२३</t>
  </si>
  <si>
    <t>१७८-१</t>
  </si>
  <si>
    <t>१७८-२</t>
  </si>
  <si>
    <t xml:space="preserve"> पक्के विटा सिमेट,लोखंडी पत्रे शौचालयसह शबरी आवास योजना घरकुल सन २०२२-२०२३</t>
  </si>
  <si>
    <t>योगेश दत्तू बेंडकोळी</t>
  </si>
  <si>
    <t xml:space="preserve"> विटा सिमेंट लोखंडी पत्रे,शबरी आवास योजना शौचालयसह घरकुल सन २०२३-२०२४</t>
  </si>
  <si>
    <t>पक्के विटा सिमेट,लोखंडी पत्रे शबरी आवास योजना शौचालयसह घरकुल सन-२०२३-२०२४</t>
  </si>
  <si>
    <t>गट न.१९१ क</t>
  </si>
  <si>
    <t>संजय मधुकर खाडे</t>
  </si>
  <si>
    <t xml:space="preserve"> विटा सिमेंट,सिमेंटी पत्रे शबरी  आवास.योजना शौचालयसह घरकुल सन-२०२२-२०२३</t>
  </si>
  <si>
    <t xml:space="preserve"> विटा सिमेंट,सिमेंटी पत्रे  शबरी  आवास.योजना शौचालयसह घरकुल सन-२०२२-२०२३</t>
  </si>
  <si>
    <t>किसन रुंजा बेंडकोळी,सौ.लताबाई किसन बेंडकोळी</t>
  </si>
  <si>
    <t>पोपट त्र्यंबक धोंगडे,सौ.उषा पोपट धोंगडे</t>
  </si>
  <si>
    <t>अशोक नवसू खाडे,सौ.भागाबाई अशोक खाडे</t>
  </si>
  <si>
    <t>भगवान आनंदा धोंगडे,सौ.गिताबाई भगवान खाडे</t>
  </si>
  <si>
    <t>गट नं.३६</t>
  </si>
  <si>
    <t>अमृता ढवळू बेंडकोळी ,सौ.काश्याबाई अमृता बेंडकोळी</t>
  </si>
  <si>
    <t>रावजी सुका  बेंडकोळी,सौ.कौसाबाई रावजी बेंडकोळी</t>
  </si>
  <si>
    <t>उत्तम सुका  बेंडकोळी,सौ.चांगुनाबाई उत्तम बेंडकोळी</t>
  </si>
  <si>
    <t>[माती बांधकाम कौलारू शौचालयसह] पक्के विटा सिमेंटी लोखंडी पत्रे शौचालय सह शबरी आवास योजना घरकुल सन २०२३-२०२४</t>
  </si>
  <si>
    <t xml:space="preserve"> [पक्के विटा सिमेट,सिमेंटीपत्रे शौचालयसह घरकुल ]  आर.सी.सी. बांधकाम शौचालयसह शबरी आवास.यो.घरकुल सन-२०२३-२०२४</t>
  </si>
  <si>
    <t>१२५-१</t>
  </si>
  <si>
    <t>[पक्के विटा सिमेट,लोखंडी पत्रे शौचालयसह घरकुल ] पक्के विटा सिमेंट लोखंडी पत्रे शौचालय सह शबरी आवास योजना घरकुल सन-२०२३-२०२४</t>
  </si>
  <si>
    <t>गट नं.२८५</t>
  </si>
  <si>
    <t>नामदेव कचरू बेंडकोळी</t>
  </si>
  <si>
    <t>पुंडलिक  कचरू बेंडकोळी</t>
  </si>
  <si>
    <t xml:space="preserve"> विटा सिमेंट,लोखंडी पत्रे शबरी  आवास.योजना शौचालयसह घरकुल सन-२०२२-२०२३</t>
  </si>
  <si>
    <t xml:space="preserve"> विटा सिमेंट,लोखंडी पत्रे शबरी  आवास.योजना शौचालयसह घरकुल सन-२०२३-२०२४</t>
  </si>
  <si>
    <t>पक्के वीट बांधकाम शबरी आवास योजना घरकुल सन २०२३-२०२४</t>
  </si>
  <si>
    <t>पक्के वीट बांधकाम शबरी आवास योजना घरकुल सन २०२२-२०२३</t>
  </si>
  <si>
    <t xml:space="preserve"> पक्के विट बांधकाम शबरी आवास योजना घरकुल सन २०२३-२०२४</t>
  </si>
  <si>
    <t>आनंदा गंगाराम खाडे</t>
  </si>
  <si>
    <t>पिंटू पंढरीनाथ बेंडकोळी</t>
  </si>
  <si>
    <t>पक्के वीट बांधकाम पंतप्रधान आवास योजना घरकुल सन २०२४-२०२५</t>
  </si>
  <si>
    <t>लक्ष्मि अशोक बेंडकोळी</t>
  </si>
  <si>
    <t>गोकुळ निवृत्ती बेंडकोळी,सौ.उज्वला गोकुळ बेंडकोळी</t>
  </si>
  <si>
    <t>सुरेश कचरू बेंडकोळी,सौ.ढवळाबाई सुरेश बेंडकोळी</t>
  </si>
  <si>
    <t>पक्के वीट बांधकाम शबरी आवास योजना घरकुल सन-२०२३-२०२४</t>
  </si>
  <si>
    <t xml:space="preserve">[पक्के विटा सिमेटी,सिमेंटी पत्रे शौचालयसह पुनर्वसन घरकुल] पक्के वीट बांधकाम शबरी आवास योजना घरकुल सन-२०२३-२०२४ </t>
  </si>
  <si>
    <t>१४५-१</t>
  </si>
  <si>
    <t>१४५-२</t>
  </si>
  <si>
    <t>मासिक सभा ता.२८/०६/२०२४ ठराव क्र.  ने मंजूर</t>
  </si>
  <si>
    <t>मासिक सभा दि.  /   /२०२४ ठराव क्र.  ने मंजूर</t>
  </si>
  <si>
    <t>मासिक सभा दि. २९/०८/२०२४ ठराव क्र. ३१/९अन्वये.</t>
  </si>
  <si>
    <t>मासिक सभा दि.२९/०८/२०२४ ठराव क्र.३१/१० अन्वये मंजूर.</t>
  </si>
  <si>
    <t>मासिक सभा ता.२९/०८/२०२४ ठराव क्र.३१/२ अन्वये</t>
  </si>
  <si>
    <t>मासिक सभा ता.30/०९/२०२४ ठराव क्र.३७/४ अन्वये.</t>
  </si>
  <si>
    <t>मासिक सभा ता.30/०९/२०२४ ठराव क्र.३७/३ अन्वये</t>
  </si>
  <si>
    <t>मासिक सभा ता.30/०९/२०२४ ठराव क्र.३७/१ अन्वये.</t>
  </si>
  <si>
    <t xml:space="preserve">२१७-२अ </t>
  </si>
  <si>
    <t xml:space="preserve">२१७-२ब </t>
  </si>
  <si>
    <t xml:space="preserve"> [पडीत घर] विटा माती सिमेंटी पत्रे</t>
  </si>
  <si>
    <t>मासिक सभा.30/०९/२०२४ ठराव क्र.३७/७ अन्वये</t>
  </si>
  <si>
    <t>मासिक सभा ता.30/०९/२०२४ ठराव क्र.३७/६ अन्वये.</t>
  </si>
  <si>
    <t>मासिक सभा ता.30/०९/२०२४ ठराव क्र.३७/५ अन्वये</t>
  </si>
  <si>
    <t>मासिक सभा ता.२९/०१/२०२५ ठराव क्र.६६/१ अन्वये</t>
  </si>
  <si>
    <t>११२-१</t>
  </si>
  <si>
    <t>११२-२</t>
  </si>
  <si>
    <t>मासिक सभा २९/०१/२०२५ ठराव क्र.६६/२ अन्वये</t>
  </si>
  <si>
    <t>मासिक सभा ता.२९/०१/२०२५ ठराव क्र.६६/६ अन्वये.</t>
  </si>
  <si>
    <t>३९५-१</t>
  </si>
  <si>
    <t>३९५-२</t>
  </si>
  <si>
    <t>मासिक सभा ता.२९/०१/२०२५ ठराव क्र.६६/७ अन्वये</t>
  </si>
  <si>
    <t>मासिक सभा ता.२९/०१/२०२५ ठराव क्र.६६/९ अन्वये.</t>
  </si>
  <si>
    <t>२५३अ१</t>
  </si>
  <si>
    <t>२५३अ२</t>
  </si>
  <si>
    <t>मासिक सभा २९/०१/२०२५ ठराव क्र.६६/१० अन्वये.</t>
  </si>
  <si>
    <t>मासिक सभा ता.२९/०१/२०२५ ठराव क्र.६६/११ अन्वये.</t>
  </si>
  <si>
    <t>मासिक सभा दि.२९/०१/२०२५ ठराव क्र.६६/१२ अन्वये</t>
  </si>
  <si>
    <t>४१९-१</t>
  </si>
  <si>
    <t>४१९-२</t>
  </si>
  <si>
    <t>मासिक सभा ता.२९/०१/२०२५ ठराव क्र.६६/१३ अन्वये</t>
  </si>
  <si>
    <t>मासिक सभा ता.२९/०१/२०२५ ठराव क्र.६६/१४ अन्वये</t>
  </si>
  <si>
    <t>मासिक सभा दि. २९/०१/२०२५ ठराव क्र. ६६/१६अन्वये.</t>
  </si>
  <si>
    <t>मासिक सभा ता.२९/०१/२०२५ ठराव क्र.६६/१७ अन्वये</t>
  </si>
  <si>
    <t>मासिक सभा ता.२९/०१/२०२५ ठराव क्र.६६/१८ अन्वये.</t>
  </si>
  <si>
    <t>१६०-१</t>
  </si>
  <si>
    <t>१६०-२</t>
  </si>
  <si>
    <t>३७७-१</t>
  </si>
  <si>
    <t>३७७-२</t>
  </si>
  <si>
    <t>मासिक सभा ता.२९/०१/२०२५ ठराव क्र.६६/१९ अन्वये.</t>
  </si>
  <si>
    <t>मासिक सभा ता.२९/०१/२०२५ ठराव क्र.६६/२० अन्वये.</t>
  </si>
  <si>
    <t>मासिक सभा ता.२९/०१/२०२५ ठराव क्र.६६/२१ अन्वये</t>
  </si>
  <si>
    <t>७५-१अ</t>
  </si>
  <si>
    <t xml:space="preserve">७५-१ब </t>
  </si>
  <si>
    <t>मासिक सभा ता.२९०१/२०२५ ठराव क्र.६६/२२ अन्वये.</t>
  </si>
  <si>
    <t>३८७-१</t>
  </si>
  <si>
    <t>३८७-२</t>
  </si>
  <si>
    <t xml:space="preserve">निवृत्ती मंगळू उघडे </t>
  </si>
  <si>
    <t>मासिक सभा ता.२९/०१/२०२५ ठराव क्र.६६/२३ अन्वये.</t>
  </si>
  <si>
    <t>२२९-१</t>
  </si>
  <si>
    <t>२२९-२</t>
  </si>
  <si>
    <t>मासिक सभा ठराव क्र.२९/०१/२०२५ ठराव क्र.६६/२४ अन्वये.</t>
  </si>
  <si>
    <t>मासिक सभा ता.२९/०१/२०२५ ठराव क्र.६६/२७ अन्वये.</t>
  </si>
  <si>
    <t>भावराज निवृत्ती बेंडकोळी</t>
  </si>
  <si>
    <t>२२१-१</t>
  </si>
  <si>
    <t>८९-१</t>
  </si>
  <si>
    <t>८९-२</t>
  </si>
  <si>
    <t>विष्णू बाळू बेंडकोळी</t>
  </si>
  <si>
    <t>बबन रुंजा बेंडकोळी,इंदुबाई बबन बेंडकोळी</t>
  </si>
  <si>
    <t>२२७-१</t>
  </si>
  <si>
    <t>२२७-२</t>
  </si>
  <si>
    <t>धनाजी भास्कर बेंडकोळी,सौ.संगिता धनाजी बेंडकोळी</t>
  </si>
  <si>
    <t>पक्के वीट बांधकाम शबरी आवास योजना घरकुल सन -२०२३-२०२४</t>
  </si>
  <si>
    <t>महादू सिताराम बेंडकोळी</t>
  </si>
  <si>
    <t>पक्के वीट बांधकाम पंतप्रधान आवास योजना घरकुल सन -२०२४-२०२५</t>
  </si>
  <si>
    <t>गट नं.५८५</t>
  </si>
  <si>
    <t>गंगाराम हिरामण बेंडकोळी</t>
  </si>
  <si>
    <t>विठ्ठल हिरामण बेंडकोळी</t>
  </si>
  <si>
    <t>बबन बाळू भोये,सौ.सुमन बबन भोये</t>
  </si>
  <si>
    <t>प्रेम चंदर बेंडकोळी</t>
  </si>
  <si>
    <t>गट नं.२६४</t>
  </si>
  <si>
    <t>गट नं.५९</t>
  </si>
  <si>
    <t>राजाराम पुंडलीक बेंडकोळी,सौ.सरला राजाराम बेंडकोळी</t>
  </si>
  <si>
    <t>पक्के वीट बांधकाम पंतप्रधान आवास योजना घरकुल सन-२०२४-२०२५</t>
  </si>
  <si>
    <t>संतोष पंढरीनाथ बेंडकोळी ,सौ.चंद्रभागा संतोष बेंडकोळी</t>
  </si>
  <si>
    <t>आनंदा सिताराम बेंडकोळी,सौ.जिजा आनंदा बेंडकोळी</t>
  </si>
  <si>
    <t>३५८-१</t>
  </si>
  <si>
    <t>३५८-२</t>
  </si>
  <si>
    <t>अशोक अमृता बेंडकोळी,सौ.इंदुबाई अशोक बेंडकोळी</t>
  </si>
  <si>
    <t>१२५-२</t>
  </si>
  <si>
    <t>१०५-१</t>
  </si>
  <si>
    <t>१०५-२</t>
  </si>
  <si>
    <t>पक्के वीट बांधकाम शबरी आवास योजना घरकुल-सन-२०२३-२०२४</t>
  </si>
  <si>
    <t>पक्के वीट बांधकाम शबरी आवास योजना घरकुल.-सन-२०२३-२०२४</t>
  </si>
  <si>
    <t>विठ्ठल महादू बेंडकोळी,सौ.संगिता विठ्ठल बेंडकोळी</t>
  </si>
  <si>
    <t>२०९-१</t>
  </si>
  <si>
    <t>२०९-२</t>
  </si>
  <si>
    <t>एकनाथ काळू बेंडकोळी</t>
  </si>
  <si>
    <t xml:space="preserve">गट नं.१०० </t>
  </si>
  <si>
    <t xml:space="preserve">दिव्या संदीप कातड </t>
  </si>
  <si>
    <t xml:space="preserve"> विटा माती,लोखंडी  पत्रे  पक्के घर </t>
  </si>
  <si>
    <t xml:space="preserve">मासिक सभा दिनांक.२८/०२/२०२५ ठराव क्र.७५/१ अन्वये मंजूर. </t>
  </si>
  <si>
    <t>मासिक सभा दिनांक.२८/०२/२०२५ ठराव क्र.७५/३ अन्वये मंजूर.</t>
  </si>
  <si>
    <t>समिर दशरथ बेंडकोळी</t>
  </si>
  <si>
    <t>मासिक सभा दिनांक.२८/०२/२०२५ ठराव क्र.७५/२ अन्वये मंजूर.</t>
  </si>
  <si>
    <t>मासिक सभा दि.२८/०२/२०२५ ठराव क्र.७५/४ अन्वये मंजूर.</t>
  </si>
  <si>
    <t>मासिक सभा दिनांक.२८/०२/२०२५ ठराव क्र.७५/५ अन्वये मंजूर.</t>
  </si>
  <si>
    <t>मासिक सभा दिनांक.२८/०२/२०२५ ठराव क्र.७५/६ अन्वये मंजूर.</t>
  </si>
  <si>
    <t>मासिक सभा दिनांक.२८/०२/२०२५ ठराव क्र.७५/८ अन्वये मंजूर</t>
  </si>
  <si>
    <t>४३७/१</t>
  </si>
  <si>
    <t>४३७/२</t>
  </si>
  <si>
    <t>सोमनाथ मंगळू खाडे</t>
  </si>
  <si>
    <t>मासिक सभा दिनक.३०/०१/२०२५ ठराव क्र. ६६/२८ अन्वये मंजूर.</t>
  </si>
  <si>
    <t>५२८/१</t>
  </si>
  <si>
    <t>५२८/२</t>
  </si>
  <si>
    <t>गट नं.५९४</t>
  </si>
  <si>
    <t>बबन पुंजा दोबाडे,सुमन बबन दोबाडे</t>
  </si>
  <si>
    <t xml:space="preserve">                                    </t>
  </si>
  <si>
    <r>
      <t xml:space="preserve">                                                                                         आकारणी केलेल्या कराच्या मागणीची नोंदवही    </t>
    </r>
    <r>
      <rPr>
        <b/>
        <sz val="16"/>
        <color theme="1"/>
        <rFont val="Kokila"/>
        <family val="2"/>
      </rPr>
      <t xml:space="preserve">[ नियम २२(९),३२ (४),५(६)व (७)पहा  ]  </t>
    </r>
  </si>
  <si>
    <t>मिळकत क्रमांक</t>
  </si>
  <si>
    <t xml:space="preserve"> कर  देणाऱ्या  व्यक्तींचे नाव </t>
  </si>
  <si>
    <t xml:space="preserve">कराच्या मागणीच्या रक्कमा </t>
  </si>
  <si>
    <t xml:space="preserve">पावती क्रमांक व तारीख </t>
  </si>
  <si>
    <t xml:space="preserve">वसूल केलेल्या रक्कमा </t>
  </si>
  <si>
    <t>दंड</t>
  </si>
  <si>
    <t>सुट</t>
  </si>
  <si>
    <t>एकूण वसूल</t>
  </si>
  <si>
    <t xml:space="preserve">बाकीअसलेल्या  रक्कमा </t>
  </si>
  <si>
    <t xml:space="preserve"> शेरा </t>
  </si>
  <si>
    <t>आरोग्य कर</t>
  </si>
  <si>
    <t xml:space="preserve"> सामान्य / खास पाणीपट्टी कर</t>
  </si>
  <si>
    <t xml:space="preserve">मागणीची एकुण रक्कम </t>
  </si>
  <si>
    <t>सूट</t>
  </si>
  <si>
    <t>एकूण मागणी</t>
  </si>
  <si>
    <t xml:space="preserve"> सामान्य/ खास पाणीपट्टी कर</t>
  </si>
  <si>
    <t xml:space="preserve">मागील कर रुपये </t>
  </si>
  <si>
    <t xml:space="preserve">चालु कर रुपये </t>
  </si>
  <si>
    <t>एकुण रुपये  </t>
  </si>
  <si>
    <t>मागील बाकी</t>
  </si>
  <si>
    <t xml:space="preserve">चालु बाकी </t>
  </si>
  <si>
    <t>एकुण बाकी</t>
  </si>
  <si>
    <t>दामोदर शंकर तुपलोंढे</t>
  </si>
  <si>
    <t>सोपान गणपत मोरे,सौ.नंदा सोपान मोरे</t>
  </si>
  <si>
    <t>मंगेश देवराम धोंगडे,लताबाई मंगेश धोंगडे</t>
  </si>
  <si>
    <t>सोमनाथ हिरामण बेंडकोळी,सौ.अलका सोमनाथ बेंडकोळी</t>
  </si>
  <si>
    <t>पक्के वीट बांधकाम पंतप्रधान आवास योजना घरकुल सन २०२३-२०२४</t>
  </si>
  <si>
    <t>किशोर निवृत्ती मोरे  सौ.जयश्री किशोर मोरे</t>
  </si>
  <si>
    <t>कमळाबाई लक्ष्मन बेंडकोळी</t>
  </si>
  <si>
    <t>भिमा शांताराम बेंडकोळी</t>
  </si>
  <si>
    <t>अर्जुन लक्ष्मन बेंडकोळी</t>
  </si>
  <si>
    <t>पोपट चंदर बेंडकोळी</t>
  </si>
  <si>
    <t>कमल ज्ञानेश्वर बेंडकोळी</t>
  </si>
  <si>
    <t>रामकृष्ण नाना बेंडकोळी</t>
  </si>
  <si>
    <t>काळू निवृत्ती बेंडकोळी</t>
  </si>
  <si>
    <t>निवृत्ती गोपाळा बेंडकोळी</t>
  </si>
  <si>
    <t>संजय दत्तू बेंडकोळी</t>
  </si>
  <si>
    <t>शंकर दत्तू बेंडकोळी</t>
  </si>
  <si>
    <t>वासुदेव कचरू बेंडकोळी</t>
  </si>
  <si>
    <t>सुभाष कोंडाजी बेंडकोळी,सौ मंगल सुभाष बेंडकोळी</t>
  </si>
  <si>
    <t>दत्तू निवृत्ती बेंडकोळी</t>
  </si>
  <si>
    <t>सोमनाथ लहू बेंडकोळी</t>
  </si>
  <si>
    <t>चिंतामण गंगाराम बेंडकोळी</t>
  </si>
  <si>
    <t>सोमनाथ एकनाथ बेंडकोळी</t>
  </si>
  <si>
    <t>जयराम काळू बेंडकोळी</t>
  </si>
  <si>
    <t>बंडू संतु लांबे</t>
  </si>
  <si>
    <t>रामदास लक्ष्मन दोबाडे</t>
  </si>
  <si>
    <t>कैलास लक्ष्मन दोबाडे</t>
  </si>
  <si>
    <t>अर्जुन एकनाथ बेंडकोळी</t>
  </si>
  <si>
    <t>विलास पुंडलिक बेंडकोळी</t>
  </si>
  <si>
    <t>त्र्यंबक किसन बेंडकोळी, मनिषा त्र्यंबक बेंडकोळी</t>
  </si>
  <si>
    <t>नरेंद्र सुकदेव बेंडकोळी</t>
  </si>
  <si>
    <t>लक्ष्मन सिताराम बेंडकोळी</t>
  </si>
  <si>
    <t>किरण मोतीराम खाडे</t>
  </si>
  <si>
    <t>सुमित डिजिटल इन्फ्रास्ट्रक्चर प्रा.लि.</t>
  </si>
  <si>
    <t>अंबादास कोंडाजी बेंडकोळी</t>
  </si>
  <si>
    <t>सुरेश गेनू बेंडकोळी,सौ.सविता सुरेश बेंडकोळी</t>
  </si>
  <si>
    <t>पांडू त्र्यंबक धोंगडे,सौ.संगिता पांडू धोंगडे</t>
  </si>
  <si>
    <t>संतोष पंढरीनाथ पगारे,सौ.अलका संतोष पगारे</t>
  </si>
  <si>
    <t>भाऊसाहेब काशिनाथ  बेंडकोळी</t>
  </si>
  <si>
    <t>देवराम काळू बेंडकोळी,सौ.जाईबाई देवराम बेंडकोळी</t>
  </si>
  <si>
    <t>मोहन मधुकर बेंडकोळी,सौ.हिरा मोहन बेंडकोळी</t>
  </si>
  <si>
    <t>खंडू संतु लांबे</t>
  </si>
  <si>
    <t>चंद्रकांत मधुकर मोरे</t>
  </si>
  <si>
    <t>वैभव विष्णू मोरे</t>
  </si>
  <si>
    <t>बबन नामदेव बेंडकोळी ,सौ.संगिता बबन बेंडकोळी</t>
  </si>
  <si>
    <t>५४-२अ</t>
  </si>
  <si>
    <t>५४-२ब</t>
  </si>
  <si>
    <t>पुनाजी सावळीराम खाडे</t>
  </si>
  <si>
    <t>८८/१</t>
  </si>
  <si>
    <t>८८/२</t>
  </si>
  <si>
    <t>९५/१</t>
  </si>
  <si>
    <t>९५/२</t>
  </si>
  <si>
    <t xml:space="preserve">बाळू महादू बेंडकोळी  </t>
  </si>
  <si>
    <t>बाळू रामा बेंडकोळी</t>
  </si>
  <si>
    <t>ज्ञानेश्वर धोंडीराम बेंडकोळी</t>
  </si>
  <si>
    <t>१२६-१</t>
  </si>
  <si>
    <t>१२६-२</t>
  </si>
  <si>
    <t>नाना केशव बेंडकोळी</t>
  </si>
  <si>
    <t>१५५-१</t>
  </si>
  <si>
    <t>१५५-२</t>
  </si>
  <si>
    <t>१५५-३</t>
  </si>
  <si>
    <t>वामन मुरलीधर बेंडकोळी</t>
  </si>
  <si>
    <t>काशिनाथ देवराम धोंगडे</t>
  </si>
  <si>
    <t>३३८-१</t>
  </si>
  <si>
    <t>३३८-२</t>
  </si>
  <si>
    <t>पप्पू विठ्ठल बेंडकोळी</t>
  </si>
  <si>
    <t>४१४-१</t>
  </si>
  <si>
    <t>४१४-२</t>
  </si>
  <si>
    <t>निवृत्ती मंगळू खाडे</t>
  </si>
  <si>
    <t>४३६-१</t>
  </si>
  <si>
    <t>४३६-२</t>
  </si>
  <si>
    <t>पांडुरंग त्र्यंबक खाडे</t>
  </si>
  <si>
    <t>४३६-३</t>
  </si>
  <si>
    <t>हरी त्र्यंबक खाडे</t>
  </si>
  <si>
    <t>१३८-१</t>
  </si>
  <si>
    <t>१३८-२</t>
  </si>
  <si>
    <t>शारदा लहू बेंडकोळी</t>
  </si>
  <si>
    <t xml:space="preserve">ग्रामपंचायत धोंडेगांव ता.जि.नाशिक         सन-२०२५/२०२६ सालाबद्द्ल </t>
  </si>
  <si>
    <t>पंढरीनाथ पांडू बेंडकोळी</t>
  </si>
  <si>
    <t>यशवंत हिरामण बेंडकोळी</t>
  </si>
  <si>
    <t>चिंतामण रामा बेंडकोळी</t>
  </si>
  <si>
    <t>सिंधुबाई अशोक खाडे</t>
  </si>
  <si>
    <t>हिरा सोमनाथ पिंपळके</t>
  </si>
  <si>
    <t>२५८-१ ते २५८-५</t>
  </si>
  <si>
    <t xml:space="preserve">प्रकाश  काळू बेंडकोळी </t>
  </si>
  <si>
    <t>विष्णू काळू बेंडकोळी ,सौ.तुळसाबाई विष्णू बेंडकोळी</t>
  </si>
  <si>
    <t>२८०-१ व २८०-२</t>
  </si>
  <si>
    <t>३०६-१</t>
  </si>
  <si>
    <t>रतन लहानू बेंडकोळी</t>
  </si>
  <si>
    <t>विठ्ठल लहानू बेंडकोळी</t>
  </si>
  <si>
    <t xml:space="preserve">अमोल सोमनाथ बेंडकोळी </t>
  </si>
  <si>
    <t>महादू रघुनाथ उघडे,कांचन महादू उघडे</t>
  </si>
  <si>
    <t>३८०-१</t>
  </si>
  <si>
    <t>३८०-२</t>
  </si>
  <si>
    <t>मिनानाथ मनोहर बेंडकोळी</t>
  </si>
  <si>
    <t>पांडू त्र्यंबक धोंगडे</t>
  </si>
  <si>
    <t>बुधा त्र्यंबक खाडे</t>
  </si>
  <si>
    <t>विष्णू भावराज खाडे</t>
  </si>
  <si>
    <t>पांडुरंग एकनाथ खाडे,सौ.रोहिणी पांडुरंग खाडे</t>
  </si>
  <si>
    <t>हिरामण तुकाराम खाडे</t>
  </si>
  <si>
    <t>जयश्री सोमनाथ खाडे</t>
  </si>
  <si>
    <t>४६९-१</t>
  </si>
  <si>
    <t>कचरू महादू बेंडकोळी</t>
  </si>
  <si>
    <t>नितीन रामदास मोरे, ,सौ.अरुणा नितीन मोरे.</t>
  </si>
  <si>
    <t xml:space="preserve">शंकर गोपाळा खाडे </t>
  </si>
  <si>
    <t>५२०-A ते ५२०-H</t>
  </si>
  <si>
    <t>राजाराम कोंडाजी बेंडकोळी,रेश्मा राजाराम बेंडकोळी</t>
  </si>
  <si>
    <t>५७१-१ ते ५७१-४</t>
  </si>
  <si>
    <t>५७६-१ ते ५७६-४</t>
  </si>
  <si>
    <t>राजाराम एकनाथ बेंडकोळी,सौ.राधा राजाराम बेंडकोळी</t>
  </si>
  <si>
    <t>निवृत्ती रघुनाथ बेंडकोळी</t>
  </si>
  <si>
    <t>५९५-१ ते ५९५-७</t>
  </si>
  <si>
    <t>६०९-१ ते ६०९-७</t>
  </si>
  <si>
    <t>गट नं  २५७</t>
  </si>
  <si>
    <t>कैलास बुधा खाडे,यमुना कैलास खाडे</t>
  </si>
  <si>
    <t xml:space="preserve">काळू काशिनाथ धोंगडे </t>
  </si>
  <si>
    <t>काळू मंगळू दिवे</t>
  </si>
  <si>
    <t>काळू रामचंद्र खोडे</t>
  </si>
  <si>
    <t>काळू सदू खाडे,यमुना काळू खाडे</t>
  </si>
  <si>
    <t>कृष्णा लक्ष्मन दोबाडे</t>
  </si>
  <si>
    <t>कोंडाजी धोंडीराम बेंडकोळी</t>
  </si>
  <si>
    <t xml:space="preserve">गंगाराम गोविंदा थेटे </t>
  </si>
  <si>
    <t>गंगाराम तुकाराम बेंडकोळी</t>
  </si>
  <si>
    <t>गोकुळ लक्ष्मन बेंडकोळी</t>
  </si>
  <si>
    <t>तुकाराम रावजी बेंडकोळी</t>
  </si>
  <si>
    <t>नामदेव आनंदा बेंडकोळी,मनिषा नामदेव बेंडकोळी</t>
  </si>
  <si>
    <t>नारायण वामन बेंडकोळी,सौ.इंदुबाई नारायण बेंडकोळी</t>
  </si>
  <si>
    <t>पंडित शांताराम बेंडकोळी</t>
  </si>
  <si>
    <t>परशराम रामचंद्र खोडे</t>
  </si>
  <si>
    <t>पुंडलीक सुकदेव बेंडकोळी</t>
  </si>
  <si>
    <t>बबन परशराम खोडे</t>
  </si>
  <si>
    <t>बाळू एकनाथ बेंडकोळी</t>
  </si>
  <si>
    <t>बाळू निवृत्ती बेंडकोळी</t>
  </si>
  <si>
    <t xml:space="preserve">भावडू महादू बेंडकोळी  </t>
  </si>
  <si>
    <t>भिमा गंगाधर बेंडकोळी</t>
  </si>
  <si>
    <t>भिमा मुरलीधर बेंडकोळी</t>
  </si>
  <si>
    <t>मनोहर वामन बेंडकोळी</t>
  </si>
  <si>
    <t>मुरलीधर पुंजाजी गुंबाडे ,सौ.यमुनाबाई मुरलीधर गुंबाडे</t>
  </si>
  <si>
    <t xml:space="preserve">यशवंत वामन बेंडकोळी ,सीताबाई यशवंत बेंडकोळी  </t>
  </si>
  <si>
    <t xml:space="preserve">रंगनाथ भिका कातड  </t>
  </si>
  <si>
    <t>रोहिदास रावजी बेंडकोळी</t>
  </si>
  <si>
    <t xml:space="preserve">लक्ष्मिबाई दिक्षिराम खाडे </t>
  </si>
  <si>
    <t>वाळू पांडू बेंडकोळी</t>
  </si>
  <si>
    <t>विकी नारायण बेंडकोळी</t>
  </si>
  <si>
    <t>शंकर मधुकर खाडे</t>
  </si>
  <si>
    <t>शंकर रमेश बेंडकोळी</t>
  </si>
  <si>
    <t>संजय सिताराम  जगताप</t>
  </si>
  <si>
    <t>संतोष मोतीराम बेंडकोळी</t>
  </si>
  <si>
    <t xml:space="preserve">संदिप लक्ष्मन बेंडकोळी </t>
  </si>
  <si>
    <t>संपत संतु बेंडकोळी,सौ.सरला संपत बेंडकोळी</t>
  </si>
  <si>
    <t>सागर बाळू बेंडकोळी</t>
  </si>
  <si>
    <t>सुनिल रमेश बेंडकोळी,रेखा सुनिल बेंडकोळी</t>
  </si>
  <si>
    <t>सुरेश निवृत्ती बेंडकोळी</t>
  </si>
  <si>
    <t>सोमनाथ नारायण बेंडकोळी</t>
  </si>
  <si>
    <t xml:space="preserve">शांताराम हरी बेंडकोळी ,सौ.सुनिता शांताराम बेंडकोळी </t>
  </si>
  <si>
    <t>अंबादास काशिनाथ बेंडकोळी, सौ.रोहिणी अंबादास बेंडकोळी</t>
  </si>
  <si>
    <t>एकूण</t>
  </si>
  <si>
    <t>अ.क्रमांक</t>
  </si>
  <si>
    <t>तपशील / बाब</t>
  </si>
  <si>
    <t>मागील थकबाकी कर</t>
  </si>
  <si>
    <t>चालू मागणी</t>
  </si>
  <si>
    <t>एकूण रक्कम</t>
  </si>
  <si>
    <t>सफाईपट्टी कर</t>
  </si>
  <si>
    <t>५% दंड</t>
  </si>
  <si>
    <t>सामान्य पाणीपट्टी</t>
  </si>
  <si>
    <t>खास पाणीपट्टी</t>
  </si>
  <si>
    <t>कर मागणी घोषवारा सन २०२५-२०२६</t>
  </si>
  <si>
    <t>पान क्र.1</t>
  </si>
  <si>
    <t>पान क्र.2</t>
  </si>
  <si>
    <t>पान क्र.3</t>
  </si>
  <si>
    <t>पान क्र.4</t>
  </si>
  <si>
    <t>पान क्र.5</t>
  </si>
  <si>
    <t>पान क्र.6</t>
  </si>
  <si>
    <t>पान क्र.7</t>
  </si>
  <si>
    <t>पान क्र.8</t>
  </si>
  <si>
    <t>पान क्र.9</t>
  </si>
  <si>
    <t>पान क्र.10</t>
  </si>
  <si>
    <t>पान क्र.11</t>
  </si>
  <si>
    <t>पान क्र.12</t>
  </si>
  <si>
    <t>पान क्र.13</t>
  </si>
  <si>
    <t>पान क्र.14</t>
  </si>
  <si>
    <t>पान क्र.15</t>
  </si>
  <si>
    <t>पान क्र.16</t>
  </si>
  <si>
    <t>पान क्र.17</t>
  </si>
  <si>
    <t>पान क्र.18</t>
  </si>
  <si>
    <t>पान क्र.19</t>
  </si>
  <si>
    <t>पान क्र.20</t>
  </si>
  <si>
    <t>पान क्र.21</t>
  </si>
  <si>
    <t>पान क्र.22</t>
  </si>
  <si>
    <t>पान क्र.23</t>
  </si>
  <si>
    <t>पान क्र.24</t>
  </si>
  <si>
    <t>पान क्र.25</t>
  </si>
  <si>
    <t>पान क्र.26</t>
  </si>
  <si>
    <t>पान क्र.27</t>
  </si>
  <si>
    <t>पान क्र.28</t>
  </si>
  <si>
    <t>पान क्र.29</t>
  </si>
  <si>
    <t>पान क्र.30</t>
  </si>
  <si>
    <t>पान क्र.31</t>
  </si>
  <si>
    <t>पान क्र.32</t>
  </si>
  <si>
    <t>पान क्र.33</t>
  </si>
  <si>
    <t>पान क्र.34</t>
  </si>
  <si>
    <t>पान क्र.35</t>
  </si>
  <si>
    <t>पान क्र.36</t>
  </si>
  <si>
    <t>पान क्र.37</t>
  </si>
  <si>
    <t>पान क्र.38</t>
  </si>
  <si>
    <t>पान क्र.39</t>
  </si>
  <si>
    <t>पान क्र.40</t>
  </si>
  <si>
    <t>पान क्र.41</t>
  </si>
  <si>
    <t>पान क्र.42</t>
  </si>
  <si>
    <t>पान क्र.43</t>
  </si>
  <si>
    <t>पान क्र.44</t>
  </si>
  <si>
    <t>पान क्र.45</t>
  </si>
  <si>
    <t>पान क्र.46</t>
  </si>
  <si>
    <t>पान क्र.47</t>
  </si>
  <si>
    <t>पान क्र.48</t>
  </si>
  <si>
    <t>पान क्र.49</t>
  </si>
  <si>
    <t>पान क्र.50</t>
  </si>
  <si>
    <t>पान क्र.51</t>
  </si>
  <si>
    <t>पान क्र.52</t>
  </si>
  <si>
    <t>पान क्र.53</t>
  </si>
  <si>
    <t>पान क्र.54</t>
  </si>
  <si>
    <t>पान क्र.55</t>
  </si>
  <si>
    <t>पान क्र.56</t>
  </si>
  <si>
    <t>पान क्र.57</t>
  </si>
  <si>
    <t>पान क्र.58</t>
  </si>
  <si>
    <t>पान क्र.59</t>
  </si>
  <si>
    <t>पान क्र.60</t>
  </si>
  <si>
    <t>पान क्र.61</t>
  </si>
  <si>
    <t>पान क्र.62</t>
  </si>
  <si>
    <t>पान क्र.63</t>
  </si>
  <si>
    <t>पान क्र.64</t>
  </si>
  <si>
    <t>पान क्र.65</t>
  </si>
  <si>
    <t>पान क्र.66</t>
  </si>
  <si>
    <t>पान क्र.67</t>
  </si>
  <si>
    <t>पान क्र.68</t>
  </si>
  <si>
    <t>पान क्र.69</t>
  </si>
  <si>
    <t>पान क्र.70</t>
  </si>
  <si>
    <t>पान क्र.71</t>
  </si>
  <si>
    <t>पान क्र.72</t>
  </si>
  <si>
    <t>पान क्र.73</t>
  </si>
  <si>
    <t>पान क्र.74</t>
  </si>
  <si>
    <t>पान क्र.75</t>
  </si>
  <si>
    <t>पान क्र.76</t>
  </si>
  <si>
    <t>पान क्र.77</t>
  </si>
  <si>
    <t>पान क्र.78</t>
  </si>
  <si>
    <t>पान क्र.79</t>
  </si>
  <si>
    <t>पान क्र.80</t>
  </si>
  <si>
    <t>पान क्र.81</t>
  </si>
  <si>
    <t>पान क्र.82</t>
  </si>
  <si>
    <t>पान क्र.83</t>
  </si>
  <si>
    <t>पान क्र.84</t>
  </si>
  <si>
    <t>पान क्र.85</t>
  </si>
  <si>
    <t>पान क्र.86</t>
  </si>
  <si>
    <t>पान क्र.87</t>
  </si>
  <si>
    <t>पान क्र.88</t>
  </si>
  <si>
    <t>पान क्र.89</t>
  </si>
  <si>
    <t>पान क्र.90</t>
  </si>
  <si>
    <t>पान क्र.91</t>
  </si>
  <si>
    <t>पान क्र.92</t>
  </si>
  <si>
    <t>पान क्र.93</t>
  </si>
  <si>
    <t>पान क्र.94</t>
  </si>
  <si>
    <t>पान क्र.95</t>
  </si>
  <si>
    <t>पान क्र.96</t>
  </si>
  <si>
    <t>पान क्र.97</t>
  </si>
  <si>
    <t>पान क्र.98</t>
  </si>
  <si>
    <t>पान क्र.99</t>
  </si>
  <si>
    <t>पान क्र.100</t>
  </si>
  <si>
    <t>पान क्र.101</t>
  </si>
  <si>
    <t>पान क्र.102</t>
  </si>
  <si>
    <t>पान क्र.103</t>
  </si>
  <si>
    <t>पान क्र.104</t>
  </si>
  <si>
    <t>पान क्र.105</t>
  </si>
  <si>
    <t>पान क्र.106</t>
  </si>
  <si>
    <t>पान क्र.107</t>
  </si>
  <si>
    <t>पान क्र.108</t>
  </si>
  <si>
    <t>पान क्रमांक. 109</t>
  </si>
  <si>
    <t>पान क्रमांक. 110</t>
  </si>
  <si>
    <t>पान क्रमांक. 111</t>
  </si>
  <si>
    <t>पान क्रमांक. 112</t>
  </si>
  <si>
    <t>पान क्रमांक. 113</t>
  </si>
  <si>
    <t>पान क्रमांक. 114</t>
  </si>
  <si>
    <r>
      <t xml:space="preserve">                                  वरीलप्रमाणे  ग्रामपंचायत धोंडेगाव ता.नाशिक. ग्रामपंचायत मासिक सभा ठराव क्रमांक.       दिनांक.     /०४/२०२५ प्रमाणे व गावसभा ठराव क्रमांक.       दिनांक.     /०५/२०२५ प्रमाणे                               सन </t>
    </r>
    <r>
      <rPr>
        <b/>
        <sz val="20"/>
        <color theme="1"/>
        <rFont val="Kokila"/>
        <family val="2"/>
      </rPr>
      <t>२०२५/२०२६</t>
    </r>
    <r>
      <rPr>
        <sz val="20"/>
        <color theme="1"/>
        <rFont val="Kokila"/>
        <family val="2"/>
      </rPr>
      <t xml:space="preserve">   ची कर मागणी कायम करणेत आलेली आहे.</t>
    </r>
  </si>
  <si>
    <t>ग्रामपंचायत कायदा १९५८ अधिनियम ३ चे कलम १२९ (१) अन्वये</t>
  </si>
  <si>
    <t>कर मागणी बील</t>
  </si>
  <si>
    <t>बील क्रमांक.</t>
  </si>
  <si>
    <t>ग्राम पंचायत : धोंडेगाव</t>
  </si>
  <si>
    <t>ता. नाशिक</t>
  </si>
  <si>
    <t>जि.नाशिक</t>
  </si>
  <si>
    <t xml:space="preserve">ता.नाशिक </t>
  </si>
  <si>
    <t>श्री/सौ.</t>
  </si>
  <si>
    <t xml:space="preserve">सुमित डिजिटल इन्फ्रास्ट्रक्चर प्रा.लि. </t>
  </si>
  <si>
    <t>घर नं.</t>
  </si>
  <si>
    <t xml:space="preserve">चे मालक अगर वहीवाटदार यांस तुम्हास कडूण </t>
  </si>
  <si>
    <t>520A ते 520H</t>
  </si>
  <si>
    <t>सालाकरीता खालीलप्रमाणे आहेत.</t>
  </si>
  <si>
    <t>करांची नांवे</t>
  </si>
  <si>
    <t>चालू कर</t>
  </si>
  <si>
    <t>रुपये</t>
  </si>
  <si>
    <t>पैसे</t>
  </si>
  <si>
    <t>१) घरपट्टी कर</t>
  </si>
  <si>
    <t>२) ज. सफ़ाई कर</t>
  </si>
  <si>
    <t>३) दिवाबत्ती कर</t>
  </si>
  <si>
    <t>४)  पाणीपट्टी कर</t>
  </si>
  <si>
    <t>५) ५% सूट</t>
  </si>
  <si>
    <t>६) ५% लेट फी</t>
  </si>
  <si>
    <t>७) नोटीस फी</t>
  </si>
  <si>
    <t>८) ईतर</t>
  </si>
  <si>
    <t>वरीलप्रमाणे तुम्हाकडुन येने असलेले रुपये तुम्हा कडूण हे बिल</t>
  </si>
  <si>
    <t xml:space="preserve">पोहचले तारखेपासून ७ दिवसाचे आंत भरण्यात न येईल तर ग्रामपंचायत </t>
  </si>
  <si>
    <t xml:space="preserve">कायदा कलम १२९ (२) नुसार नोटीस  बजावण्यात येईल. </t>
  </si>
  <si>
    <t>तारीख.</t>
  </si>
  <si>
    <t>रचना ट्रस्ट प्राथमिक आश्रम शाळा , धोंडेगाव</t>
  </si>
  <si>
    <t>रचना ट्रस्ट माध्यमिक आश्रम शाळा , धोंडेगाव</t>
  </si>
  <si>
    <t>कैलास रामचंद्र मटाले</t>
  </si>
  <si>
    <t>संजय सिताराम जगताप व सविता संजय जगताप</t>
  </si>
  <si>
    <t>५१५-१ ते ५१५-७, २५५ व २५६</t>
  </si>
  <si>
    <t>५९९ व ५७०</t>
  </si>
  <si>
    <t>५७६-१ ते ५</t>
  </si>
  <si>
    <t>५७१-१ ते ४ व २८०-१ ते २८०-२</t>
  </si>
  <si>
    <t>ग्रामपंचायतीस येने असलेल्या कर अगर पट्टीच्या रकमा सन  2025-2026.</t>
  </si>
  <si>
    <t>ग्रामपंचायत अधिकारी</t>
  </si>
  <si>
    <t xml:space="preserve">अमृता गंगाराम बेंडकोळी </t>
  </si>
  <si>
    <t xml:space="preserve">अलकाबाई हिरामण  बेंडकोळी </t>
  </si>
  <si>
    <t xml:space="preserve">अशोक निवृत्ती खाडे </t>
  </si>
  <si>
    <t xml:space="preserve">आनंदा रुंजा खाडे </t>
  </si>
  <si>
    <t xml:space="preserve">उत्तम रुंजा बेंडकोळी </t>
  </si>
  <si>
    <t xml:space="preserve">२३८-२ </t>
  </si>
  <si>
    <t xml:space="preserve">उषा सागर खाडे </t>
  </si>
  <si>
    <t xml:space="preserve">उषाताई सिताराम दाभाडे </t>
  </si>
  <si>
    <t xml:space="preserve">एकनाथ गणपत बेंडकोळी </t>
  </si>
  <si>
    <t xml:space="preserve">कचरू काशिनाथ तुपलोंढे </t>
  </si>
  <si>
    <t xml:space="preserve">कचरू महादू  बेंडकोळी </t>
  </si>
  <si>
    <t xml:space="preserve">कमळांबाई लक्ष्मण बेंडकोळी </t>
  </si>
  <si>
    <t xml:space="preserve">कमळांबाई लक्ष्मण सहाणे </t>
  </si>
  <si>
    <t xml:space="preserve">काशिनाथ  आनंदा खाडे ,सुमनबाई </t>
  </si>
  <si>
    <t xml:space="preserve">काशिनाथ  रावजी बेंडकोळी </t>
  </si>
  <si>
    <t xml:space="preserve">काशिनाथ हरी खाडे </t>
  </si>
  <si>
    <t xml:space="preserve">किरण निवृत्ती भोये </t>
  </si>
  <si>
    <t xml:space="preserve">५९-३ </t>
  </si>
  <si>
    <t xml:space="preserve">किसन सोमा बेंडकोळी </t>
  </si>
  <si>
    <t xml:space="preserve">कृष्णा सदू खाडे </t>
  </si>
  <si>
    <t xml:space="preserve">खंडेराव  भागुजी पाटील </t>
  </si>
  <si>
    <t xml:space="preserve">गंगाराम रघु  मोंढे ,सत्यभामा  गंगाराम मोंढे </t>
  </si>
  <si>
    <t xml:space="preserve">गणपत जयराम  बेंडकोळी </t>
  </si>
  <si>
    <t xml:space="preserve">गणपत महादू धोंगडे </t>
  </si>
  <si>
    <t xml:space="preserve">गिताबाई  गेनू मोरे </t>
  </si>
  <si>
    <t xml:space="preserve">चंदर  कचरू बेंडकोळी </t>
  </si>
  <si>
    <t xml:space="preserve">चंदर दलू  भोये </t>
  </si>
  <si>
    <t xml:space="preserve">५९-१ </t>
  </si>
  <si>
    <t xml:space="preserve">चिंगा  सुका पगारे,रंगनाथ सुका पगारे </t>
  </si>
  <si>
    <t>चिंगा  सुका पगारे</t>
  </si>
  <si>
    <t xml:space="preserve">जाणकाबाई  नारायण मोंढे </t>
  </si>
  <si>
    <t xml:space="preserve">तुळसाबई  बुधा  खाडे </t>
  </si>
  <si>
    <t xml:space="preserve">त्र्यंबक काशिराम  खाडे </t>
  </si>
  <si>
    <t xml:space="preserve">दामू यशवंत खाडे </t>
  </si>
  <si>
    <t xml:space="preserve">दामू हिरामण खाडे </t>
  </si>
  <si>
    <t xml:space="preserve">देवराम  मंगळू  बेंडकोळी </t>
  </si>
  <si>
    <t xml:space="preserve">धर्मा श्रावण मोंढे </t>
  </si>
  <si>
    <t xml:space="preserve">नाना श्रावण  बेंडकोळी </t>
  </si>
  <si>
    <t xml:space="preserve">नामदेव किसन बेंडकोळी </t>
  </si>
  <si>
    <t xml:space="preserve">९१-१ </t>
  </si>
  <si>
    <t xml:space="preserve">नारायण अमृता बेंडकोळी </t>
  </si>
  <si>
    <t xml:space="preserve">निवृत्ती दलू भोये </t>
  </si>
  <si>
    <t xml:space="preserve">३०-१ ब </t>
  </si>
  <si>
    <t xml:space="preserve">निवृत्ती लक्ष्मण खाडे </t>
  </si>
  <si>
    <t xml:space="preserve">४१९-१ </t>
  </si>
  <si>
    <t xml:space="preserve">पंढरीनाथ पांडू बेंडकोळी </t>
  </si>
  <si>
    <t xml:space="preserve">८८-२ </t>
  </si>
  <si>
    <t xml:space="preserve">पांडुरंग एकनाथ खाडे </t>
  </si>
  <si>
    <t xml:space="preserve">पांडुरंग पुंडलीक  खाडे </t>
  </si>
  <si>
    <t xml:space="preserve">पांडुरंग भिका कातड </t>
  </si>
  <si>
    <t xml:space="preserve">पांडू गोविंदा खाडे </t>
  </si>
  <si>
    <t xml:space="preserve">पुंजाबाई  शिवाजी घोडे </t>
  </si>
  <si>
    <t xml:space="preserve">पुंडलीक पंढरीनाथ बेंडकोळी </t>
  </si>
  <si>
    <t xml:space="preserve">पुनाजी सवळीराम खाडे </t>
  </si>
  <si>
    <t xml:space="preserve">६२-१ </t>
  </si>
  <si>
    <t xml:space="preserve">पोपट त्र्यंबक धोंगडे </t>
  </si>
  <si>
    <t xml:space="preserve">३८३-४ </t>
  </si>
  <si>
    <t xml:space="preserve">प्रशांत पांडुरंग घुले </t>
  </si>
  <si>
    <t xml:space="preserve">फुलाबाई शिवराम पगारे </t>
  </si>
  <si>
    <t xml:space="preserve">बळवंत भिका मोरे </t>
  </si>
  <si>
    <t xml:space="preserve">भगवंत शंकर मोरे </t>
  </si>
  <si>
    <t xml:space="preserve">भगवान ढवळू  खाडे </t>
  </si>
  <si>
    <t xml:space="preserve">भाऊसाहेब काशिनाथ बेंडकोळी </t>
  </si>
  <si>
    <t xml:space="preserve">भावराज  गेनू मोर </t>
  </si>
  <si>
    <t xml:space="preserve">भास्कर नाना बेंडकोळी </t>
  </si>
  <si>
    <t xml:space="preserve">२२७-१ </t>
  </si>
  <si>
    <t xml:space="preserve">भिमा  शांताराम बेंडकोळी </t>
  </si>
  <si>
    <t xml:space="preserve">७३-२ </t>
  </si>
  <si>
    <t xml:space="preserve">मंगळू  गणपत उघडे </t>
  </si>
  <si>
    <t xml:space="preserve">३८७-१ </t>
  </si>
  <si>
    <t xml:space="preserve">मंगळू सुका खाडे </t>
  </si>
  <si>
    <t xml:space="preserve">४३७-१ </t>
  </si>
  <si>
    <t xml:space="preserve">मधू सोमा धोंगडे </t>
  </si>
  <si>
    <t xml:space="preserve">मनोहर भिमराव  तुपलोंढे </t>
  </si>
  <si>
    <t xml:space="preserve">१३-१ </t>
  </si>
  <si>
    <t xml:space="preserve">मुरलीधर आबा बेंडकोळी </t>
  </si>
  <si>
    <t xml:space="preserve">१५५-१ </t>
  </si>
  <si>
    <t xml:space="preserve">मुरलीधर काळू खाडे </t>
  </si>
  <si>
    <t xml:space="preserve">यशवंत राजाराम पगारे </t>
  </si>
  <si>
    <t xml:space="preserve">१५-२ </t>
  </si>
  <si>
    <t xml:space="preserve">यशवंत वामन बेंडकोळी </t>
  </si>
  <si>
    <t xml:space="preserve">युवराज सोमनाथ दिवे </t>
  </si>
  <si>
    <t xml:space="preserve">रंगनाथ काळू खाडे </t>
  </si>
  <si>
    <t xml:space="preserve">रंगनाथ गोपाळा बेंडकोळी </t>
  </si>
  <si>
    <t xml:space="preserve">रघुनाथ कचरू बेंडकोळी </t>
  </si>
  <si>
    <t xml:space="preserve">रघुनाथ श्रावण  बेंडकोळी </t>
  </si>
  <si>
    <t xml:space="preserve">रतन दत्तू बेंडकोळी </t>
  </si>
  <si>
    <t xml:space="preserve">राजाराम यशवंत पगारे </t>
  </si>
  <si>
    <t xml:space="preserve">राजाराम वामन बेंडकोळी </t>
  </si>
  <si>
    <t xml:space="preserve">रामदास सिताराम खाडे </t>
  </si>
  <si>
    <t xml:space="preserve">रुंजा ठका  खाडे </t>
  </si>
  <si>
    <t xml:space="preserve">लक्ष्मण शिवराम  बेंडकोळी </t>
  </si>
  <si>
    <t xml:space="preserve">लक्ष्मण सवळीराम बेंडकोळी </t>
  </si>
  <si>
    <t xml:space="preserve">लहाणू सदू  खाडे </t>
  </si>
  <si>
    <t xml:space="preserve">विष्णु सुका बेंडकोळी </t>
  </si>
  <si>
    <t xml:space="preserve">वामन त्र्यंबक धोंगडे </t>
  </si>
  <si>
    <t xml:space="preserve">३८३-५ </t>
  </si>
  <si>
    <t xml:space="preserve">वाळू पांडू बेंडकोळी </t>
  </si>
  <si>
    <t xml:space="preserve">८८-१ </t>
  </si>
  <si>
    <t xml:space="preserve">विठ्ठल शंकर मोरे </t>
  </si>
  <si>
    <t xml:space="preserve">विष्णु काळू खाडे </t>
  </si>
  <si>
    <t xml:space="preserve">विष्णु गेनू मोरे </t>
  </si>
  <si>
    <t xml:space="preserve">विष्णु पांडू बेंडकोळी </t>
  </si>
  <si>
    <t xml:space="preserve">विष्णु पुंजा लिलके </t>
  </si>
  <si>
    <t xml:space="preserve">शंकर रमेश बेंडकोळी </t>
  </si>
  <si>
    <t xml:space="preserve">२२९-१ </t>
  </si>
  <si>
    <t xml:space="preserve">शंकर वामन बेंडकोळी </t>
  </si>
  <si>
    <t xml:space="preserve">२२२-१ </t>
  </si>
  <si>
    <t xml:space="preserve">शांताराम गोपाळा बेंडकोळी </t>
  </si>
  <si>
    <t xml:space="preserve">श्रावण गोपाळा खाडे </t>
  </si>
  <si>
    <t xml:space="preserve">श्रावण लक्ष्मण फसाळे </t>
  </si>
  <si>
    <t xml:space="preserve">संजय तुकाराम बेंडकोळी </t>
  </si>
  <si>
    <t xml:space="preserve">सविता चंद्रकांत मोरे </t>
  </si>
  <si>
    <t xml:space="preserve">सवळीराम खंडू खाडे </t>
  </si>
  <si>
    <t xml:space="preserve">सवळीराम सोमा बेंडकोळी </t>
  </si>
  <si>
    <t xml:space="preserve">सिंधुबाई  अशोक खाडे </t>
  </si>
  <si>
    <t xml:space="preserve">सुका लक्ष्मण खाडे </t>
  </si>
  <si>
    <t xml:space="preserve">४१९-२ </t>
  </si>
  <si>
    <t xml:space="preserve">सुदाम रेश्मा तुपलोंढे </t>
  </si>
  <si>
    <t xml:space="preserve">सुनिल ढवळू खाडे </t>
  </si>
  <si>
    <t xml:space="preserve">सुभाष कोंडाजी बेंडकोळी </t>
  </si>
  <si>
    <t xml:space="preserve">सोपान  गणपत मोरे </t>
  </si>
  <si>
    <t xml:space="preserve">सोमनाथ भिमा बेंडकोळी </t>
  </si>
  <si>
    <t xml:space="preserve">सोमनाथ मंगळू खाडे </t>
  </si>
  <si>
    <t xml:space="preserve">४३७-२ </t>
  </si>
  <si>
    <t xml:space="preserve">सोमनाथ श्रावण पारधी </t>
  </si>
  <si>
    <t xml:space="preserve">सोमनाथ सुका मोंढे </t>
  </si>
  <si>
    <t xml:space="preserve">हरी सहादू  बेंडकोळी </t>
  </si>
  <si>
    <t xml:space="preserve">हिरा उत्तम मोरे </t>
  </si>
  <si>
    <t xml:space="preserve">ग्रामपंचायत धोंडेगाव ता. नाशिक जि. नाशिक </t>
  </si>
  <si>
    <t xml:space="preserve">कैलास बाबुराव बेंडकोळी ,प्रवीण   बाबुराव बेंडकोळी </t>
  </si>
  <si>
    <t xml:space="preserve">खंडू गोपाळा बेंडकोळी </t>
  </si>
  <si>
    <t xml:space="preserve">गंगाराम गणपत खाडे </t>
  </si>
  <si>
    <t xml:space="preserve">गंगाराम सोमा बेंडकोळी </t>
  </si>
  <si>
    <t xml:space="preserve">लक्ष्मीबाई संतू  मोरे,कौसाबाई संतू मोरे </t>
  </si>
  <si>
    <t xml:space="preserve">यशवंत लक्ष्मण खाडे </t>
  </si>
  <si>
    <t xml:space="preserve">हिरामन भावराज बेंडकोळी </t>
  </si>
  <si>
    <t xml:space="preserve">154-3 </t>
  </si>
  <si>
    <t xml:space="preserve">मंदाबाई  भावराज बेंडकोळी </t>
  </si>
  <si>
    <t xml:space="preserve">तुळशिदास आनंदा बेंडकोळी </t>
  </si>
  <si>
    <t xml:space="preserve">काळू पांडू बेंडकोळी </t>
  </si>
  <si>
    <t xml:space="preserve">कृष्णा लक्ष्मण दोबाडे </t>
  </si>
  <si>
    <t xml:space="preserve">251-3 </t>
  </si>
  <si>
    <t xml:space="preserve">रामदास  लक्ष्मण दोबाडे </t>
  </si>
  <si>
    <t xml:space="preserve">251-1 </t>
  </si>
  <si>
    <t xml:space="preserve">कैलास  लक्ष्मण दोबाडे </t>
  </si>
  <si>
    <t xml:space="preserve">251-2 </t>
  </si>
  <si>
    <t xml:space="preserve">आनंदा गंगाराम बेंडकोळी </t>
  </si>
  <si>
    <t xml:space="preserve">सोमनाथ एकनाथ बेंडकोळी </t>
  </si>
  <si>
    <t xml:space="preserve">220-1 अ </t>
  </si>
  <si>
    <t xml:space="preserve">सदर  QR वर भरणा केल्यास </t>
  </si>
  <si>
    <t xml:space="preserve">9325617530 या नंबर वर whatsap करावे. </t>
  </si>
  <si>
    <t xml:space="preserve">अंबादास काशीनाथ बेंडकोळी </t>
  </si>
  <si>
    <t>b</t>
  </si>
  <si>
    <t xml:space="preserve">अंबादास कोंडाजी बेंडकोळी </t>
  </si>
  <si>
    <t xml:space="preserve">अंबू काळू बेंडकोळी </t>
  </si>
  <si>
    <t xml:space="preserve">अनिल तुकाराम भोये </t>
  </si>
  <si>
    <t xml:space="preserve">अनिल मोहन बेंडकोळी </t>
  </si>
  <si>
    <t xml:space="preserve">अनिल लक्ष्मण बेंडकोळी </t>
  </si>
  <si>
    <t xml:space="preserve">अर्जुन एकनाथ बेंडकोळी </t>
  </si>
  <si>
    <t xml:space="preserve">253/अ 1 </t>
  </si>
  <si>
    <t xml:space="preserve">अर्जुन लक्ष्मण बेंडकोळी </t>
  </si>
  <si>
    <t xml:space="preserve">75/1 ब </t>
  </si>
  <si>
    <t xml:space="preserve">अलकबाई शिवाजी खाडे </t>
  </si>
  <si>
    <t xml:space="preserve">आनंदा भीमा तूपलोंढे </t>
  </si>
  <si>
    <t xml:space="preserve">आनंदा शिताराम बेंडकोळी </t>
  </si>
  <si>
    <t xml:space="preserve">258 /2 </t>
  </si>
  <si>
    <t xml:space="preserve">आवडा बाई चंदर बेंडकोळी </t>
  </si>
  <si>
    <t xml:space="preserve">उत्तम बापू बेंडकोळी </t>
  </si>
  <si>
    <t xml:space="preserve">उत्तम मोतीराम बेंडकोळी </t>
  </si>
  <si>
    <t xml:space="preserve">76 / 1 </t>
  </si>
  <si>
    <t xml:space="preserve">उत्तम सुका बेंडकोळी </t>
  </si>
  <si>
    <t xml:space="preserve">168 / 2 </t>
  </si>
  <si>
    <t xml:space="preserve">एकनाथ काळू बेंडकोळी </t>
  </si>
  <si>
    <t xml:space="preserve">209 / 2 </t>
  </si>
  <si>
    <t xml:space="preserve">एकनाथ काशीनाथ बेंडकोळी </t>
  </si>
  <si>
    <t xml:space="preserve">एकनाथ चंदर बेंडकोळी </t>
  </si>
  <si>
    <t xml:space="preserve">एकनाथ  भिवा बेंडकोळी </t>
  </si>
  <si>
    <t xml:space="preserve">एकनाथ लहाणू बेंडकोळी </t>
  </si>
  <si>
    <t xml:space="preserve">एकनाथ शंकर बेंडकोळी </t>
  </si>
  <si>
    <t xml:space="preserve">एकनाथ सतू बेंडकोळी </t>
  </si>
  <si>
    <t xml:space="preserve">कचरू जयराम बेंडकोळी </t>
  </si>
  <si>
    <t xml:space="preserve">कचरू नारायण बेंडकोळी </t>
  </si>
  <si>
    <t xml:space="preserve">कचरू परशराम बेंडकोळी </t>
  </si>
  <si>
    <t xml:space="preserve">कचरू मकुंदा  बेंडकोळी </t>
  </si>
  <si>
    <t xml:space="preserve">कारभारी काळू तुपलोंढे </t>
  </si>
  <si>
    <t xml:space="preserve">काळू काशीराम बेंडकोळी </t>
  </si>
  <si>
    <t xml:space="preserve">२०९/ ९ </t>
  </si>
  <si>
    <t xml:space="preserve">काळू पुंजा बेंडकोळी </t>
  </si>
  <si>
    <t xml:space="preserve">काळू सीताराम बेंडकोळी </t>
  </si>
  <si>
    <t xml:space="preserve">सावळीराम सखाराम बेंडकोळी </t>
  </si>
  <si>
    <t xml:space="preserve">काशीनाथ आबा बेंडकोळी </t>
  </si>
  <si>
    <t xml:space="preserve">काशीनाथ काळू बेंडकोळी </t>
  </si>
  <si>
    <t xml:space="preserve">काशीनाथ देवराम धोंगडे </t>
  </si>
  <si>
    <t xml:space="preserve">काशीनाथ वामन बेंडकोळी </t>
  </si>
  <si>
    <t xml:space="preserve">काशीनाथ सहादू तुपलोंढे </t>
  </si>
  <si>
    <t xml:space="preserve">किशोर निवृत्ती मोरे </t>
  </si>
  <si>
    <t xml:space="preserve">किसन पांडू बेंडकोळी </t>
  </si>
  <si>
    <t xml:space="preserve">किसन महादू पोठिंदे </t>
  </si>
  <si>
    <t xml:space="preserve">किसन रुंजा बेंडकोळी </t>
  </si>
  <si>
    <t xml:space="preserve">१४३ /२ </t>
  </si>
  <si>
    <t xml:space="preserve">कृष्णा शंकर बेंडकोळी </t>
  </si>
  <si>
    <t xml:space="preserve">केरू गणपत पोटीदे </t>
  </si>
  <si>
    <t xml:space="preserve">कैलास बुधा खाडे </t>
  </si>
  <si>
    <t xml:space="preserve">कोंडाजी धोंडीराम बेंडकोळी </t>
  </si>
  <si>
    <t xml:space="preserve">कोंडाजी पांडू बेंडकोळी </t>
  </si>
  <si>
    <t xml:space="preserve">खंडेराव गोविंद तुपलोंढे </t>
  </si>
  <si>
    <t>१२/</t>
  </si>
  <si>
    <t xml:space="preserve">गंगाराम तुकाराम बेंडकोळी </t>
  </si>
  <si>
    <t xml:space="preserve">२१७ / अ </t>
  </si>
  <si>
    <t xml:space="preserve">गणपत धर्मा बेंडकोळी </t>
  </si>
  <si>
    <t xml:space="preserve">२२१ / २ </t>
  </si>
  <si>
    <t xml:space="preserve">गुलाब संतु बेंडकोळी </t>
  </si>
  <si>
    <t xml:space="preserve">१०५ / १ </t>
  </si>
  <si>
    <t xml:space="preserve">गेनू गोपाळा बेंडकोळी </t>
  </si>
  <si>
    <t xml:space="preserve">गोपाळ गंगाधर बेंडकोळी </t>
  </si>
  <si>
    <t xml:space="preserve">चंदर अमृता बेंडकोळी </t>
  </si>
  <si>
    <t xml:space="preserve">चंदर मंगळू बेंडकोळी </t>
  </si>
  <si>
    <t xml:space="preserve">चंदर वामन बेंडकोळी </t>
  </si>
  <si>
    <t xml:space="preserve">१८२/ १  </t>
  </si>
  <si>
    <t xml:space="preserve">चंद्रकांत मधुकर मोरे </t>
  </si>
  <si>
    <t xml:space="preserve">चिंगा बाई  विलास </t>
  </si>
  <si>
    <t xml:space="preserve">विलास फसाळे </t>
  </si>
  <si>
    <t xml:space="preserve">चिंतामण गंगाराम बेंडकोळी </t>
  </si>
  <si>
    <t xml:space="preserve">२१७ / २ ब </t>
  </si>
  <si>
    <t xml:space="preserve">चिंतामण रामा बेंडकोळी </t>
  </si>
  <si>
    <t xml:space="preserve">छगन मंगा पारधी </t>
  </si>
  <si>
    <t xml:space="preserve">छगन लहाणू बेंडकोळी </t>
  </si>
  <si>
    <t xml:space="preserve">छबू पुंडलीक बेंडकोळी </t>
  </si>
  <si>
    <t xml:space="preserve">जयराम काळू बेंडकोळी </t>
  </si>
  <si>
    <t xml:space="preserve">जयश्री संतोष डोळस </t>
  </si>
  <si>
    <t xml:space="preserve">तानाजी दलू भोये </t>
  </si>
  <si>
    <t xml:space="preserve">५९ / ४ </t>
  </si>
  <si>
    <t xml:space="preserve">३० / २ </t>
  </si>
  <si>
    <t xml:space="preserve">तानाजी दशरथ बेंडकोळी </t>
  </si>
  <si>
    <t xml:space="preserve">१३६ / २ अ </t>
  </si>
  <si>
    <t xml:space="preserve">तानाजी राजाराम बेंडकोळी </t>
  </si>
  <si>
    <t xml:space="preserve">तान्हुबाई नारायण पोठिदे </t>
  </si>
  <si>
    <t xml:space="preserve">५३ /४ </t>
  </si>
  <si>
    <t xml:space="preserve">तुकाराम रावजी बेंडकोळी </t>
  </si>
  <si>
    <t xml:space="preserve">१६० /१ </t>
  </si>
  <si>
    <t xml:space="preserve">तुकाराम सुका बेंडकोळी </t>
  </si>
  <si>
    <t xml:space="preserve">तुळसा भास्कर बेंडकोळी </t>
  </si>
  <si>
    <t xml:space="preserve">त्र्यंबक पांडू बेंडकोळी </t>
  </si>
  <si>
    <t xml:space="preserve">त्र्यंबक वामन बेंडकोळी </t>
  </si>
  <si>
    <t xml:space="preserve">त्र्यंबक सुका बेंडकोळी </t>
  </si>
  <si>
    <t xml:space="preserve">दत्तू चंदर बेंडकोळी </t>
  </si>
  <si>
    <t xml:space="preserve">दत्तू निवृत्ती बेंडकोळी </t>
  </si>
  <si>
    <t xml:space="preserve">१७८ /१ </t>
  </si>
  <si>
    <t xml:space="preserve">दशरथ जयराम बेंडकोळी </t>
  </si>
  <si>
    <t xml:space="preserve">१०६ /२ </t>
  </si>
  <si>
    <t xml:space="preserve">दादा गंगाधर बेंडकोळी </t>
  </si>
  <si>
    <t xml:space="preserve">१३६ / १ </t>
  </si>
  <si>
    <t xml:space="preserve">दिनकर त्र्यंबक बेंडकोळी </t>
  </si>
  <si>
    <t xml:space="preserve">दिलीप मोहन भोये </t>
  </si>
  <si>
    <t xml:space="preserve">५९ /२ </t>
  </si>
  <si>
    <t xml:space="preserve">बेंडकोळी </t>
  </si>
  <si>
    <t xml:space="preserve">देवराम अमृता बेंडकोळी </t>
  </si>
  <si>
    <t xml:space="preserve">देवराम काळू बेंडकोळी </t>
  </si>
  <si>
    <t xml:space="preserve">देवराम महादू पोठिणदे </t>
  </si>
  <si>
    <t xml:space="preserve">देवराम शंकर बेंडकोळी </t>
  </si>
  <si>
    <t xml:space="preserve">देवराम सदू बेंडकोळी </t>
  </si>
  <si>
    <t xml:space="preserve">धोंडीराम गणपत बेंडकोळी </t>
  </si>
  <si>
    <t xml:space="preserve">नंदिराम शंकर तुपलोंढे </t>
  </si>
  <si>
    <t xml:space="preserve">नंदू शंकर बेंडकोळी </t>
  </si>
  <si>
    <t xml:space="preserve">१५४  / २  </t>
  </si>
  <si>
    <t xml:space="preserve"> </t>
  </si>
  <si>
    <t xml:space="preserve">नरेंद्र सुखदेव बेंडकोळी </t>
  </si>
  <si>
    <t xml:space="preserve">नाना कचरू बेंडकोळी </t>
  </si>
  <si>
    <t xml:space="preserve">नाना केशव बेंडकोळी </t>
  </si>
  <si>
    <t xml:space="preserve">१४३/ १ </t>
  </si>
  <si>
    <t xml:space="preserve">नामदेव आनंदा बेंडकोळी </t>
  </si>
  <si>
    <t xml:space="preserve">नामदेव कचरू बेंडकोळी </t>
  </si>
  <si>
    <t xml:space="preserve">नामदेव नारायण बेंडकोळी </t>
  </si>
  <si>
    <t xml:space="preserve">नारायण काळू बेंडकोळी </t>
  </si>
  <si>
    <t xml:space="preserve">नारायण वामन बेंडकोळी </t>
  </si>
  <si>
    <t xml:space="preserve">२२२/ २ </t>
  </si>
  <si>
    <t xml:space="preserve">निवृत्ती काळू बेंडकोळी </t>
  </si>
  <si>
    <t xml:space="preserve">निवृत्ती गोपाळा बेंडकोळी </t>
  </si>
  <si>
    <t xml:space="preserve">निवृत्ती धोंडीराम बेंडकोळी </t>
  </si>
  <si>
    <t>३०६/</t>
  </si>
  <si>
    <t xml:space="preserve">पंडित देवराम बेंडकोळी </t>
  </si>
  <si>
    <t xml:space="preserve">पंडित शांताराम बेंडकोळी </t>
  </si>
  <si>
    <t xml:space="preserve">७३/ २ </t>
  </si>
  <si>
    <t xml:space="preserve">पंढरीनाथ शिवराम बेंडकोळी </t>
  </si>
  <si>
    <t xml:space="preserve">पप्पू विठ्ठल बेंडकोळी </t>
  </si>
  <si>
    <t xml:space="preserve">३३८/ २ </t>
  </si>
  <si>
    <t xml:space="preserve">परशराम रामचंद्र खोडे </t>
  </si>
  <si>
    <t xml:space="preserve">५४/ २ अ </t>
  </si>
  <si>
    <t xml:space="preserve">पांडुरंग अमृता बेंडकोळी </t>
  </si>
  <si>
    <t xml:space="preserve">पांडुरंग काळू बेंडकोळी </t>
  </si>
  <si>
    <t xml:space="preserve">पांडुरंग गोविंदा बेंडकोळी </t>
  </si>
  <si>
    <t xml:space="preserve">पांडुरंग चंदर बेंडकोळी </t>
  </si>
  <si>
    <t xml:space="preserve">पांडुरंग देवराम बेंडकोळी </t>
  </si>
  <si>
    <t xml:space="preserve">पिंटू पंढरीनाथ बेंडकोळी </t>
  </si>
  <si>
    <t xml:space="preserve">८९/ १ </t>
  </si>
  <si>
    <t xml:space="preserve">पुंजा शंकर दोबाडे </t>
  </si>
  <si>
    <t xml:space="preserve">पुंडलीक कचरू बेंडकोळी </t>
  </si>
  <si>
    <t xml:space="preserve">पुंडलीक नामदेव बेंडकोळी </t>
  </si>
  <si>
    <t xml:space="preserve">१५७/ १ </t>
  </si>
  <si>
    <t xml:space="preserve">पुंडलीक सुखदेव बेंडकोळी </t>
  </si>
  <si>
    <t xml:space="preserve">११२/ २ </t>
  </si>
  <si>
    <t xml:space="preserve">पोपट चंदर बेंडकोळी </t>
  </si>
  <si>
    <t xml:space="preserve">प्रकाश काळू बेंडकोळी </t>
  </si>
  <si>
    <t xml:space="preserve">२६९/ २ </t>
  </si>
  <si>
    <t xml:space="preserve">प्रकाश निवृत्ती बेंडकोळी </t>
  </si>
  <si>
    <t xml:space="preserve">२६८/  २ </t>
  </si>
  <si>
    <t xml:space="preserve">प्रभाकर कचरू बेंडकोळी </t>
  </si>
  <si>
    <t xml:space="preserve">बंटी रतन खाडे </t>
  </si>
  <si>
    <t xml:space="preserve">बबन त्र्यंबक बेंडकोळी </t>
  </si>
  <si>
    <t xml:space="preserve">९६/ १ </t>
  </si>
  <si>
    <t xml:space="preserve">बबन नामदेव बेंडकोळी </t>
  </si>
  <si>
    <t xml:space="preserve">बबन बाळू भोये </t>
  </si>
  <si>
    <t xml:space="preserve">२१३/ २ </t>
  </si>
  <si>
    <t xml:space="preserve">बबन रुंजा बेंडकोळी </t>
  </si>
  <si>
    <t xml:space="preserve">२३८/ १ </t>
  </si>
  <si>
    <t xml:space="preserve">बाजीराव भीमराव तुपलोंढे </t>
  </si>
  <si>
    <t xml:space="preserve">१३/ २ </t>
  </si>
  <si>
    <t xml:space="preserve">बाळू एकनाथ बेंडकोळी </t>
  </si>
  <si>
    <t xml:space="preserve">बाळू काशीराम बेंडकोळी </t>
  </si>
  <si>
    <t xml:space="preserve">बाळू किसन बेंडकोळी </t>
  </si>
  <si>
    <t xml:space="preserve">२४०/ २ </t>
  </si>
  <si>
    <t xml:space="preserve">बाळू नारायण गुंबाडे </t>
  </si>
  <si>
    <t xml:space="preserve">बाळू निवृत्ती बेंडकोळी </t>
  </si>
  <si>
    <t xml:space="preserve">बाळू पोपट तुपलोंढे </t>
  </si>
  <si>
    <t xml:space="preserve">बाळू महादू बेंडकोळी </t>
  </si>
  <si>
    <t xml:space="preserve">९५/ २ </t>
  </si>
  <si>
    <t xml:space="preserve">बुधा यमा खाडे </t>
  </si>
  <si>
    <t xml:space="preserve">बेबी दामू पारधी </t>
  </si>
  <si>
    <t xml:space="preserve">भागाबाई सदू बेंडकोळी </t>
  </si>
  <si>
    <t xml:space="preserve">भावडू महादू बेंडकोळी </t>
  </si>
  <si>
    <t xml:space="preserve">९५/ १ </t>
  </si>
  <si>
    <t xml:space="preserve">भावराज निवृत्ती बेंडकोळी </t>
  </si>
  <si>
    <t xml:space="preserve">१७८/ २ </t>
  </si>
  <si>
    <t xml:space="preserve">भावराज पंढरीनाथ बेंडकोळी </t>
  </si>
  <si>
    <t xml:space="preserve">भास्कर त्र्यंबक बेंडकोळी </t>
  </si>
  <si>
    <t xml:space="preserve">भीमा गंगाधर बेंडकोळी </t>
  </si>
  <si>
    <t xml:space="preserve">भीमा मुरलीधर बेंडकोळी </t>
  </si>
  <si>
    <t xml:space="preserve">१५५/ ३ </t>
  </si>
  <si>
    <t xml:space="preserve">मंगळू गोपाळा  बेंडकोळी </t>
  </si>
  <si>
    <t xml:space="preserve">मंगळू सोमा टोंगारे </t>
  </si>
  <si>
    <t xml:space="preserve">मंगेश देवराम धोंगडे </t>
  </si>
  <si>
    <t xml:space="preserve">मधुकर काळू खाडे </t>
  </si>
  <si>
    <t xml:space="preserve">मधुकर मुरलीधर बेंडकोळी </t>
  </si>
  <si>
    <t xml:space="preserve">२२०/  २ अ </t>
  </si>
  <si>
    <t xml:space="preserve">मनोहर वामन बेंडकोळी </t>
  </si>
  <si>
    <t xml:space="preserve">१३८/ १ </t>
  </si>
  <si>
    <t xml:space="preserve"> मयूर कारभारी तुपलोंढे </t>
  </si>
  <si>
    <t xml:space="preserve">मुरलीधर कचरू बेंडकोळी </t>
  </si>
  <si>
    <t xml:space="preserve">मुरलीधर पुंजा लिलके </t>
  </si>
  <si>
    <t xml:space="preserve">यमुनाबाई मुरलीधर गुंबाडे </t>
  </si>
  <si>
    <t xml:space="preserve">मोतीराम भगवंत मोरे </t>
  </si>
  <si>
    <t xml:space="preserve">मोहन मधुकर बेंडकोळी </t>
  </si>
  <si>
    <t xml:space="preserve">११५/ १ अ </t>
  </si>
  <si>
    <t xml:space="preserve">यशवंत कमळू बेंडकोळी </t>
  </si>
  <si>
    <t xml:space="preserve">यशवंत लक्ष्मण बेंडकोळी </t>
  </si>
  <si>
    <t xml:space="preserve">यशवंत हिरामन  बेंडकोळी </t>
  </si>
  <si>
    <t xml:space="preserve">यादव एकनाथ बेंडकोळी </t>
  </si>
  <si>
    <t xml:space="preserve">२५३ अ  २ </t>
  </si>
  <si>
    <t xml:space="preserve">यादव पांडू बेंडकोळी </t>
  </si>
  <si>
    <t xml:space="preserve">१६२/ १ </t>
  </si>
  <si>
    <t xml:space="preserve">योगेश दत्तू बेंडकोळी </t>
  </si>
  <si>
    <t xml:space="preserve">रतन लहाणू बेंडकोळी </t>
  </si>
  <si>
    <t xml:space="preserve">३१८/ १ </t>
  </si>
  <si>
    <t xml:space="preserve">राजाराम कोंडाजी बेंडकोळी </t>
  </si>
  <si>
    <t xml:space="preserve">५२८/ १ </t>
  </si>
  <si>
    <t xml:space="preserve">राजाराम दलू भोये </t>
  </si>
  <si>
    <t xml:space="preserve">राजाराम पुंडलीक बेंडकोळी </t>
  </si>
  <si>
    <t xml:space="preserve">१४५/ २ </t>
  </si>
  <si>
    <t xml:space="preserve">राजाराम बापू बेंडकोळी </t>
  </si>
  <si>
    <t xml:space="preserve">राजाराम महादू बेंडकोळी </t>
  </si>
  <si>
    <t xml:space="preserve">२२१/ १ </t>
  </si>
  <si>
    <t xml:space="preserve">राजाराम मुरलीधर बेंडकोळी </t>
  </si>
  <si>
    <t xml:space="preserve">२२०/ १ ब </t>
  </si>
  <si>
    <t xml:space="preserve">१८२/ २ </t>
  </si>
  <si>
    <t xml:space="preserve">रामकृष्ण नाना बेंडकोळी </t>
  </si>
  <si>
    <t xml:space="preserve">१३६/ २ ब </t>
  </si>
  <si>
    <t xml:space="preserve">रामदास काळू बेंडकोळी </t>
  </si>
  <si>
    <t xml:space="preserve">रामदास शंकर बेंडकोळी </t>
  </si>
  <si>
    <t xml:space="preserve">१५४/ १ </t>
  </si>
  <si>
    <t xml:space="preserve">रामनाथ त्र्यंबक बेंडकोळी </t>
  </si>
  <si>
    <t xml:space="preserve">९६/ २ </t>
  </si>
  <si>
    <t xml:space="preserve">रामु महादू चंवधरि </t>
  </si>
  <si>
    <t xml:space="preserve">रावजी पांडू बेंडकोळी </t>
  </si>
  <si>
    <t xml:space="preserve">रावजी सुका बेंडकोळी </t>
  </si>
  <si>
    <t xml:space="preserve">१६८/ १ </t>
  </si>
  <si>
    <t xml:space="preserve">रोहिदास रावजी बेंडकोळी </t>
  </si>
  <si>
    <t xml:space="preserve">१६०/ २ </t>
  </si>
  <si>
    <t xml:space="preserve">लक्ष्मण पंढरीनाथ बेंडकोळी </t>
  </si>
  <si>
    <t xml:space="preserve">लक्ष्मण बाळू भोये </t>
  </si>
  <si>
    <t xml:space="preserve">लक्ष्मण सखाराम बेंडकोळी </t>
  </si>
  <si>
    <t xml:space="preserve">लक्ष्मी अशोक बेंडकोळी </t>
  </si>
  <si>
    <t xml:space="preserve">८९/ २ </t>
  </si>
  <si>
    <t xml:space="preserve">लक्ष्मिबाई दीक्षिराम खाडे </t>
  </si>
  <si>
    <t xml:space="preserve">६२/ २ </t>
  </si>
  <si>
    <t xml:space="preserve">लखण सोमनाथ बेंडकोळी </t>
  </si>
  <si>
    <t xml:space="preserve">लहू वामन बेंडकोळी </t>
  </si>
  <si>
    <t xml:space="preserve">लालू पंढरीनाथ बेंडकोळी </t>
  </si>
  <si>
    <t xml:space="preserve">वसंत नामदेव खाडे </t>
  </si>
  <si>
    <t xml:space="preserve">११५/ २ </t>
  </si>
  <si>
    <t xml:space="preserve">वामन काळू बेंडकोळी </t>
  </si>
  <si>
    <t xml:space="preserve">वामन गोपाळा बेंडकोळी </t>
  </si>
  <si>
    <t xml:space="preserve">वामन जयराम बेंडकोळी </t>
  </si>
  <si>
    <t xml:space="preserve">१०६/ १ </t>
  </si>
  <si>
    <t xml:space="preserve">वामन महादू बेंडकोळी </t>
  </si>
  <si>
    <t xml:space="preserve">वामन मुरलीधर बेंडकोळी </t>
  </si>
  <si>
    <t xml:space="preserve">१५५/  २ </t>
  </si>
  <si>
    <t xml:space="preserve">वाळू नामदेव बेंडकोळी </t>
  </si>
  <si>
    <t xml:space="preserve">१५७/ २ </t>
  </si>
  <si>
    <t xml:space="preserve">वासुदेव कचरू बेंडकोळी </t>
  </si>
  <si>
    <t xml:space="preserve">१७१/ ३ </t>
  </si>
  <si>
    <t xml:space="preserve">विकी नारायण बेंडकोळी </t>
  </si>
  <si>
    <t xml:space="preserve">१२४/ २ </t>
  </si>
  <si>
    <t xml:space="preserve">विठ्ठल काळू खाडे </t>
  </si>
  <si>
    <t xml:space="preserve">विठ्ठल महादू बेंडकोळी </t>
  </si>
  <si>
    <t xml:space="preserve">विठ्ठल लहाणू बेंडकोळी </t>
  </si>
  <si>
    <t xml:space="preserve">३१८/ २ </t>
  </si>
  <si>
    <t xml:space="preserve">विठ्ठल शंकर बंडकोळी </t>
  </si>
  <si>
    <t xml:space="preserve">३३८/ १ </t>
  </si>
  <si>
    <t xml:space="preserve">विमल कारभारी तुपलोंढे </t>
  </si>
  <si>
    <t xml:space="preserve">विलास निवृत्ती मोरे </t>
  </si>
  <si>
    <t xml:space="preserve">विलास पुंडलीक बेंडकोळी </t>
  </si>
  <si>
    <t xml:space="preserve">विष्णु काळू बेंडकोळी </t>
  </si>
  <si>
    <t xml:space="preserve">२६९/ १ </t>
  </si>
  <si>
    <t xml:space="preserve">विष्णु किसन पोठिदे </t>
  </si>
  <si>
    <t xml:space="preserve">५३/ १ </t>
  </si>
  <si>
    <t xml:space="preserve">विष्णु तुकाराम बेंडकोळी </t>
  </si>
  <si>
    <t xml:space="preserve">२१७/ १ </t>
  </si>
  <si>
    <t xml:space="preserve">विष्णु पोपट तुपलोंढे </t>
  </si>
  <si>
    <t xml:space="preserve">विष्णु बाळू बेंडकोळी </t>
  </si>
  <si>
    <t xml:space="preserve">विष्णु लक्ष्मण बेंडकोळी </t>
  </si>
  <si>
    <t xml:space="preserve">११७/ १ </t>
  </si>
  <si>
    <t xml:space="preserve">विष्णु सखाराम बेंडकोळी </t>
  </si>
  <si>
    <t xml:space="preserve">शंकर गंगाराम बेंडकोळी </t>
  </si>
  <si>
    <t xml:space="preserve">शंकर दत्तू बेंडकोळी </t>
  </si>
  <si>
    <t xml:space="preserve">१७१/ २ </t>
  </si>
  <si>
    <t xml:space="preserve">शंकर बुधा जावळे </t>
  </si>
  <si>
    <t xml:space="preserve">शांताबाई यादव डगळे </t>
  </si>
  <si>
    <t xml:space="preserve">शांताराम हरी बेंडकोळी </t>
  </si>
  <si>
    <t xml:space="preserve">७३/ १ </t>
  </si>
  <si>
    <t xml:space="preserve">शारदा लहू बेंडकोळी </t>
  </si>
  <si>
    <t xml:space="preserve">१३८/ २ </t>
  </si>
  <si>
    <t xml:space="preserve">शीतल नंदिराम तुपलोंढे </t>
  </si>
  <si>
    <t xml:space="preserve">शिवाजी नथू खाडे </t>
  </si>
  <si>
    <t xml:space="preserve">श्रावण नामदेव बेंडकोळी </t>
  </si>
  <si>
    <t xml:space="preserve">९१/ २ </t>
  </si>
  <si>
    <t xml:space="preserve">संजय दत्तू बेंडकोळी </t>
  </si>
  <si>
    <t xml:space="preserve">१७१/ १ </t>
  </si>
  <si>
    <t xml:space="preserve">संजय शंकर तुपलोंढे </t>
  </si>
  <si>
    <t xml:space="preserve">संतोष पंढरीनाथ बेंडकोळी </t>
  </si>
  <si>
    <t xml:space="preserve">संतोष मोतीराम बेंडकोळी </t>
  </si>
  <si>
    <t xml:space="preserve">७६/ २ </t>
  </si>
  <si>
    <t xml:space="preserve">संदीप लक्ष्मण बेंडकोळी </t>
  </si>
  <si>
    <t xml:space="preserve">७५/ १ अ </t>
  </si>
  <si>
    <t xml:space="preserve">संपत संतू बेंडकोळी </t>
  </si>
  <si>
    <t xml:space="preserve">१०५/ २ </t>
  </si>
  <si>
    <t xml:space="preserve">सदाशिव मुरलीधर बेंडकोळी </t>
  </si>
  <si>
    <t xml:space="preserve">२२०/ २ क </t>
  </si>
  <si>
    <t xml:space="preserve">समीर दशरथ बेंडकोळी </t>
  </si>
  <si>
    <t xml:space="preserve">सागर बाळू बेंडकोळी </t>
  </si>
  <si>
    <t xml:space="preserve">२१०/ १ </t>
  </si>
  <si>
    <t xml:space="preserve">साळूबाई मोहन भोये </t>
  </si>
  <si>
    <t xml:space="preserve">३०/ १ अ </t>
  </si>
  <si>
    <t xml:space="preserve">सिताबाई विठ्ठल आचारी </t>
  </si>
  <si>
    <t xml:space="preserve">सीताराम काशीराम घोटे </t>
  </si>
  <si>
    <t xml:space="preserve">सीताराम गोविंदा बेंडकोळी </t>
  </si>
  <si>
    <t xml:space="preserve">३५८/ १ </t>
  </si>
  <si>
    <t xml:space="preserve">सुखदेव आबा बेंडकोळी </t>
  </si>
  <si>
    <t xml:space="preserve">सुकदेव काशीराम बेंडकोळी </t>
  </si>
  <si>
    <t xml:space="preserve">११२/ १ </t>
  </si>
  <si>
    <t xml:space="preserve">सुकदेव वामन बेंडकोळी </t>
  </si>
  <si>
    <t xml:space="preserve">सुका पुंजा बेंडकोळी </t>
  </si>
  <si>
    <t xml:space="preserve">सुनील काशीराम बेंडकोळी </t>
  </si>
  <si>
    <t xml:space="preserve">२१०/ २ </t>
  </si>
  <si>
    <t xml:space="preserve">सुनील तुकाराम बेंडकोळी </t>
  </si>
  <si>
    <t xml:space="preserve">सुनील रमेश बेंडकोळी </t>
  </si>
  <si>
    <t xml:space="preserve">२२९/ २ </t>
  </si>
  <si>
    <t xml:space="preserve">सुरेश गेनू बेंडकोळी </t>
  </si>
  <si>
    <t xml:space="preserve">सुरेश निवृत्ती बेंडकोळी </t>
  </si>
  <si>
    <t xml:space="preserve">१२६/ २ </t>
  </si>
  <si>
    <t xml:space="preserve">सुरेश सुकदेव बेंडकोळी </t>
  </si>
  <si>
    <t xml:space="preserve">सोनू बाळू भोये </t>
  </si>
  <si>
    <t xml:space="preserve">२१३/ १ </t>
  </si>
  <si>
    <t xml:space="preserve">सोनू लहाणू मोंढे </t>
  </si>
  <si>
    <t xml:space="preserve">सोमनाथ तुकाराम भोये </t>
  </si>
  <si>
    <t xml:space="preserve">सोमनाथ नारायण पोटिदे </t>
  </si>
  <si>
    <t xml:space="preserve">सोमनाथ नारायण बेंडकोळी </t>
  </si>
  <si>
    <t xml:space="preserve">१२४/ १ </t>
  </si>
  <si>
    <t xml:space="preserve">सोमनाथ पांडू बेंडकोळी </t>
  </si>
  <si>
    <t xml:space="preserve">सोमनाथ लहू बेंडकोळी </t>
  </si>
  <si>
    <t xml:space="preserve">सोमनाथ विष्णु बेंडकोळी </t>
  </si>
  <si>
    <t xml:space="preserve">११७/ २ </t>
  </si>
  <si>
    <t xml:space="preserve">सोमाबाई रामभाऊ बेंडकोळी </t>
  </si>
  <si>
    <t xml:space="preserve">हिरामन यमा खाडे </t>
  </si>
  <si>
    <t xml:space="preserve">हिरामन सखाराम बेंडकोळी </t>
  </si>
  <si>
    <t xml:space="preserve">व्यक्तींचे नाव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</si>
</sst>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[$-4000439]0"/>
    <numFmt numFmtId="165" formatCode="[$-4000439]0.#"/>
    <numFmt numFmtId="166" formatCode="[$-4000439]0.##"/>
    <numFmt numFmtId="167" formatCode="[$-4000439]0.###"/>
    <numFmt numFmtId="168" formatCode="[$-4000439]0.0"/>
    <numFmt numFmtId="169" formatCode="[$-4000439]0.00"/>
    <numFmt numFmtId="170" formatCode="[$-4000439]0.####"/>
    <numFmt numFmtId="171" formatCode="0.00_);\(0.00\)"/>
    <numFmt numFmtId="172" formatCode="[$-409]d\-mmm\-yy;@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color theme="1"/>
      <name val="Kokila"/>
      <family val="2"/>
    </font>
    <font>
      <b/>
      <sz val="16"/>
      <color theme="1"/>
      <name val="Kokila"/>
      <family val="2"/>
    </font>
    <font>
      <sz val="11"/>
      <color theme="1"/>
      <name val="Kokila"/>
      <family val="2"/>
    </font>
    <font>
      <sz val="14"/>
      <color theme="1"/>
      <name val="Kokila"/>
      <family val="2"/>
    </font>
    <font>
      <sz val="22"/>
      <color theme="1"/>
      <name val="Kokila"/>
      <family val="2"/>
    </font>
    <font>
      <sz val="12"/>
      <color theme="1"/>
      <name val="Kokila"/>
      <family val="2"/>
    </font>
    <font>
      <sz val="10"/>
      <color theme="1"/>
      <name val="Kokila"/>
      <family val="2"/>
    </font>
    <font>
      <b/>
      <sz val="12"/>
      <color rgb="FFFFFFFF"/>
      <name val="DV-TTYogesh"/>
      <family val="5"/>
    </font>
    <font>
      <sz val="11"/>
      <color rgb="FFFF0000"/>
      <name val="Calibri"/>
      <family val="2"/>
    </font>
    <font>
      <sz val="11"/>
      <color rgb="FFFFFFFF"/>
      <name val="Calibri"/>
      <family val="2"/>
    </font>
    <font>
      <sz val="11"/>
      <color rgb="FF00B050"/>
      <name val="Calibri"/>
      <family val="2"/>
    </font>
    <font>
      <sz val="11"/>
      <color theme="8"/>
      <name val="Calibri"/>
      <family val="2"/>
    </font>
    <font>
      <sz val="11"/>
      <color rgb="FFFFC000"/>
      <name val="Calibri"/>
      <family val="2"/>
    </font>
    <font>
      <sz val="14"/>
      <color theme="1"/>
      <name val="Calibri"/>
      <family val="2"/>
      <scheme val="minor"/>
    </font>
    <font>
      <sz val="20"/>
      <color theme="1"/>
      <name val="Kokila"/>
      <family val="2"/>
    </font>
    <font>
      <b/>
      <sz val="26"/>
      <color theme="1"/>
      <name val="Kokila"/>
      <family val="2"/>
    </font>
    <font>
      <b/>
      <sz val="36"/>
      <color theme="1"/>
      <name val="Kokila"/>
      <family val="2"/>
    </font>
    <font>
      <sz val="12"/>
      <name val="Kokila"/>
      <family val="2"/>
    </font>
    <font>
      <sz val="16"/>
      <name val="Kokila"/>
      <family val="2"/>
    </font>
    <font>
      <sz val="14"/>
      <name val="Kokila"/>
      <family val="2"/>
    </font>
    <font>
      <sz val="11"/>
      <name val="Kokila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9"/>
      <color theme="1"/>
      <name val="Kokila"/>
      <family val="2"/>
    </font>
    <font>
      <sz val="9"/>
      <color rgb="FFFF0000"/>
      <name val="Calibri"/>
      <family val="2"/>
    </font>
    <font>
      <sz val="9"/>
      <color rgb="FFFFFFFF"/>
      <name val="Calibri"/>
      <family val="2"/>
    </font>
    <font>
      <b/>
      <sz val="9"/>
      <color rgb="FFFFFFFF"/>
      <name val="DV-TTYogesh"/>
      <family val="5"/>
    </font>
    <font>
      <sz val="9"/>
      <color theme="1"/>
      <name val="Calibri"/>
      <family val="2"/>
      <scheme val="minor"/>
    </font>
    <font>
      <sz val="8"/>
      <color theme="1"/>
      <name val="Kokila"/>
      <family val="2"/>
    </font>
    <font>
      <sz val="11"/>
      <color rgb="FFFF0000"/>
      <name val="Calibri"/>
      <family val="2"/>
      <scheme val="minor"/>
    </font>
    <font>
      <sz val="14"/>
      <color rgb="FFFF0000"/>
      <name val="Kokila"/>
      <family val="2"/>
    </font>
    <font>
      <sz val="14"/>
      <color rgb="FF000000"/>
      <name val="Kokila"/>
      <family val="2"/>
    </font>
    <font>
      <sz val="28"/>
      <color theme="1"/>
      <name val="Kokila"/>
      <family val="2"/>
    </font>
    <font>
      <sz val="10"/>
      <color theme="1"/>
      <name val="Calibri"/>
      <family val="2"/>
      <scheme val="minor"/>
    </font>
    <font>
      <sz val="8"/>
      <color rgb="FFFF0000"/>
      <name val="Kokila"/>
      <family val="2"/>
    </font>
    <font>
      <b/>
      <sz val="18"/>
      <color theme="1"/>
      <name val="Kokila"/>
      <family val="2"/>
    </font>
    <font>
      <b/>
      <sz val="22"/>
      <color theme="1"/>
      <name val="Kokila"/>
      <family val="2"/>
    </font>
    <font>
      <b/>
      <sz val="20"/>
      <color theme="1"/>
      <name val="Kokila"/>
      <family val="2"/>
    </font>
    <font>
      <b/>
      <sz val="28"/>
      <color theme="1"/>
      <name val="Kokila"/>
      <family val="2"/>
    </font>
    <font>
      <i/>
      <sz val="11"/>
      <color indexed="8"/>
      <name val="DVOT-Surekh"/>
    </font>
    <font>
      <sz val="12"/>
      <color indexed="8"/>
      <name val="DVOT-SurekhMR"/>
    </font>
    <font>
      <b/>
      <sz val="20"/>
      <color indexed="8"/>
      <name val="DVOT-SurekhMR"/>
    </font>
    <font>
      <sz val="11"/>
      <color indexed="8"/>
      <name val="DVOT-SurekhMR"/>
    </font>
    <font>
      <b/>
      <sz val="12"/>
      <color indexed="8"/>
      <name val="DVOT-SurekhMR"/>
    </font>
    <font>
      <b/>
      <sz val="9"/>
      <color indexed="8"/>
      <name val="DVOT-SurekhMR"/>
    </font>
    <font>
      <sz val="12"/>
      <color indexed="8"/>
      <name val="DVOT-Surekh"/>
    </font>
    <font>
      <b/>
      <sz val="11"/>
      <color indexed="8"/>
      <name val="DVOT-SurekhMR"/>
    </font>
    <font>
      <b/>
      <sz val="10"/>
      <color indexed="8"/>
      <name val="DVOT-SurekhMR"/>
    </font>
    <font>
      <b/>
      <sz val="11"/>
      <name val="DVOT-SurekhMR"/>
    </font>
    <font>
      <b/>
      <sz val="10"/>
      <name val="DVOT-SurekhMR"/>
    </font>
    <font>
      <b/>
      <sz val="8"/>
      <color indexed="8"/>
      <name val="DVOT-SurekhMR"/>
    </font>
    <font>
      <b/>
      <sz val="14"/>
      <color indexed="8"/>
      <name val="DVOT-SurekhMR"/>
    </font>
    <font>
      <sz val="9"/>
      <color indexed="8"/>
      <name val="DVOT-Surekh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73">
    <xf numFmtId="0" fontId="0" fillId="0" borderId="0" xfId="0"/>
    <xf numFmtId="0" fontId="7" fillId="2" borderId="1" xfId="0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3" borderId="0" xfId="0" applyFill="1"/>
    <xf numFmtId="0" fontId="9" fillId="0" borderId="0" xfId="0" applyFont="1" applyAlignment="1">
      <alignment horizontal="center" textRotation="90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top"/>
    </xf>
    <xf numFmtId="0" fontId="0" fillId="4" borderId="0" xfId="0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2" fontId="12" fillId="0" borderId="0" xfId="0" applyNumberFormat="1" applyFont="1"/>
    <xf numFmtId="2" fontId="10" fillId="0" borderId="0" xfId="0" applyNumberFormat="1" applyFont="1"/>
    <xf numFmtId="0" fontId="13" fillId="0" borderId="0" xfId="0" applyFont="1"/>
    <xf numFmtId="2" fontId="13" fillId="0" borderId="0" xfId="0" applyNumberFormat="1" applyFont="1"/>
    <xf numFmtId="2" fontId="11" fillId="0" borderId="0" xfId="0" applyNumberFormat="1" applyFont="1"/>
    <xf numFmtId="164" fontId="11" fillId="0" borderId="0" xfId="0" applyNumberFormat="1" applyFont="1"/>
    <xf numFmtId="0" fontId="14" fillId="0" borderId="0" xfId="0" applyFont="1"/>
    <xf numFmtId="2" fontId="14" fillId="0" borderId="0" xfId="0" applyNumberFormat="1" applyFont="1"/>
    <xf numFmtId="0" fontId="10" fillId="2" borderId="0" xfId="0" applyFont="1" applyFill="1"/>
    <xf numFmtId="2" fontId="10" fillId="2" borderId="0" xfId="0" applyNumberFormat="1" applyFont="1" applyFill="1"/>
    <xf numFmtId="0" fontId="0" fillId="2" borderId="0" xfId="0" applyFill="1"/>
    <xf numFmtId="0" fontId="13" fillId="2" borderId="0" xfId="0" applyFont="1" applyFill="1"/>
    <xf numFmtId="2" fontId="13" fillId="2" borderId="0" xfId="0" applyNumberFormat="1" applyFont="1" applyFill="1"/>
    <xf numFmtId="0" fontId="10" fillId="3" borderId="0" xfId="0" applyFont="1" applyFill="1"/>
    <xf numFmtId="2" fontId="10" fillId="3" borderId="0" xfId="0" applyNumberFormat="1" applyFont="1" applyFill="1"/>
    <xf numFmtId="0" fontId="10" fillId="4" borderId="0" xfId="0" applyFont="1" applyFill="1"/>
    <xf numFmtId="2" fontId="10" fillId="4" borderId="0" xfId="0" applyNumberFormat="1" applyFont="1" applyFill="1"/>
    <xf numFmtId="0" fontId="11" fillId="4" borderId="0" xfId="0" applyFont="1" applyFill="1"/>
    <xf numFmtId="2" fontId="11" fillId="4" borderId="0" xfId="0" applyNumberFormat="1" applyFont="1" applyFill="1"/>
    <xf numFmtId="0" fontId="7" fillId="2" borderId="1" xfId="0" applyFont="1" applyFill="1" applyBorder="1" applyAlignment="1">
      <alignment horizontal="center" vertical="center" textRotation="90"/>
    </xf>
    <xf numFmtId="0" fontId="7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7" fillId="2" borderId="1" xfId="0" quotePrefix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/>
    </xf>
    <xf numFmtId="169" fontId="4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textRotation="90" wrapText="1"/>
    </xf>
    <xf numFmtId="170" fontId="4" fillId="2" borderId="1" xfId="0" applyNumberFormat="1" applyFont="1" applyFill="1" applyBorder="1" applyAlignment="1">
      <alignment horizontal="center" vertical="center"/>
    </xf>
    <xf numFmtId="167" fontId="4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1" fillId="0" borderId="1" xfId="0" applyFont="1" applyBorder="1"/>
    <xf numFmtId="2" fontId="11" fillId="0" borderId="1" xfId="0" applyNumberFormat="1" applyFont="1" applyBorder="1"/>
    <xf numFmtId="2" fontId="5" fillId="2" borderId="1" xfId="0" applyNumberFormat="1" applyFont="1" applyFill="1" applyBorder="1" applyAlignment="1">
      <alignment horizontal="center" vertical="center" textRotation="90"/>
    </xf>
    <xf numFmtId="164" fontId="5" fillId="2" borderId="1" xfId="0" applyNumberFormat="1" applyFont="1" applyFill="1" applyBorder="1" applyAlignment="1">
      <alignment horizontal="center" vertical="center" textRotation="90"/>
    </xf>
    <xf numFmtId="171" fontId="4" fillId="2" borderId="4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textRotation="90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center" vertical="center"/>
    </xf>
    <xf numFmtId="0" fontId="23" fillId="0" borderId="0" xfId="0" applyFont="1"/>
    <xf numFmtId="2" fontId="23" fillId="0" borderId="0" xfId="0" applyNumberFormat="1" applyFont="1"/>
    <xf numFmtId="0" fontId="24" fillId="0" borderId="0" xfId="0" applyFont="1"/>
    <xf numFmtId="166" fontId="22" fillId="2" borderId="1" xfId="0" applyNumberFormat="1" applyFont="1" applyFill="1" applyBorder="1" applyAlignment="1">
      <alignment horizontal="center" vertical="center"/>
    </xf>
    <xf numFmtId="171" fontId="5" fillId="2" borderId="1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164" fontId="25" fillId="2" borderId="1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top"/>
    </xf>
    <xf numFmtId="0" fontId="29" fillId="0" borderId="0" xfId="0" applyFont="1"/>
    <xf numFmtId="2" fontId="7" fillId="2" borderId="1" xfId="0" applyNumberFormat="1" applyFont="1" applyFill="1" applyBorder="1" applyAlignment="1">
      <alignment horizontal="center" vertical="center"/>
    </xf>
    <xf numFmtId="0" fontId="0" fillId="0" borderId="24" xfId="0" applyBorder="1"/>
    <xf numFmtId="0" fontId="30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166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textRotation="90"/>
    </xf>
    <xf numFmtId="2" fontId="25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168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1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31" fillId="0" borderId="0" xfId="0" applyFont="1"/>
    <xf numFmtId="171" fontId="4" fillId="2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0" fontId="33" fillId="5" borderId="1" xfId="0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1" fillId="0" borderId="2" xfId="0" applyFont="1" applyBorder="1"/>
    <xf numFmtId="2" fontId="35" fillId="0" borderId="1" xfId="0" applyNumberFormat="1" applyFont="1" applyBorder="1" applyAlignment="1">
      <alignment horizontal="center" vertical="center"/>
    </xf>
    <xf numFmtId="164" fontId="25" fillId="2" borderId="4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33" fillId="5" borderId="0" xfId="0" applyNumberFormat="1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16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 textRotation="90"/>
    </xf>
    <xf numFmtId="0" fontId="7" fillId="2" borderId="1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0" fillId="0" borderId="11" xfId="0" applyBorder="1"/>
    <xf numFmtId="0" fontId="10" fillId="0" borderId="11" xfId="0" applyFont="1" applyBorder="1" applyAlignment="1">
      <alignment horizontal="center"/>
    </xf>
    <xf numFmtId="0" fontId="10" fillId="0" borderId="11" xfId="0" applyFont="1" applyBorder="1"/>
    <xf numFmtId="0" fontId="26" fillId="0" borderId="11" xfId="0" applyFont="1" applyBorder="1"/>
    <xf numFmtId="0" fontId="12" fillId="0" borderId="11" xfId="0" applyFont="1" applyBorder="1"/>
    <xf numFmtId="0" fontId="13" fillId="0" borderId="11" xfId="0" applyFont="1" applyBorder="1"/>
    <xf numFmtId="0" fontId="23" fillId="0" borderId="11" xfId="0" applyFont="1" applyBorder="1"/>
    <xf numFmtId="0" fontId="10" fillId="3" borderId="11" xfId="0" applyFont="1" applyFill="1" applyBorder="1"/>
    <xf numFmtId="0" fontId="10" fillId="4" borderId="11" xfId="0" applyFont="1" applyFill="1" applyBorder="1"/>
    <xf numFmtId="0" fontId="10" fillId="2" borderId="11" xfId="0" applyFont="1" applyFill="1" applyBorder="1"/>
    <xf numFmtId="0" fontId="13" fillId="2" borderId="11" xfId="0" applyFont="1" applyFill="1" applyBorder="1"/>
    <xf numFmtId="0" fontId="14" fillId="0" borderId="11" xfId="0" applyFont="1" applyBorder="1"/>
    <xf numFmtId="0" fontId="11" fillId="0" borderId="11" xfId="0" applyFont="1" applyBorder="1"/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6" fillId="0" borderId="0" xfId="0" applyFont="1"/>
    <xf numFmtId="0" fontId="6" fillId="0" borderId="1" xfId="0" applyFont="1" applyBorder="1"/>
    <xf numFmtId="0" fontId="6" fillId="0" borderId="3" xfId="0" applyFont="1" applyBorder="1"/>
    <xf numFmtId="0" fontId="3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0" borderId="0" xfId="0" applyFont="1"/>
    <xf numFmtId="164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7" fillId="2" borderId="1" xfId="0" applyFont="1" applyFill="1" applyBorder="1" applyAlignment="1">
      <alignment vertical="center" textRotation="90" wrapText="1"/>
    </xf>
    <xf numFmtId="0" fontId="22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10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textRotation="90"/>
    </xf>
    <xf numFmtId="164" fontId="7" fillId="2" borderId="3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0" fillId="2" borderId="1" xfId="0" applyFill="1" applyBorder="1"/>
    <xf numFmtId="0" fontId="4" fillId="2" borderId="0" xfId="0" applyFont="1" applyFill="1" applyAlignment="1">
      <alignment horizontal="center" vertical="center" wrapText="1"/>
    </xf>
    <xf numFmtId="0" fontId="31" fillId="2" borderId="1" xfId="0" applyFont="1" applyFill="1" applyBorder="1"/>
    <xf numFmtId="0" fontId="0" fillId="4" borderId="1" xfId="0" applyFill="1" applyBorder="1"/>
    <xf numFmtId="0" fontId="31" fillId="0" borderId="1" xfId="0" applyFont="1" applyBorder="1"/>
    <xf numFmtId="164" fontId="2" fillId="2" borderId="1" xfId="0" applyNumberFormat="1" applyFont="1" applyFill="1" applyBorder="1" applyAlignment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165" fontId="20" fillId="2" borderId="1" xfId="0" applyNumberFormat="1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2" fontId="2" fillId="0" borderId="1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24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7" fillId="2" borderId="12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2" fontId="2" fillId="2" borderId="12" xfId="0" applyNumberFormat="1" applyFont="1" applyFill="1" applyBorder="1" applyAlignment="1">
      <alignment horizontal="center" vertical="center"/>
    </xf>
    <xf numFmtId="2" fontId="2" fillId="0" borderId="12" xfId="0" applyNumberFormat="1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2" fontId="2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164" fontId="2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/>
    </xf>
    <xf numFmtId="2" fontId="2" fillId="2" borderId="30" xfId="0" applyNumberFormat="1" applyFont="1" applyFill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42" fillId="0" borderId="35" xfId="0" applyFont="1" applyBorder="1"/>
    <xf numFmtId="0" fontId="42" fillId="0" borderId="0" xfId="0" applyFont="1"/>
    <xf numFmtId="0" fontId="42" fillId="0" borderId="36" xfId="0" applyFont="1" applyBorder="1"/>
    <xf numFmtId="0" fontId="44" fillId="0" borderId="35" xfId="0" applyFont="1" applyBorder="1"/>
    <xf numFmtId="0" fontId="44" fillId="0" borderId="0" xfId="0" applyFont="1"/>
    <xf numFmtId="0" fontId="44" fillId="0" borderId="0" xfId="0" applyFont="1" applyAlignment="1">
      <alignment horizontal="right"/>
    </xf>
    <xf numFmtId="0" fontId="44" fillId="0" borderId="36" xfId="0" applyFont="1" applyBorder="1"/>
    <xf numFmtId="0" fontId="42" fillId="0" borderId="35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5" fillId="0" borderId="35" xfId="0" applyFont="1" applyBorder="1" applyAlignment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/>
    <xf numFmtId="0" fontId="45" fillId="0" borderId="36" xfId="0" applyFont="1" applyBorder="1"/>
    <xf numFmtId="164" fontId="45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35" xfId="0" applyFont="1" applyBorder="1" applyAlignment="1">
      <alignment vertical="center"/>
    </xf>
    <xf numFmtId="0" fontId="47" fillId="0" borderId="0" xfId="0" applyFont="1"/>
    <xf numFmtId="0" fontId="47" fillId="0" borderId="36" xfId="0" applyFont="1" applyBorder="1"/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48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50" xfId="0" applyFont="1" applyBorder="1" applyAlignment="1">
      <alignment horizontal="center" vertical="center"/>
    </xf>
    <xf numFmtId="0" fontId="42" fillId="0" borderId="51" xfId="0" applyFont="1" applyBorder="1" applyAlignment="1">
      <alignment horizontal="left" vertical="center"/>
    </xf>
    <xf numFmtId="0" fontId="42" fillId="0" borderId="52" xfId="0" applyFont="1" applyBorder="1" applyAlignment="1">
      <alignment horizontal="left" vertical="center"/>
    </xf>
    <xf numFmtId="2" fontId="42" fillId="0" borderId="31" xfId="0" applyNumberFormat="1" applyFont="1" applyBorder="1"/>
    <xf numFmtId="2" fontId="42" fillId="0" borderId="5" xfId="0" applyNumberFormat="1" applyFont="1" applyBorder="1"/>
    <xf numFmtId="2" fontId="42" fillId="0" borderId="29" xfId="0" applyNumberFormat="1" applyFont="1" applyBorder="1"/>
    <xf numFmtId="2" fontId="45" fillId="0" borderId="51" xfId="0" applyNumberFormat="1" applyFont="1" applyBorder="1"/>
    <xf numFmtId="0" fontId="42" fillId="0" borderId="52" xfId="0" applyFont="1" applyBorder="1"/>
    <xf numFmtId="0" fontId="42" fillId="0" borderId="53" xfId="0" applyFont="1" applyBorder="1" applyAlignment="1">
      <alignment horizontal="left" vertical="center"/>
    </xf>
    <xf numFmtId="0" fontId="42" fillId="0" borderId="54" xfId="0" applyFont="1" applyBorder="1" applyAlignment="1">
      <alignment horizontal="left" vertical="center"/>
    </xf>
    <xf numFmtId="2" fontId="42" fillId="0" borderId="2" xfId="0" applyNumberFormat="1" applyFont="1" applyBorder="1"/>
    <xf numFmtId="2" fontId="42" fillId="0" borderId="1" xfId="0" applyNumberFormat="1" applyFont="1" applyBorder="1"/>
    <xf numFmtId="2" fontId="42" fillId="0" borderId="4" xfId="0" applyNumberFormat="1" applyFont="1" applyBorder="1"/>
    <xf numFmtId="0" fontId="42" fillId="0" borderId="54" xfId="0" applyFont="1" applyBorder="1"/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2" fontId="42" fillId="0" borderId="13" xfId="0" applyNumberFormat="1" applyFont="1" applyBorder="1"/>
    <xf numFmtId="2" fontId="42" fillId="0" borderId="3" xfId="0" applyNumberFormat="1" applyFont="1" applyBorder="1"/>
    <xf numFmtId="2" fontId="42" fillId="0" borderId="10" xfId="0" applyNumberFormat="1" applyFont="1" applyBorder="1"/>
    <xf numFmtId="0" fontId="42" fillId="0" borderId="56" xfId="0" applyFont="1" applyBorder="1"/>
    <xf numFmtId="0" fontId="48" fillId="3" borderId="57" xfId="0" applyFont="1" applyFill="1" applyBorder="1"/>
    <xf numFmtId="0" fontId="48" fillId="3" borderId="58" xfId="0" applyFont="1" applyFill="1" applyBorder="1" applyAlignment="1">
      <alignment horizontal="center" vertical="center"/>
    </xf>
    <xf numFmtId="2" fontId="48" fillId="3" borderId="59" xfId="0" applyNumberFormat="1" applyFont="1" applyFill="1" applyBorder="1"/>
    <xf numFmtId="2" fontId="48" fillId="3" borderId="60" xfId="0" applyNumberFormat="1" applyFont="1" applyFill="1" applyBorder="1"/>
    <xf numFmtId="2" fontId="49" fillId="3" borderId="60" xfId="0" applyNumberFormat="1" applyFont="1" applyFill="1" applyBorder="1"/>
    <xf numFmtId="2" fontId="48" fillId="3" borderId="61" xfId="0" applyNumberFormat="1" applyFont="1" applyFill="1" applyBorder="1"/>
    <xf numFmtId="2" fontId="49" fillId="3" borderId="51" xfId="0" applyNumberFormat="1" applyFont="1" applyFill="1" applyBorder="1"/>
    <xf numFmtId="0" fontId="48" fillId="3" borderId="62" xfId="0" applyFont="1" applyFill="1" applyBorder="1"/>
    <xf numFmtId="2" fontId="48" fillId="3" borderId="51" xfId="0" applyNumberFormat="1" applyFont="1" applyFill="1" applyBorder="1"/>
    <xf numFmtId="0" fontId="42" fillId="0" borderId="63" xfId="0" applyFont="1" applyBorder="1" applyAlignment="1">
      <alignment vertical="center"/>
    </xf>
    <xf numFmtId="0" fontId="42" fillId="0" borderId="64" xfId="0" applyFont="1" applyBorder="1" applyAlignment="1">
      <alignment horizontal="right"/>
    </xf>
    <xf numFmtId="2" fontId="42" fillId="0" borderId="40" xfId="0" applyNumberFormat="1" applyFont="1" applyBorder="1"/>
    <xf numFmtId="2" fontId="42" fillId="0" borderId="65" xfId="0" applyNumberFormat="1" applyFont="1" applyBorder="1"/>
    <xf numFmtId="2" fontId="45" fillId="0" borderId="41" xfId="0" applyNumberFormat="1" applyFont="1" applyBorder="1"/>
    <xf numFmtId="2" fontId="50" fillId="0" borderId="66" xfId="0" applyNumberFormat="1" applyFont="1" applyBorder="1"/>
    <xf numFmtId="0" fontId="45" fillId="0" borderId="67" xfId="0" applyFont="1" applyBorder="1"/>
    <xf numFmtId="0" fontId="42" fillId="0" borderId="68" xfId="0" applyFont="1" applyBorder="1" applyAlignment="1">
      <alignment vertical="center"/>
    </xf>
    <xf numFmtId="0" fontId="42" fillId="0" borderId="69" xfId="0" applyFont="1" applyBorder="1" applyAlignment="1">
      <alignment horizontal="right"/>
    </xf>
    <xf numFmtId="2" fontId="45" fillId="0" borderId="4" xfId="0" applyNumberFormat="1" applyFont="1" applyBorder="1"/>
    <xf numFmtId="2" fontId="50" fillId="0" borderId="53" xfId="0" applyNumberFormat="1" applyFont="1" applyBorder="1"/>
    <xf numFmtId="0" fontId="45" fillId="0" borderId="54" xfId="0" applyFont="1" applyBorder="1"/>
    <xf numFmtId="0" fontId="42" fillId="0" borderId="70" xfId="0" applyFont="1" applyBorder="1" applyAlignment="1">
      <alignment vertical="center"/>
    </xf>
    <xf numFmtId="0" fontId="42" fillId="0" borderId="71" xfId="0" applyFont="1" applyBorder="1" applyAlignment="1">
      <alignment horizontal="right"/>
    </xf>
    <xf numFmtId="2" fontId="42" fillId="0" borderId="46" xfId="0" applyNumberFormat="1" applyFont="1" applyBorder="1"/>
    <xf numFmtId="2" fontId="42" fillId="0" borderId="47" xfId="0" applyNumberFormat="1" applyFont="1" applyBorder="1"/>
    <xf numFmtId="2" fontId="45" fillId="0" borderId="48" xfId="0" applyNumberFormat="1" applyFont="1" applyBorder="1"/>
    <xf numFmtId="2" fontId="50" fillId="0" borderId="49" xfId="0" applyNumberFormat="1" applyFont="1" applyBorder="1"/>
    <xf numFmtId="0" fontId="45" fillId="0" borderId="50" xfId="0" applyFont="1" applyBorder="1"/>
    <xf numFmtId="2" fontId="51" fillId="3" borderId="72" xfId="0" applyNumberFormat="1" applyFont="1" applyFill="1" applyBorder="1"/>
    <xf numFmtId="2" fontId="50" fillId="3" borderId="72" xfId="0" applyNumberFormat="1" applyFont="1" applyFill="1" applyBorder="1"/>
    <xf numFmtId="0" fontId="47" fillId="0" borderId="35" xfId="0" applyFont="1" applyBorder="1"/>
    <xf numFmtId="0" fontId="47" fillId="0" borderId="0" xfId="0" applyFont="1" applyAlignment="1">
      <alignment vertical="center"/>
    </xf>
    <xf numFmtId="0" fontId="45" fillId="0" borderId="73" xfId="0" applyFont="1" applyBorder="1"/>
    <xf numFmtId="0" fontId="42" fillId="0" borderId="74" xfId="0" applyFont="1" applyBorder="1"/>
    <xf numFmtId="0" fontId="42" fillId="0" borderId="75" xfId="0" applyFont="1" applyBorder="1"/>
    <xf numFmtId="164" fontId="52" fillId="0" borderId="0" xfId="0" applyNumberFormat="1" applyFont="1" applyAlignment="1">
      <alignment horizontal="center" vertical="center" wrapText="1"/>
    </xf>
    <xf numFmtId="164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center" vertical="center" wrapText="1"/>
    </xf>
    <xf numFmtId="0" fontId="45" fillId="0" borderId="37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164" fontId="48" fillId="0" borderId="0" xfId="0" applyNumberFormat="1" applyFont="1" applyAlignment="1">
      <alignment horizontal="center" vertical="center" wrapText="1"/>
    </xf>
    <xf numFmtId="164" fontId="45" fillId="0" borderId="0" xfId="0" applyNumberFormat="1" applyFont="1" applyAlignment="1">
      <alignment horizontal="center" vertical="center" wrapText="1"/>
    </xf>
    <xf numFmtId="164" fontId="53" fillId="0" borderId="0" xfId="0" applyNumberFormat="1" applyFont="1" applyAlignment="1">
      <alignment horizontal="center" vertical="center" wrapText="1"/>
    </xf>
    <xf numFmtId="0" fontId="0" fillId="0" borderId="35" xfId="0" applyBorder="1"/>
    <xf numFmtId="164" fontId="47" fillId="0" borderId="0" xfId="0" applyNumberFormat="1" applyFont="1"/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textRotation="90" wrapText="1"/>
    </xf>
    <xf numFmtId="0" fontId="5" fillId="2" borderId="6" xfId="0" applyFont="1" applyFill="1" applyBorder="1" applyAlignment="1">
      <alignment horizontal="center" vertical="center" textRotation="90" wrapText="1"/>
    </xf>
    <xf numFmtId="0" fontId="5" fillId="2" borderId="5" xfId="0" applyFont="1" applyFill="1" applyBorder="1" applyAlignment="1">
      <alignment horizontal="center" vertical="center" textRotation="90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textRotation="90" wrapText="1"/>
    </xf>
    <xf numFmtId="0" fontId="5" fillId="2" borderId="8" xfId="0" applyFont="1" applyFill="1" applyBorder="1" applyAlignment="1">
      <alignment horizontal="center" vertical="center" textRotation="90" wrapText="1"/>
    </xf>
    <xf numFmtId="0" fontId="15" fillId="2" borderId="8" xfId="0" applyFont="1" applyFill="1" applyBorder="1" applyAlignment="1">
      <alignment horizontal="center" vertical="center" textRotation="90"/>
    </xf>
    <xf numFmtId="0" fontId="5" fillId="2" borderId="14" xfId="0" applyFont="1" applyFill="1" applyBorder="1" applyAlignment="1">
      <alignment horizontal="center" vertical="center" textRotation="90" wrapText="1"/>
    </xf>
    <xf numFmtId="0" fontId="5" fillId="2" borderId="20" xfId="0" applyFont="1" applyFill="1" applyBorder="1" applyAlignment="1">
      <alignment horizontal="center" vertical="center" textRotation="90" wrapText="1"/>
    </xf>
    <xf numFmtId="0" fontId="5" fillId="2" borderId="22" xfId="0" applyFont="1" applyFill="1" applyBorder="1" applyAlignment="1">
      <alignment horizontal="center" vertical="center" textRotation="90" wrapText="1"/>
    </xf>
    <xf numFmtId="0" fontId="5" fillId="2" borderId="15" xfId="0" applyFont="1" applyFill="1" applyBorder="1" applyAlignment="1">
      <alignment horizontal="center" vertical="center" textRotation="90" wrapText="1"/>
    </xf>
    <xf numFmtId="0" fontId="5" fillId="2" borderId="9" xfId="0" applyFont="1" applyFill="1" applyBorder="1" applyAlignment="1">
      <alignment horizontal="center" vertical="center" textRotation="90" wrapText="1"/>
    </xf>
    <xf numFmtId="164" fontId="37" fillId="0" borderId="4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38" fillId="2" borderId="1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164" fontId="16" fillId="2" borderId="11" xfId="0" applyNumberFormat="1" applyFont="1" applyFill="1" applyBorder="1" applyAlignment="1">
      <alignment horizontal="left" vertical="center" wrapText="1"/>
    </xf>
    <xf numFmtId="164" fontId="16" fillId="2" borderId="0" xfId="0" applyNumberFormat="1" applyFont="1" applyFill="1" applyAlignment="1">
      <alignment horizontal="left" vertical="center" wrapText="1"/>
    </xf>
    <xf numFmtId="164" fontId="16" fillId="2" borderId="24" xfId="0" applyNumberFormat="1" applyFont="1" applyFill="1" applyBorder="1" applyAlignment="1">
      <alignment horizontal="left" vertical="center" wrapText="1"/>
    </xf>
    <xf numFmtId="164" fontId="16" fillId="2" borderId="29" xfId="0" applyNumberFormat="1" applyFont="1" applyFill="1" applyBorder="1" applyAlignment="1">
      <alignment horizontal="left" vertical="center" wrapText="1"/>
    </xf>
    <xf numFmtId="164" fontId="16" fillId="2" borderId="30" xfId="0" applyNumberFormat="1" applyFont="1" applyFill="1" applyBorder="1" applyAlignment="1">
      <alignment horizontal="left" vertical="center" wrapText="1"/>
    </xf>
    <xf numFmtId="164" fontId="16" fillId="2" borderId="31" xfId="0" applyNumberFormat="1" applyFont="1" applyFill="1" applyBorder="1" applyAlignment="1">
      <alignment horizontal="left" vertical="center" wrapText="1"/>
    </xf>
    <xf numFmtId="0" fontId="45" fillId="0" borderId="41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172" fontId="47" fillId="0" borderId="0" xfId="0" applyNumberFormat="1" applyFont="1" applyAlignment="1">
      <alignment horizontal="left" vertical="center"/>
    </xf>
    <xf numFmtId="0" fontId="45" fillId="0" borderId="37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0" borderId="34" xfId="0" applyFont="1" applyBorder="1" applyAlignment="1">
      <alignment horizontal="center" vertical="center"/>
    </xf>
    <xf numFmtId="0" fontId="43" fillId="0" borderId="35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36" xfId="0" applyFont="1" applyBorder="1" applyAlignment="1">
      <alignment horizontal="center"/>
    </xf>
    <xf numFmtId="0" fontId="54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jpeg"/><Relationship Id="rId7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25</xdr:row>
      <xdr:rowOff>50800</xdr:rowOff>
    </xdr:from>
    <xdr:to>
      <xdr:col>2</xdr:col>
      <xdr:colOff>651329</xdr:colOff>
      <xdr:row>29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6062980"/>
          <a:ext cx="1197429" cy="1046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25</xdr:row>
      <xdr:rowOff>38100</xdr:rowOff>
    </xdr:from>
    <xdr:to>
      <xdr:col>11</xdr:col>
      <xdr:colOff>727529</xdr:colOff>
      <xdr:row>29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1120" y="6050280"/>
          <a:ext cx="1197429" cy="10464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</xdr:row>
      <xdr:rowOff>63500</xdr:rowOff>
    </xdr:from>
    <xdr:to>
      <xdr:col>2</xdr:col>
      <xdr:colOff>702129</xdr:colOff>
      <xdr:row>63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4168120"/>
          <a:ext cx="1197429" cy="1046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59</xdr:row>
      <xdr:rowOff>25400</xdr:rowOff>
    </xdr:from>
    <xdr:to>
      <xdr:col>11</xdr:col>
      <xdr:colOff>714829</xdr:colOff>
      <xdr:row>63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8420" y="14130020"/>
          <a:ext cx="1197429" cy="10464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93</xdr:row>
      <xdr:rowOff>50800</xdr:rowOff>
    </xdr:from>
    <xdr:to>
      <xdr:col>2</xdr:col>
      <xdr:colOff>638629</xdr:colOff>
      <xdr:row>97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22247860"/>
          <a:ext cx="1197429" cy="1046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93</xdr:row>
      <xdr:rowOff>76200</xdr:rowOff>
    </xdr:from>
    <xdr:to>
      <xdr:col>11</xdr:col>
      <xdr:colOff>702129</xdr:colOff>
      <xdr:row>97</xdr:row>
      <xdr:rowOff>177800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720" y="22273260"/>
          <a:ext cx="1197429" cy="104648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127</xdr:row>
      <xdr:rowOff>25400</xdr:rowOff>
    </xdr:from>
    <xdr:ext cx="1197429" cy="10668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1755080"/>
          <a:ext cx="1197429" cy="1066800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127</xdr:row>
      <xdr:rowOff>76200</xdr:rowOff>
    </xdr:from>
    <xdr:ext cx="1197429" cy="10668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720" y="31805880"/>
          <a:ext cx="1197429" cy="106680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161</xdr:row>
      <xdr:rowOff>25400</xdr:rowOff>
    </xdr:from>
    <xdr:ext cx="1197429" cy="10668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556180"/>
          <a:ext cx="1197429" cy="1066800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161</xdr:row>
      <xdr:rowOff>76200</xdr:rowOff>
    </xdr:from>
    <xdr:ext cx="1197429" cy="10668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720" y="40606980"/>
          <a:ext cx="1197429" cy="1066800"/>
        </a:xfrm>
        <a:prstGeom prst="rect">
          <a:avLst/>
        </a:prstGeom>
      </xdr:spPr>
    </xdr:pic>
    <xdr:clientData/>
  </xdr:oneCellAnchor>
  <xdr:twoCellAnchor editAs="oneCell">
    <xdr:from>
      <xdr:col>15</xdr:col>
      <xdr:colOff>261257</xdr:colOff>
      <xdr:row>165</xdr:row>
      <xdr:rowOff>10886</xdr:rowOff>
    </xdr:from>
    <xdr:to>
      <xdr:col>16</xdr:col>
      <xdr:colOff>399052</xdr:colOff>
      <xdr:row>166</xdr:row>
      <xdr:rowOff>130629</xdr:rowOff>
    </xdr:to>
    <xdr:pic>
      <xdr:nvPicPr>
        <xdr:cNvPr id="12" name="Picture 11" descr="C:\Users\WIN 10\Desktop\SIGN JANGAM (1)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6457" y="41681400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283028</xdr:colOff>
      <xdr:row>165</xdr:row>
      <xdr:rowOff>43543</xdr:rowOff>
    </xdr:from>
    <xdr:to>
      <xdr:col>7</xdr:col>
      <xdr:colOff>420823</xdr:colOff>
      <xdr:row>166</xdr:row>
      <xdr:rowOff>163286</xdr:rowOff>
    </xdr:to>
    <xdr:pic>
      <xdr:nvPicPr>
        <xdr:cNvPr id="13" name="Picture 12" descr="C:\Users\WIN 10\Desktop\SIGN JANGAM (1)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8" y="41714057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293914</xdr:colOff>
      <xdr:row>131</xdr:row>
      <xdr:rowOff>87086</xdr:rowOff>
    </xdr:from>
    <xdr:to>
      <xdr:col>7</xdr:col>
      <xdr:colOff>431709</xdr:colOff>
      <xdr:row>132</xdr:row>
      <xdr:rowOff>206829</xdr:rowOff>
    </xdr:to>
    <xdr:pic>
      <xdr:nvPicPr>
        <xdr:cNvPr id="14" name="Picture 13" descr="C:\Users\WIN 10\Desktop\SIGN JANGAM (1)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314" y="32918400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217714</xdr:colOff>
      <xdr:row>131</xdr:row>
      <xdr:rowOff>108857</xdr:rowOff>
    </xdr:from>
    <xdr:to>
      <xdr:col>16</xdr:col>
      <xdr:colOff>355509</xdr:colOff>
      <xdr:row>132</xdr:row>
      <xdr:rowOff>228600</xdr:rowOff>
    </xdr:to>
    <xdr:pic>
      <xdr:nvPicPr>
        <xdr:cNvPr id="15" name="Picture 14" descr="C:\Users\WIN 10\Desktop\SIGN JANGAM (1).pn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2914" y="32940171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250372</xdr:colOff>
      <xdr:row>97</xdr:row>
      <xdr:rowOff>119743</xdr:rowOff>
    </xdr:from>
    <xdr:to>
      <xdr:col>16</xdr:col>
      <xdr:colOff>388167</xdr:colOff>
      <xdr:row>99</xdr:row>
      <xdr:rowOff>1</xdr:rowOff>
    </xdr:to>
    <xdr:pic>
      <xdr:nvPicPr>
        <xdr:cNvPr id="16" name="Picture 15" descr="C:\Users\WIN 10\Desktop\SIGN JANGAM (1)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572" y="23371629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239486</xdr:colOff>
      <xdr:row>97</xdr:row>
      <xdr:rowOff>54428</xdr:rowOff>
    </xdr:from>
    <xdr:to>
      <xdr:col>7</xdr:col>
      <xdr:colOff>377281</xdr:colOff>
      <xdr:row>98</xdr:row>
      <xdr:rowOff>174172</xdr:rowOff>
    </xdr:to>
    <xdr:pic>
      <xdr:nvPicPr>
        <xdr:cNvPr id="17" name="Picture 16" descr="C:\Users\WIN 10\Desktop\SIGN JANGAM (1)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886" y="23306314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293915</xdr:colOff>
      <xdr:row>63</xdr:row>
      <xdr:rowOff>97972</xdr:rowOff>
    </xdr:from>
    <xdr:to>
      <xdr:col>7</xdr:col>
      <xdr:colOff>431710</xdr:colOff>
      <xdr:row>64</xdr:row>
      <xdr:rowOff>217715</xdr:rowOff>
    </xdr:to>
    <xdr:pic>
      <xdr:nvPicPr>
        <xdr:cNvPr id="18" name="Picture 17" descr="C:\Users\WIN 10\Desktop\SIGN JANGAM (1)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315" y="15218229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239486</xdr:colOff>
      <xdr:row>63</xdr:row>
      <xdr:rowOff>97972</xdr:rowOff>
    </xdr:from>
    <xdr:to>
      <xdr:col>16</xdr:col>
      <xdr:colOff>377281</xdr:colOff>
      <xdr:row>64</xdr:row>
      <xdr:rowOff>217715</xdr:rowOff>
    </xdr:to>
    <xdr:pic>
      <xdr:nvPicPr>
        <xdr:cNvPr id="19" name="Picture 18" descr="C:\Users\WIN 10\Desktop\SIGN JANGAM (1)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4686" y="15218229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250371</xdr:colOff>
      <xdr:row>29</xdr:row>
      <xdr:rowOff>108858</xdr:rowOff>
    </xdr:from>
    <xdr:to>
      <xdr:col>7</xdr:col>
      <xdr:colOff>388166</xdr:colOff>
      <xdr:row>30</xdr:row>
      <xdr:rowOff>228602</xdr:rowOff>
    </xdr:to>
    <xdr:pic>
      <xdr:nvPicPr>
        <xdr:cNvPr id="20" name="Picture 19" descr="C:\Users\WIN 10\Desktop\SIGN JANGAM (1)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771" y="7097487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261257</xdr:colOff>
      <xdr:row>29</xdr:row>
      <xdr:rowOff>65315</xdr:rowOff>
    </xdr:from>
    <xdr:to>
      <xdr:col>16</xdr:col>
      <xdr:colOff>399052</xdr:colOff>
      <xdr:row>30</xdr:row>
      <xdr:rowOff>185059</xdr:rowOff>
    </xdr:to>
    <xdr:pic>
      <xdr:nvPicPr>
        <xdr:cNvPr id="21" name="Picture 20" descr="C:\Users\WIN 10\Desktop\SIGN JANGAM (1)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6457" y="7053944"/>
          <a:ext cx="747395" cy="3592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25</xdr:row>
      <xdr:rowOff>50800</xdr:rowOff>
    </xdr:from>
    <xdr:to>
      <xdr:col>2</xdr:col>
      <xdr:colOff>651329</xdr:colOff>
      <xdr:row>30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BA64F-610F-444E-93F4-CAC770BB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5251450"/>
          <a:ext cx="1197429" cy="90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25</xdr:row>
      <xdr:rowOff>38100</xdr:rowOff>
    </xdr:from>
    <xdr:to>
      <xdr:col>11</xdr:col>
      <xdr:colOff>727529</xdr:colOff>
      <xdr:row>29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C22F11-05B0-4569-A086-9CDB033FC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200" y="5238750"/>
          <a:ext cx="1197429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</xdr:row>
      <xdr:rowOff>63500</xdr:rowOff>
    </xdr:from>
    <xdr:to>
      <xdr:col>2</xdr:col>
      <xdr:colOff>702129</xdr:colOff>
      <xdr:row>64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81AC44-8621-4500-BCDE-5A45A3914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2265025"/>
          <a:ext cx="1197429" cy="90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59</xdr:row>
      <xdr:rowOff>25400</xdr:rowOff>
    </xdr:from>
    <xdr:to>
      <xdr:col>11</xdr:col>
      <xdr:colOff>714829</xdr:colOff>
      <xdr:row>63</xdr:row>
      <xdr:rowOff>165100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220952-61A8-4202-802E-9DA2A462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0" y="12226925"/>
          <a:ext cx="1197429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93</xdr:row>
      <xdr:rowOff>50800</xdr:rowOff>
    </xdr:from>
    <xdr:to>
      <xdr:col>2</xdr:col>
      <xdr:colOff>638629</xdr:colOff>
      <xdr:row>98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5B3B9D-FCEF-4517-B577-BC3276C0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9253200"/>
          <a:ext cx="1197429" cy="90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93</xdr:row>
      <xdr:rowOff>76200</xdr:rowOff>
    </xdr:from>
    <xdr:to>
      <xdr:col>11</xdr:col>
      <xdr:colOff>702129</xdr:colOff>
      <xdr:row>98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BE56B4-F1E4-4D19-B50E-C1B99765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9278600"/>
          <a:ext cx="1197429" cy="90170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127</xdr:row>
      <xdr:rowOff>25400</xdr:rowOff>
    </xdr:from>
    <xdr:ext cx="1197429" cy="960718"/>
    <xdr:pic>
      <xdr:nvPicPr>
        <xdr:cNvPr id="8" name="Picture 7">
          <a:extLst>
            <a:ext uri="{FF2B5EF4-FFF2-40B4-BE49-F238E27FC236}">
              <a16:creationId xmlns:a16="http://schemas.microsoft.com/office/drawing/2014/main" id="{C5E8148E-E7C8-4E48-9034-02B1852D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318" y="26493694"/>
          <a:ext cx="1197429" cy="960718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127</xdr:row>
      <xdr:rowOff>76200</xdr:rowOff>
    </xdr:from>
    <xdr:ext cx="1197429" cy="898712"/>
    <xdr:pic>
      <xdr:nvPicPr>
        <xdr:cNvPr id="9" name="Picture 8">
          <a:extLst>
            <a:ext uri="{FF2B5EF4-FFF2-40B4-BE49-F238E27FC236}">
              <a16:creationId xmlns:a16="http://schemas.microsoft.com/office/drawing/2014/main" id="{2DCD4650-D9A5-4693-A818-6AEB7856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388" y="26544494"/>
          <a:ext cx="1197429" cy="898712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161</xdr:row>
      <xdr:rowOff>25400</xdr:rowOff>
    </xdr:from>
    <xdr:ext cx="1197429" cy="882276"/>
    <xdr:pic>
      <xdr:nvPicPr>
        <xdr:cNvPr id="10" name="Picture 9">
          <a:extLst>
            <a:ext uri="{FF2B5EF4-FFF2-40B4-BE49-F238E27FC236}">
              <a16:creationId xmlns:a16="http://schemas.microsoft.com/office/drawing/2014/main" id="{1A688AD7-2C73-4596-939F-CBF55DBC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318" y="33587018"/>
          <a:ext cx="1197429" cy="882276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161</xdr:row>
      <xdr:rowOff>76200</xdr:rowOff>
    </xdr:from>
    <xdr:ext cx="1197429" cy="909917"/>
    <xdr:pic>
      <xdr:nvPicPr>
        <xdr:cNvPr id="11" name="Picture 10">
          <a:extLst>
            <a:ext uri="{FF2B5EF4-FFF2-40B4-BE49-F238E27FC236}">
              <a16:creationId xmlns:a16="http://schemas.microsoft.com/office/drawing/2014/main" id="{88CF2196-74D1-4FBB-BE2E-2DBE1111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388" y="33637818"/>
          <a:ext cx="1197429" cy="909917"/>
        </a:xfrm>
        <a:prstGeom prst="rect">
          <a:avLst/>
        </a:prstGeom>
      </xdr:spPr>
    </xdr:pic>
    <xdr:clientData/>
  </xdr:oneCellAnchor>
  <xdr:twoCellAnchor editAs="oneCell">
    <xdr:from>
      <xdr:col>15</xdr:col>
      <xdr:colOff>261257</xdr:colOff>
      <xdr:row>165</xdr:row>
      <xdr:rowOff>10886</xdr:rowOff>
    </xdr:from>
    <xdr:to>
      <xdr:col>16</xdr:col>
      <xdr:colOff>399053</xdr:colOff>
      <xdr:row>166</xdr:row>
      <xdr:rowOff>140154</xdr:rowOff>
    </xdr:to>
    <xdr:pic>
      <xdr:nvPicPr>
        <xdr:cNvPr id="12" name="Picture 11" descr="C:\Users\WIN 10\Desktop\SIGN JANGAM (1).png">
          <a:extLst>
            <a:ext uri="{FF2B5EF4-FFF2-40B4-BE49-F238E27FC236}">
              <a16:creationId xmlns:a16="http://schemas.microsoft.com/office/drawing/2014/main" id="{F8663CCA-C326-4B14-8A33-3DC9B6E6AC6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007" y="34758086"/>
          <a:ext cx="747395" cy="3197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283028</xdr:colOff>
      <xdr:row>165</xdr:row>
      <xdr:rowOff>43543</xdr:rowOff>
    </xdr:from>
    <xdr:to>
      <xdr:col>7</xdr:col>
      <xdr:colOff>420823</xdr:colOff>
      <xdr:row>166</xdr:row>
      <xdr:rowOff>172811</xdr:rowOff>
    </xdr:to>
    <xdr:pic>
      <xdr:nvPicPr>
        <xdr:cNvPr id="13" name="Picture 12" descr="C:\Users\WIN 10\Desktop\SIGN JANGAM (1).png">
          <a:extLst>
            <a:ext uri="{FF2B5EF4-FFF2-40B4-BE49-F238E27FC236}">
              <a16:creationId xmlns:a16="http://schemas.microsoft.com/office/drawing/2014/main" id="{5F01EAC5-30E7-425D-8053-237E2D03DF0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9753" y="34790743"/>
          <a:ext cx="747395" cy="3197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293914</xdr:colOff>
      <xdr:row>131</xdr:row>
      <xdr:rowOff>87086</xdr:rowOff>
    </xdr:from>
    <xdr:to>
      <xdr:col>7</xdr:col>
      <xdr:colOff>431709</xdr:colOff>
      <xdr:row>133</xdr:row>
      <xdr:rowOff>16330</xdr:rowOff>
    </xdr:to>
    <xdr:pic>
      <xdr:nvPicPr>
        <xdr:cNvPr id="14" name="Picture 13" descr="C:\Users\WIN 10\Desktop\SIGN JANGAM (1).png">
          <a:extLst>
            <a:ext uri="{FF2B5EF4-FFF2-40B4-BE49-F238E27FC236}">
              <a16:creationId xmlns:a16="http://schemas.microsoft.com/office/drawing/2014/main" id="{FAFAD8B1-623C-4907-BAE3-72025711DD1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0639" y="27461936"/>
          <a:ext cx="747395" cy="310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217714</xdr:colOff>
      <xdr:row>131</xdr:row>
      <xdr:rowOff>108857</xdr:rowOff>
    </xdr:from>
    <xdr:to>
      <xdr:col>16</xdr:col>
      <xdr:colOff>355510</xdr:colOff>
      <xdr:row>133</xdr:row>
      <xdr:rowOff>19051</xdr:rowOff>
    </xdr:to>
    <xdr:pic>
      <xdr:nvPicPr>
        <xdr:cNvPr id="15" name="Picture 14" descr="C:\Users\WIN 10\Desktop\SIGN JANGAM (1).png">
          <a:extLst>
            <a:ext uri="{FF2B5EF4-FFF2-40B4-BE49-F238E27FC236}">
              <a16:creationId xmlns:a16="http://schemas.microsoft.com/office/drawing/2014/main" id="{19EEB8ED-1916-4CA3-9039-33018015343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64" y="27483707"/>
          <a:ext cx="747395" cy="2911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250372</xdr:colOff>
      <xdr:row>97</xdr:row>
      <xdr:rowOff>119743</xdr:rowOff>
    </xdr:from>
    <xdr:to>
      <xdr:col>16</xdr:col>
      <xdr:colOff>388168</xdr:colOff>
      <xdr:row>99</xdr:row>
      <xdr:rowOff>19051</xdr:rowOff>
    </xdr:to>
    <xdr:pic>
      <xdr:nvPicPr>
        <xdr:cNvPr id="16" name="Picture 15" descr="C:\Users\WIN 10\Desktop\SIGN JANGAM (1).png">
          <a:extLst>
            <a:ext uri="{FF2B5EF4-FFF2-40B4-BE49-F238E27FC236}">
              <a16:creationId xmlns:a16="http://schemas.microsoft.com/office/drawing/2014/main" id="{20C1F673-66EA-436E-BDFC-9C074E69805B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4122" y="20122243"/>
          <a:ext cx="747395" cy="2803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239486</xdr:colOff>
      <xdr:row>97</xdr:row>
      <xdr:rowOff>54428</xdr:rowOff>
    </xdr:from>
    <xdr:to>
      <xdr:col>7</xdr:col>
      <xdr:colOff>377281</xdr:colOff>
      <xdr:row>98</xdr:row>
      <xdr:rowOff>183697</xdr:rowOff>
    </xdr:to>
    <xdr:pic>
      <xdr:nvPicPr>
        <xdr:cNvPr id="17" name="Picture 16" descr="C:\Users\WIN 10\Desktop\SIGN JANGAM (1).png">
          <a:extLst>
            <a:ext uri="{FF2B5EF4-FFF2-40B4-BE49-F238E27FC236}">
              <a16:creationId xmlns:a16="http://schemas.microsoft.com/office/drawing/2014/main" id="{FBAF0906-6B8D-4856-B04D-096C105EC3E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211" y="20056928"/>
          <a:ext cx="747395" cy="3197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293915</xdr:colOff>
      <xdr:row>63</xdr:row>
      <xdr:rowOff>97972</xdr:rowOff>
    </xdr:from>
    <xdr:to>
      <xdr:col>7</xdr:col>
      <xdr:colOff>431710</xdr:colOff>
      <xdr:row>65</xdr:row>
      <xdr:rowOff>17690</xdr:rowOff>
    </xdr:to>
    <xdr:pic>
      <xdr:nvPicPr>
        <xdr:cNvPr id="18" name="Picture 17" descr="C:\Users\WIN 10\Desktop\SIGN JANGAM (1).png">
          <a:extLst>
            <a:ext uri="{FF2B5EF4-FFF2-40B4-BE49-F238E27FC236}">
              <a16:creationId xmlns:a16="http://schemas.microsoft.com/office/drawing/2014/main" id="{794FF8FF-8E51-423E-A568-1EF5B359B27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0640" y="13099597"/>
          <a:ext cx="747395" cy="300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239486</xdr:colOff>
      <xdr:row>63</xdr:row>
      <xdr:rowOff>97972</xdr:rowOff>
    </xdr:from>
    <xdr:to>
      <xdr:col>16</xdr:col>
      <xdr:colOff>377282</xdr:colOff>
      <xdr:row>65</xdr:row>
      <xdr:rowOff>17690</xdr:rowOff>
    </xdr:to>
    <xdr:pic>
      <xdr:nvPicPr>
        <xdr:cNvPr id="19" name="Picture 18" descr="C:\Users\WIN 10\Desktop\SIGN JANGAM (1).png">
          <a:extLst>
            <a:ext uri="{FF2B5EF4-FFF2-40B4-BE49-F238E27FC236}">
              <a16:creationId xmlns:a16="http://schemas.microsoft.com/office/drawing/2014/main" id="{CDDDD84F-A6D7-48CD-9B4B-7E909CFEA37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13099597"/>
          <a:ext cx="747395" cy="300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250371</xdr:colOff>
      <xdr:row>29</xdr:row>
      <xdr:rowOff>108858</xdr:rowOff>
    </xdr:from>
    <xdr:to>
      <xdr:col>7</xdr:col>
      <xdr:colOff>388166</xdr:colOff>
      <xdr:row>31</xdr:row>
      <xdr:rowOff>19052</xdr:rowOff>
    </xdr:to>
    <xdr:pic>
      <xdr:nvPicPr>
        <xdr:cNvPr id="20" name="Picture 19" descr="C:\Users\WIN 10\Desktop\SIGN JANGAM (1).png">
          <a:extLst>
            <a:ext uri="{FF2B5EF4-FFF2-40B4-BE49-F238E27FC236}">
              <a16:creationId xmlns:a16="http://schemas.microsoft.com/office/drawing/2014/main" id="{D2C915F2-3132-49B6-87F1-157204DC7B0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096" y="6109608"/>
          <a:ext cx="747395" cy="291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261257</xdr:colOff>
      <xdr:row>29</xdr:row>
      <xdr:rowOff>65315</xdr:rowOff>
    </xdr:from>
    <xdr:to>
      <xdr:col>16</xdr:col>
      <xdr:colOff>399053</xdr:colOff>
      <xdr:row>31</xdr:row>
      <xdr:rowOff>4084</xdr:rowOff>
    </xdr:to>
    <xdr:pic>
      <xdr:nvPicPr>
        <xdr:cNvPr id="21" name="Picture 20" descr="C:\Users\WIN 10\Desktop\SIGN JANGAM (1).png">
          <a:extLst>
            <a:ext uri="{FF2B5EF4-FFF2-40B4-BE49-F238E27FC236}">
              <a16:creationId xmlns:a16="http://schemas.microsoft.com/office/drawing/2014/main" id="{922D6176-2088-4F3E-9AA3-BA6EEED6C7E6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007" y="6066065"/>
          <a:ext cx="747395" cy="31976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63500</xdr:colOff>
      <xdr:row>195</xdr:row>
      <xdr:rowOff>50800</xdr:rowOff>
    </xdr:from>
    <xdr:ext cx="1192946" cy="957729"/>
    <xdr:pic>
      <xdr:nvPicPr>
        <xdr:cNvPr id="22" name="Picture 21">
          <a:extLst>
            <a:ext uri="{FF2B5EF4-FFF2-40B4-BE49-F238E27FC236}">
              <a16:creationId xmlns:a16="http://schemas.microsoft.com/office/drawing/2014/main" id="{38059922-04DF-4CA5-9AA1-624BA48C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195</xdr:row>
      <xdr:rowOff>38100</xdr:rowOff>
    </xdr:from>
    <xdr:ext cx="1192947" cy="946523"/>
    <xdr:pic>
      <xdr:nvPicPr>
        <xdr:cNvPr id="23" name="Picture 22">
          <a:extLst>
            <a:ext uri="{FF2B5EF4-FFF2-40B4-BE49-F238E27FC236}">
              <a16:creationId xmlns:a16="http://schemas.microsoft.com/office/drawing/2014/main" id="{A257DBE4-383E-4B5E-B0E2-468AD4FF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199</xdr:row>
      <xdr:rowOff>108858</xdr:rowOff>
    </xdr:from>
    <xdr:ext cx="742913" cy="313606"/>
    <xdr:pic>
      <xdr:nvPicPr>
        <xdr:cNvPr id="24" name="Picture 23" descr="C:\Users\WIN 10\Desktop\SIGN JANGAM (1).png">
          <a:extLst>
            <a:ext uri="{FF2B5EF4-FFF2-40B4-BE49-F238E27FC236}">
              <a16:creationId xmlns:a16="http://schemas.microsoft.com/office/drawing/2014/main" id="{226AD7CE-8EE9-414C-B3F7-3BC593DF0D0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199</xdr:row>
      <xdr:rowOff>65315</xdr:rowOff>
    </xdr:from>
    <xdr:ext cx="742913" cy="342181"/>
    <xdr:pic>
      <xdr:nvPicPr>
        <xdr:cNvPr id="25" name="Picture 24" descr="C:\Users\WIN 10\Desktop\SIGN JANGAM (1).png">
          <a:extLst>
            <a:ext uri="{FF2B5EF4-FFF2-40B4-BE49-F238E27FC236}">
              <a16:creationId xmlns:a16="http://schemas.microsoft.com/office/drawing/2014/main" id="{5A4DA7D6-59AD-41F4-BFDC-7B8AEA608E1F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229</xdr:row>
      <xdr:rowOff>50800</xdr:rowOff>
    </xdr:from>
    <xdr:ext cx="1192946" cy="957729"/>
    <xdr:pic>
      <xdr:nvPicPr>
        <xdr:cNvPr id="26" name="Picture 25">
          <a:extLst>
            <a:ext uri="{FF2B5EF4-FFF2-40B4-BE49-F238E27FC236}">
              <a16:creationId xmlns:a16="http://schemas.microsoft.com/office/drawing/2014/main" id="{7E98408A-103E-4D8C-AE5E-8683D5F6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229</xdr:row>
      <xdr:rowOff>38100</xdr:rowOff>
    </xdr:from>
    <xdr:ext cx="1192947" cy="946523"/>
    <xdr:pic>
      <xdr:nvPicPr>
        <xdr:cNvPr id="27" name="Picture 26">
          <a:extLst>
            <a:ext uri="{FF2B5EF4-FFF2-40B4-BE49-F238E27FC236}">
              <a16:creationId xmlns:a16="http://schemas.microsoft.com/office/drawing/2014/main" id="{1F3C9A0A-B99D-4E60-9C7C-23AE2B92D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233</xdr:row>
      <xdr:rowOff>108858</xdr:rowOff>
    </xdr:from>
    <xdr:ext cx="742913" cy="313606"/>
    <xdr:pic>
      <xdr:nvPicPr>
        <xdr:cNvPr id="28" name="Picture 27" descr="C:\Users\WIN 10\Desktop\SIGN JANGAM (1).png">
          <a:extLst>
            <a:ext uri="{FF2B5EF4-FFF2-40B4-BE49-F238E27FC236}">
              <a16:creationId xmlns:a16="http://schemas.microsoft.com/office/drawing/2014/main" id="{281B7C14-1384-429C-8556-B59152AA318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233</xdr:row>
      <xdr:rowOff>65315</xdr:rowOff>
    </xdr:from>
    <xdr:ext cx="742913" cy="342181"/>
    <xdr:pic>
      <xdr:nvPicPr>
        <xdr:cNvPr id="29" name="Picture 28" descr="C:\Users\WIN 10\Desktop\SIGN JANGAM (1).png">
          <a:extLst>
            <a:ext uri="{FF2B5EF4-FFF2-40B4-BE49-F238E27FC236}">
              <a16:creationId xmlns:a16="http://schemas.microsoft.com/office/drawing/2014/main" id="{4B761307-4E2B-427A-AA10-64B4D9ABDEA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263</xdr:row>
      <xdr:rowOff>50800</xdr:rowOff>
    </xdr:from>
    <xdr:ext cx="1192946" cy="957729"/>
    <xdr:pic>
      <xdr:nvPicPr>
        <xdr:cNvPr id="30" name="Picture 29">
          <a:extLst>
            <a:ext uri="{FF2B5EF4-FFF2-40B4-BE49-F238E27FC236}">
              <a16:creationId xmlns:a16="http://schemas.microsoft.com/office/drawing/2014/main" id="{0DFF92CB-CDEF-4869-A793-FBBF6515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263</xdr:row>
      <xdr:rowOff>38100</xdr:rowOff>
    </xdr:from>
    <xdr:ext cx="1192947" cy="946523"/>
    <xdr:pic>
      <xdr:nvPicPr>
        <xdr:cNvPr id="31" name="Picture 30">
          <a:extLst>
            <a:ext uri="{FF2B5EF4-FFF2-40B4-BE49-F238E27FC236}">
              <a16:creationId xmlns:a16="http://schemas.microsoft.com/office/drawing/2014/main" id="{C9CC4B51-928B-4A61-8D8A-273F86C2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267</xdr:row>
      <xdr:rowOff>108858</xdr:rowOff>
    </xdr:from>
    <xdr:ext cx="742913" cy="313606"/>
    <xdr:pic>
      <xdr:nvPicPr>
        <xdr:cNvPr id="32" name="Picture 31" descr="C:\Users\WIN 10\Desktop\SIGN JANGAM (1).png">
          <a:extLst>
            <a:ext uri="{FF2B5EF4-FFF2-40B4-BE49-F238E27FC236}">
              <a16:creationId xmlns:a16="http://schemas.microsoft.com/office/drawing/2014/main" id="{DCA4B37B-CBBE-4FD6-848C-1A015AD258C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267</xdr:row>
      <xdr:rowOff>65315</xdr:rowOff>
    </xdr:from>
    <xdr:ext cx="742913" cy="342181"/>
    <xdr:pic>
      <xdr:nvPicPr>
        <xdr:cNvPr id="33" name="Picture 32" descr="C:\Users\WIN 10\Desktop\SIGN JANGAM (1).png">
          <a:extLst>
            <a:ext uri="{FF2B5EF4-FFF2-40B4-BE49-F238E27FC236}">
              <a16:creationId xmlns:a16="http://schemas.microsoft.com/office/drawing/2014/main" id="{5B4DB8F7-2EE8-4575-B00D-B12C5FFA872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297</xdr:row>
      <xdr:rowOff>50800</xdr:rowOff>
    </xdr:from>
    <xdr:ext cx="1192946" cy="957729"/>
    <xdr:pic>
      <xdr:nvPicPr>
        <xdr:cNvPr id="34" name="Picture 33">
          <a:extLst>
            <a:ext uri="{FF2B5EF4-FFF2-40B4-BE49-F238E27FC236}">
              <a16:creationId xmlns:a16="http://schemas.microsoft.com/office/drawing/2014/main" id="{DA81D096-16D4-437A-9270-BE305342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297</xdr:row>
      <xdr:rowOff>38100</xdr:rowOff>
    </xdr:from>
    <xdr:ext cx="1192947" cy="946523"/>
    <xdr:pic>
      <xdr:nvPicPr>
        <xdr:cNvPr id="35" name="Picture 34">
          <a:extLst>
            <a:ext uri="{FF2B5EF4-FFF2-40B4-BE49-F238E27FC236}">
              <a16:creationId xmlns:a16="http://schemas.microsoft.com/office/drawing/2014/main" id="{B372A2F1-4CB4-47B5-AA58-DF759FA5D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301</xdr:row>
      <xdr:rowOff>108858</xdr:rowOff>
    </xdr:from>
    <xdr:ext cx="742913" cy="313606"/>
    <xdr:pic>
      <xdr:nvPicPr>
        <xdr:cNvPr id="36" name="Picture 35" descr="C:\Users\WIN 10\Desktop\SIGN JANGAM (1).png">
          <a:extLst>
            <a:ext uri="{FF2B5EF4-FFF2-40B4-BE49-F238E27FC236}">
              <a16:creationId xmlns:a16="http://schemas.microsoft.com/office/drawing/2014/main" id="{146890F7-4E9A-496E-A099-7E4EA578F34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301</xdr:row>
      <xdr:rowOff>65315</xdr:rowOff>
    </xdr:from>
    <xdr:ext cx="742913" cy="342181"/>
    <xdr:pic>
      <xdr:nvPicPr>
        <xdr:cNvPr id="37" name="Picture 36" descr="C:\Users\WIN 10\Desktop\SIGN JANGAM (1).png">
          <a:extLst>
            <a:ext uri="{FF2B5EF4-FFF2-40B4-BE49-F238E27FC236}">
              <a16:creationId xmlns:a16="http://schemas.microsoft.com/office/drawing/2014/main" id="{983BA01D-65B0-4272-A45D-BA6B1F6959CF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331</xdr:row>
      <xdr:rowOff>50800</xdr:rowOff>
    </xdr:from>
    <xdr:ext cx="1192946" cy="957729"/>
    <xdr:pic>
      <xdr:nvPicPr>
        <xdr:cNvPr id="38" name="Picture 37">
          <a:extLst>
            <a:ext uri="{FF2B5EF4-FFF2-40B4-BE49-F238E27FC236}">
              <a16:creationId xmlns:a16="http://schemas.microsoft.com/office/drawing/2014/main" id="{0B1BA822-54AA-4BC8-A0BC-34A16E11C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331</xdr:row>
      <xdr:rowOff>38100</xdr:rowOff>
    </xdr:from>
    <xdr:ext cx="1192947" cy="946523"/>
    <xdr:pic>
      <xdr:nvPicPr>
        <xdr:cNvPr id="39" name="Picture 38">
          <a:extLst>
            <a:ext uri="{FF2B5EF4-FFF2-40B4-BE49-F238E27FC236}">
              <a16:creationId xmlns:a16="http://schemas.microsoft.com/office/drawing/2014/main" id="{EB3EB63A-8250-4F7E-BD67-7F8F1861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335</xdr:row>
      <xdr:rowOff>108858</xdr:rowOff>
    </xdr:from>
    <xdr:ext cx="742913" cy="313606"/>
    <xdr:pic>
      <xdr:nvPicPr>
        <xdr:cNvPr id="40" name="Picture 39" descr="C:\Users\WIN 10\Desktop\SIGN JANGAM (1).png">
          <a:extLst>
            <a:ext uri="{FF2B5EF4-FFF2-40B4-BE49-F238E27FC236}">
              <a16:creationId xmlns:a16="http://schemas.microsoft.com/office/drawing/2014/main" id="{683C9190-0D9D-4033-A593-5E637CBB502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335</xdr:row>
      <xdr:rowOff>65315</xdr:rowOff>
    </xdr:from>
    <xdr:ext cx="742913" cy="342181"/>
    <xdr:pic>
      <xdr:nvPicPr>
        <xdr:cNvPr id="41" name="Picture 40" descr="C:\Users\WIN 10\Desktop\SIGN JANGAM (1).png">
          <a:extLst>
            <a:ext uri="{FF2B5EF4-FFF2-40B4-BE49-F238E27FC236}">
              <a16:creationId xmlns:a16="http://schemas.microsoft.com/office/drawing/2014/main" id="{DB449479-CC34-42C4-9D7E-C59F7862DDB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365</xdr:row>
      <xdr:rowOff>50800</xdr:rowOff>
    </xdr:from>
    <xdr:ext cx="1192946" cy="957729"/>
    <xdr:pic>
      <xdr:nvPicPr>
        <xdr:cNvPr id="42" name="Picture 41">
          <a:extLst>
            <a:ext uri="{FF2B5EF4-FFF2-40B4-BE49-F238E27FC236}">
              <a16:creationId xmlns:a16="http://schemas.microsoft.com/office/drawing/2014/main" id="{C180D4A9-EDF5-49B1-AEDE-0850AC6D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365</xdr:row>
      <xdr:rowOff>38100</xdr:rowOff>
    </xdr:from>
    <xdr:ext cx="1192947" cy="946523"/>
    <xdr:pic>
      <xdr:nvPicPr>
        <xdr:cNvPr id="43" name="Picture 42">
          <a:extLst>
            <a:ext uri="{FF2B5EF4-FFF2-40B4-BE49-F238E27FC236}">
              <a16:creationId xmlns:a16="http://schemas.microsoft.com/office/drawing/2014/main" id="{1EEC0C64-E4F6-4AD3-A36B-92A02AAC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369</xdr:row>
      <xdr:rowOff>108858</xdr:rowOff>
    </xdr:from>
    <xdr:ext cx="742913" cy="313606"/>
    <xdr:pic>
      <xdr:nvPicPr>
        <xdr:cNvPr id="44" name="Picture 43" descr="C:\Users\WIN 10\Desktop\SIGN JANGAM (1).png">
          <a:extLst>
            <a:ext uri="{FF2B5EF4-FFF2-40B4-BE49-F238E27FC236}">
              <a16:creationId xmlns:a16="http://schemas.microsoft.com/office/drawing/2014/main" id="{83C55967-02D0-4354-B676-68C19E09D62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369</xdr:row>
      <xdr:rowOff>65315</xdr:rowOff>
    </xdr:from>
    <xdr:ext cx="742913" cy="342181"/>
    <xdr:pic>
      <xdr:nvPicPr>
        <xdr:cNvPr id="45" name="Picture 44" descr="C:\Users\WIN 10\Desktop\SIGN JANGAM (1).png">
          <a:extLst>
            <a:ext uri="{FF2B5EF4-FFF2-40B4-BE49-F238E27FC236}">
              <a16:creationId xmlns:a16="http://schemas.microsoft.com/office/drawing/2014/main" id="{9D2B761F-A10D-483D-B81F-57F1A0C7EF3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399</xdr:row>
      <xdr:rowOff>50800</xdr:rowOff>
    </xdr:from>
    <xdr:ext cx="1192946" cy="957729"/>
    <xdr:pic>
      <xdr:nvPicPr>
        <xdr:cNvPr id="46" name="Picture 45">
          <a:extLst>
            <a:ext uri="{FF2B5EF4-FFF2-40B4-BE49-F238E27FC236}">
              <a16:creationId xmlns:a16="http://schemas.microsoft.com/office/drawing/2014/main" id="{AF7B7E20-A68F-4C48-AF4C-BB37448B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399</xdr:row>
      <xdr:rowOff>38100</xdr:rowOff>
    </xdr:from>
    <xdr:ext cx="1192947" cy="946523"/>
    <xdr:pic>
      <xdr:nvPicPr>
        <xdr:cNvPr id="47" name="Picture 46">
          <a:extLst>
            <a:ext uri="{FF2B5EF4-FFF2-40B4-BE49-F238E27FC236}">
              <a16:creationId xmlns:a16="http://schemas.microsoft.com/office/drawing/2014/main" id="{0545C27C-875F-4849-A367-74D6C5D7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403</xdr:row>
      <xdr:rowOff>108858</xdr:rowOff>
    </xdr:from>
    <xdr:ext cx="742913" cy="313606"/>
    <xdr:pic>
      <xdr:nvPicPr>
        <xdr:cNvPr id="48" name="Picture 47" descr="C:\Users\WIN 10\Desktop\SIGN JANGAM (1).png">
          <a:extLst>
            <a:ext uri="{FF2B5EF4-FFF2-40B4-BE49-F238E27FC236}">
              <a16:creationId xmlns:a16="http://schemas.microsoft.com/office/drawing/2014/main" id="{E9438F2F-8FDC-4636-A484-8D8090840E6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403</xdr:row>
      <xdr:rowOff>65315</xdr:rowOff>
    </xdr:from>
    <xdr:ext cx="742913" cy="342181"/>
    <xdr:pic>
      <xdr:nvPicPr>
        <xdr:cNvPr id="49" name="Picture 48" descr="C:\Users\WIN 10\Desktop\SIGN JANGAM (1).png">
          <a:extLst>
            <a:ext uri="{FF2B5EF4-FFF2-40B4-BE49-F238E27FC236}">
              <a16:creationId xmlns:a16="http://schemas.microsoft.com/office/drawing/2014/main" id="{27C57F86-0293-4296-9485-0F96B80E474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433</xdr:row>
      <xdr:rowOff>50800</xdr:rowOff>
    </xdr:from>
    <xdr:ext cx="1192946" cy="957729"/>
    <xdr:pic>
      <xdr:nvPicPr>
        <xdr:cNvPr id="50" name="Picture 49">
          <a:extLst>
            <a:ext uri="{FF2B5EF4-FFF2-40B4-BE49-F238E27FC236}">
              <a16:creationId xmlns:a16="http://schemas.microsoft.com/office/drawing/2014/main" id="{861E7C51-D042-4A88-B79C-CD2827AA3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433</xdr:row>
      <xdr:rowOff>38100</xdr:rowOff>
    </xdr:from>
    <xdr:ext cx="1192947" cy="946523"/>
    <xdr:pic>
      <xdr:nvPicPr>
        <xdr:cNvPr id="51" name="Picture 50">
          <a:extLst>
            <a:ext uri="{FF2B5EF4-FFF2-40B4-BE49-F238E27FC236}">
              <a16:creationId xmlns:a16="http://schemas.microsoft.com/office/drawing/2014/main" id="{07EF53F8-D6ED-41A7-857F-060BFD19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437</xdr:row>
      <xdr:rowOff>108858</xdr:rowOff>
    </xdr:from>
    <xdr:ext cx="742913" cy="313606"/>
    <xdr:pic>
      <xdr:nvPicPr>
        <xdr:cNvPr id="52" name="Picture 51" descr="C:\Users\WIN 10\Desktop\SIGN JANGAM (1).png">
          <a:extLst>
            <a:ext uri="{FF2B5EF4-FFF2-40B4-BE49-F238E27FC236}">
              <a16:creationId xmlns:a16="http://schemas.microsoft.com/office/drawing/2014/main" id="{A7BEEAF4-96C3-4F3C-8773-E04EFA090CA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437</xdr:row>
      <xdr:rowOff>65315</xdr:rowOff>
    </xdr:from>
    <xdr:ext cx="742913" cy="342181"/>
    <xdr:pic>
      <xdr:nvPicPr>
        <xdr:cNvPr id="53" name="Picture 52" descr="C:\Users\WIN 10\Desktop\SIGN JANGAM (1).png">
          <a:extLst>
            <a:ext uri="{FF2B5EF4-FFF2-40B4-BE49-F238E27FC236}">
              <a16:creationId xmlns:a16="http://schemas.microsoft.com/office/drawing/2014/main" id="{16518B4C-DE0C-4DA0-90EA-1A25D998C3B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467</xdr:row>
      <xdr:rowOff>50800</xdr:rowOff>
    </xdr:from>
    <xdr:ext cx="1192946" cy="957729"/>
    <xdr:pic>
      <xdr:nvPicPr>
        <xdr:cNvPr id="54" name="Picture 53">
          <a:extLst>
            <a:ext uri="{FF2B5EF4-FFF2-40B4-BE49-F238E27FC236}">
              <a16:creationId xmlns:a16="http://schemas.microsoft.com/office/drawing/2014/main" id="{12329CD4-1429-42E1-8073-7AACBD6F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467</xdr:row>
      <xdr:rowOff>38100</xdr:rowOff>
    </xdr:from>
    <xdr:ext cx="1192947" cy="946523"/>
    <xdr:pic>
      <xdr:nvPicPr>
        <xdr:cNvPr id="55" name="Picture 54">
          <a:extLst>
            <a:ext uri="{FF2B5EF4-FFF2-40B4-BE49-F238E27FC236}">
              <a16:creationId xmlns:a16="http://schemas.microsoft.com/office/drawing/2014/main" id="{D3589C96-E449-4161-B8BB-E95517AE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471</xdr:row>
      <xdr:rowOff>108858</xdr:rowOff>
    </xdr:from>
    <xdr:ext cx="742913" cy="313606"/>
    <xdr:pic>
      <xdr:nvPicPr>
        <xdr:cNvPr id="56" name="Picture 55" descr="C:\Users\WIN 10\Desktop\SIGN JANGAM (1).png">
          <a:extLst>
            <a:ext uri="{FF2B5EF4-FFF2-40B4-BE49-F238E27FC236}">
              <a16:creationId xmlns:a16="http://schemas.microsoft.com/office/drawing/2014/main" id="{8DB7EF14-75C5-4484-8617-4693F02B362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471</xdr:row>
      <xdr:rowOff>65315</xdr:rowOff>
    </xdr:from>
    <xdr:ext cx="742913" cy="342181"/>
    <xdr:pic>
      <xdr:nvPicPr>
        <xdr:cNvPr id="57" name="Picture 56" descr="C:\Users\WIN 10\Desktop\SIGN JANGAM (1).png">
          <a:extLst>
            <a:ext uri="{FF2B5EF4-FFF2-40B4-BE49-F238E27FC236}">
              <a16:creationId xmlns:a16="http://schemas.microsoft.com/office/drawing/2014/main" id="{E70C0F7C-8959-4F9F-8880-7E49EFCE6BF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501</xdr:row>
      <xdr:rowOff>50800</xdr:rowOff>
    </xdr:from>
    <xdr:ext cx="1192946" cy="957729"/>
    <xdr:pic>
      <xdr:nvPicPr>
        <xdr:cNvPr id="58" name="Picture 57">
          <a:extLst>
            <a:ext uri="{FF2B5EF4-FFF2-40B4-BE49-F238E27FC236}">
              <a16:creationId xmlns:a16="http://schemas.microsoft.com/office/drawing/2014/main" id="{C6FCC619-03AB-4288-871F-8F727498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501</xdr:row>
      <xdr:rowOff>38100</xdr:rowOff>
    </xdr:from>
    <xdr:ext cx="1192947" cy="946523"/>
    <xdr:pic>
      <xdr:nvPicPr>
        <xdr:cNvPr id="59" name="Picture 58">
          <a:extLst>
            <a:ext uri="{FF2B5EF4-FFF2-40B4-BE49-F238E27FC236}">
              <a16:creationId xmlns:a16="http://schemas.microsoft.com/office/drawing/2014/main" id="{DBC135B2-926E-4036-B028-B98F8154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505</xdr:row>
      <xdr:rowOff>108858</xdr:rowOff>
    </xdr:from>
    <xdr:ext cx="742913" cy="313606"/>
    <xdr:pic>
      <xdr:nvPicPr>
        <xdr:cNvPr id="60" name="Picture 59" descr="C:\Users\WIN 10\Desktop\SIGN JANGAM (1).png">
          <a:extLst>
            <a:ext uri="{FF2B5EF4-FFF2-40B4-BE49-F238E27FC236}">
              <a16:creationId xmlns:a16="http://schemas.microsoft.com/office/drawing/2014/main" id="{BD0DF444-57CA-47DF-A483-B7E550BADDD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505</xdr:row>
      <xdr:rowOff>65315</xdr:rowOff>
    </xdr:from>
    <xdr:ext cx="742913" cy="342181"/>
    <xdr:pic>
      <xdr:nvPicPr>
        <xdr:cNvPr id="61" name="Picture 60" descr="C:\Users\WIN 10\Desktop\SIGN JANGAM (1).png">
          <a:extLst>
            <a:ext uri="{FF2B5EF4-FFF2-40B4-BE49-F238E27FC236}">
              <a16:creationId xmlns:a16="http://schemas.microsoft.com/office/drawing/2014/main" id="{9ABBD382-A8E5-4B86-9395-DFCCF8265BC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535</xdr:row>
      <xdr:rowOff>50800</xdr:rowOff>
    </xdr:from>
    <xdr:ext cx="1192946" cy="957729"/>
    <xdr:pic>
      <xdr:nvPicPr>
        <xdr:cNvPr id="62" name="Picture 61">
          <a:extLst>
            <a:ext uri="{FF2B5EF4-FFF2-40B4-BE49-F238E27FC236}">
              <a16:creationId xmlns:a16="http://schemas.microsoft.com/office/drawing/2014/main" id="{A2850C62-ECB6-47BF-8E3D-2379F4E9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535</xdr:row>
      <xdr:rowOff>38100</xdr:rowOff>
    </xdr:from>
    <xdr:ext cx="1192947" cy="946523"/>
    <xdr:pic>
      <xdr:nvPicPr>
        <xdr:cNvPr id="63" name="Picture 62">
          <a:extLst>
            <a:ext uri="{FF2B5EF4-FFF2-40B4-BE49-F238E27FC236}">
              <a16:creationId xmlns:a16="http://schemas.microsoft.com/office/drawing/2014/main" id="{477A1F3A-5DF2-46B4-8BD8-56662A29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539</xdr:row>
      <xdr:rowOff>108858</xdr:rowOff>
    </xdr:from>
    <xdr:ext cx="742913" cy="313606"/>
    <xdr:pic>
      <xdr:nvPicPr>
        <xdr:cNvPr id="64" name="Picture 63" descr="C:\Users\WIN 10\Desktop\SIGN JANGAM (1).png">
          <a:extLst>
            <a:ext uri="{FF2B5EF4-FFF2-40B4-BE49-F238E27FC236}">
              <a16:creationId xmlns:a16="http://schemas.microsoft.com/office/drawing/2014/main" id="{4D457AFC-67B5-4FFB-AE11-E4B93437B91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539</xdr:row>
      <xdr:rowOff>65315</xdr:rowOff>
    </xdr:from>
    <xdr:ext cx="742913" cy="342181"/>
    <xdr:pic>
      <xdr:nvPicPr>
        <xdr:cNvPr id="65" name="Picture 64" descr="C:\Users\WIN 10\Desktop\SIGN JANGAM (1).png">
          <a:extLst>
            <a:ext uri="{FF2B5EF4-FFF2-40B4-BE49-F238E27FC236}">
              <a16:creationId xmlns:a16="http://schemas.microsoft.com/office/drawing/2014/main" id="{F7816772-5A54-4555-8C26-8EFAA59DAD3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569</xdr:row>
      <xdr:rowOff>50800</xdr:rowOff>
    </xdr:from>
    <xdr:ext cx="1192946" cy="957729"/>
    <xdr:pic>
      <xdr:nvPicPr>
        <xdr:cNvPr id="66" name="Picture 65">
          <a:extLst>
            <a:ext uri="{FF2B5EF4-FFF2-40B4-BE49-F238E27FC236}">
              <a16:creationId xmlns:a16="http://schemas.microsoft.com/office/drawing/2014/main" id="{91C0676A-FADE-4E9A-86B4-731A4391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569</xdr:row>
      <xdr:rowOff>38100</xdr:rowOff>
    </xdr:from>
    <xdr:ext cx="1192947" cy="946523"/>
    <xdr:pic>
      <xdr:nvPicPr>
        <xdr:cNvPr id="67" name="Picture 66">
          <a:extLst>
            <a:ext uri="{FF2B5EF4-FFF2-40B4-BE49-F238E27FC236}">
              <a16:creationId xmlns:a16="http://schemas.microsoft.com/office/drawing/2014/main" id="{5FAD739A-E0EE-4E0F-A0B4-4F23559A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573</xdr:row>
      <xdr:rowOff>108858</xdr:rowOff>
    </xdr:from>
    <xdr:ext cx="742913" cy="313606"/>
    <xdr:pic>
      <xdr:nvPicPr>
        <xdr:cNvPr id="68" name="Picture 67" descr="C:\Users\WIN 10\Desktop\SIGN JANGAM (1).png">
          <a:extLst>
            <a:ext uri="{FF2B5EF4-FFF2-40B4-BE49-F238E27FC236}">
              <a16:creationId xmlns:a16="http://schemas.microsoft.com/office/drawing/2014/main" id="{5738EBF4-DC36-4690-BF39-71F503A28C4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573</xdr:row>
      <xdr:rowOff>65315</xdr:rowOff>
    </xdr:from>
    <xdr:ext cx="742913" cy="342181"/>
    <xdr:pic>
      <xdr:nvPicPr>
        <xdr:cNvPr id="69" name="Picture 68" descr="C:\Users\WIN 10\Desktop\SIGN JANGAM (1).png">
          <a:extLst>
            <a:ext uri="{FF2B5EF4-FFF2-40B4-BE49-F238E27FC236}">
              <a16:creationId xmlns:a16="http://schemas.microsoft.com/office/drawing/2014/main" id="{BB8694B3-A7A6-471F-9721-1300174BF6C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603</xdr:row>
      <xdr:rowOff>50800</xdr:rowOff>
    </xdr:from>
    <xdr:ext cx="1192946" cy="957729"/>
    <xdr:pic>
      <xdr:nvPicPr>
        <xdr:cNvPr id="70" name="Picture 69">
          <a:extLst>
            <a:ext uri="{FF2B5EF4-FFF2-40B4-BE49-F238E27FC236}">
              <a16:creationId xmlns:a16="http://schemas.microsoft.com/office/drawing/2014/main" id="{C706319D-EE3A-498E-B5C5-DEA84B23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603</xdr:row>
      <xdr:rowOff>38100</xdr:rowOff>
    </xdr:from>
    <xdr:ext cx="1192947" cy="946523"/>
    <xdr:pic>
      <xdr:nvPicPr>
        <xdr:cNvPr id="71" name="Picture 70">
          <a:extLst>
            <a:ext uri="{FF2B5EF4-FFF2-40B4-BE49-F238E27FC236}">
              <a16:creationId xmlns:a16="http://schemas.microsoft.com/office/drawing/2014/main" id="{6EB1EBC9-7E7D-4729-8784-3625819C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607</xdr:row>
      <xdr:rowOff>108858</xdr:rowOff>
    </xdr:from>
    <xdr:ext cx="742913" cy="313606"/>
    <xdr:pic>
      <xdr:nvPicPr>
        <xdr:cNvPr id="72" name="Picture 71" descr="C:\Users\WIN 10\Desktop\SIGN JANGAM (1).png">
          <a:extLst>
            <a:ext uri="{FF2B5EF4-FFF2-40B4-BE49-F238E27FC236}">
              <a16:creationId xmlns:a16="http://schemas.microsoft.com/office/drawing/2014/main" id="{CDB50587-5684-48E0-B370-308604D81AC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607</xdr:row>
      <xdr:rowOff>65315</xdr:rowOff>
    </xdr:from>
    <xdr:ext cx="742913" cy="342181"/>
    <xdr:pic>
      <xdr:nvPicPr>
        <xdr:cNvPr id="73" name="Picture 72" descr="C:\Users\WIN 10\Desktop\SIGN JANGAM (1).png">
          <a:extLst>
            <a:ext uri="{FF2B5EF4-FFF2-40B4-BE49-F238E27FC236}">
              <a16:creationId xmlns:a16="http://schemas.microsoft.com/office/drawing/2014/main" id="{81BF92BF-2A4C-4909-9C15-48FA4ED5B67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637</xdr:row>
      <xdr:rowOff>50800</xdr:rowOff>
    </xdr:from>
    <xdr:ext cx="1192946" cy="957729"/>
    <xdr:pic>
      <xdr:nvPicPr>
        <xdr:cNvPr id="74" name="Picture 73">
          <a:extLst>
            <a:ext uri="{FF2B5EF4-FFF2-40B4-BE49-F238E27FC236}">
              <a16:creationId xmlns:a16="http://schemas.microsoft.com/office/drawing/2014/main" id="{F22B91B2-ABB7-4972-8D21-75E9ABBEF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637</xdr:row>
      <xdr:rowOff>38100</xdr:rowOff>
    </xdr:from>
    <xdr:ext cx="1192947" cy="946523"/>
    <xdr:pic>
      <xdr:nvPicPr>
        <xdr:cNvPr id="75" name="Picture 74">
          <a:extLst>
            <a:ext uri="{FF2B5EF4-FFF2-40B4-BE49-F238E27FC236}">
              <a16:creationId xmlns:a16="http://schemas.microsoft.com/office/drawing/2014/main" id="{B7D390E3-7CA0-4344-8AC1-C2A906C2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641</xdr:row>
      <xdr:rowOff>108858</xdr:rowOff>
    </xdr:from>
    <xdr:ext cx="742913" cy="313606"/>
    <xdr:pic>
      <xdr:nvPicPr>
        <xdr:cNvPr id="76" name="Picture 75" descr="C:\Users\WIN 10\Desktop\SIGN JANGAM (1).png">
          <a:extLst>
            <a:ext uri="{FF2B5EF4-FFF2-40B4-BE49-F238E27FC236}">
              <a16:creationId xmlns:a16="http://schemas.microsoft.com/office/drawing/2014/main" id="{A8C7B7BA-3BA7-4EF2-908E-1ACA2665A66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641</xdr:row>
      <xdr:rowOff>65315</xdr:rowOff>
    </xdr:from>
    <xdr:ext cx="742913" cy="342181"/>
    <xdr:pic>
      <xdr:nvPicPr>
        <xdr:cNvPr id="77" name="Picture 76" descr="C:\Users\WIN 10\Desktop\SIGN JANGAM (1).png">
          <a:extLst>
            <a:ext uri="{FF2B5EF4-FFF2-40B4-BE49-F238E27FC236}">
              <a16:creationId xmlns:a16="http://schemas.microsoft.com/office/drawing/2014/main" id="{9CF324E3-4419-4B8A-ADEC-CE73A556594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671</xdr:row>
      <xdr:rowOff>50800</xdr:rowOff>
    </xdr:from>
    <xdr:ext cx="1192946" cy="957729"/>
    <xdr:pic>
      <xdr:nvPicPr>
        <xdr:cNvPr id="78" name="Picture 77">
          <a:extLst>
            <a:ext uri="{FF2B5EF4-FFF2-40B4-BE49-F238E27FC236}">
              <a16:creationId xmlns:a16="http://schemas.microsoft.com/office/drawing/2014/main" id="{A616ECAC-646C-4F6F-A308-2129B068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671</xdr:row>
      <xdr:rowOff>38100</xdr:rowOff>
    </xdr:from>
    <xdr:ext cx="1192947" cy="946523"/>
    <xdr:pic>
      <xdr:nvPicPr>
        <xdr:cNvPr id="79" name="Picture 78">
          <a:extLst>
            <a:ext uri="{FF2B5EF4-FFF2-40B4-BE49-F238E27FC236}">
              <a16:creationId xmlns:a16="http://schemas.microsoft.com/office/drawing/2014/main" id="{BA0C42E9-0DD4-4461-A310-682C280B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675</xdr:row>
      <xdr:rowOff>108858</xdr:rowOff>
    </xdr:from>
    <xdr:ext cx="742913" cy="313606"/>
    <xdr:pic>
      <xdr:nvPicPr>
        <xdr:cNvPr id="80" name="Picture 79" descr="C:\Users\WIN 10\Desktop\SIGN JANGAM (1).png">
          <a:extLst>
            <a:ext uri="{FF2B5EF4-FFF2-40B4-BE49-F238E27FC236}">
              <a16:creationId xmlns:a16="http://schemas.microsoft.com/office/drawing/2014/main" id="{80B35D4B-A4A3-434B-97D0-49BB08B52A6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675</xdr:row>
      <xdr:rowOff>65315</xdr:rowOff>
    </xdr:from>
    <xdr:ext cx="742913" cy="342181"/>
    <xdr:pic>
      <xdr:nvPicPr>
        <xdr:cNvPr id="81" name="Picture 80" descr="C:\Users\WIN 10\Desktop\SIGN JANGAM (1).png">
          <a:extLst>
            <a:ext uri="{FF2B5EF4-FFF2-40B4-BE49-F238E27FC236}">
              <a16:creationId xmlns:a16="http://schemas.microsoft.com/office/drawing/2014/main" id="{8663AF50-2144-47A9-B6D9-1FBD853D326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705</xdr:row>
      <xdr:rowOff>50800</xdr:rowOff>
    </xdr:from>
    <xdr:ext cx="1192946" cy="957729"/>
    <xdr:pic>
      <xdr:nvPicPr>
        <xdr:cNvPr id="82" name="Picture 81">
          <a:extLst>
            <a:ext uri="{FF2B5EF4-FFF2-40B4-BE49-F238E27FC236}">
              <a16:creationId xmlns:a16="http://schemas.microsoft.com/office/drawing/2014/main" id="{8BE39E7D-2CE3-49B6-BC12-DF39CBB3B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705</xdr:row>
      <xdr:rowOff>38100</xdr:rowOff>
    </xdr:from>
    <xdr:ext cx="1192947" cy="946523"/>
    <xdr:pic>
      <xdr:nvPicPr>
        <xdr:cNvPr id="83" name="Picture 82">
          <a:extLst>
            <a:ext uri="{FF2B5EF4-FFF2-40B4-BE49-F238E27FC236}">
              <a16:creationId xmlns:a16="http://schemas.microsoft.com/office/drawing/2014/main" id="{44B1F7FF-488A-4BD5-9426-8A4061C1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709</xdr:row>
      <xdr:rowOff>108858</xdr:rowOff>
    </xdr:from>
    <xdr:ext cx="742913" cy="313606"/>
    <xdr:pic>
      <xdr:nvPicPr>
        <xdr:cNvPr id="84" name="Picture 83" descr="C:\Users\WIN 10\Desktop\SIGN JANGAM (1).png">
          <a:extLst>
            <a:ext uri="{FF2B5EF4-FFF2-40B4-BE49-F238E27FC236}">
              <a16:creationId xmlns:a16="http://schemas.microsoft.com/office/drawing/2014/main" id="{F05E1637-07D8-491B-B266-19CA408AFA5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709</xdr:row>
      <xdr:rowOff>65315</xdr:rowOff>
    </xdr:from>
    <xdr:ext cx="742913" cy="342181"/>
    <xdr:pic>
      <xdr:nvPicPr>
        <xdr:cNvPr id="85" name="Picture 84" descr="C:\Users\WIN 10\Desktop\SIGN JANGAM (1).png">
          <a:extLst>
            <a:ext uri="{FF2B5EF4-FFF2-40B4-BE49-F238E27FC236}">
              <a16:creationId xmlns:a16="http://schemas.microsoft.com/office/drawing/2014/main" id="{8AE16A70-A14B-4460-B614-1C7BE45F746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739</xdr:row>
      <xdr:rowOff>50800</xdr:rowOff>
    </xdr:from>
    <xdr:ext cx="1192946" cy="957729"/>
    <xdr:pic>
      <xdr:nvPicPr>
        <xdr:cNvPr id="86" name="Picture 85">
          <a:extLst>
            <a:ext uri="{FF2B5EF4-FFF2-40B4-BE49-F238E27FC236}">
              <a16:creationId xmlns:a16="http://schemas.microsoft.com/office/drawing/2014/main" id="{EBA44D72-BABE-4C02-BCA9-380A01D3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739</xdr:row>
      <xdr:rowOff>38100</xdr:rowOff>
    </xdr:from>
    <xdr:ext cx="1192947" cy="946523"/>
    <xdr:pic>
      <xdr:nvPicPr>
        <xdr:cNvPr id="87" name="Picture 86">
          <a:extLst>
            <a:ext uri="{FF2B5EF4-FFF2-40B4-BE49-F238E27FC236}">
              <a16:creationId xmlns:a16="http://schemas.microsoft.com/office/drawing/2014/main" id="{8EC56151-573E-4F03-9368-BE4F6E50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743</xdr:row>
      <xdr:rowOff>108858</xdr:rowOff>
    </xdr:from>
    <xdr:ext cx="742913" cy="313606"/>
    <xdr:pic>
      <xdr:nvPicPr>
        <xdr:cNvPr id="88" name="Picture 87" descr="C:\Users\WIN 10\Desktop\SIGN JANGAM (1).png">
          <a:extLst>
            <a:ext uri="{FF2B5EF4-FFF2-40B4-BE49-F238E27FC236}">
              <a16:creationId xmlns:a16="http://schemas.microsoft.com/office/drawing/2014/main" id="{4F285246-A603-4645-85CF-549ACEB6085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743</xdr:row>
      <xdr:rowOff>65315</xdr:rowOff>
    </xdr:from>
    <xdr:ext cx="742913" cy="342181"/>
    <xdr:pic>
      <xdr:nvPicPr>
        <xdr:cNvPr id="89" name="Picture 88" descr="C:\Users\WIN 10\Desktop\SIGN JANGAM (1).png">
          <a:extLst>
            <a:ext uri="{FF2B5EF4-FFF2-40B4-BE49-F238E27FC236}">
              <a16:creationId xmlns:a16="http://schemas.microsoft.com/office/drawing/2014/main" id="{D49938AE-BC1B-4040-8CAF-C93D8958AC5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773</xdr:row>
      <xdr:rowOff>50800</xdr:rowOff>
    </xdr:from>
    <xdr:ext cx="1192946" cy="957729"/>
    <xdr:pic>
      <xdr:nvPicPr>
        <xdr:cNvPr id="90" name="Picture 89">
          <a:extLst>
            <a:ext uri="{FF2B5EF4-FFF2-40B4-BE49-F238E27FC236}">
              <a16:creationId xmlns:a16="http://schemas.microsoft.com/office/drawing/2014/main" id="{50D6C805-758B-4379-A9EE-8C3D5E7F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773</xdr:row>
      <xdr:rowOff>38100</xdr:rowOff>
    </xdr:from>
    <xdr:ext cx="1192947" cy="946523"/>
    <xdr:pic>
      <xdr:nvPicPr>
        <xdr:cNvPr id="91" name="Picture 90">
          <a:extLst>
            <a:ext uri="{FF2B5EF4-FFF2-40B4-BE49-F238E27FC236}">
              <a16:creationId xmlns:a16="http://schemas.microsoft.com/office/drawing/2014/main" id="{998E7F67-1BB6-4175-A08C-6650476F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777</xdr:row>
      <xdr:rowOff>108858</xdr:rowOff>
    </xdr:from>
    <xdr:ext cx="742913" cy="313606"/>
    <xdr:pic>
      <xdr:nvPicPr>
        <xdr:cNvPr id="92" name="Picture 91" descr="C:\Users\WIN 10\Desktop\SIGN JANGAM (1).png">
          <a:extLst>
            <a:ext uri="{FF2B5EF4-FFF2-40B4-BE49-F238E27FC236}">
              <a16:creationId xmlns:a16="http://schemas.microsoft.com/office/drawing/2014/main" id="{92141BA4-C98F-4933-B38B-4E3989343C4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777</xdr:row>
      <xdr:rowOff>65315</xdr:rowOff>
    </xdr:from>
    <xdr:ext cx="742913" cy="342181"/>
    <xdr:pic>
      <xdr:nvPicPr>
        <xdr:cNvPr id="93" name="Picture 92" descr="C:\Users\WIN 10\Desktop\SIGN JANGAM (1).png">
          <a:extLst>
            <a:ext uri="{FF2B5EF4-FFF2-40B4-BE49-F238E27FC236}">
              <a16:creationId xmlns:a16="http://schemas.microsoft.com/office/drawing/2014/main" id="{D0837BE8-BC31-46FB-AD51-7EDED7BA767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807</xdr:row>
      <xdr:rowOff>50800</xdr:rowOff>
    </xdr:from>
    <xdr:ext cx="1192946" cy="957729"/>
    <xdr:pic>
      <xdr:nvPicPr>
        <xdr:cNvPr id="94" name="Picture 93">
          <a:extLst>
            <a:ext uri="{FF2B5EF4-FFF2-40B4-BE49-F238E27FC236}">
              <a16:creationId xmlns:a16="http://schemas.microsoft.com/office/drawing/2014/main" id="{2900BFD3-CBAF-4777-A79E-EFEDEE3E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807</xdr:row>
      <xdr:rowOff>38100</xdr:rowOff>
    </xdr:from>
    <xdr:ext cx="1192947" cy="946523"/>
    <xdr:pic>
      <xdr:nvPicPr>
        <xdr:cNvPr id="95" name="Picture 94">
          <a:extLst>
            <a:ext uri="{FF2B5EF4-FFF2-40B4-BE49-F238E27FC236}">
              <a16:creationId xmlns:a16="http://schemas.microsoft.com/office/drawing/2014/main" id="{7E785F5C-0E84-450D-A9CF-3E37DEBB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811</xdr:row>
      <xdr:rowOff>108858</xdr:rowOff>
    </xdr:from>
    <xdr:ext cx="742913" cy="313606"/>
    <xdr:pic>
      <xdr:nvPicPr>
        <xdr:cNvPr id="96" name="Picture 95" descr="C:\Users\WIN 10\Desktop\SIGN JANGAM (1).png">
          <a:extLst>
            <a:ext uri="{FF2B5EF4-FFF2-40B4-BE49-F238E27FC236}">
              <a16:creationId xmlns:a16="http://schemas.microsoft.com/office/drawing/2014/main" id="{378FF734-BF72-405F-8B7F-3164B53DE17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811</xdr:row>
      <xdr:rowOff>65315</xdr:rowOff>
    </xdr:from>
    <xdr:ext cx="742913" cy="342181"/>
    <xdr:pic>
      <xdr:nvPicPr>
        <xdr:cNvPr id="97" name="Picture 96" descr="C:\Users\WIN 10\Desktop\SIGN JANGAM (1).png">
          <a:extLst>
            <a:ext uri="{FF2B5EF4-FFF2-40B4-BE49-F238E27FC236}">
              <a16:creationId xmlns:a16="http://schemas.microsoft.com/office/drawing/2014/main" id="{F3630DAD-EA01-42D4-ACFA-2742479D5DE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841</xdr:row>
      <xdr:rowOff>50800</xdr:rowOff>
    </xdr:from>
    <xdr:ext cx="1192946" cy="957729"/>
    <xdr:pic>
      <xdr:nvPicPr>
        <xdr:cNvPr id="98" name="Picture 97">
          <a:extLst>
            <a:ext uri="{FF2B5EF4-FFF2-40B4-BE49-F238E27FC236}">
              <a16:creationId xmlns:a16="http://schemas.microsoft.com/office/drawing/2014/main" id="{24BA613B-9E3E-4A4A-BE4A-010C4977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841</xdr:row>
      <xdr:rowOff>38100</xdr:rowOff>
    </xdr:from>
    <xdr:ext cx="1192947" cy="946523"/>
    <xdr:pic>
      <xdr:nvPicPr>
        <xdr:cNvPr id="99" name="Picture 98">
          <a:extLst>
            <a:ext uri="{FF2B5EF4-FFF2-40B4-BE49-F238E27FC236}">
              <a16:creationId xmlns:a16="http://schemas.microsoft.com/office/drawing/2014/main" id="{757FCB3F-28BD-44C7-8D3C-72EA6F41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845</xdr:row>
      <xdr:rowOff>108858</xdr:rowOff>
    </xdr:from>
    <xdr:ext cx="742913" cy="313606"/>
    <xdr:pic>
      <xdr:nvPicPr>
        <xdr:cNvPr id="100" name="Picture 99" descr="C:\Users\WIN 10\Desktop\SIGN JANGAM (1).png">
          <a:extLst>
            <a:ext uri="{FF2B5EF4-FFF2-40B4-BE49-F238E27FC236}">
              <a16:creationId xmlns:a16="http://schemas.microsoft.com/office/drawing/2014/main" id="{1A113272-9154-4884-A023-29A638DFB08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845</xdr:row>
      <xdr:rowOff>65315</xdr:rowOff>
    </xdr:from>
    <xdr:ext cx="742913" cy="342181"/>
    <xdr:pic>
      <xdr:nvPicPr>
        <xdr:cNvPr id="101" name="Picture 100" descr="C:\Users\WIN 10\Desktop\SIGN JANGAM (1).png">
          <a:extLst>
            <a:ext uri="{FF2B5EF4-FFF2-40B4-BE49-F238E27FC236}">
              <a16:creationId xmlns:a16="http://schemas.microsoft.com/office/drawing/2014/main" id="{1D5275C5-2280-42DE-B0AB-6523F4C2CB6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875</xdr:row>
      <xdr:rowOff>50800</xdr:rowOff>
    </xdr:from>
    <xdr:ext cx="1192946" cy="957729"/>
    <xdr:pic>
      <xdr:nvPicPr>
        <xdr:cNvPr id="102" name="Picture 101">
          <a:extLst>
            <a:ext uri="{FF2B5EF4-FFF2-40B4-BE49-F238E27FC236}">
              <a16:creationId xmlns:a16="http://schemas.microsoft.com/office/drawing/2014/main" id="{AC304248-6CA6-4DCF-9699-2A13830F9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875</xdr:row>
      <xdr:rowOff>38100</xdr:rowOff>
    </xdr:from>
    <xdr:ext cx="1192947" cy="946523"/>
    <xdr:pic>
      <xdr:nvPicPr>
        <xdr:cNvPr id="103" name="Picture 102">
          <a:extLst>
            <a:ext uri="{FF2B5EF4-FFF2-40B4-BE49-F238E27FC236}">
              <a16:creationId xmlns:a16="http://schemas.microsoft.com/office/drawing/2014/main" id="{F29A202D-81EC-4279-9360-B86727A3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879</xdr:row>
      <xdr:rowOff>108858</xdr:rowOff>
    </xdr:from>
    <xdr:ext cx="742913" cy="313606"/>
    <xdr:pic>
      <xdr:nvPicPr>
        <xdr:cNvPr id="104" name="Picture 103" descr="C:\Users\WIN 10\Desktop\SIGN JANGAM (1).png">
          <a:extLst>
            <a:ext uri="{FF2B5EF4-FFF2-40B4-BE49-F238E27FC236}">
              <a16:creationId xmlns:a16="http://schemas.microsoft.com/office/drawing/2014/main" id="{7EE39140-271E-4E39-B591-671EC965F41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879</xdr:row>
      <xdr:rowOff>65315</xdr:rowOff>
    </xdr:from>
    <xdr:ext cx="742913" cy="342181"/>
    <xdr:pic>
      <xdr:nvPicPr>
        <xdr:cNvPr id="105" name="Picture 104" descr="C:\Users\WIN 10\Desktop\SIGN JANGAM (1).png">
          <a:extLst>
            <a:ext uri="{FF2B5EF4-FFF2-40B4-BE49-F238E27FC236}">
              <a16:creationId xmlns:a16="http://schemas.microsoft.com/office/drawing/2014/main" id="{D9D4451B-AE83-4AC3-8C28-6A72430C47B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909</xdr:row>
      <xdr:rowOff>50800</xdr:rowOff>
    </xdr:from>
    <xdr:ext cx="1192946" cy="957729"/>
    <xdr:pic>
      <xdr:nvPicPr>
        <xdr:cNvPr id="106" name="Picture 105">
          <a:extLst>
            <a:ext uri="{FF2B5EF4-FFF2-40B4-BE49-F238E27FC236}">
              <a16:creationId xmlns:a16="http://schemas.microsoft.com/office/drawing/2014/main" id="{A5440E3E-95BF-48A4-9856-397D8411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909</xdr:row>
      <xdr:rowOff>38100</xdr:rowOff>
    </xdr:from>
    <xdr:ext cx="1192947" cy="946523"/>
    <xdr:pic>
      <xdr:nvPicPr>
        <xdr:cNvPr id="107" name="Picture 106">
          <a:extLst>
            <a:ext uri="{FF2B5EF4-FFF2-40B4-BE49-F238E27FC236}">
              <a16:creationId xmlns:a16="http://schemas.microsoft.com/office/drawing/2014/main" id="{AB4950B8-014F-4CD0-AE97-6772EFC4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913</xdr:row>
      <xdr:rowOff>108858</xdr:rowOff>
    </xdr:from>
    <xdr:ext cx="742913" cy="313606"/>
    <xdr:pic>
      <xdr:nvPicPr>
        <xdr:cNvPr id="108" name="Picture 107" descr="C:\Users\WIN 10\Desktop\SIGN JANGAM (1).png">
          <a:extLst>
            <a:ext uri="{FF2B5EF4-FFF2-40B4-BE49-F238E27FC236}">
              <a16:creationId xmlns:a16="http://schemas.microsoft.com/office/drawing/2014/main" id="{8D42C24E-856C-4D11-807F-E5B64A2CCC9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913</xdr:row>
      <xdr:rowOff>65315</xdr:rowOff>
    </xdr:from>
    <xdr:ext cx="742913" cy="342181"/>
    <xdr:pic>
      <xdr:nvPicPr>
        <xdr:cNvPr id="109" name="Picture 108" descr="C:\Users\WIN 10\Desktop\SIGN JANGAM (1).png">
          <a:extLst>
            <a:ext uri="{FF2B5EF4-FFF2-40B4-BE49-F238E27FC236}">
              <a16:creationId xmlns:a16="http://schemas.microsoft.com/office/drawing/2014/main" id="{EDA4B8AC-CB10-47E9-9056-093219362B5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943</xdr:row>
      <xdr:rowOff>50800</xdr:rowOff>
    </xdr:from>
    <xdr:ext cx="1192946" cy="957729"/>
    <xdr:pic>
      <xdr:nvPicPr>
        <xdr:cNvPr id="110" name="Picture 109">
          <a:extLst>
            <a:ext uri="{FF2B5EF4-FFF2-40B4-BE49-F238E27FC236}">
              <a16:creationId xmlns:a16="http://schemas.microsoft.com/office/drawing/2014/main" id="{A3845667-6D03-4077-880B-434A2AE6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943</xdr:row>
      <xdr:rowOff>38100</xdr:rowOff>
    </xdr:from>
    <xdr:ext cx="1192947" cy="946523"/>
    <xdr:pic>
      <xdr:nvPicPr>
        <xdr:cNvPr id="111" name="Picture 110">
          <a:extLst>
            <a:ext uri="{FF2B5EF4-FFF2-40B4-BE49-F238E27FC236}">
              <a16:creationId xmlns:a16="http://schemas.microsoft.com/office/drawing/2014/main" id="{081779D5-0C21-487A-88C0-BDC80A44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947</xdr:row>
      <xdr:rowOff>108858</xdr:rowOff>
    </xdr:from>
    <xdr:ext cx="742913" cy="313606"/>
    <xdr:pic>
      <xdr:nvPicPr>
        <xdr:cNvPr id="112" name="Picture 111" descr="C:\Users\WIN 10\Desktop\SIGN JANGAM (1).png">
          <a:extLst>
            <a:ext uri="{FF2B5EF4-FFF2-40B4-BE49-F238E27FC236}">
              <a16:creationId xmlns:a16="http://schemas.microsoft.com/office/drawing/2014/main" id="{38D94641-05FF-414B-A7B6-8D036F147F6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947</xdr:row>
      <xdr:rowOff>65315</xdr:rowOff>
    </xdr:from>
    <xdr:ext cx="742913" cy="342181"/>
    <xdr:pic>
      <xdr:nvPicPr>
        <xdr:cNvPr id="113" name="Picture 112" descr="C:\Users\WIN 10\Desktop\SIGN JANGAM (1).png">
          <a:extLst>
            <a:ext uri="{FF2B5EF4-FFF2-40B4-BE49-F238E27FC236}">
              <a16:creationId xmlns:a16="http://schemas.microsoft.com/office/drawing/2014/main" id="{A4F640E8-04BB-4CA7-9F3F-A6A1628456E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977</xdr:row>
      <xdr:rowOff>50800</xdr:rowOff>
    </xdr:from>
    <xdr:ext cx="1192946" cy="957729"/>
    <xdr:pic>
      <xdr:nvPicPr>
        <xdr:cNvPr id="114" name="Picture 113">
          <a:extLst>
            <a:ext uri="{FF2B5EF4-FFF2-40B4-BE49-F238E27FC236}">
              <a16:creationId xmlns:a16="http://schemas.microsoft.com/office/drawing/2014/main" id="{1CCDD07B-7198-4C77-B165-C1BCDF0E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977</xdr:row>
      <xdr:rowOff>38100</xdr:rowOff>
    </xdr:from>
    <xdr:ext cx="1192947" cy="946523"/>
    <xdr:pic>
      <xdr:nvPicPr>
        <xdr:cNvPr id="115" name="Picture 114">
          <a:extLst>
            <a:ext uri="{FF2B5EF4-FFF2-40B4-BE49-F238E27FC236}">
              <a16:creationId xmlns:a16="http://schemas.microsoft.com/office/drawing/2014/main" id="{0B562FCD-6D96-45FE-A24F-47E74684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981</xdr:row>
      <xdr:rowOff>108858</xdr:rowOff>
    </xdr:from>
    <xdr:ext cx="742913" cy="313606"/>
    <xdr:pic>
      <xdr:nvPicPr>
        <xdr:cNvPr id="116" name="Picture 115" descr="C:\Users\WIN 10\Desktop\SIGN JANGAM (1).png">
          <a:extLst>
            <a:ext uri="{FF2B5EF4-FFF2-40B4-BE49-F238E27FC236}">
              <a16:creationId xmlns:a16="http://schemas.microsoft.com/office/drawing/2014/main" id="{C525BE9C-F81F-4F98-8217-DEDFF1391D4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981</xdr:row>
      <xdr:rowOff>65315</xdr:rowOff>
    </xdr:from>
    <xdr:ext cx="742913" cy="342181"/>
    <xdr:pic>
      <xdr:nvPicPr>
        <xdr:cNvPr id="117" name="Picture 116" descr="C:\Users\WIN 10\Desktop\SIGN JANGAM (1).png">
          <a:extLst>
            <a:ext uri="{FF2B5EF4-FFF2-40B4-BE49-F238E27FC236}">
              <a16:creationId xmlns:a16="http://schemas.microsoft.com/office/drawing/2014/main" id="{B874B482-4DC8-489F-A9AA-F40D9ED0074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1011</xdr:row>
      <xdr:rowOff>50800</xdr:rowOff>
    </xdr:from>
    <xdr:ext cx="1192946" cy="957729"/>
    <xdr:pic>
      <xdr:nvPicPr>
        <xdr:cNvPr id="118" name="Picture 117">
          <a:extLst>
            <a:ext uri="{FF2B5EF4-FFF2-40B4-BE49-F238E27FC236}">
              <a16:creationId xmlns:a16="http://schemas.microsoft.com/office/drawing/2014/main" id="{F1EA6A6E-60B5-4066-9347-89744370E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5306359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1011</xdr:row>
      <xdr:rowOff>38100</xdr:rowOff>
    </xdr:from>
    <xdr:ext cx="1192947" cy="946523"/>
    <xdr:pic>
      <xdr:nvPicPr>
        <xdr:cNvPr id="119" name="Picture 118">
          <a:extLst>
            <a:ext uri="{FF2B5EF4-FFF2-40B4-BE49-F238E27FC236}">
              <a16:creationId xmlns:a16="http://schemas.microsoft.com/office/drawing/2014/main" id="{1F05A01B-7AFC-475F-B7A1-D68FD11F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5293659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1015</xdr:row>
      <xdr:rowOff>108858</xdr:rowOff>
    </xdr:from>
    <xdr:ext cx="742913" cy="313606"/>
    <xdr:pic>
      <xdr:nvPicPr>
        <xdr:cNvPr id="120" name="Picture 119" descr="C:\Users\WIN 10\Desktop\SIGN JANGAM (1).png">
          <a:extLst>
            <a:ext uri="{FF2B5EF4-FFF2-40B4-BE49-F238E27FC236}">
              <a16:creationId xmlns:a16="http://schemas.microsoft.com/office/drawing/2014/main" id="{1E672113-93FF-4D92-80A4-DDE9C16AAD5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6171240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1015</xdr:row>
      <xdr:rowOff>65315</xdr:rowOff>
    </xdr:from>
    <xdr:ext cx="742913" cy="342181"/>
    <xdr:pic>
      <xdr:nvPicPr>
        <xdr:cNvPr id="121" name="Picture 120" descr="C:\Users\WIN 10\Desktop\SIGN JANGAM (1).png">
          <a:extLst>
            <a:ext uri="{FF2B5EF4-FFF2-40B4-BE49-F238E27FC236}">
              <a16:creationId xmlns:a16="http://schemas.microsoft.com/office/drawing/2014/main" id="{AFA7FECD-65AE-45AE-B56F-491DCBF9CF1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6127697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1045</xdr:row>
      <xdr:rowOff>50800</xdr:rowOff>
    </xdr:from>
    <xdr:ext cx="1192946" cy="957729"/>
    <xdr:pic>
      <xdr:nvPicPr>
        <xdr:cNvPr id="122" name="Picture 121">
          <a:extLst>
            <a:ext uri="{FF2B5EF4-FFF2-40B4-BE49-F238E27FC236}">
              <a16:creationId xmlns:a16="http://schemas.microsoft.com/office/drawing/2014/main" id="{624A8CB3-0D3B-44F0-9D1A-60969B2B0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0385212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1045</xdr:row>
      <xdr:rowOff>38100</xdr:rowOff>
    </xdr:from>
    <xdr:ext cx="1192947" cy="946523"/>
    <xdr:pic>
      <xdr:nvPicPr>
        <xdr:cNvPr id="123" name="Picture 122">
          <a:extLst>
            <a:ext uri="{FF2B5EF4-FFF2-40B4-BE49-F238E27FC236}">
              <a16:creationId xmlns:a16="http://schemas.microsoft.com/office/drawing/2014/main" id="{4E4DC76A-AA99-4B4A-8B41-6CACFD82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0372512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1049</xdr:row>
      <xdr:rowOff>108858</xdr:rowOff>
    </xdr:from>
    <xdr:ext cx="742913" cy="313606"/>
    <xdr:pic>
      <xdr:nvPicPr>
        <xdr:cNvPr id="124" name="Picture 123" descr="C:\Users\WIN 10\Desktop\SIGN JANGAM (1).png">
          <a:extLst>
            <a:ext uri="{FF2B5EF4-FFF2-40B4-BE49-F238E27FC236}">
              <a16:creationId xmlns:a16="http://schemas.microsoft.com/office/drawing/2014/main" id="{AFB7009D-EA8C-41FC-A518-78956ED4A48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1250093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1049</xdr:row>
      <xdr:rowOff>65315</xdr:rowOff>
    </xdr:from>
    <xdr:ext cx="742913" cy="342181"/>
    <xdr:pic>
      <xdr:nvPicPr>
        <xdr:cNvPr id="125" name="Picture 124" descr="C:\Users\WIN 10\Desktop\SIGN JANGAM (1).png">
          <a:extLst>
            <a:ext uri="{FF2B5EF4-FFF2-40B4-BE49-F238E27FC236}">
              <a16:creationId xmlns:a16="http://schemas.microsoft.com/office/drawing/2014/main" id="{0832A4AD-E49E-4EE9-80A8-7B86B796D06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1206550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1079</xdr:row>
      <xdr:rowOff>50800</xdr:rowOff>
    </xdr:from>
    <xdr:ext cx="1192946" cy="957729"/>
    <xdr:pic>
      <xdr:nvPicPr>
        <xdr:cNvPr id="126" name="Picture 125">
          <a:extLst>
            <a:ext uri="{FF2B5EF4-FFF2-40B4-BE49-F238E27FC236}">
              <a16:creationId xmlns:a16="http://schemas.microsoft.com/office/drawing/2014/main" id="{B216EBE5-813F-4715-BA01-DDF826AE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1079</xdr:row>
      <xdr:rowOff>38100</xdr:rowOff>
    </xdr:from>
    <xdr:ext cx="1192947" cy="946523"/>
    <xdr:pic>
      <xdr:nvPicPr>
        <xdr:cNvPr id="127" name="Picture 126">
          <a:extLst>
            <a:ext uri="{FF2B5EF4-FFF2-40B4-BE49-F238E27FC236}">
              <a16:creationId xmlns:a16="http://schemas.microsoft.com/office/drawing/2014/main" id="{5FC659DD-12D8-4E4A-AAA9-79341345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1083</xdr:row>
      <xdr:rowOff>108858</xdr:rowOff>
    </xdr:from>
    <xdr:ext cx="742913" cy="313606"/>
    <xdr:pic>
      <xdr:nvPicPr>
        <xdr:cNvPr id="128" name="Picture 127" descr="C:\Users\WIN 10\Desktop\SIGN JANGAM (1).png">
          <a:extLst>
            <a:ext uri="{FF2B5EF4-FFF2-40B4-BE49-F238E27FC236}">
              <a16:creationId xmlns:a16="http://schemas.microsoft.com/office/drawing/2014/main" id="{2EF262D7-39FA-4F6B-9C05-4FCEB881A20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1083</xdr:row>
      <xdr:rowOff>65315</xdr:rowOff>
    </xdr:from>
    <xdr:ext cx="742913" cy="342181"/>
    <xdr:pic>
      <xdr:nvPicPr>
        <xdr:cNvPr id="129" name="Picture 128" descr="C:\Users\WIN 10\Desktop\SIGN JANGAM (1).png">
          <a:extLst>
            <a:ext uri="{FF2B5EF4-FFF2-40B4-BE49-F238E27FC236}">
              <a16:creationId xmlns:a16="http://schemas.microsoft.com/office/drawing/2014/main" id="{B5EF32A9-205D-45AC-B64A-1BCC23C7908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1113</xdr:row>
      <xdr:rowOff>50800</xdr:rowOff>
    </xdr:from>
    <xdr:ext cx="1192946" cy="957729"/>
    <xdr:pic>
      <xdr:nvPicPr>
        <xdr:cNvPr id="130" name="Picture 129">
          <a:extLst>
            <a:ext uri="{FF2B5EF4-FFF2-40B4-BE49-F238E27FC236}">
              <a16:creationId xmlns:a16="http://schemas.microsoft.com/office/drawing/2014/main" id="{1444BA0C-5F72-47E9-9852-711F97C3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1113</xdr:row>
      <xdr:rowOff>38100</xdr:rowOff>
    </xdr:from>
    <xdr:ext cx="1192947" cy="946523"/>
    <xdr:pic>
      <xdr:nvPicPr>
        <xdr:cNvPr id="131" name="Picture 130">
          <a:extLst>
            <a:ext uri="{FF2B5EF4-FFF2-40B4-BE49-F238E27FC236}">
              <a16:creationId xmlns:a16="http://schemas.microsoft.com/office/drawing/2014/main" id="{DB4A6A8A-93B0-4120-8ACC-63C34822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1117</xdr:row>
      <xdr:rowOff>108858</xdr:rowOff>
    </xdr:from>
    <xdr:ext cx="742913" cy="313606"/>
    <xdr:pic>
      <xdr:nvPicPr>
        <xdr:cNvPr id="132" name="Picture 131" descr="C:\Users\WIN 10\Desktop\SIGN JANGAM (1).png">
          <a:extLst>
            <a:ext uri="{FF2B5EF4-FFF2-40B4-BE49-F238E27FC236}">
              <a16:creationId xmlns:a16="http://schemas.microsoft.com/office/drawing/2014/main" id="{3D7A1E67-89C1-4CC1-9C49-F6273BC5306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1117</xdr:row>
      <xdr:rowOff>65315</xdr:rowOff>
    </xdr:from>
    <xdr:ext cx="742913" cy="342181"/>
    <xdr:pic>
      <xdr:nvPicPr>
        <xdr:cNvPr id="133" name="Picture 132" descr="C:\Users\WIN 10\Desktop\SIGN JANGAM (1).png">
          <a:extLst>
            <a:ext uri="{FF2B5EF4-FFF2-40B4-BE49-F238E27FC236}">
              <a16:creationId xmlns:a16="http://schemas.microsoft.com/office/drawing/2014/main" id="{C4CF2AD2-4D7A-47AA-9E95-ECCEE7C30A7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1147</xdr:row>
      <xdr:rowOff>50800</xdr:rowOff>
    </xdr:from>
    <xdr:ext cx="1192946" cy="957729"/>
    <xdr:pic>
      <xdr:nvPicPr>
        <xdr:cNvPr id="134" name="Picture 133">
          <a:extLst>
            <a:ext uri="{FF2B5EF4-FFF2-40B4-BE49-F238E27FC236}">
              <a16:creationId xmlns:a16="http://schemas.microsoft.com/office/drawing/2014/main" id="{54C99BC9-0A8B-4C6C-A691-6CB5593B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1147</xdr:row>
      <xdr:rowOff>38100</xdr:rowOff>
    </xdr:from>
    <xdr:ext cx="1192947" cy="946523"/>
    <xdr:pic>
      <xdr:nvPicPr>
        <xdr:cNvPr id="135" name="Picture 134">
          <a:extLst>
            <a:ext uri="{FF2B5EF4-FFF2-40B4-BE49-F238E27FC236}">
              <a16:creationId xmlns:a16="http://schemas.microsoft.com/office/drawing/2014/main" id="{7A492B71-0867-4730-944E-50666EF1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1151</xdr:row>
      <xdr:rowOff>108858</xdr:rowOff>
    </xdr:from>
    <xdr:ext cx="742913" cy="313606"/>
    <xdr:pic>
      <xdr:nvPicPr>
        <xdr:cNvPr id="136" name="Picture 135" descr="C:\Users\WIN 10\Desktop\SIGN JANGAM (1).png">
          <a:extLst>
            <a:ext uri="{FF2B5EF4-FFF2-40B4-BE49-F238E27FC236}">
              <a16:creationId xmlns:a16="http://schemas.microsoft.com/office/drawing/2014/main" id="{997163DB-1C91-447C-80CD-85634886AF1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1151</xdr:row>
      <xdr:rowOff>65315</xdr:rowOff>
    </xdr:from>
    <xdr:ext cx="742913" cy="342181"/>
    <xdr:pic>
      <xdr:nvPicPr>
        <xdr:cNvPr id="137" name="Picture 136" descr="C:\Users\WIN 10\Desktop\SIGN JANGAM (1).png">
          <a:extLst>
            <a:ext uri="{FF2B5EF4-FFF2-40B4-BE49-F238E27FC236}">
              <a16:creationId xmlns:a16="http://schemas.microsoft.com/office/drawing/2014/main" id="{A6039F35-6C13-46DB-B636-7AA520971DC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1181</xdr:row>
      <xdr:rowOff>50800</xdr:rowOff>
    </xdr:from>
    <xdr:ext cx="1192946" cy="957729"/>
    <xdr:pic>
      <xdr:nvPicPr>
        <xdr:cNvPr id="138" name="Picture 137">
          <a:extLst>
            <a:ext uri="{FF2B5EF4-FFF2-40B4-BE49-F238E27FC236}">
              <a16:creationId xmlns:a16="http://schemas.microsoft.com/office/drawing/2014/main" id="{51D8053C-2607-4E74-8877-EF3F2005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1181</xdr:row>
      <xdr:rowOff>38100</xdr:rowOff>
    </xdr:from>
    <xdr:ext cx="1192947" cy="946523"/>
    <xdr:pic>
      <xdr:nvPicPr>
        <xdr:cNvPr id="139" name="Picture 138">
          <a:extLst>
            <a:ext uri="{FF2B5EF4-FFF2-40B4-BE49-F238E27FC236}">
              <a16:creationId xmlns:a16="http://schemas.microsoft.com/office/drawing/2014/main" id="{1B132F0C-880C-4470-9E8A-91FE82E6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1185</xdr:row>
      <xdr:rowOff>108858</xdr:rowOff>
    </xdr:from>
    <xdr:ext cx="742913" cy="313606"/>
    <xdr:pic>
      <xdr:nvPicPr>
        <xdr:cNvPr id="140" name="Picture 139" descr="C:\Users\WIN 10\Desktop\SIGN JANGAM (1).png">
          <a:extLst>
            <a:ext uri="{FF2B5EF4-FFF2-40B4-BE49-F238E27FC236}">
              <a16:creationId xmlns:a16="http://schemas.microsoft.com/office/drawing/2014/main" id="{769060B5-26BE-48EF-995B-F660B994EB6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1185</xdr:row>
      <xdr:rowOff>65315</xdr:rowOff>
    </xdr:from>
    <xdr:ext cx="742913" cy="342181"/>
    <xdr:pic>
      <xdr:nvPicPr>
        <xdr:cNvPr id="141" name="Picture 140" descr="C:\Users\WIN 10\Desktop\SIGN JANGAM (1).png">
          <a:extLst>
            <a:ext uri="{FF2B5EF4-FFF2-40B4-BE49-F238E27FC236}">
              <a16:creationId xmlns:a16="http://schemas.microsoft.com/office/drawing/2014/main" id="{DB97014F-51F4-4918-8F85-FE61216F162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1215</xdr:row>
      <xdr:rowOff>50800</xdr:rowOff>
    </xdr:from>
    <xdr:ext cx="1192946" cy="957729"/>
    <xdr:pic>
      <xdr:nvPicPr>
        <xdr:cNvPr id="142" name="Picture 141">
          <a:extLst>
            <a:ext uri="{FF2B5EF4-FFF2-40B4-BE49-F238E27FC236}">
              <a16:creationId xmlns:a16="http://schemas.microsoft.com/office/drawing/2014/main" id="{99967D30-ED09-446D-A5C4-9058FA35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1215</xdr:row>
      <xdr:rowOff>38100</xdr:rowOff>
    </xdr:from>
    <xdr:ext cx="1192947" cy="946523"/>
    <xdr:pic>
      <xdr:nvPicPr>
        <xdr:cNvPr id="143" name="Picture 142">
          <a:extLst>
            <a:ext uri="{FF2B5EF4-FFF2-40B4-BE49-F238E27FC236}">
              <a16:creationId xmlns:a16="http://schemas.microsoft.com/office/drawing/2014/main" id="{91C6FC19-9F45-4FEE-BC91-740DCD5F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1219</xdr:row>
      <xdr:rowOff>108858</xdr:rowOff>
    </xdr:from>
    <xdr:ext cx="742913" cy="313606"/>
    <xdr:pic>
      <xdr:nvPicPr>
        <xdr:cNvPr id="144" name="Picture 143" descr="C:\Users\WIN 10\Desktop\SIGN JANGAM (1).png">
          <a:extLst>
            <a:ext uri="{FF2B5EF4-FFF2-40B4-BE49-F238E27FC236}">
              <a16:creationId xmlns:a16="http://schemas.microsoft.com/office/drawing/2014/main" id="{A5B64D3C-1DBC-4D76-B49D-F832DF8CE68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1219</xdr:row>
      <xdr:rowOff>65315</xdr:rowOff>
    </xdr:from>
    <xdr:ext cx="742913" cy="342181"/>
    <xdr:pic>
      <xdr:nvPicPr>
        <xdr:cNvPr id="145" name="Picture 144" descr="C:\Users\WIN 10\Desktop\SIGN JANGAM (1).png">
          <a:extLst>
            <a:ext uri="{FF2B5EF4-FFF2-40B4-BE49-F238E27FC236}">
              <a16:creationId xmlns:a16="http://schemas.microsoft.com/office/drawing/2014/main" id="{9B20ED58-F31C-4A57-BCE6-F7567F6D937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1249</xdr:row>
      <xdr:rowOff>50800</xdr:rowOff>
    </xdr:from>
    <xdr:ext cx="1192946" cy="957729"/>
    <xdr:pic>
      <xdr:nvPicPr>
        <xdr:cNvPr id="146" name="Picture 145">
          <a:extLst>
            <a:ext uri="{FF2B5EF4-FFF2-40B4-BE49-F238E27FC236}">
              <a16:creationId xmlns:a16="http://schemas.microsoft.com/office/drawing/2014/main" id="{F7404E39-DCA8-46C5-86B3-31B9FCAC1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1249</xdr:row>
      <xdr:rowOff>38100</xdr:rowOff>
    </xdr:from>
    <xdr:ext cx="1192947" cy="946523"/>
    <xdr:pic>
      <xdr:nvPicPr>
        <xdr:cNvPr id="147" name="Picture 146">
          <a:extLst>
            <a:ext uri="{FF2B5EF4-FFF2-40B4-BE49-F238E27FC236}">
              <a16:creationId xmlns:a16="http://schemas.microsoft.com/office/drawing/2014/main" id="{B5029807-DF1E-4ADC-9E71-93B32382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1253</xdr:row>
      <xdr:rowOff>108858</xdr:rowOff>
    </xdr:from>
    <xdr:ext cx="742913" cy="313606"/>
    <xdr:pic>
      <xdr:nvPicPr>
        <xdr:cNvPr id="148" name="Picture 147" descr="C:\Users\WIN 10\Desktop\SIGN JANGAM (1).png">
          <a:extLst>
            <a:ext uri="{FF2B5EF4-FFF2-40B4-BE49-F238E27FC236}">
              <a16:creationId xmlns:a16="http://schemas.microsoft.com/office/drawing/2014/main" id="{AD86CB86-9368-4977-B8B8-E73C6FA88DB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1253</xdr:row>
      <xdr:rowOff>65315</xdr:rowOff>
    </xdr:from>
    <xdr:ext cx="742913" cy="342181"/>
    <xdr:pic>
      <xdr:nvPicPr>
        <xdr:cNvPr id="149" name="Picture 148" descr="C:\Users\WIN 10\Desktop\SIGN JANGAM (1).png">
          <a:extLst>
            <a:ext uri="{FF2B5EF4-FFF2-40B4-BE49-F238E27FC236}">
              <a16:creationId xmlns:a16="http://schemas.microsoft.com/office/drawing/2014/main" id="{4FAAD98A-81AA-449F-A19B-073363C49E5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1283</xdr:row>
      <xdr:rowOff>50800</xdr:rowOff>
    </xdr:from>
    <xdr:ext cx="1192946" cy="957729"/>
    <xdr:pic>
      <xdr:nvPicPr>
        <xdr:cNvPr id="150" name="Picture 149">
          <a:extLst>
            <a:ext uri="{FF2B5EF4-FFF2-40B4-BE49-F238E27FC236}">
              <a16:creationId xmlns:a16="http://schemas.microsoft.com/office/drawing/2014/main" id="{A6602884-A1AA-4FE6-AFAD-8001731B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1283</xdr:row>
      <xdr:rowOff>38100</xdr:rowOff>
    </xdr:from>
    <xdr:ext cx="1192947" cy="946523"/>
    <xdr:pic>
      <xdr:nvPicPr>
        <xdr:cNvPr id="151" name="Picture 150">
          <a:extLst>
            <a:ext uri="{FF2B5EF4-FFF2-40B4-BE49-F238E27FC236}">
              <a16:creationId xmlns:a16="http://schemas.microsoft.com/office/drawing/2014/main" id="{DB2C85A0-0C60-4C0F-8743-76D8D3E5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1287</xdr:row>
      <xdr:rowOff>108858</xdr:rowOff>
    </xdr:from>
    <xdr:ext cx="742913" cy="313606"/>
    <xdr:pic>
      <xdr:nvPicPr>
        <xdr:cNvPr id="152" name="Picture 151" descr="C:\Users\WIN 10\Desktop\SIGN JANGAM (1).png">
          <a:extLst>
            <a:ext uri="{FF2B5EF4-FFF2-40B4-BE49-F238E27FC236}">
              <a16:creationId xmlns:a16="http://schemas.microsoft.com/office/drawing/2014/main" id="{4C0E483C-8EB9-4C67-AF2E-7F6432D3E6B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1287</xdr:row>
      <xdr:rowOff>65315</xdr:rowOff>
    </xdr:from>
    <xdr:ext cx="742913" cy="342181"/>
    <xdr:pic>
      <xdr:nvPicPr>
        <xdr:cNvPr id="153" name="Picture 152" descr="C:\Users\WIN 10\Desktop\SIGN JANGAM (1).png">
          <a:extLst>
            <a:ext uri="{FF2B5EF4-FFF2-40B4-BE49-F238E27FC236}">
              <a16:creationId xmlns:a16="http://schemas.microsoft.com/office/drawing/2014/main" id="{F958B35C-94CD-46F9-B5BD-E53F6A40EE3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1317</xdr:row>
      <xdr:rowOff>50800</xdr:rowOff>
    </xdr:from>
    <xdr:ext cx="1192946" cy="957729"/>
    <xdr:pic>
      <xdr:nvPicPr>
        <xdr:cNvPr id="154" name="Picture 153">
          <a:extLst>
            <a:ext uri="{FF2B5EF4-FFF2-40B4-BE49-F238E27FC236}">
              <a16:creationId xmlns:a16="http://schemas.microsoft.com/office/drawing/2014/main" id="{C19BCD05-1861-4D27-A7E7-FE8551B3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1317</xdr:row>
      <xdr:rowOff>38100</xdr:rowOff>
    </xdr:from>
    <xdr:ext cx="1192947" cy="946523"/>
    <xdr:pic>
      <xdr:nvPicPr>
        <xdr:cNvPr id="155" name="Picture 154">
          <a:extLst>
            <a:ext uri="{FF2B5EF4-FFF2-40B4-BE49-F238E27FC236}">
              <a16:creationId xmlns:a16="http://schemas.microsoft.com/office/drawing/2014/main" id="{4E839BD0-F511-4B2B-9883-3F2B110F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1321</xdr:row>
      <xdr:rowOff>108858</xdr:rowOff>
    </xdr:from>
    <xdr:ext cx="742913" cy="313606"/>
    <xdr:pic>
      <xdr:nvPicPr>
        <xdr:cNvPr id="156" name="Picture 155" descr="C:\Users\WIN 10\Desktop\SIGN JANGAM (1).png">
          <a:extLst>
            <a:ext uri="{FF2B5EF4-FFF2-40B4-BE49-F238E27FC236}">
              <a16:creationId xmlns:a16="http://schemas.microsoft.com/office/drawing/2014/main" id="{226A5784-64C0-4554-A76F-4052A1E3A07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1321</xdr:row>
      <xdr:rowOff>65315</xdr:rowOff>
    </xdr:from>
    <xdr:ext cx="742913" cy="342181"/>
    <xdr:pic>
      <xdr:nvPicPr>
        <xdr:cNvPr id="157" name="Picture 156" descr="C:\Users\WIN 10\Desktop\SIGN JANGAM (1).png">
          <a:extLst>
            <a:ext uri="{FF2B5EF4-FFF2-40B4-BE49-F238E27FC236}">
              <a16:creationId xmlns:a16="http://schemas.microsoft.com/office/drawing/2014/main" id="{4AEDB07C-8953-4615-8916-C48D89142E3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1351</xdr:row>
      <xdr:rowOff>50800</xdr:rowOff>
    </xdr:from>
    <xdr:ext cx="1192946" cy="957729"/>
    <xdr:pic>
      <xdr:nvPicPr>
        <xdr:cNvPr id="158" name="Picture 157">
          <a:extLst>
            <a:ext uri="{FF2B5EF4-FFF2-40B4-BE49-F238E27FC236}">
              <a16:creationId xmlns:a16="http://schemas.microsoft.com/office/drawing/2014/main" id="{378F59C3-6DD7-42FA-9EAE-F795F479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1351</xdr:row>
      <xdr:rowOff>38100</xdr:rowOff>
    </xdr:from>
    <xdr:ext cx="1192947" cy="946523"/>
    <xdr:pic>
      <xdr:nvPicPr>
        <xdr:cNvPr id="159" name="Picture 158">
          <a:extLst>
            <a:ext uri="{FF2B5EF4-FFF2-40B4-BE49-F238E27FC236}">
              <a16:creationId xmlns:a16="http://schemas.microsoft.com/office/drawing/2014/main" id="{39145C86-7A90-4C6E-A7A6-2C74E28C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1355</xdr:row>
      <xdr:rowOff>108858</xdr:rowOff>
    </xdr:from>
    <xdr:ext cx="742913" cy="313606"/>
    <xdr:pic>
      <xdr:nvPicPr>
        <xdr:cNvPr id="160" name="Picture 159" descr="C:\Users\WIN 10\Desktop\SIGN JANGAM (1).png">
          <a:extLst>
            <a:ext uri="{FF2B5EF4-FFF2-40B4-BE49-F238E27FC236}">
              <a16:creationId xmlns:a16="http://schemas.microsoft.com/office/drawing/2014/main" id="{5AFB6628-9932-490D-A3B8-F9A9BB6BE1C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1355</xdr:row>
      <xdr:rowOff>65315</xdr:rowOff>
    </xdr:from>
    <xdr:ext cx="742913" cy="342181"/>
    <xdr:pic>
      <xdr:nvPicPr>
        <xdr:cNvPr id="161" name="Picture 160" descr="C:\Users\WIN 10\Desktop\SIGN JANGAM (1).png">
          <a:extLst>
            <a:ext uri="{FF2B5EF4-FFF2-40B4-BE49-F238E27FC236}">
              <a16:creationId xmlns:a16="http://schemas.microsoft.com/office/drawing/2014/main" id="{8B4EFF7A-58D0-4A12-B91A-560D4FC75B2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1385</xdr:row>
      <xdr:rowOff>50800</xdr:rowOff>
    </xdr:from>
    <xdr:ext cx="1192946" cy="957729"/>
    <xdr:pic>
      <xdr:nvPicPr>
        <xdr:cNvPr id="162" name="Picture 161">
          <a:extLst>
            <a:ext uri="{FF2B5EF4-FFF2-40B4-BE49-F238E27FC236}">
              <a16:creationId xmlns:a16="http://schemas.microsoft.com/office/drawing/2014/main" id="{09EF0A16-824B-44CD-A228-60DEB45F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1385</xdr:row>
      <xdr:rowOff>38100</xdr:rowOff>
    </xdr:from>
    <xdr:ext cx="1192947" cy="946523"/>
    <xdr:pic>
      <xdr:nvPicPr>
        <xdr:cNvPr id="163" name="Picture 162">
          <a:extLst>
            <a:ext uri="{FF2B5EF4-FFF2-40B4-BE49-F238E27FC236}">
              <a16:creationId xmlns:a16="http://schemas.microsoft.com/office/drawing/2014/main" id="{033B3FD5-6864-4B72-9DCF-1F9D0BDA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1389</xdr:row>
      <xdr:rowOff>108858</xdr:rowOff>
    </xdr:from>
    <xdr:ext cx="742913" cy="313606"/>
    <xdr:pic>
      <xdr:nvPicPr>
        <xdr:cNvPr id="164" name="Picture 163" descr="C:\Users\WIN 10\Desktop\SIGN JANGAM (1).png">
          <a:extLst>
            <a:ext uri="{FF2B5EF4-FFF2-40B4-BE49-F238E27FC236}">
              <a16:creationId xmlns:a16="http://schemas.microsoft.com/office/drawing/2014/main" id="{1648A9B6-FC7D-4D1B-B81E-85B5F6C24F4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1389</xdr:row>
      <xdr:rowOff>65315</xdr:rowOff>
    </xdr:from>
    <xdr:ext cx="742913" cy="342181"/>
    <xdr:pic>
      <xdr:nvPicPr>
        <xdr:cNvPr id="165" name="Picture 164" descr="C:\Users\WIN 10\Desktop\SIGN JANGAM (1).png">
          <a:extLst>
            <a:ext uri="{FF2B5EF4-FFF2-40B4-BE49-F238E27FC236}">
              <a16:creationId xmlns:a16="http://schemas.microsoft.com/office/drawing/2014/main" id="{3DB18588-CE29-4712-8618-1B6FF72F174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1419</xdr:row>
      <xdr:rowOff>50800</xdr:rowOff>
    </xdr:from>
    <xdr:ext cx="1192946" cy="957729"/>
    <xdr:pic>
      <xdr:nvPicPr>
        <xdr:cNvPr id="166" name="Picture 165">
          <a:extLst>
            <a:ext uri="{FF2B5EF4-FFF2-40B4-BE49-F238E27FC236}">
              <a16:creationId xmlns:a16="http://schemas.microsoft.com/office/drawing/2014/main" id="{2EAC3AC7-AD09-4E47-B39B-4AE1AA4A7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1419</xdr:row>
      <xdr:rowOff>38100</xdr:rowOff>
    </xdr:from>
    <xdr:ext cx="1192947" cy="946523"/>
    <xdr:pic>
      <xdr:nvPicPr>
        <xdr:cNvPr id="167" name="Picture 166">
          <a:extLst>
            <a:ext uri="{FF2B5EF4-FFF2-40B4-BE49-F238E27FC236}">
              <a16:creationId xmlns:a16="http://schemas.microsoft.com/office/drawing/2014/main" id="{41078FE5-4E8E-4CAB-84DD-140491A3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1423</xdr:row>
      <xdr:rowOff>108858</xdr:rowOff>
    </xdr:from>
    <xdr:ext cx="742913" cy="313606"/>
    <xdr:pic>
      <xdr:nvPicPr>
        <xdr:cNvPr id="168" name="Picture 167" descr="C:\Users\WIN 10\Desktop\SIGN JANGAM (1).png">
          <a:extLst>
            <a:ext uri="{FF2B5EF4-FFF2-40B4-BE49-F238E27FC236}">
              <a16:creationId xmlns:a16="http://schemas.microsoft.com/office/drawing/2014/main" id="{9EAE20A1-D8E5-4F2C-9106-E72CFF572B5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1423</xdr:row>
      <xdr:rowOff>65315</xdr:rowOff>
    </xdr:from>
    <xdr:ext cx="742913" cy="342181"/>
    <xdr:pic>
      <xdr:nvPicPr>
        <xdr:cNvPr id="169" name="Picture 168" descr="C:\Users\WIN 10\Desktop\SIGN JANGAM (1).png">
          <a:extLst>
            <a:ext uri="{FF2B5EF4-FFF2-40B4-BE49-F238E27FC236}">
              <a16:creationId xmlns:a16="http://schemas.microsoft.com/office/drawing/2014/main" id="{1355FC47-643D-4A59-9007-075505F188C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1453</xdr:row>
      <xdr:rowOff>50800</xdr:rowOff>
    </xdr:from>
    <xdr:ext cx="1192946" cy="957729"/>
    <xdr:pic>
      <xdr:nvPicPr>
        <xdr:cNvPr id="170" name="Picture 169">
          <a:extLst>
            <a:ext uri="{FF2B5EF4-FFF2-40B4-BE49-F238E27FC236}">
              <a16:creationId xmlns:a16="http://schemas.microsoft.com/office/drawing/2014/main" id="{29D2E747-F855-478D-A025-240863294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1453</xdr:row>
      <xdr:rowOff>38100</xdr:rowOff>
    </xdr:from>
    <xdr:ext cx="1192947" cy="946523"/>
    <xdr:pic>
      <xdr:nvPicPr>
        <xdr:cNvPr id="171" name="Picture 170">
          <a:extLst>
            <a:ext uri="{FF2B5EF4-FFF2-40B4-BE49-F238E27FC236}">
              <a16:creationId xmlns:a16="http://schemas.microsoft.com/office/drawing/2014/main" id="{820AC774-0925-47B0-8D16-70BFFB72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1457</xdr:row>
      <xdr:rowOff>108858</xdr:rowOff>
    </xdr:from>
    <xdr:ext cx="742913" cy="313606"/>
    <xdr:pic>
      <xdr:nvPicPr>
        <xdr:cNvPr id="172" name="Picture 171" descr="C:\Users\WIN 10\Desktop\SIGN JANGAM (1).png">
          <a:extLst>
            <a:ext uri="{FF2B5EF4-FFF2-40B4-BE49-F238E27FC236}">
              <a16:creationId xmlns:a16="http://schemas.microsoft.com/office/drawing/2014/main" id="{504FEE90-A553-4D50-B57F-B7CB07B7A83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1457</xdr:row>
      <xdr:rowOff>65315</xdr:rowOff>
    </xdr:from>
    <xdr:ext cx="742913" cy="342181"/>
    <xdr:pic>
      <xdr:nvPicPr>
        <xdr:cNvPr id="173" name="Picture 172" descr="C:\Users\WIN 10\Desktop\SIGN JANGAM (1).png">
          <a:extLst>
            <a:ext uri="{FF2B5EF4-FFF2-40B4-BE49-F238E27FC236}">
              <a16:creationId xmlns:a16="http://schemas.microsoft.com/office/drawing/2014/main" id="{F554B3AE-820F-4B85-A7F6-C1763D2DCDF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1487</xdr:row>
      <xdr:rowOff>50800</xdr:rowOff>
    </xdr:from>
    <xdr:ext cx="1192946" cy="957729"/>
    <xdr:pic>
      <xdr:nvPicPr>
        <xdr:cNvPr id="174" name="Picture 173">
          <a:extLst>
            <a:ext uri="{FF2B5EF4-FFF2-40B4-BE49-F238E27FC236}">
              <a16:creationId xmlns:a16="http://schemas.microsoft.com/office/drawing/2014/main" id="{79212D49-86AE-44BC-ACA5-BF1DB06A8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1487</xdr:row>
      <xdr:rowOff>38100</xdr:rowOff>
    </xdr:from>
    <xdr:ext cx="1192947" cy="946523"/>
    <xdr:pic>
      <xdr:nvPicPr>
        <xdr:cNvPr id="175" name="Picture 174">
          <a:extLst>
            <a:ext uri="{FF2B5EF4-FFF2-40B4-BE49-F238E27FC236}">
              <a16:creationId xmlns:a16="http://schemas.microsoft.com/office/drawing/2014/main" id="{79D1B2B4-2A65-4500-8F1B-C6EDB0FFE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1491</xdr:row>
      <xdr:rowOff>108858</xdr:rowOff>
    </xdr:from>
    <xdr:ext cx="742913" cy="313606"/>
    <xdr:pic>
      <xdr:nvPicPr>
        <xdr:cNvPr id="176" name="Picture 175" descr="C:\Users\WIN 10\Desktop\SIGN JANGAM (1).png">
          <a:extLst>
            <a:ext uri="{FF2B5EF4-FFF2-40B4-BE49-F238E27FC236}">
              <a16:creationId xmlns:a16="http://schemas.microsoft.com/office/drawing/2014/main" id="{1F195D78-FB81-452E-B1AD-DA2074E1990A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1491</xdr:row>
      <xdr:rowOff>65315</xdr:rowOff>
    </xdr:from>
    <xdr:ext cx="742913" cy="342181"/>
    <xdr:pic>
      <xdr:nvPicPr>
        <xdr:cNvPr id="177" name="Picture 176" descr="C:\Users\WIN 10\Desktop\SIGN JANGAM (1).png">
          <a:extLst>
            <a:ext uri="{FF2B5EF4-FFF2-40B4-BE49-F238E27FC236}">
              <a16:creationId xmlns:a16="http://schemas.microsoft.com/office/drawing/2014/main" id="{004C5123-C8D6-4943-85E2-5EFA84BE500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1521</xdr:row>
      <xdr:rowOff>50800</xdr:rowOff>
    </xdr:from>
    <xdr:ext cx="1192946" cy="957729"/>
    <xdr:pic>
      <xdr:nvPicPr>
        <xdr:cNvPr id="178" name="Picture 177">
          <a:extLst>
            <a:ext uri="{FF2B5EF4-FFF2-40B4-BE49-F238E27FC236}">
              <a16:creationId xmlns:a16="http://schemas.microsoft.com/office/drawing/2014/main" id="{8803FF47-6DC8-41D4-B332-2C298A52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1521</xdr:row>
      <xdr:rowOff>38100</xdr:rowOff>
    </xdr:from>
    <xdr:ext cx="1192947" cy="946523"/>
    <xdr:pic>
      <xdr:nvPicPr>
        <xdr:cNvPr id="179" name="Picture 178">
          <a:extLst>
            <a:ext uri="{FF2B5EF4-FFF2-40B4-BE49-F238E27FC236}">
              <a16:creationId xmlns:a16="http://schemas.microsoft.com/office/drawing/2014/main" id="{FC44FB54-50DE-4C99-BC1D-ED91B02A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1525</xdr:row>
      <xdr:rowOff>108858</xdr:rowOff>
    </xdr:from>
    <xdr:ext cx="742913" cy="313606"/>
    <xdr:pic>
      <xdr:nvPicPr>
        <xdr:cNvPr id="180" name="Picture 179" descr="C:\Users\WIN 10\Desktop\SIGN JANGAM (1).png">
          <a:extLst>
            <a:ext uri="{FF2B5EF4-FFF2-40B4-BE49-F238E27FC236}">
              <a16:creationId xmlns:a16="http://schemas.microsoft.com/office/drawing/2014/main" id="{AEF164E6-4FA6-4533-8D2D-F1D7FC32AE1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1525</xdr:row>
      <xdr:rowOff>65315</xdr:rowOff>
    </xdr:from>
    <xdr:ext cx="742913" cy="342181"/>
    <xdr:pic>
      <xdr:nvPicPr>
        <xdr:cNvPr id="181" name="Picture 180" descr="C:\Users\WIN 10\Desktop\SIGN JANGAM (1).png">
          <a:extLst>
            <a:ext uri="{FF2B5EF4-FFF2-40B4-BE49-F238E27FC236}">
              <a16:creationId xmlns:a16="http://schemas.microsoft.com/office/drawing/2014/main" id="{18582683-5A06-4E76-A851-87654A23EE0A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1555</xdr:row>
      <xdr:rowOff>50800</xdr:rowOff>
    </xdr:from>
    <xdr:ext cx="1192946" cy="957729"/>
    <xdr:pic>
      <xdr:nvPicPr>
        <xdr:cNvPr id="182" name="Picture 181">
          <a:extLst>
            <a:ext uri="{FF2B5EF4-FFF2-40B4-BE49-F238E27FC236}">
              <a16:creationId xmlns:a16="http://schemas.microsoft.com/office/drawing/2014/main" id="{471E46AB-4FC5-45C2-99BC-8376C380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1555</xdr:row>
      <xdr:rowOff>38100</xdr:rowOff>
    </xdr:from>
    <xdr:ext cx="1192947" cy="946523"/>
    <xdr:pic>
      <xdr:nvPicPr>
        <xdr:cNvPr id="183" name="Picture 182">
          <a:extLst>
            <a:ext uri="{FF2B5EF4-FFF2-40B4-BE49-F238E27FC236}">
              <a16:creationId xmlns:a16="http://schemas.microsoft.com/office/drawing/2014/main" id="{A842E826-E3DF-4643-8E8B-A2C1B5E73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1559</xdr:row>
      <xdr:rowOff>108858</xdr:rowOff>
    </xdr:from>
    <xdr:ext cx="742913" cy="313606"/>
    <xdr:pic>
      <xdr:nvPicPr>
        <xdr:cNvPr id="184" name="Picture 183" descr="C:\Users\WIN 10\Desktop\SIGN JANGAM (1).png">
          <a:extLst>
            <a:ext uri="{FF2B5EF4-FFF2-40B4-BE49-F238E27FC236}">
              <a16:creationId xmlns:a16="http://schemas.microsoft.com/office/drawing/2014/main" id="{87E66790-BEEE-4DD7-A047-40DF74BA9CA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1559</xdr:row>
      <xdr:rowOff>65315</xdr:rowOff>
    </xdr:from>
    <xdr:ext cx="742913" cy="342181"/>
    <xdr:pic>
      <xdr:nvPicPr>
        <xdr:cNvPr id="185" name="Picture 184" descr="C:\Users\WIN 10\Desktop\SIGN JANGAM (1).png">
          <a:extLst>
            <a:ext uri="{FF2B5EF4-FFF2-40B4-BE49-F238E27FC236}">
              <a16:creationId xmlns:a16="http://schemas.microsoft.com/office/drawing/2014/main" id="{05AE63BF-A676-4EC6-809F-A68FC1111BE2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1589</xdr:row>
      <xdr:rowOff>50800</xdr:rowOff>
    </xdr:from>
    <xdr:ext cx="1192946" cy="957729"/>
    <xdr:pic>
      <xdr:nvPicPr>
        <xdr:cNvPr id="186" name="Picture 185">
          <a:extLst>
            <a:ext uri="{FF2B5EF4-FFF2-40B4-BE49-F238E27FC236}">
              <a16:creationId xmlns:a16="http://schemas.microsoft.com/office/drawing/2014/main" id="{E6B6F874-4EB1-4D6F-A49D-BC145F925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1589</xdr:row>
      <xdr:rowOff>38100</xdr:rowOff>
    </xdr:from>
    <xdr:ext cx="1192947" cy="946523"/>
    <xdr:pic>
      <xdr:nvPicPr>
        <xdr:cNvPr id="187" name="Picture 186">
          <a:extLst>
            <a:ext uri="{FF2B5EF4-FFF2-40B4-BE49-F238E27FC236}">
              <a16:creationId xmlns:a16="http://schemas.microsoft.com/office/drawing/2014/main" id="{7438430D-54B7-4139-8565-64FD933B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1593</xdr:row>
      <xdr:rowOff>108858</xdr:rowOff>
    </xdr:from>
    <xdr:ext cx="742913" cy="313606"/>
    <xdr:pic>
      <xdr:nvPicPr>
        <xdr:cNvPr id="188" name="Picture 187" descr="C:\Users\WIN 10\Desktop\SIGN JANGAM (1).png">
          <a:extLst>
            <a:ext uri="{FF2B5EF4-FFF2-40B4-BE49-F238E27FC236}">
              <a16:creationId xmlns:a16="http://schemas.microsoft.com/office/drawing/2014/main" id="{6FEF0AC2-9346-4A99-9B94-26A5A8B85D7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1593</xdr:row>
      <xdr:rowOff>65315</xdr:rowOff>
    </xdr:from>
    <xdr:ext cx="742913" cy="342181"/>
    <xdr:pic>
      <xdr:nvPicPr>
        <xdr:cNvPr id="189" name="Picture 188" descr="C:\Users\WIN 10\Desktop\SIGN JANGAM (1).png">
          <a:extLst>
            <a:ext uri="{FF2B5EF4-FFF2-40B4-BE49-F238E27FC236}">
              <a16:creationId xmlns:a16="http://schemas.microsoft.com/office/drawing/2014/main" id="{9C97DC2F-00A1-4672-98CB-ACE1988B226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1623</xdr:row>
      <xdr:rowOff>50800</xdr:rowOff>
    </xdr:from>
    <xdr:ext cx="1192946" cy="957729"/>
    <xdr:pic>
      <xdr:nvPicPr>
        <xdr:cNvPr id="190" name="Picture 189">
          <a:extLst>
            <a:ext uri="{FF2B5EF4-FFF2-40B4-BE49-F238E27FC236}">
              <a16:creationId xmlns:a16="http://schemas.microsoft.com/office/drawing/2014/main" id="{BF5735CB-D00B-4DE4-A7A8-D91046E6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1623</xdr:row>
      <xdr:rowOff>38100</xdr:rowOff>
    </xdr:from>
    <xdr:ext cx="1192947" cy="946523"/>
    <xdr:pic>
      <xdr:nvPicPr>
        <xdr:cNvPr id="191" name="Picture 190">
          <a:extLst>
            <a:ext uri="{FF2B5EF4-FFF2-40B4-BE49-F238E27FC236}">
              <a16:creationId xmlns:a16="http://schemas.microsoft.com/office/drawing/2014/main" id="{D1A1255E-4549-4CC1-9CAD-EF4C9916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1627</xdr:row>
      <xdr:rowOff>108858</xdr:rowOff>
    </xdr:from>
    <xdr:ext cx="742913" cy="313606"/>
    <xdr:pic>
      <xdr:nvPicPr>
        <xdr:cNvPr id="192" name="Picture 191" descr="C:\Users\WIN 10\Desktop\SIGN JANGAM (1).png">
          <a:extLst>
            <a:ext uri="{FF2B5EF4-FFF2-40B4-BE49-F238E27FC236}">
              <a16:creationId xmlns:a16="http://schemas.microsoft.com/office/drawing/2014/main" id="{912845E7-B671-44C2-A9DC-23EACB439C5F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1627</xdr:row>
      <xdr:rowOff>65315</xdr:rowOff>
    </xdr:from>
    <xdr:ext cx="742913" cy="342181"/>
    <xdr:pic>
      <xdr:nvPicPr>
        <xdr:cNvPr id="193" name="Picture 192" descr="C:\Users\WIN 10\Desktop\SIGN JANGAM (1).png">
          <a:extLst>
            <a:ext uri="{FF2B5EF4-FFF2-40B4-BE49-F238E27FC236}">
              <a16:creationId xmlns:a16="http://schemas.microsoft.com/office/drawing/2014/main" id="{94E2ADD0-FF73-4D8C-B7FE-EC72C39A33D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1657</xdr:row>
      <xdr:rowOff>50800</xdr:rowOff>
    </xdr:from>
    <xdr:ext cx="1192946" cy="957729"/>
    <xdr:pic>
      <xdr:nvPicPr>
        <xdr:cNvPr id="194" name="Picture 193">
          <a:extLst>
            <a:ext uri="{FF2B5EF4-FFF2-40B4-BE49-F238E27FC236}">
              <a16:creationId xmlns:a16="http://schemas.microsoft.com/office/drawing/2014/main" id="{4C072FDC-272A-47A8-95D1-BC1DC3A0F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1657</xdr:row>
      <xdr:rowOff>38100</xdr:rowOff>
    </xdr:from>
    <xdr:ext cx="1192947" cy="946523"/>
    <xdr:pic>
      <xdr:nvPicPr>
        <xdr:cNvPr id="195" name="Picture 194">
          <a:extLst>
            <a:ext uri="{FF2B5EF4-FFF2-40B4-BE49-F238E27FC236}">
              <a16:creationId xmlns:a16="http://schemas.microsoft.com/office/drawing/2014/main" id="{6B3C389C-A0D4-4711-96DD-A3A219880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1661</xdr:row>
      <xdr:rowOff>108858</xdr:rowOff>
    </xdr:from>
    <xdr:ext cx="742913" cy="313606"/>
    <xdr:pic>
      <xdr:nvPicPr>
        <xdr:cNvPr id="196" name="Picture 195" descr="C:\Users\WIN 10\Desktop\SIGN JANGAM (1).png">
          <a:extLst>
            <a:ext uri="{FF2B5EF4-FFF2-40B4-BE49-F238E27FC236}">
              <a16:creationId xmlns:a16="http://schemas.microsoft.com/office/drawing/2014/main" id="{47EE6ABF-6768-4181-B2DC-3D8AE306C08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1661</xdr:row>
      <xdr:rowOff>65315</xdr:rowOff>
    </xdr:from>
    <xdr:ext cx="742913" cy="342181"/>
    <xdr:pic>
      <xdr:nvPicPr>
        <xdr:cNvPr id="197" name="Picture 196" descr="C:\Users\WIN 10\Desktop\SIGN JANGAM (1).png">
          <a:extLst>
            <a:ext uri="{FF2B5EF4-FFF2-40B4-BE49-F238E27FC236}">
              <a16:creationId xmlns:a16="http://schemas.microsoft.com/office/drawing/2014/main" id="{B5ED70F4-C1B6-40A5-B1B0-B392B6BB5A8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1691</xdr:row>
      <xdr:rowOff>50800</xdr:rowOff>
    </xdr:from>
    <xdr:ext cx="1192946" cy="957729"/>
    <xdr:pic>
      <xdr:nvPicPr>
        <xdr:cNvPr id="198" name="Picture 197">
          <a:extLst>
            <a:ext uri="{FF2B5EF4-FFF2-40B4-BE49-F238E27FC236}">
              <a16:creationId xmlns:a16="http://schemas.microsoft.com/office/drawing/2014/main" id="{AFB1853E-2C1B-4EAB-A361-B9F1E0B9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1691</xdr:row>
      <xdr:rowOff>38100</xdr:rowOff>
    </xdr:from>
    <xdr:ext cx="1192947" cy="946523"/>
    <xdr:pic>
      <xdr:nvPicPr>
        <xdr:cNvPr id="199" name="Picture 198">
          <a:extLst>
            <a:ext uri="{FF2B5EF4-FFF2-40B4-BE49-F238E27FC236}">
              <a16:creationId xmlns:a16="http://schemas.microsoft.com/office/drawing/2014/main" id="{EDABAB44-FF0F-4566-96CC-73ED1A79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1695</xdr:row>
      <xdr:rowOff>108858</xdr:rowOff>
    </xdr:from>
    <xdr:ext cx="742913" cy="313606"/>
    <xdr:pic>
      <xdr:nvPicPr>
        <xdr:cNvPr id="200" name="Picture 199" descr="C:\Users\WIN 10\Desktop\SIGN JANGAM (1).png">
          <a:extLst>
            <a:ext uri="{FF2B5EF4-FFF2-40B4-BE49-F238E27FC236}">
              <a16:creationId xmlns:a16="http://schemas.microsoft.com/office/drawing/2014/main" id="{CFE17D66-3A32-46DF-BE29-4F78FEB98D9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1695</xdr:row>
      <xdr:rowOff>65315</xdr:rowOff>
    </xdr:from>
    <xdr:ext cx="742913" cy="342181"/>
    <xdr:pic>
      <xdr:nvPicPr>
        <xdr:cNvPr id="201" name="Picture 200" descr="C:\Users\WIN 10\Desktop\SIGN JANGAM (1).png">
          <a:extLst>
            <a:ext uri="{FF2B5EF4-FFF2-40B4-BE49-F238E27FC236}">
              <a16:creationId xmlns:a16="http://schemas.microsoft.com/office/drawing/2014/main" id="{31778A59-033F-4B63-823E-AF8D4DBA277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1725</xdr:row>
      <xdr:rowOff>50800</xdr:rowOff>
    </xdr:from>
    <xdr:ext cx="1192946" cy="957729"/>
    <xdr:pic>
      <xdr:nvPicPr>
        <xdr:cNvPr id="202" name="Picture 201">
          <a:extLst>
            <a:ext uri="{FF2B5EF4-FFF2-40B4-BE49-F238E27FC236}">
              <a16:creationId xmlns:a16="http://schemas.microsoft.com/office/drawing/2014/main" id="{6ADEB2C1-F07E-4E14-959C-3935D561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1725</xdr:row>
      <xdr:rowOff>38100</xdr:rowOff>
    </xdr:from>
    <xdr:ext cx="1192947" cy="946523"/>
    <xdr:pic>
      <xdr:nvPicPr>
        <xdr:cNvPr id="203" name="Picture 202">
          <a:extLst>
            <a:ext uri="{FF2B5EF4-FFF2-40B4-BE49-F238E27FC236}">
              <a16:creationId xmlns:a16="http://schemas.microsoft.com/office/drawing/2014/main" id="{24DBC80B-48FF-413D-8F89-9329053E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1729</xdr:row>
      <xdr:rowOff>108858</xdr:rowOff>
    </xdr:from>
    <xdr:ext cx="742913" cy="313606"/>
    <xdr:pic>
      <xdr:nvPicPr>
        <xdr:cNvPr id="204" name="Picture 203" descr="C:\Users\WIN 10\Desktop\SIGN JANGAM (1).png">
          <a:extLst>
            <a:ext uri="{FF2B5EF4-FFF2-40B4-BE49-F238E27FC236}">
              <a16:creationId xmlns:a16="http://schemas.microsoft.com/office/drawing/2014/main" id="{10299076-665B-4FD6-A5C8-9C28ED0D66A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1729</xdr:row>
      <xdr:rowOff>65315</xdr:rowOff>
    </xdr:from>
    <xdr:ext cx="742913" cy="342181"/>
    <xdr:pic>
      <xdr:nvPicPr>
        <xdr:cNvPr id="205" name="Picture 204" descr="C:\Users\WIN 10\Desktop\SIGN JANGAM (1).png">
          <a:extLst>
            <a:ext uri="{FF2B5EF4-FFF2-40B4-BE49-F238E27FC236}">
              <a16:creationId xmlns:a16="http://schemas.microsoft.com/office/drawing/2014/main" id="{BDC18236-9388-4DB3-89D8-38CB2962D18F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1759</xdr:row>
      <xdr:rowOff>50800</xdr:rowOff>
    </xdr:from>
    <xdr:ext cx="1192946" cy="957729"/>
    <xdr:pic>
      <xdr:nvPicPr>
        <xdr:cNvPr id="206" name="Picture 205">
          <a:extLst>
            <a:ext uri="{FF2B5EF4-FFF2-40B4-BE49-F238E27FC236}">
              <a16:creationId xmlns:a16="http://schemas.microsoft.com/office/drawing/2014/main" id="{096D542C-4A43-4993-978A-FF19D404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1759</xdr:row>
      <xdr:rowOff>38100</xdr:rowOff>
    </xdr:from>
    <xdr:ext cx="1192947" cy="946523"/>
    <xdr:pic>
      <xdr:nvPicPr>
        <xdr:cNvPr id="207" name="Picture 206">
          <a:extLst>
            <a:ext uri="{FF2B5EF4-FFF2-40B4-BE49-F238E27FC236}">
              <a16:creationId xmlns:a16="http://schemas.microsoft.com/office/drawing/2014/main" id="{207FBE60-B414-4113-81F9-C2E011D8B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1763</xdr:row>
      <xdr:rowOff>108858</xdr:rowOff>
    </xdr:from>
    <xdr:ext cx="742913" cy="313606"/>
    <xdr:pic>
      <xdr:nvPicPr>
        <xdr:cNvPr id="208" name="Picture 207" descr="C:\Users\WIN 10\Desktop\SIGN JANGAM (1).png">
          <a:extLst>
            <a:ext uri="{FF2B5EF4-FFF2-40B4-BE49-F238E27FC236}">
              <a16:creationId xmlns:a16="http://schemas.microsoft.com/office/drawing/2014/main" id="{D1B8BF29-DC56-4CDA-B411-83F526940CE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1763</xdr:row>
      <xdr:rowOff>65315</xdr:rowOff>
    </xdr:from>
    <xdr:ext cx="742913" cy="342181"/>
    <xdr:pic>
      <xdr:nvPicPr>
        <xdr:cNvPr id="209" name="Picture 208" descr="C:\Users\WIN 10\Desktop\SIGN JANGAM (1).png">
          <a:extLst>
            <a:ext uri="{FF2B5EF4-FFF2-40B4-BE49-F238E27FC236}">
              <a16:creationId xmlns:a16="http://schemas.microsoft.com/office/drawing/2014/main" id="{C3980E2D-1D12-4F95-8606-BC3C908075C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1793</xdr:row>
      <xdr:rowOff>50800</xdr:rowOff>
    </xdr:from>
    <xdr:ext cx="1192946" cy="957729"/>
    <xdr:pic>
      <xdr:nvPicPr>
        <xdr:cNvPr id="210" name="Picture 209">
          <a:extLst>
            <a:ext uri="{FF2B5EF4-FFF2-40B4-BE49-F238E27FC236}">
              <a16:creationId xmlns:a16="http://schemas.microsoft.com/office/drawing/2014/main" id="{C30D221F-1F7A-4341-883C-5058A51A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1793</xdr:row>
      <xdr:rowOff>38100</xdr:rowOff>
    </xdr:from>
    <xdr:ext cx="1192947" cy="946523"/>
    <xdr:pic>
      <xdr:nvPicPr>
        <xdr:cNvPr id="211" name="Picture 210">
          <a:extLst>
            <a:ext uri="{FF2B5EF4-FFF2-40B4-BE49-F238E27FC236}">
              <a16:creationId xmlns:a16="http://schemas.microsoft.com/office/drawing/2014/main" id="{A84314EE-4EBF-41AE-BB47-BEC6B69B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1797</xdr:row>
      <xdr:rowOff>108858</xdr:rowOff>
    </xdr:from>
    <xdr:ext cx="742913" cy="313606"/>
    <xdr:pic>
      <xdr:nvPicPr>
        <xdr:cNvPr id="212" name="Picture 211" descr="C:\Users\WIN 10\Desktop\SIGN JANGAM (1).png">
          <a:extLst>
            <a:ext uri="{FF2B5EF4-FFF2-40B4-BE49-F238E27FC236}">
              <a16:creationId xmlns:a16="http://schemas.microsoft.com/office/drawing/2014/main" id="{8F24A6E2-635E-4CD8-81FD-D347D2F0142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1797</xdr:row>
      <xdr:rowOff>65315</xdr:rowOff>
    </xdr:from>
    <xdr:ext cx="742913" cy="342181"/>
    <xdr:pic>
      <xdr:nvPicPr>
        <xdr:cNvPr id="213" name="Picture 212" descr="C:\Users\WIN 10\Desktop\SIGN JANGAM (1).png">
          <a:extLst>
            <a:ext uri="{FF2B5EF4-FFF2-40B4-BE49-F238E27FC236}">
              <a16:creationId xmlns:a16="http://schemas.microsoft.com/office/drawing/2014/main" id="{0119AF17-4E99-4019-8CF1-DFA35C76A2E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1827</xdr:row>
      <xdr:rowOff>50800</xdr:rowOff>
    </xdr:from>
    <xdr:ext cx="1192946" cy="957729"/>
    <xdr:pic>
      <xdr:nvPicPr>
        <xdr:cNvPr id="214" name="Picture 213">
          <a:extLst>
            <a:ext uri="{FF2B5EF4-FFF2-40B4-BE49-F238E27FC236}">
              <a16:creationId xmlns:a16="http://schemas.microsoft.com/office/drawing/2014/main" id="{E803B6AD-4602-4DEC-9F4B-52341012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1827</xdr:row>
      <xdr:rowOff>38100</xdr:rowOff>
    </xdr:from>
    <xdr:ext cx="1192947" cy="946523"/>
    <xdr:pic>
      <xdr:nvPicPr>
        <xdr:cNvPr id="215" name="Picture 214">
          <a:extLst>
            <a:ext uri="{FF2B5EF4-FFF2-40B4-BE49-F238E27FC236}">
              <a16:creationId xmlns:a16="http://schemas.microsoft.com/office/drawing/2014/main" id="{1E172D0C-3368-4CAE-9E17-F807835A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1831</xdr:row>
      <xdr:rowOff>108858</xdr:rowOff>
    </xdr:from>
    <xdr:ext cx="742913" cy="313606"/>
    <xdr:pic>
      <xdr:nvPicPr>
        <xdr:cNvPr id="216" name="Picture 215" descr="C:\Users\WIN 10\Desktop\SIGN JANGAM (1).png">
          <a:extLst>
            <a:ext uri="{FF2B5EF4-FFF2-40B4-BE49-F238E27FC236}">
              <a16:creationId xmlns:a16="http://schemas.microsoft.com/office/drawing/2014/main" id="{4A0425B4-782E-4547-AB1E-E858A51688A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1831</xdr:row>
      <xdr:rowOff>65315</xdr:rowOff>
    </xdr:from>
    <xdr:ext cx="742913" cy="342181"/>
    <xdr:pic>
      <xdr:nvPicPr>
        <xdr:cNvPr id="217" name="Picture 216" descr="C:\Users\WIN 10\Desktop\SIGN JANGAM (1).png">
          <a:extLst>
            <a:ext uri="{FF2B5EF4-FFF2-40B4-BE49-F238E27FC236}">
              <a16:creationId xmlns:a16="http://schemas.microsoft.com/office/drawing/2014/main" id="{5513DC9E-6398-4418-82DC-22F07974817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1861</xdr:row>
      <xdr:rowOff>50800</xdr:rowOff>
    </xdr:from>
    <xdr:ext cx="1192946" cy="957729"/>
    <xdr:pic>
      <xdr:nvPicPr>
        <xdr:cNvPr id="218" name="Picture 217">
          <a:extLst>
            <a:ext uri="{FF2B5EF4-FFF2-40B4-BE49-F238E27FC236}">
              <a16:creationId xmlns:a16="http://schemas.microsoft.com/office/drawing/2014/main" id="{6E5A7D8E-E0C7-45CA-8362-0F0328BE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1861</xdr:row>
      <xdr:rowOff>38100</xdr:rowOff>
    </xdr:from>
    <xdr:ext cx="1192947" cy="946523"/>
    <xdr:pic>
      <xdr:nvPicPr>
        <xdr:cNvPr id="219" name="Picture 218">
          <a:extLst>
            <a:ext uri="{FF2B5EF4-FFF2-40B4-BE49-F238E27FC236}">
              <a16:creationId xmlns:a16="http://schemas.microsoft.com/office/drawing/2014/main" id="{717800B4-77F5-4303-8068-FD76AB1E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1865</xdr:row>
      <xdr:rowOff>108858</xdr:rowOff>
    </xdr:from>
    <xdr:ext cx="742913" cy="313606"/>
    <xdr:pic>
      <xdr:nvPicPr>
        <xdr:cNvPr id="220" name="Picture 219" descr="C:\Users\WIN 10\Desktop\SIGN JANGAM (1).png">
          <a:extLst>
            <a:ext uri="{FF2B5EF4-FFF2-40B4-BE49-F238E27FC236}">
              <a16:creationId xmlns:a16="http://schemas.microsoft.com/office/drawing/2014/main" id="{8C307A51-78A7-4CDF-8453-A19FCAA9F5DA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1865</xdr:row>
      <xdr:rowOff>65315</xdr:rowOff>
    </xdr:from>
    <xdr:ext cx="742913" cy="342181"/>
    <xdr:pic>
      <xdr:nvPicPr>
        <xdr:cNvPr id="221" name="Picture 220" descr="C:\Users\WIN 10\Desktop\SIGN JANGAM (1).png">
          <a:extLst>
            <a:ext uri="{FF2B5EF4-FFF2-40B4-BE49-F238E27FC236}">
              <a16:creationId xmlns:a16="http://schemas.microsoft.com/office/drawing/2014/main" id="{6CDAB067-A236-4FAE-94FB-FC0912C4FDA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1895</xdr:row>
      <xdr:rowOff>50800</xdr:rowOff>
    </xdr:from>
    <xdr:ext cx="1192946" cy="957729"/>
    <xdr:pic>
      <xdr:nvPicPr>
        <xdr:cNvPr id="222" name="Picture 221">
          <a:extLst>
            <a:ext uri="{FF2B5EF4-FFF2-40B4-BE49-F238E27FC236}">
              <a16:creationId xmlns:a16="http://schemas.microsoft.com/office/drawing/2014/main" id="{B6DD7316-E010-4743-BBBD-1C8F07F53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1895</xdr:row>
      <xdr:rowOff>38100</xdr:rowOff>
    </xdr:from>
    <xdr:ext cx="1192947" cy="946523"/>
    <xdr:pic>
      <xdr:nvPicPr>
        <xdr:cNvPr id="223" name="Picture 222">
          <a:extLst>
            <a:ext uri="{FF2B5EF4-FFF2-40B4-BE49-F238E27FC236}">
              <a16:creationId xmlns:a16="http://schemas.microsoft.com/office/drawing/2014/main" id="{89A60902-7862-4697-A1AC-CCE8BA22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1899</xdr:row>
      <xdr:rowOff>108858</xdr:rowOff>
    </xdr:from>
    <xdr:ext cx="742913" cy="313606"/>
    <xdr:pic>
      <xdr:nvPicPr>
        <xdr:cNvPr id="224" name="Picture 223" descr="C:\Users\WIN 10\Desktop\SIGN JANGAM (1).png">
          <a:extLst>
            <a:ext uri="{FF2B5EF4-FFF2-40B4-BE49-F238E27FC236}">
              <a16:creationId xmlns:a16="http://schemas.microsoft.com/office/drawing/2014/main" id="{CE5B492A-1ECF-4D03-86BD-3752A06960EE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1899</xdr:row>
      <xdr:rowOff>65315</xdr:rowOff>
    </xdr:from>
    <xdr:ext cx="742913" cy="342181"/>
    <xdr:pic>
      <xdr:nvPicPr>
        <xdr:cNvPr id="225" name="Picture 224" descr="C:\Users\WIN 10\Desktop\SIGN JANGAM (1).png">
          <a:extLst>
            <a:ext uri="{FF2B5EF4-FFF2-40B4-BE49-F238E27FC236}">
              <a16:creationId xmlns:a16="http://schemas.microsoft.com/office/drawing/2014/main" id="{9A644946-0B24-45DC-85EF-EFE63B29AF5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1929</xdr:row>
      <xdr:rowOff>50800</xdr:rowOff>
    </xdr:from>
    <xdr:ext cx="1192946" cy="957729"/>
    <xdr:pic>
      <xdr:nvPicPr>
        <xdr:cNvPr id="226" name="Picture 225">
          <a:extLst>
            <a:ext uri="{FF2B5EF4-FFF2-40B4-BE49-F238E27FC236}">
              <a16:creationId xmlns:a16="http://schemas.microsoft.com/office/drawing/2014/main" id="{C8ADC927-5F10-493F-BEB0-A78994CFD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1929</xdr:row>
      <xdr:rowOff>38100</xdr:rowOff>
    </xdr:from>
    <xdr:ext cx="1192947" cy="946523"/>
    <xdr:pic>
      <xdr:nvPicPr>
        <xdr:cNvPr id="227" name="Picture 226">
          <a:extLst>
            <a:ext uri="{FF2B5EF4-FFF2-40B4-BE49-F238E27FC236}">
              <a16:creationId xmlns:a16="http://schemas.microsoft.com/office/drawing/2014/main" id="{0A3BCF48-9884-4C05-9BAB-6F0452F1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1933</xdr:row>
      <xdr:rowOff>108858</xdr:rowOff>
    </xdr:from>
    <xdr:ext cx="742913" cy="313606"/>
    <xdr:pic>
      <xdr:nvPicPr>
        <xdr:cNvPr id="228" name="Picture 227" descr="C:\Users\WIN 10\Desktop\SIGN JANGAM (1).png">
          <a:extLst>
            <a:ext uri="{FF2B5EF4-FFF2-40B4-BE49-F238E27FC236}">
              <a16:creationId xmlns:a16="http://schemas.microsoft.com/office/drawing/2014/main" id="{6559A8FE-F5B3-4BBD-9EBD-DEF99CEF299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1933</xdr:row>
      <xdr:rowOff>65315</xdr:rowOff>
    </xdr:from>
    <xdr:ext cx="742913" cy="342181"/>
    <xdr:pic>
      <xdr:nvPicPr>
        <xdr:cNvPr id="229" name="Picture 228" descr="C:\Users\WIN 10\Desktop\SIGN JANGAM (1).png">
          <a:extLst>
            <a:ext uri="{FF2B5EF4-FFF2-40B4-BE49-F238E27FC236}">
              <a16:creationId xmlns:a16="http://schemas.microsoft.com/office/drawing/2014/main" id="{918B856C-B60C-4908-84FA-A0398E4C6B3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1963</xdr:row>
      <xdr:rowOff>50800</xdr:rowOff>
    </xdr:from>
    <xdr:ext cx="1192946" cy="957729"/>
    <xdr:pic>
      <xdr:nvPicPr>
        <xdr:cNvPr id="230" name="Picture 229">
          <a:extLst>
            <a:ext uri="{FF2B5EF4-FFF2-40B4-BE49-F238E27FC236}">
              <a16:creationId xmlns:a16="http://schemas.microsoft.com/office/drawing/2014/main" id="{20FA4142-5A3C-4A7E-BB87-42195D1A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217456124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1963</xdr:row>
      <xdr:rowOff>38100</xdr:rowOff>
    </xdr:from>
    <xdr:ext cx="1192947" cy="946523"/>
    <xdr:pic>
      <xdr:nvPicPr>
        <xdr:cNvPr id="231" name="Picture 230">
          <a:extLst>
            <a:ext uri="{FF2B5EF4-FFF2-40B4-BE49-F238E27FC236}">
              <a16:creationId xmlns:a16="http://schemas.microsoft.com/office/drawing/2014/main" id="{C7555856-95BF-40A4-9C50-1E4773BD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217443424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1967</xdr:row>
      <xdr:rowOff>108858</xdr:rowOff>
    </xdr:from>
    <xdr:ext cx="742913" cy="313606"/>
    <xdr:pic>
      <xdr:nvPicPr>
        <xdr:cNvPr id="232" name="Picture 231" descr="C:\Users\WIN 10\Desktop\SIGN JANGAM (1).png">
          <a:extLst>
            <a:ext uri="{FF2B5EF4-FFF2-40B4-BE49-F238E27FC236}">
              <a16:creationId xmlns:a16="http://schemas.microsoft.com/office/drawing/2014/main" id="{C7987C8E-35E3-485F-B51E-E42FC140201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218321005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1967</xdr:row>
      <xdr:rowOff>65315</xdr:rowOff>
    </xdr:from>
    <xdr:ext cx="742913" cy="342181"/>
    <xdr:pic>
      <xdr:nvPicPr>
        <xdr:cNvPr id="233" name="Picture 232" descr="C:\Users\WIN 10\Desktop\SIGN JANGAM (1).png">
          <a:extLst>
            <a:ext uri="{FF2B5EF4-FFF2-40B4-BE49-F238E27FC236}">
              <a16:creationId xmlns:a16="http://schemas.microsoft.com/office/drawing/2014/main" id="{2E193DA6-993C-49F9-AAED-E519851DE24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3022" y="218277462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1997</xdr:row>
      <xdr:rowOff>50800</xdr:rowOff>
    </xdr:from>
    <xdr:ext cx="1192946" cy="957729"/>
    <xdr:pic>
      <xdr:nvPicPr>
        <xdr:cNvPr id="234" name="Picture 233">
          <a:extLst>
            <a:ext uri="{FF2B5EF4-FFF2-40B4-BE49-F238E27FC236}">
              <a16:creationId xmlns:a16="http://schemas.microsoft.com/office/drawing/2014/main" id="{EB98FA71-350F-4F66-9FE8-1F45B124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18" y="408370741"/>
          <a:ext cx="1192946" cy="95772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1997</xdr:row>
      <xdr:rowOff>38100</xdr:rowOff>
    </xdr:from>
    <xdr:ext cx="1192947" cy="946523"/>
    <xdr:pic>
      <xdr:nvPicPr>
        <xdr:cNvPr id="235" name="Picture 234">
          <a:extLst>
            <a:ext uri="{FF2B5EF4-FFF2-40B4-BE49-F238E27FC236}">
              <a16:creationId xmlns:a16="http://schemas.microsoft.com/office/drawing/2014/main" id="{28D0790F-A3A1-4D3B-9748-E1180C856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88" y="408358041"/>
          <a:ext cx="1192947" cy="946523"/>
        </a:xfrm>
        <a:prstGeom prst="rect">
          <a:avLst/>
        </a:prstGeom>
      </xdr:spPr>
    </xdr:pic>
    <xdr:clientData/>
  </xdr:oneCellAnchor>
  <xdr:oneCellAnchor>
    <xdr:from>
      <xdr:col>6</xdr:col>
      <xdr:colOff>250371</xdr:colOff>
      <xdr:row>2001</xdr:row>
      <xdr:rowOff>108858</xdr:rowOff>
    </xdr:from>
    <xdr:ext cx="742913" cy="313606"/>
    <xdr:pic>
      <xdr:nvPicPr>
        <xdr:cNvPr id="236" name="Picture 235" descr="C:\Users\WIN 10\Desktop\SIGN JANGAM (1).png">
          <a:extLst>
            <a:ext uri="{FF2B5EF4-FFF2-40B4-BE49-F238E27FC236}">
              <a16:creationId xmlns:a16="http://schemas.microsoft.com/office/drawing/2014/main" id="{07B1706E-1172-4661-996C-9E53ADA13A3C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12" y="409235623"/>
          <a:ext cx="742913" cy="313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261257</xdr:colOff>
      <xdr:row>2001</xdr:row>
      <xdr:rowOff>65315</xdr:rowOff>
    </xdr:from>
    <xdr:ext cx="742913" cy="342181"/>
    <xdr:pic>
      <xdr:nvPicPr>
        <xdr:cNvPr id="237" name="Picture 236" descr="C:\Users\WIN 10\Desktop\SIGN JANGAM (1).png">
          <a:extLst>
            <a:ext uri="{FF2B5EF4-FFF2-40B4-BE49-F238E27FC236}">
              <a16:creationId xmlns:a16="http://schemas.microsoft.com/office/drawing/2014/main" id="{7542FF3D-0827-4EBB-8157-749267CBED6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69" y="409192080"/>
          <a:ext cx="742913" cy="34218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63500</xdr:colOff>
      <xdr:row>25</xdr:row>
      <xdr:rowOff>50800</xdr:rowOff>
    </xdr:from>
    <xdr:ext cx="1192946" cy="1282700"/>
    <xdr:pic>
      <xdr:nvPicPr>
        <xdr:cNvPr id="2" name="Picture 1">
          <a:extLst>
            <a:ext uri="{FF2B5EF4-FFF2-40B4-BE49-F238E27FC236}">
              <a16:creationId xmlns:a16="http://schemas.microsoft.com/office/drawing/2014/main" id="{8F2B850F-730D-41F1-B971-43AA5D861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77545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25</xdr:row>
      <xdr:rowOff>38100</xdr:rowOff>
    </xdr:from>
    <xdr:ext cx="1192947" cy="1266825"/>
    <xdr:pic>
      <xdr:nvPicPr>
        <xdr:cNvPr id="3" name="Picture 2">
          <a:extLst>
            <a:ext uri="{FF2B5EF4-FFF2-40B4-BE49-F238E27FC236}">
              <a16:creationId xmlns:a16="http://schemas.microsoft.com/office/drawing/2014/main" id="{20445547-82EF-4841-BEFD-63644593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76275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27</xdr:row>
      <xdr:rowOff>28575</xdr:rowOff>
    </xdr:from>
    <xdr:ext cx="1343025" cy="552450"/>
    <xdr:pic>
      <xdr:nvPicPr>
        <xdr:cNvPr id="4" name="Picture 3" descr="C:\Users\WIN 10\Desktop\SIGN JANGAM (1).png">
          <a:extLst>
            <a:ext uri="{FF2B5EF4-FFF2-40B4-BE49-F238E27FC236}">
              <a16:creationId xmlns:a16="http://schemas.microsoft.com/office/drawing/2014/main" id="{1F5B960D-274B-4110-A69F-333A3B3201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153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23132</xdr:colOff>
      <xdr:row>1486</xdr:row>
      <xdr:rowOff>46265</xdr:rowOff>
    </xdr:from>
    <xdr:ext cx="1343025" cy="422464"/>
    <xdr:pic>
      <xdr:nvPicPr>
        <xdr:cNvPr id="6" name="Picture 5" descr="C:\Users\WIN 10\Desktop\SIGN JANGAM (1).png">
          <a:extLst>
            <a:ext uri="{FF2B5EF4-FFF2-40B4-BE49-F238E27FC236}">
              <a16:creationId xmlns:a16="http://schemas.microsoft.com/office/drawing/2014/main" id="{958B5B0F-961A-4B62-AF5E-2F8D4EF887D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932" y="288015590"/>
          <a:ext cx="1343025" cy="42246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26</xdr:row>
      <xdr:rowOff>190500</xdr:rowOff>
    </xdr:from>
    <xdr:ext cx="1343025" cy="609600"/>
    <xdr:pic>
      <xdr:nvPicPr>
        <xdr:cNvPr id="7" name="Picture 6" descr="C:\Users\WIN 10\Desktop\SIGN JANGAM (1).png">
          <a:extLst>
            <a:ext uri="{FF2B5EF4-FFF2-40B4-BE49-F238E27FC236}">
              <a16:creationId xmlns:a16="http://schemas.microsoft.com/office/drawing/2014/main" id="{F35AAE14-4465-4DA3-98A6-E21E7FEB977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115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60</xdr:row>
      <xdr:rowOff>50800</xdr:rowOff>
    </xdr:from>
    <xdr:ext cx="1192946" cy="1282700"/>
    <xdr:pic>
      <xdr:nvPicPr>
        <xdr:cNvPr id="8" name="Picture 7">
          <a:extLst>
            <a:ext uri="{FF2B5EF4-FFF2-40B4-BE49-F238E27FC236}">
              <a16:creationId xmlns:a16="http://schemas.microsoft.com/office/drawing/2014/main" id="{86E35630-45D5-4FD2-A250-3C9E6E88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975475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60</xdr:row>
      <xdr:rowOff>38100</xdr:rowOff>
    </xdr:from>
    <xdr:ext cx="1192947" cy="1266825"/>
    <xdr:pic>
      <xdr:nvPicPr>
        <xdr:cNvPr id="9" name="Picture 8">
          <a:extLst>
            <a:ext uri="{FF2B5EF4-FFF2-40B4-BE49-F238E27FC236}">
              <a16:creationId xmlns:a16="http://schemas.microsoft.com/office/drawing/2014/main" id="{3330045C-7370-467F-8261-7727CF1F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962775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62</xdr:row>
      <xdr:rowOff>28575</xdr:rowOff>
    </xdr:from>
    <xdr:ext cx="1343025" cy="552450"/>
    <xdr:pic>
      <xdr:nvPicPr>
        <xdr:cNvPr id="10" name="Picture 9" descr="C:\Users\WIN 10\Desktop\SIGN JANGAM (1).png">
          <a:extLst>
            <a:ext uri="{FF2B5EF4-FFF2-40B4-BE49-F238E27FC236}">
              <a16:creationId xmlns:a16="http://schemas.microsoft.com/office/drawing/2014/main" id="{BB0A4B6F-79D9-4B38-A63A-8F7FE39B192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3533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61</xdr:row>
      <xdr:rowOff>190500</xdr:rowOff>
    </xdr:from>
    <xdr:ext cx="1343025" cy="609600"/>
    <xdr:pic>
      <xdr:nvPicPr>
        <xdr:cNvPr id="11" name="Picture 10" descr="C:\Users\WIN 10\Desktop\SIGN JANGAM (1).png">
          <a:extLst>
            <a:ext uri="{FF2B5EF4-FFF2-40B4-BE49-F238E27FC236}">
              <a16:creationId xmlns:a16="http://schemas.microsoft.com/office/drawing/2014/main" id="{80FE9B7C-B8FF-4D38-914A-AA2686E7399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3152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95</xdr:row>
      <xdr:rowOff>50800</xdr:rowOff>
    </xdr:from>
    <xdr:ext cx="1192946" cy="1282700"/>
    <xdr:pic>
      <xdr:nvPicPr>
        <xdr:cNvPr id="12" name="Picture 11">
          <a:extLst>
            <a:ext uri="{FF2B5EF4-FFF2-40B4-BE49-F238E27FC236}">
              <a16:creationId xmlns:a16="http://schemas.microsoft.com/office/drawing/2014/main" id="{6595DD25-053B-4CCD-9AD0-04BDB572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975475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95</xdr:row>
      <xdr:rowOff>38100</xdr:rowOff>
    </xdr:from>
    <xdr:ext cx="1192947" cy="1266825"/>
    <xdr:pic>
      <xdr:nvPicPr>
        <xdr:cNvPr id="13" name="Picture 12">
          <a:extLst>
            <a:ext uri="{FF2B5EF4-FFF2-40B4-BE49-F238E27FC236}">
              <a16:creationId xmlns:a16="http://schemas.microsoft.com/office/drawing/2014/main" id="{9ECA2847-3CB9-4770-B71B-E6721910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962775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97</xdr:row>
      <xdr:rowOff>28575</xdr:rowOff>
    </xdr:from>
    <xdr:ext cx="1343025" cy="552450"/>
    <xdr:pic>
      <xdr:nvPicPr>
        <xdr:cNvPr id="14" name="Picture 13" descr="C:\Users\WIN 10\Desktop\SIGN JANGAM (1).png">
          <a:extLst>
            <a:ext uri="{FF2B5EF4-FFF2-40B4-BE49-F238E27FC236}">
              <a16:creationId xmlns:a16="http://schemas.microsoft.com/office/drawing/2014/main" id="{A7F9A121-1BD5-46CA-9C39-DEE15E0914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3533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96</xdr:row>
      <xdr:rowOff>190500</xdr:rowOff>
    </xdr:from>
    <xdr:ext cx="1343025" cy="609600"/>
    <xdr:pic>
      <xdr:nvPicPr>
        <xdr:cNvPr id="15" name="Picture 14" descr="C:\Users\WIN 10\Desktop\SIGN JANGAM (1).png">
          <a:extLst>
            <a:ext uri="{FF2B5EF4-FFF2-40B4-BE49-F238E27FC236}">
              <a16:creationId xmlns:a16="http://schemas.microsoft.com/office/drawing/2014/main" id="{675FA90B-0175-4897-8410-1E3D587305F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3152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130</xdr:row>
      <xdr:rowOff>50800</xdr:rowOff>
    </xdr:from>
    <xdr:ext cx="1192946" cy="1282700"/>
    <xdr:pic>
      <xdr:nvPicPr>
        <xdr:cNvPr id="16" name="Picture 15">
          <a:extLst>
            <a:ext uri="{FF2B5EF4-FFF2-40B4-BE49-F238E27FC236}">
              <a16:creationId xmlns:a16="http://schemas.microsoft.com/office/drawing/2014/main" id="{D9AC18CD-8FD7-4633-91EF-6CE7D92F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975475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130</xdr:row>
      <xdr:rowOff>38100</xdr:rowOff>
    </xdr:from>
    <xdr:ext cx="1192947" cy="1266825"/>
    <xdr:pic>
      <xdr:nvPicPr>
        <xdr:cNvPr id="17" name="Picture 16">
          <a:extLst>
            <a:ext uri="{FF2B5EF4-FFF2-40B4-BE49-F238E27FC236}">
              <a16:creationId xmlns:a16="http://schemas.microsoft.com/office/drawing/2014/main" id="{7EE65259-FD0B-4887-871E-CC42900D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962775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132</xdr:row>
      <xdr:rowOff>28575</xdr:rowOff>
    </xdr:from>
    <xdr:ext cx="1343025" cy="552450"/>
    <xdr:pic>
      <xdr:nvPicPr>
        <xdr:cNvPr id="18" name="Picture 17" descr="C:\Users\WIN 10\Desktop\SIGN JANGAM (1).png">
          <a:extLst>
            <a:ext uri="{FF2B5EF4-FFF2-40B4-BE49-F238E27FC236}">
              <a16:creationId xmlns:a16="http://schemas.microsoft.com/office/drawing/2014/main" id="{7777D35F-8D9A-49F4-B437-025C2D07C6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3533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131</xdr:row>
      <xdr:rowOff>190500</xdr:rowOff>
    </xdr:from>
    <xdr:ext cx="1343025" cy="609600"/>
    <xdr:pic>
      <xdr:nvPicPr>
        <xdr:cNvPr id="19" name="Picture 18" descr="C:\Users\WIN 10\Desktop\SIGN JANGAM (1).png">
          <a:extLst>
            <a:ext uri="{FF2B5EF4-FFF2-40B4-BE49-F238E27FC236}">
              <a16:creationId xmlns:a16="http://schemas.microsoft.com/office/drawing/2014/main" id="{B0CB731E-2810-453A-BCDD-3560DA95277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3152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165</xdr:row>
      <xdr:rowOff>50800</xdr:rowOff>
    </xdr:from>
    <xdr:ext cx="1192946" cy="1282700"/>
    <xdr:pic>
      <xdr:nvPicPr>
        <xdr:cNvPr id="20" name="Picture 19">
          <a:extLst>
            <a:ext uri="{FF2B5EF4-FFF2-40B4-BE49-F238E27FC236}">
              <a16:creationId xmlns:a16="http://schemas.microsoft.com/office/drawing/2014/main" id="{E974A6A9-9BD3-4342-914E-D1B875C1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7218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165</xdr:row>
      <xdr:rowOff>38100</xdr:rowOff>
    </xdr:from>
    <xdr:ext cx="1192947" cy="1266825"/>
    <xdr:pic>
      <xdr:nvPicPr>
        <xdr:cNvPr id="21" name="Picture 20">
          <a:extLst>
            <a:ext uri="{FF2B5EF4-FFF2-40B4-BE49-F238E27FC236}">
              <a16:creationId xmlns:a16="http://schemas.microsoft.com/office/drawing/2014/main" id="{BCE6B13F-1153-4DD5-BFFD-7D3CF726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7091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167</xdr:row>
      <xdr:rowOff>28575</xdr:rowOff>
    </xdr:from>
    <xdr:ext cx="1343025" cy="552450"/>
    <xdr:pic>
      <xdr:nvPicPr>
        <xdr:cNvPr id="22" name="Picture 21" descr="C:\Users\WIN 10\Desktop\SIGN JANGAM (1).png">
          <a:extLst>
            <a:ext uri="{FF2B5EF4-FFF2-40B4-BE49-F238E27FC236}">
              <a16:creationId xmlns:a16="http://schemas.microsoft.com/office/drawing/2014/main" id="{FEEF7AB2-660F-4A0A-9AD4-60166D4F4B0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50996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166</xdr:row>
      <xdr:rowOff>190500</xdr:rowOff>
    </xdr:from>
    <xdr:ext cx="1343025" cy="609600"/>
    <xdr:pic>
      <xdr:nvPicPr>
        <xdr:cNvPr id="23" name="Picture 22" descr="C:\Users\WIN 10\Desktop\SIGN JANGAM (1).png">
          <a:extLst>
            <a:ext uri="{FF2B5EF4-FFF2-40B4-BE49-F238E27FC236}">
              <a16:creationId xmlns:a16="http://schemas.microsoft.com/office/drawing/2014/main" id="{8D2AC0E7-3020-4FA0-AFF4-4EE1D37EF42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50615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200</xdr:row>
      <xdr:rowOff>50800</xdr:rowOff>
    </xdr:from>
    <xdr:ext cx="1192946" cy="1282700"/>
    <xdr:pic>
      <xdr:nvPicPr>
        <xdr:cNvPr id="24" name="Picture 23">
          <a:extLst>
            <a:ext uri="{FF2B5EF4-FFF2-40B4-BE49-F238E27FC236}">
              <a16:creationId xmlns:a16="http://schemas.microsoft.com/office/drawing/2014/main" id="{B22370B7-FED7-4924-B79F-F5750CF4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7218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200</xdr:row>
      <xdr:rowOff>38100</xdr:rowOff>
    </xdr:from>
    <xdr:ext cx="1192947" cy="1266825"/>
    <xdr:pic>
      <xdr:nvPicPr>
        <xdr:cNvPr id="25" name="Picture 24">
          <a:extLst>
            <a:ext uri="{FF2B5EF4-FFF2-40B4-BE49-F238E27FC236}">
              <a16:creationId xmlns:a16="http://schemas.microsoft.com/office/drawing/2014/main" id="{F69D5C49-7D9A-445D-A71C-2778C506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7091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202</xdr:row>
      <xdr:rowOff>28575</xdr:rowOff>
    </xdr:from>
    <xdr:ext cx="1343025" cy="552450"/>
    <xdr:pic>
      <xdr:nvPicPr>
        <xdr:cNvPr id="26" name="Picture 25" descr="C:\Users\WIN 10\Desktop\SIGN JANGAM (1).png">
          <a:extLst>
            <a:ext uri="{FF2B5EF4-FFF2-40B4-BE49-F238E27FC236}">
              <a16:creationId xmlns:a16="http://schemas.microsoft.com/office/drawing/2014/main" id="{36CEB290-30CD-4B3A-A3B0-4E0BFAAE962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50996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201</xdr:row>
      <xdr:rowOff>190500</xdr:rowOff>
    </xdr:from>
    <xdr:ext cx="1343025" cy="609600"/>
    <xdr:pic>
      <xdr:nvPicPr>
        <xdr:cNvPr id="27" name="Picture 26" descr="C:\Users\WIN 10\Desktop\SIGN JANGAM (1).png">
          <a:extLst>
            <a:ext uri="{FF2B5EF4-FFF2-40B4-BE49-F238E27FC236}">
              <a16:creationId xmlns:a16="http://schemas.microsoft.com/office/drawing/2014/main" id="{3C4679D3-04DD-4355-8476-91626161C5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50615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235</xdr:row>
      <xdr:rowOff>50800</xdr:rowOff>
    </xdr:from>
    <xdr:ext cx="1192946" cy="1282700"/>
    <xdr:pic>
      <xdr:nvPicPr>
        <xdr:cNvPr id="28" name="Picture 27">
          <a:extLst>
            <a:ext uri="{FF2B5EF4-FFF2-40B4-BE49-F238E27FC236}">
              <a16:creationId xmlns:a16="http://schemas.microsoft.com/office/drawing/2014/main" id="{D1D2F68C-E772-41D6-B481-44B711609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7218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235</xdr:row>
      <xdr:rowOff>38100</xdr:rowOff>
    </xdr:from>
    <xdr:ext cx="1192947" cy="1266825"/>
    <xdr:pic>
      <xdr:nvPicPr>
        <xdr:cNvPr id="29" name="Picture 28">
          <a:extLst>
            <a:ext uri="{FF2B5EF4-FFF2-40B4-BE49-F238E27FC236}">
              <a16:creationId xmlns:a16="http://schemas.microsoft.com/office/drawing/2014/main" id="{239F6D9D-BE19-4BE6-876F-4762A290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7091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237</xdr:row>
      <xdr:rowOff>28575</xdr:rowOff>
    </xdr:from>
    <xdr:ext cx="1343025" cy="552450"/>
    <xdr:pic>
      <xdr:nvPicPr>
        <xdr:cNvPr id="30" name="Picture 29" descr="C:\Users\WIN 10\Desktop\SIGN JANGAM (1).png">
          <a:extLst>
            <a:ext uri="{FF2B5EF4-FFF2-40B4-BE49-F238E27FC236}">
              <a16:creationId xmlns:a16="http://schemas.microsoft.com/office/drawing/2014/main" id="{D762A4D2-7F43-424F-B2CC-D9400F8377F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50996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236</xdr:row>
      <xdr:rowOff>190500</xdr:rowOff>
    </xdr:from>
    <xdr:ext cx="1343025" cy="609600"/>
    <xdr:pic>
      <xdr:nvPicPr>
        <xdr:cNvPr id="31" name="Picture 30" descr="C:\Users\WIN 10\Desktop\SIGN JANGAM (1).png">
          <a:extLst>
            <a:ext uri="{FF2B5EF4-FFF2-40B4-BE49-F238E27FC236}">
              <a16:creationId xmlns:a16="http://schemas.microsoft.com/office/drawing/2014/main" id="{7CAE65A3-38C9-4401-A805-B6AA4D2510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50615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270</xdr:row>
      <xdr:rowOff>50800</xdr:rowOff>
    </xdr:from>
    <xdr:ext cx="1192946" cy="1282700"/>
    <xdr:pic>
      <xdr:nvPicPr>
        <xdr:cNvPr id="32" name="Picture 31">
          <a:extLst>
            <a:ext uri="{FF2B5EF4-FFF2-40B4-BE49-F238E27FC236}">
              <a16:creationId xmlns:a16="http://schemas.microsoft.com/office/drawing/2014/main" id="{BE4DEAED-5A88-4F05-BD2A-8E612AC1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7218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270</xdr:row>
      <xdr:rowOff>38100</xdr:rowOff>
    </xdr:from>
    <xdr:ext cx="1192947" cy="1266825"/>
    <xdr:pic>
      <xdr:nvPicPr>
        <xdr:cNvPr id="33" name="Picture 32">
          <a:extLst>
            <a:ext uri="{FF2B5EF4-FFF2-40B4-BE49-F238E27FC236}">
              <a16:creationId xmlns:a16="http://schemas.microsoft.com/office/drawing/2014/main" id="{CDAB4133-D009-45D9-B3A4-1368B7CB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7091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272</xdr:row>
      <xdr:rowOff>28575</xdr:rowOff>
    </xdr:from>
    <xdr:ext cx="1343025" cy="552450"/>
    <xdr:pic>
      <xdr:nvPicPr>
        <xdr:cNvPr id="34" name="Picture 33" descr="C:\Users\WIN 10\Desktop\SIGN JANGAM (1).png">
          <a:extLst>
            <a:ext uri="{FF2B5EF4-FFF2-40B4-BE49-F238E27FC236}">
              <a16:creationId xmlns:a16="http://schemas.microsoft.com/office/drawing/2014/main" id="{6218BDFB-F1E8-4C6B-8382-3EF0A5E733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350996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271</xdr:row>
      <xdr:rowOff>190500</xdr:rowOff>
    </xdr:from>
    <xdr:ext cx="1343025" cy="609600"/>
    <xdr:pic>
      <xdr:nvPicPr>
        <xdr:cNvPr id="35" name="Picture 34" descr="C:\Users\WIN 10\Desktop\SIGN JANGAM (1).png">
          <a:extLst>
            <a:ext uri="{FF2B5EF4-FFF2-40B4-BE49-F238E27FC236}">
              <a16:creationId xmlns:a16="http://schemas.microsoft.com/office/drawing/2014/main" id="{76E5C7BF-C09F-4F2C-89A6-62E89B26E4C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50615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305</xdr:row>
      <xdr:rowOff>50800</xdr:rowOff>
    </xdr:from>
    <xdr:ext cx="1192946" cy="1282700"/>
    <xdr:pic>
      <xdr:nvPicPr>
        <xdr:cNvPr id="36" name="Picture 35">
          <a:extLst>
            <a:ext uri="{FF2B5EF4-FFF2-40B4-BE49-F238E27FC236}">
              <a16:creationId xmlns:a16="http://schemas.microsoft.com/office/drawing/2014/main" id="{7F4FF15C-CA84-4528-966A-FECB049F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305</xdr:row>
      <xdr:rowOff>38100</xdr:rowOff>
    </xdr:from>
    <xdr:ext cx="1192947" cy="1266825"/>
    <xdr:pic>
      <xdr:nvPicPr>
        <xdr:cNvPr id="37" name="Picture 36">
          <a:extLst>
            <a:ext uri="{FF2B5EF4-FFF2-40B4-BE49-F238E27FC236}">
              <a16:creationId xmlns:a16="http://schemas.microsoft.com/office/drawing/2014/main" id="{DBA09DA7-A992-41D2-BE46-FF3401206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307</xdr:row>
      <xdr:rowOff>28575</xdr:rowOff>
    </xdr:from>
    <xdr:ext cx="1343025" cy="552450"/>
    <xdr:pic>
      <xdr:nvPicPr>
        <xdr:cNvPr id="38" name="Picture 37" descr="C:\Users\WIN 10\Desktop\SIGN JANGAM (1).png">
          <a:extLst>
            <a:ext uri="{FF2B5EF4-FFF2-40B4-BE49-F238E27FC236}">
              <a16:creationId xmlns:a16="http://schemas.microsoft.com/office/drawing/2014/main" id="{44EAF3ED-2C4A-4C2D-B5DB-CA9F9251DD4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306</xdr:row>
      <xdr:rowOff>190500</xdr:rowOff>
    </xdr:from>
    <xdr:ext cx="1343025" cy="609600"/>
    <xdr:pic>
      <xdr:nvPicPr>
        <xdr:cNvPr id="39" name="Picture 38" descr="C:\Users\WIN 10\Desktop\SIGN JANGAM (1).png">
          <a:extLst>
            <a:ext uri="{FF2B5EF4-FFF2-40B4-BE49-F238E27FC236}">
              <a16:creationId xmlns:a16="http://schemas.microsoft.com/office/drawing/2014/main" id="{772E6FC4-D8C2-4DD5-BD58-01F892ACC7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340</xdr:row>
      <xdr:rowOff>50800</xdr:rowOff>
    </xdr:from>
    <xdr:ext cx="1192946" cy="1282700"/>
    <xdr:pic>
      <xdr:nvPicPr>
        <xdr:cNvPr id="40" name="Picture 39">
          <a:extLst>
            <a:ext uri="{FF2B5EF4-FFF2-40B4-BE49-F238E27FC236}">
              <a16:creationId xmlns:a16="http://schemas.microsoft.com/office/drawing/2014/main" id="{357A9DB4-3CAA-4208-926B-C545C733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340</xdr:row>
      <xdr:rowOff>38100</xdr:rowOff>
    </xdr:from>
    <xdr:ext cx="1192947" cy="1266825"/>
    <xdr:pic>
      <xdr:nvPicPr>
        <xdr:cNvPr id="41" name="Picture 40">
          <a:extLst>
            <a:ext uri="{FF2B5EF4-FFF2-40B4-BE49-F238E27FC236}">
              <a16:creationId xmlns:a16="http://schemas.microsoft.com/office/drawing/2014/main" id="{EBFEBC1B-64F0-4312-9D6C-0C6538A2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342</xdr:row>
      <xdr:rowOff>28575</xdr:rowOff>
    </xdr:from>
    <xdr:ext cx="1343025" cy="552450"/>
    <xdr:pic>
      <xdr:nvPicPr>
        <xdr:cNvPr id="42" name="Picture 41" descr="C:\Users\WIN 10\Desktop\SIGN JANGAM (1).png">
          <a:extLst>
            <a:ext uri="{FF2B5EF4-FFF2-40B4-BE49-F238E27FC236}">
              <a16:creationId xmlns:a16="http://schemas.microsoft.com/office/drawing/2014/main" id="{C05759EF-06F6-41A2-9ABB-BCC4116C36A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341</xdr:row>
      <xdr:rowOff>190500</xdr:rowOff>
    </xdr:from>
    <xdr:ext cx="1343025" cy="609600"/>
    <xdr:pic>
      <xdr:nvPicPr>
        <xdr:cNvPr id="43" name="Picture 42" descr="C:\Users\WIN 10\Desktop\SIGN JANGAM (1).png">
          <a:extLst>
            <a:ext uri="{FF2B5EF4-FFF2-40B4-BE49-F238E27FC236}">
              <a16:creationId xmlns:a16="http://schemas.microsoft.com/office/drawing/2014/main" id="{9E87B191-2B92-4E7F-B5FF-E638005ADEB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375</xdr:row>
      <xdr:rowOff>50800</xdr:rowOff>
    </xdr:from>
    <xdr:ext cx="1192946" cy="1282700"/>
    <xdr:pic>
      <xdr:nvPicPr>
        <xdr:cNvPr id="44" name="Picture 43">
          <a:extLst>
            <a:ext uri="{FF2B5EF4-FFF2-40B4-BE49-F238E27FC236}">
              <a16:creationId xmlns:a16="http://schemas.microsoft.com/office/drawing/2014/main" id="{E387CCC0-F262-45E5-9445-7BBA47F2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375</xdr:row>
      <xdr:rowOff>38100</xdr:rowOff>
    </xdr:from>
    <xdr:ext cx="1192947" cy="1266825"/>
    <xdr:pic>
      <xdr:nvPicPr>
        <xdr:cNvPr id="45" name="Picture 44">
          <a:extLst>
            <a:ext uri="{FF2B5EF4-FFF2-40B4-BE49-F238E27FC236}">
              <a16:creationId xmlns:a16="http://schemas.microsoft.com/office/drawing/2014/main" id="{FAE0637E-8B20-4D55-B987-D1643882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377</xdr:row>
      <xdr:rowOff>28575</xdr:rowOff>
    </xdr:from>
    <xdr:ext cx="1343025" cy="552450"/>
    <xdr:pic>
      <xdr:nvPicPr>
        <xdr:cNvPr id="46" name="Picture 45" descr="C:\Users\WIN 10\Desktop\SIGN JANGAM (1).png">
          <a:extLst>
            <a:ext uri="{FF2B5EF4-FFF2-40B4-BE49-F238E27FC236}">
              <a16:creationId xmlns:a16="http://schemas.microsoft.com/office/drawing/2014/main" id="{E551520A-7014-4D81-8F28-62FD67F8607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376</xdr:row>
      <xdr:rowOff>190500</xdr:rowOff>
    </xdr:from>
    <xdr:ext cx="1343025" cy="609600"/>
    <xdr:pic>
      <xdr:nvPicPr>
        <xdr:cNvPr id="47" name="Picture 46" descr="C:\Users\WIN 10\Desktop\SIGN JANGAM (1).png">
          <a:extLst>
            <a:ext uri="{FF2B5EF4-FFF2-40B4-BE49-F238E27FC236}">
              <a16:creationId xmlns:a16="http://schemas.microsoft.com/office/drawing/2014/main" id="{7FBCDE54-043B-474D-8A5E-1252ADC414B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410</xdr:row>
      <xdr:rowOff>50800</xdr:rowOff>
    </xdr:from>
    <xdr:ext cx="1192946" cy="1282700"/>
    <xdr:pic>
      <xdr:nvPicPr>
        <xdr:cNvPr id="48" name="Picture 47">
          <a:extLst>
            <a:ext uri="{FF2B5EF4-FFF2-40B4-BE49-F238E27FC236}">
              <a16:creationId xmlns:a16="http://schemas.microsoft.com/office/drawing/2014/main" id="{CC84FFFA-FEE1-4F38-8022-43BEC4F1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410</xdr:row>
      <xdr:rowOff>38100</xdr:rowOff>
    </xdr:from>
    <xdr:ext cx="1192947" cy="1266825"/>
    <xdr:pic>
      <xdr:nvPicPr>
        <xdr:cNvPr id="49" name="Picture 48">
          <a:extLst>
            <a:ext uri="{FF2B5EF4-FFF2-40B4-BE49-F238E27FC236}">
              <a16:creationId xmlns:a16="http://schemas.microsoft.com/office/drawing/2014/main" id="{E922A298-78C9-44B0-BDD4-D484D4C49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412</xdr:row>
      <xdr:rowOff>28575</xdr:rowOff>
    </xdr:from>
    <xdr:ext cx="1343025" cy="552450"/>
    <xdr:pic>
      <xdr:nvPicPr>
        <xdr:cNvPr id="50" name="Picture 49" descr="C:\Users\WIN 10\Desktop\SIGN JANGAM (1).png">
          <a:extLst>
            <a:ext uri="{FF2B5EF4-FFF2-40B4-BE49-F238E27FC236}">
              <a16:creationId xmlns:a16="http://schemas.microsoft.com/office/drawing/2014/main" id="{923A4786-D5F3-4CBB-8526-17A7EB2F4B3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411</xdr:row>
      <xdr:rowOff>190500</xdr:rowOff>
    </xdr:from>
    <xdr:ext cx="1343025" cy="609600"/>
    <xdr:pic>
      <xdr:nvPicPr>
        <xdr:cNvPr id="51" name="Picture 50" descr="C:\Users\WIN 10\Desktop\SIGN JANGAM (1).png">
          <a:extLst>
            <a:ext uri="{FF2B5EF4-FFF2-40B4-BE49-F238E27FC236}">
              <a16:creationId xmlns:a16="http://schemas.microsoft.com/office/drawing/2014/main" id="{DAA0CDB2-48A8-496C-A0D4-537005B1E50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445</xdr:row>
      <xdr:rowOff>50800</xdr:rowOff>
    </xdr:from>
    <xdr:ext cx="1192946" cy="1282700"/>
    <xdr:pic>
      <xdr:nvPicPr>
        <xdr:cNvPr id="52" name="Picture 51">
          <a:extLst>
            <a:ext uri="{FF2B5EF4-FFF2-40B4-BE49-F238E27FC236}">
              <a16:creationId xmlns:a16="http://schemas.microsoft.com/office/drawing/2014/main" id="{09390621-34E5-4910-AE42-1E86A847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445</xdr:row>
      <xdr:rowOff>38100</xdr:rowOff>
    </xdr:from>
    <xdr:ext cx="1192947" cy="1266825"/>
    <xdr:pic>
      <xdr:nvPicPr>
        <xdr:cNvPr id="53" name="Picture 52">
          <a:extLst>
            <a:ext uri="{FF2B5EF4-FFF2-40B4-BE49-F238E27FC236}">
              <a16:creationId xmlns:a16="http://schemas.microsoft.com/office/drawing/2014/main" id="{7279DE80-1C6B-4D93-B3B6-0248D4C1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447</xdr:row>
      <xdr:rowOff>28575</xdr:rowOff>
    </xdr:from>
    <xdr:ext cx="1343025" cy="552450"/>
    <xdr:pic>
      <xdr:nvPicPr>
        <xdr:cNvPr id="54" name="Picture 53" descr="C:\Users\WIN 10\Desktop\SIGN JANGAM (1).png">
          <a:extLst>
            <a:ext uri="{FF2B5EF4-FFF2-40B4-BE49-F238E27FC236}">
              <a16:creationId xmlns:a16="http://schemas.microsoft.com/office/drawing/2014/main" id="{0864850E-CB49-4417-AB41-4FEE6DDC0D8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446</xdr:row>
      <xdr:rowOff>190500</xdr:rowOff>
    </xdr:from>
    <xdr:ext cx="1343025" cy="609600"/>
    <xdr:pic>
      <xdr:nvPicPr>
        <xdr:cNvPr id="55" name="Picture 54" descr="C:\Users\WIN 10\Desktop\SIGN JANGAM (1).png">
          <a:extLst>
            <a:ext uri="{FF2B5EF4-FFF2-40B4-BE49-F238E27FC236}">
              <a16:creationId xmlns:a16="http://schemas.microsoft.com/office/drawing/2014/main" id="{085A8B8A-D2ED-4E59-9B0A-315CD02CFE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480</xdr:row>
      <xdr:rowOff>50800</xdr:rowOff>
    </xdr:from>
    <xdr:ext cx="1192946" cy="1282700"/>
    <xdr:pic>
      <xdr:nvPicPr>
        <xdr:cNvPr id="56" name="Picture 55">
          <a:extLst>
            <a:ext uri="{FF2B5EF4-FFF2-40B4-BE49-F238E27FC236}">
              <a16:creationId xmlns:a16="http://schemas.microsoft.com/office/drawing/2014/main" id="{473410CC-07DE-41DD-BBE2-6317DFC9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480</xdr:row>
      <xdr:rowOff>38100</xdr:rowOff>
    </xdr:from>
    <xdr:ext cx="1192947" cy="1266825"/>
    <xdr:pic>
      <xdr:nvPicPr>
        <xdr:cNvPr id="57" name="Picture 56">
          <a:extLst>
            <a:ext uri="{FF2B5EF4-FFF2-40B4-BE49-F238E27FC236}">
              <a16:creationId xmlns:a16="http://schemas.microsoft.com/office/drawing/2014/main" id="{C8D4B6B4-929D-40BC-AA29-EAACF728C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482</xdr:row>
      <xdr:rowOff>28575</xdr:rowOff>
    </xdr:from>
    <xdr:ext cx="1343025" cy="552450"/>
    <xdr:pic>
      <xdr:nvPicPr>
        <xdr:cNvPr id="58" name="Picture 57" descr="C:\Users\WIN 10\Desktop\SIGN JANGAM (1).png">
          <a:extLst>
            <a:ext uri="{FF2B5EF4-FFF2-40B4-BE49-F238E27FC236}">
              <a16:creationId xmlns:a16="http://schemas.microsoft.com/office/drawing/2014/main" id="{476E6071-1D54-41EF-8A3F-0EE6BE9FB36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481</xdr:row>
      <xdr:rowOff>190500</xdr:rowOff>
    </xdr:from>
    <xdr:ext cx="1343025" cy="609600"/>
    <xdr:pic>
      <xdr:nvPicPr>
        <xdr:cNvPr id="59" name="Picture 58" descr="C:\Users\WIN 10\Desktop\SIGN JANGAM (1).png">
          <a:extLst>
            <a:ext uri="{FF2B5EF4-FFF2-40B4-BE49-F238E27FC236}">
              <a16:creationId xmlns:a16="http://schemas.microsoft.com/office/drawing/2014/main" id="{716F5806-FFFB-4092-AAAB-7BFB2CAB7AC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515</xdr:row>
      <xdr:rowOff>50800</xdr:rowOff>
    </xdr:from>
    <xdr:ext cx="1192946" cy="1282700"/>
    <xdr:pic>
      <xdr:nvPicPr>
        <xdr:cNvPr id="60" name="Picture 59">
          <a:extLst>
            <a:ext uri="{FF2B5EF4-FFF2-40B4-BE49-F238E27FC236}">
              <a16:creationId xmlns:a16="http://schemas.microsoft.com/office/drawing/2014/main" id="{A8B01CE3-4D3C-4231-908E-28C8D230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1716900"/>
          <a:ext cx="1192946" cy="12827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515</xdr:row>
      <xdr:rowOff>38100</xdr:rowOff>
    </xdr:from>
    <xdr:ext cx="1192947" cy="1266825"/>
    <xdr:pic>
      <xdr:nvPicPr>
        <xdr:cNvPr id="61" name="Picture 60">
          <a:extLst>
            <a:ext uri="{FF2B5EF4-FFF2-40B4-BE49-F238E27FC236}">
              <a16:creationId xmlns:a16="http://schemas.microsoft.com/office/drawing/2014/main" id="{CE0E051E-A29C-4156-9FD6-C8E5114A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704200"/>
          <a:ext cx="1192947" cy="12668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517</xdr:row>
      <xdr:rowOff>28575</xdr:rowOff>
    </xdr:from>
    <xdr:ext cx="1343025" cy="552450"/>
    <xdr:pic>
      <xdr:nvPicPr>
        <xdr:cNvPr id="62" name="Picture 61" descr="C:\Users\WIN 10\Desktop\SIGN JANGAM (1).png">
          <a:extLst>
            <a:ext uri="{FF2B5EF4-FFF2-40B4-BE49-F238E27FC236}">
              <a16:creationId xmlns:a16="http://schemas.microsoft.com/office/drawing/2014/main" id="{E5B5860F-C53B-4225-9818-AE4EC9DC378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20947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516</xdr:row>
      <xdr:rowOff>190500</xdr:rowOff>
    </xdr:from>
    <xdr:ext cx="1343025" cy="609600"/>
    <xdr:pic>
      <xdr:nvPicPr>
        <xdr:cNvPr id="63" name="Picture 62" descr="C:\Users\WIN 10\Desktop\SIGN JANGAM (1).png">
          <a:extLst>
            <a:ext uri="{FF2B5EF4-FFF2-40B4-BE49-F238E27FC236}">
              <a16:creationId xmlns:a16="http://schemas.microsoft.com/office/drawing/2014/main" id="{F6FB3B63-F503-4E7B-8F54-DCEC3266132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720566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551</xdr:row>
      <xdr:rowOff>50801</xdr:rowOff>
    </xdr:from>
    <xdr:ext cx="1089024" cy="1170959"/>
    <xdr:pic>
      <xdr:nvPicPr>
        <xdr:cNvPr id="139" name="Picture 138">
          <a:extLst>
            <a:ext uri="{FF2B5EF4-FFF2-40B4-BE49-F238E27FC236}">
              <a16:creationId xmlns:a16="http://schemas.microsoft.com/office/drawing/2014/main" id="{4D47D838-68B7-4D19-A508-594C7A78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144173576"/>
          <a:ext cx="1089024" cy="1170959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551</xdr:row>
      <xdr:rowOff>38101</xdr:rowOff>
    </xdr:from>
    <xdr:ext cx="1094282" cy="1162050"/>
    <xdr:pic>
      <xdr:nvPicPr>
        <xdr:cNvPr id="140" name="Picture 139">
          <a:extLst>
            <a:ext uri="{FF2B5EF4-FFF2-40B4-BE49-F238E27FC236}">
              <a16:creationId xmlns:a16="http://schemas.microsoft.com/office/drawing/2014/main" id="{26747EFC-FDCB-4FE0-8F96-1612C548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44160876"/>
          <a:ext cx="1094282" cy="11620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553</xdr:row>
      <xdr:rowOff>28575</xdr:rowOff>
    </xdr:from>
    <xdr:ext cx="1343025" cy="552450"/>
    <xdr:pic>
      <xdr:nvPicPr>
        <xdr:cNvPr id="141" name="Picture 140" descr="C:\Users\WIN 10\Desktop\SIGN JANGAM (1).png">
          <a:extLst>
            <a:ext uri="{FF2B5EF4-FFF2-40B4-BE49-F238E27FC236}">
              <a16:creationId xmlns:a16="http://schemas.microsoft.com/office/drawing/2014/main" id="{8F7BD987-ABB2-434E-933B-8DFD8CB11CC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552</xdr:row>
      <xdr:rowOff>190500</xdr:rowOff>
    </xdr:from>
    <xdr:ext cx="1343025" cy="609600"/>
    <xdr:pic>
      <xdr:nvPicPr>
        <xdr:cNvPr id="142" name="Picture 141" descr="C:\Users\WIN 10\Desktop\SIGN JANGAM (1).png">
          <a:extLst>
            <a:ext uri="{FF2B5EF4-FFF2-40B4-BE49-F238E27FC236}">
              <a16:creationId xmlns:a16="http://schemas.microsoft.com/office/drawing/2014/main" id="{69DC1A82-8F38-4189-91A2-2BA7FD91888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586</xdr:row>
      <xdr:rowOff>50800</xdr:rowOff>
    </xdr:from>
    <xdr:ext cx="1098550" cy="1181202"/>
    <xdr:pic>
      <xdr:nvPicPr>
        <xdr:cNvPr id="143" name="Picture 142">
          <a:extLst>
            <a:ext uri="{FF2B5EF4-FFF2-40B4-BE49-F238E27FC236}">
              <a16:creationId xmlns:a16="http://schemas.microsoft.com/office/drawing/2014/main" id="{9CA1922D-AED9-469F-A409-EBE080E4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51174450"/>
          <a:ext cx="1098550" cy="1181202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586</xdr:row>
      <xdr:rowOff>38100</xdr:rowOff>
    </xdr:from>
    <xdr:ext cx="1103252" cy="1171575"/>
    <xdr:pic>
      <xdr:nvPicPr>
        <xdr:cNvPr id="144" name="Picture 143">
          <a:extLst>
            <a:ext uri="{FF2B5EF4-FFF2-40B4-BE49-F238E27FC236}">
              <a16:creationId xmlns:a16="http://schemas.microsoft.com/office/drawing/2014/main" id="{FB7F5115-58F1-470C-8574-26B9F89C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51161750"/>
          <a:ext cx="1103252" cy="11715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588</xdr:row>
      <xdr:rowOff>28575</xdr:rowOff>
    </xdr:from>
    <xdr:ext cx="1343025" cy="552450"/>
    <xdr:pic>
      <xdr:nvPicPr>
        <xdr:cNvPr id="145" name="Picture 144" descr="C:\Users\WIN 10\Desktop\SIGN JANGAM (1).png">
          <a:extLst>
            <a:ext uri="{FF2B5EF4-FFF2-40B4-BE49-F238E27FC236}">
              <a16:creationId xmlns:a16="http://schemas.microsoft.com/office/drawing/2014/main" id="{F50897BC-75DC-4D13-9127-094522371A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587</xdr:row>
      <xdr:rowOff>190500</xdr:rowOff>
    </xdr:from>
    <xdr:ext cx="1343025" cy="609600"/>
    <xdr:pic>
      <xdr:nvPicPr>
        <xdr:cNvPr id="146" name="Picture 145" descr="C:\Users\WIN 10\Desktop\SIGN JANGAM (1).png">
          <a:extLst>
            <a:ext uri="{FF2B5EF4-FFF2-40B4-BE49-F238E27FC236}">
              <a16:creationId xmlns:a16="http://schemas.microsoft.com/office/drawing/2014/main" id="{CB5A109A-E8F0-4652-B726-DE25E8B708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621</xdr:row>
      <xdr:rowOff>50801</xdr:rowOff>
    </xdr:from>
    <xdr:ext cx="1098550" cy="1181202"/>
    <xdr:pic>
      <xdr:nvPicPr>
        <xdr:cNvPr id="147" name="Picture 146">
          <a:extLst>
            <a:ext uri="{FF2B5EF4-FFF2-40B4-BE49-F238E27FC236}">
              <a16:creationId xmlns:a16="http://schemas.microsoft.com/office/drawing/2014/main" id="{8C16DE76-EC58-47D9-839C-25302191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158175326"/>
          <a:ext cx="1098550" cy="1181202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621</xdr:row>
      <xdr:rowOff>38100</xdr:rowOff>
    </xdr:from>
    <xdr:ext cx="1067374" cy="1133475"/>
    <xdr:pic>
      <xdr:nvPicPr>
        <xdr:cNvPr id="148" name="Picture 147">
          <a:extLst>
            <a:ext uri="{FF2B5EF4-FFF2-40B4-BE49-F238E27FC236}">
              <a16:creationId xmlns:a16="http://schemas.microsoft.com/office/drawing/2014/main" id="{E1232C07-9BD7-4BA2-97E6-56AC173A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58162625"/>
          <a:ext cx="1067374" cy="11334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623</xdr:row>
      <xdr:rowOff>28575</xdr:rowOff>
    </xdr:from>
    <xdr:ext cx="1343025" cy="552450"/>
    <xdr:pic>
      <xdr:nvPicPr>
        <xdr:cNvPr id="149" name="Picture 148" descr="C:\Users\WIN 10\Desktop\SIGN JANGAM (1).png">
          <a:extLst>
            <a:ext uri="{FF2B5EF4-FFF2-40B4-BE49-F238E27FC236}">
              <a16:creationId xmlns:a16="http://schemas.microsoft.com/office/drawing/2014/main" id="{BE73DE51-4EF0-4B78-9EE7-FD04AA8C4F7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622</xdr:row>
      <xdr:rowOff>190500</xdr:rowOff>
    </xdr:from>
    <xdr:ext cx="1343025" cy="609600"/>
    <xdr:pic>
      <xdr:nvPicPr>
        <xdr:cNvPr id="150" name="Picture 149" descr="C:\Users\WIN 10\Desktop\SIGN JANGAM (1).png">
          <a:extLst>
            <a:ext uri="{FF2B5EF4-FFF2-40B4-BE49-F238E27FC236}">
              <a16:creationId xmlns:a16="http://schemas.microsoft.com/office/drawing/2014/main" id="{B042270C-9CB9-4158-B5C5-A647D32E19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655</xdr:row>
      <xdr:rowOff>50800</xdr:rowOff>
    </xdr:from>
    <xdr:ext cx="1060450" cy="1140235"/>
    <xdr:pic>
      <xdr:nvPicPr>
        <xdr:cNvPr id="151" name="Picture 150">
          <a:extLst>
            <a:ext uri="{FF2B5EF4-FFF2-40B4-BE49-F238E27FC236}">
              <a16:creationId xmlns:a16="http://schemas.microsoft.com/office/drawing/2014/main" id="{C153C23B-C230-47C9-BE6E-C3E6164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65176200"/>
          <a:ext cx="1060450" cy="1140235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655</xdr:row>
      <xdr:rowOff>38101</xdr:rowOff>
    </xdr:from>
    <xdr:ext cx="1079500" cy="1146352"/>
    <xdr:pic>
      <xdr:nvPicPr>
        <xdr:cNvPr id="152" name="Picture 151">
          <a:extLst>
            <a:ext uri="{FF2B5EF4-FFF2-40B4-BE49-F238E27FC236}">
              <a16:creationId xmlns:a16="http://schemas.microsoft.com/office/drawing/2014/main" id="{55E61A45-A6D7-441A-AEED-0890ED85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65163501"/>
          <a:ext cx="1079500" cy="114635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657</xdr:row>
      <xdr:rowOff>28575</xdr:rowOff>
    </xdr:from>
    <xdr:ext cx="1343025" cy="552450"/>
    <xdr:pic>
      <xdr:nvPicPr>
        <xdr:cNvPr id="153" name="Picture 152" descr="C:\Users\WIN 10\Desktop\SIGN JANGAM (1).png">
          <a:extLst>
            <a:ext uri="{FF2B5EF4-FFF2-40B4-BE49-F238E27FC236}">
              <a16:creationId xmlns:a16="http://schemas.microsoft.com/office/drawing/2014/main" id="{6099E8E8-2707-4579-871F-2BE9068470C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656</xdr:row>
      <xdr:rowOff>190500</xdr:rowOff>
    </xdr:from>
    <xdr:ext cx="1343025" cy="609600"/>
    <xdr:pic>
      <xdr:nvPicPr>
        <xdr:cNvPr id="154" name="Picture 153" descr="C:\Users\WIN 10\Desktop\SIGN JANGAM (1).png">
          <a:extLst>
            <a:ext uri="{FF2B5EF4-FFF2-40B4-BE49-F238E27FC236}">
              <a16:creationId xmlns:a16="http://schemas.microsoft.com/office/drawing/2014/main" id="{6E12CF2F-E546-4AE0-819B-07E24D4075A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689</xdr:row>
      <xdr:rowOff>50800</xdr:rowOff>
    </xdr:from>
    <xdr:ext cx="1203325" cy="1170960"/>
    <xdr:pic>
      <xdr:nvPicPr>
        <xdr:cNvPr id="155" name="Picture 154">
          <a:extLst>
            <a:ext uri="{FF2B5EF4-FFF2-40B4-BE49-F238E27FC236}">
              <a16:creationId xmlns:a16="http://schemas.microsoft.com/office/drawing/2014/main" id="{9E6B9FD7-3BDD-4D6E-8F8E-0A761889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72177075"/>
          <a:ext cx="1203325" cy="1170960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689</xdr:row>
      <xdr:rowOff>38100</xdr:rowOff>
    </xdr:from>
    <xdr:ext cx="1103252" cy="1171575"/>
    <xdr:pic>
      <xdr:nvPicPr>
        <xdr:cNvPr id="156" name="Picture 155">
          <a:extLst>
            <a:ext uri="{FF2B5EF4-FFF2-40B4-BE49-F238E27FC236}">
              <a16:creationId xmlns:a16="http://schemas.microsoft.com/office/drawing/2014/main" id="{F575C8D5-CE78-4A76-948F-774C910E2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72164375"/>
          <a:ext cx="1103252" cy="11715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691</xdr:row>
      <xdr:rowOff>28575</xdr:rowOff>
    </xdr:from>
    <xdr:ext cx="1343025" cy="552450"/>
    <xdr:pic>
      <xdr:nvPicPr>
        <xdr:cNvPr id="157" name="Picture 156" descr="C:\Users\WIN 10\Desktop\SIGN JANGAM (1).png">
          <a:extLst>
            <a:ext uri="{FF2B5EF4-FFF2-40B4-BE49-F238E27FC236}">
              <a16:creationId xmlns:a16="http://schemas.microsoft.com/office/drawing/2014/main" id="{3788292A-4CD8-49A1-A2D0-5C970024077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690</xdr:row>
      <xdr:rowOff>190500</xdr:rowOff>
    </xdr:from>
    <xdr:ext cx="1343025" cy="609600"/>
    <xdr:pic>
      <xdr:nvPicPr>
        <xdr:cNvPr id="158" name="Picture 157" descr="C:\Users\WIN 10\Desktop\SIGN JANGAM (1).png">
          <a:extLst>
            <a:ext uri="{FF2B5EF4-FFF2-40B4-BE49-F238E27FC236}">
              <a16:creationId xmlns:a16="http://schemas.microsoft.com/office/drawing/2014/main" id="{8F3E9D8D-4B29-4485-AD70-15DFA9394DE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723</xdr:row>
      <xdr:rowOff>50800</xdr:rowOff>
    </xdr:from>
    <xdr:ext cx="1077785" cy="1158875"/>
    <xdr:pic>
      <xdr:nvPicPr>
        <xdr:cNvPr id="159" name="Picture 158">
          <a:extLst>
            <a:ext uri="{FF2B5EF4-FFF2-40B4-BE49-F238E27FC236}">
              <a16:creationId xmlns:a16="http://schemas.microsoft.com/office/drawing/2014/main" id="{5F3B45FB-9BC4-430B-956A-7A503ED8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79177950"/>
          <a:ext cx="1077785" cy="1158875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723</xdr:row>
      <xdr:rowOff>38100</xdr:rowOff>
    </xdr:from>
    <xdr:ext cx="1103252" cy="1171575"/>
    <xdr:pic>
      <xdr:nvPicPr>
        <xdr:cNvPr id="160" name="Picture 159">
          <a:extLst>
            <a:ext uri="{FF2B5EF4-FFF2-40B4-BE49-F238E27FC236}">
              <a16:creationId xmlns:a16="http://schemas.microsoft.com/office/drawing/2014/main" id="{8BEC76AF-E774-4561-AEBB-46F20CF4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79165250"/>
          <a:ext cx="1103252" cy="11715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725</xdr:row>
      <xdr:rowOff>28575</xdr:rowOff>
    </xdr:from>
    <xdr:ext cx="1343025" cy="552450"/>
    <xdr:pic>
      <xdr:nvPicPr>
        <xdr:cNvPr id="161" name="Picture 160" descr="C:\Users\WIN 10\Desktop\SIGN JANGAM (1).png">
          <a:extLst>
            <a:ext uri="{FF2B5EF4-FFF2-40B4-BE49-F238E27FC236}">
              <a16:creationId xmlns:a16="http://schemas.microsoft.com/office/drawing/2014/main" id="{C0CE9A1F-212B-4516-A1CB-735824FB15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75873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724</xdr:row>
      <xdr:rowOff>190500</xdr:rowOff>
    </xdr:from>
    <xdr:ext cx="1343025" cy="609600"/>
    <xdr:pic>
      <xdr:nvPicPr>
        <xdr:cNvPr id="162" name="Picture 161" descr="C:\Users\WIN 10\Desktop\SIGN JANGAM (1).png">
          <a:extLst>
            <a:ext uri="{FF2B5EF4-FFF2-40B4-BE49-F238E27FC236}">
              <a16:creationId xmlns:a16="http://schemas.microsoft.com/office/drawing/2014/main" id="{A4CBE718-DB7C-41B1-B507-C25C3079AF5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275492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757</xdr:row>
      <xdr:rowOff>50800</xdr:rowOff>
    </xdr:from>
    <xdr:ext cx="1117599" cy="1130300"/>
    <xdr:pic>
      <xdr:nvPicPr>
        <xdr:cNvPr id="163" name="Picture 162">
          <a:extLst>
            <a:ext uri="{FF2B5EF4-FFF2-40B4-BE49-F238E27FC236}">
              <a16:creationId xmlns:a16="http://schemas.microsoft.com/office/drawing/2014/main" id="{38ED5B71-F84C-4C45-957D-00C714FB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86369325"/>
          <a:ext cx="1117599" cy="1130300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757</xdr:row>
      <xdr:rowOff>38101</xdr:rowOff>
    </xdr:from>
    <xdr:ext cx="1098550" cy="1166582"/>
    <xdr:pic>
      <xdr:nvPicPr>
        <xdr:cNvPr id="164" name="Picture 163">
          <a:extLst>
            <a:ext uri="{FF2B5EF4-FFF2-40B4-BE49-F238E27FC236}">
              <a16:creationId xmlns:a16="http://schemas.microsoft.com/office/drawing/2014/main" id="{5A41CFAE-6CE5-4FAC-BA08-20AD2B011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86356626"/>
          <a:ext cx="1098550" cy="116658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759</xdr:row>
      <xdr:rowOff>28575</xdr:rowOff>
    </xdr:from>
    <xdr:ext cx="1343025" cy="552450"/>
    <xdr:pic>
      <xdr:nvPicPr>
        <xdr:cNvPr id="165" name="Picture 164" descr="C:\Users\WIN 10\Desktop\SIGN JANGAM (1).png">
          <a:extLst>
            <a:ext uri="{FF2B5EF4-FFF2-40B4-BE49-F238E27FC236}">
              <a16:creationId xmlns:a16="http://schemas.microsoft.com/office/drawing/2014/main" id="{66F901F7-F8A2-4987-87EA-FA402678A84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758</xdr:row>
      <xdr:rowOff>190500</xdr:rowOff>
    </xdr:from>
    <xdr:ext cx="1343025" cy="609600"/>
    <xdr:pic>
      <xdr:nvPicPr>
        <xdr:cNvPr id="166" name="Picture 165" descr="C:\Users\WIN 10\Desktop\SIGN JANGAM (1).png">
          <a:extLst>
            <a:ext uri="{FF2B5EF4-FFF2-40B4-BE49-F238E27FC236}">
              <a16:creationId xmlns:a16="http://schemas.microsoft.com/office/drawing/2014/main" id="{9AB6ACCC-2A16-4490-BF04-9F419F454A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791</xdr:row>
      <xdr:rowOff>50800</xdr:rowOff>
    </xdr:from>
    <xdr:ext cx="1098550" cy="1181202"/>
    <xdr:pic>
      <xdr:nvPicPr>
        <xdr:cNvPr id="167" name="Picture 166">
          <a:extLst>
            <a:ext uri="{FF2B5EF4-FFF2-40B4-BE49-F238E27FC236}">
              <a16:creationId xmlns:a16="http://schemas.microsoft.com/office/drawing/2014/main" id="{E16123B9-97AA-4326-A7EE-98F9204F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93751200"/>
          <a:ext cx="1098550" cy="11812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791</xdr:row>
      <xdr:rowOff>38100</xdr:rowOff>
    </xdr:from>
    <xdr:ext cx="1108075" cy="1176697"/>
    <xdr:pic>
      <xdr:nvPicPr>
        <xdr:cNvPr id="168" name="Picture 167">
          <a:extLst>
            <a:ext uri="{FF2B5EF4-FFF2-40B4-BE49-F238E27FC236}">
              <a16:creationId xmlns:a16="http://schemas.microsoft.com/office/drawing/2014/main" id="{DB2960CE-3B07-41F9-8F50-E202F1B0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93738500"/>
          <a:ext cx="1108075" cy="117669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793</xdr:row>
      <xdr:rowOff>28575</xdr:rowOff>
    </xdr:from>
    <xdr:ext cx="1343025" cy="552450"/>
    <xdr:pic>
      <xdr:nvPicPr>
        <xdr:cNvPr id="169" name="Picture 168" descr="C:\Users\WIN 10\Desktop\SIGN JANGAM (1).png">
          <a:extLst>
            <a:ext uri="{FF2B5EF4-FFF2-40B4-BE49-F238E27FC236}">
              <a16:creationId xmlns:a16="http://schemas.microsoft.com/office/drawing/2014/main" id="{F7282BD7-7DAB-4EDC-A8F6-2FDC851652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44551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792</xdr:row>
      <xdr:rowOff>190500</xdr:rowOff>
    </xdr:from>
    <xdr:ext cx="1343025" cy="609600"/>
    <xdr:pic>
      <xdr:nvPicPr>
        <xdr:cNvPr id="170" name="Picture 169" descr="C:\Users\WIN 10\Desktop\SIGN JANGAM (1).png">
          <a:extLst>
            <a:ext uri="{FF2B5EF4-FFF2-40B4-BE49-F238E27FC236}">
              <a16:creationId xmlns:a16="http://schemas.microsoft.com/office/drawing/2014/main" id="{64B3DA80-DF54-4323-A1F1-A385B6EAEBC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44513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825</xdr:row>
      <xdr:rowOff>50800</xdr:rowOff>
    </xdr:from>
    <xdr:ext cx="1079500" cy="1160719"/>
    <xdr:pic>
      <xdr:nvPicPr>
        <xdr:cNvPr id="171" name="Picture 170">
          <a:extLst>
            <a:ext uri="{FF2B5EF4-FFF2-40B4-BE49-F238E27FC236}">
              <a16:creationId xmlns:a16="http://schemas.microsoft.com/office/drawing/2014/main" id="{106E948E-0323-4A89-986A-0A266A41B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00752075"/>
          <a:ext cx="1079500" cy="116071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825</xdr:row>
      <xdr:rowOff>38100</xdr:rowOff>
    </xdr:from>
    <xdr:ext cx="1089025" cy="1156467"/>
    <xdr:pic>
      <xdr:nvPicPr>
        <xdr:cNvPr id="172" name="Picture 171">
          <a:extLst>
            <a:ext uri="{FF2B5EF4-FFF2-40B4-BE49-F238E27FC236}">
              <a16:creationId xmlns:a16="http://schemas.microsoft.com/office/drawing/2014/main" id="{39CDADFA-1222-4CD7-9309-8285DBE1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00739375"/>
          <a:ext cx="1089025" cy="115646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827</xdr:row>
      <xdr:rowOff>28575</xdr:rowOff>
    </xdr:from>
    <xdr:ext cx="1343025" cy="552450"/>
    <xdr:pic>
      <xdr:nvPicPr>
        <xdr:cNvPr id="173" name="Picture 172" descr="C:\Users\WIN 10\Desktop\SIGN JANGAM (1).png">
          <a:extLst>
            <a:ext uri="{FF2B5EF4-FFF2-40B4-BE49-F238E27FC236}">
              <a16:creationId xmlns:a16="http://schemas.microsoft.com/office/drawing/2014/main" id="{1E7071B5-D8A2-4C08-8977-1152EF875E1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1552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826</xdr:row>
      <xdr:rowOff>190500</xdr:rowOff>
    </xdr:from>
    <xdr:ext cx="1343025" cy="609600"/>
    <xdr:pic>
      <xdr:nvPicPr>
        <xdr:cNvPr id="174" name="Picture 173" descr="C:\Users\WIN 10\Desktop\SIGN JANGAM (1).png">
          <a:extLst>
            <a:ext uri="{FF2B5EF4-FFF2-40B4-BE49-F238E27FC236}">
              <a16:creationId xmlns:a16="http://schemas.microsoft.com/office/drawing/2014/main" id="{57BC4EB3-99E9-47BA-A327-16211DC1900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1514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73024</xdr:colOff>
      <xdr:row>858</xdr:row>
      <xdr:rowOff>184150</xdr:rowOff>
    </xdr:from>
    <xdr:ext cx="1184275" cy="1181202"/>
    <xdr:pic>
      <xdr:nvPicPr>
        <xdr:cNvPr id="175" name="Picture 174">
          <a:extLst>
            <a:ext uri="{FF2B5EF4-FFF2-40B4-BE49-F238E27FC236}">
              <a16:creationId xmlns:a16="http://schemas.microsoft.com/office/drawing/2014/main" id="{FE52A14E-00E5-4E68-8B80-0F0D4F1D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49" y="207686275"/>
          <a:ext cx="1184275" cy="11812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859</xdr:row>
      <xdr:rowOff>38100</xdr:rowOff>
    </xdr:from>
    <xdr:ext cx="1108075" cy="1176697"/>
    <xdr:pic>
      <xdr:nvPicPr>
        <xdr:cNvPr id="176" name="Picture 175">
          <a:extLst>
            <a:ext uri="{FF2B5EF4-FFF2-40B4-BE49-F238E27FC236}">
              <a16:creationId xmlns:a16="http://schemas.microsoft.com/office/drawing/2014/main" id="{E4CF63E7-609E-40FB-8646-3909BF42A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07740250"/>
          <a:ext cx="1108075" cy="117669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861</xdr:row>
      <xdr:rowOff>28575</xdr:rowOff>
    </xdr:from>
    <xdr:ext cx="1343025" cy="552450"/>
    <xdr:pic>
      <xdr:nvPicPr>
        <xdr:cNvPr id="177" name="Picture 176" descr="C:\Users\WIN 10\Desktop\SIGN JANGAM (1).png">
          <a:extLst>
            <a:ext uri="{FF2B5EF4-FFF2-40B4-BE49-F238E27FC236}">
              <a16:creationId xmlns:a16="http://schemas.microsoft.com/office/drawing/2014/main" id="{68041549-16EF-4267-94A3-97983BC559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8553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860</xdr:row>
      <xdr:rowOff>190500</xdr:rowOff>
    </xdr:from>
    <xdr:ext cx="1343025" cy="609600"/>
    <xdr:pic>
      <xdr:nvPicPr>
        <xdr:cNvPr id="178" name="Picture 177" descr="C:\Users\WIN 10\Desktop\SIGN JANGAM (1).png">
          <a:extLst>
            <a:ext uri="{FF2B5EF4-FFF2-40B4-BE49-F238E27FC236}">
              <a16:creationId xmlns:a16="http://schemas.microsoft.com/office/drawing/2014/main" id="{9CE76E9C-D115-492F-8FC5-B68AE3C6322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8515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892</xdr:row>
      <xdr:rowOff>190500</xdr:rowOff>
    </xdr:from>
    <xdr:ext cx="1192946" cy="1219200"/>
    <xdr:pic>
      <xdr:nvPicPr>
        <xdr:cNvPr id="179" name="Picture 178">
          <a:extLst>
            <a:ext uri="{FF2B5EF4-FFF2-40B4-BE49-F238E27FC236}">
              <a16:creationId xmlns:a16="http://schemas.microsoft.com/office/drawing/2014/main" id="{86D52806-6A7D-4A36-A8B2-32F95467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14693500"/>
          <a:ext cx="1192946" cy="12192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893</xdr:row>
      <xdr:rowOff>38101</xdr:rowOff>
    </xdr:from>
    <xdr:ext cx="1112221" cy="1181100"/>
    <xdr:pic>
      <xdr:nvPicPr>
        <xdr:cNvPr id="180" name="Picture 179">
          <a:extLst>
            <a:ext uri="{FF2B5EF4-FFF2-40B4-BE49-F238E27FC236}">
              <a16:creationId xmlns:a16="http://schemas.microsoft.com/office/drawing/2014/main" id="{04CBBD0E-94E6-4906-AD72-93FD15F02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14741126"/>
          <a:ext cx="1112221" cy="11811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895</xdr:row>
      <xdr:rowOff>28575</xdr:rowOff>
    </xdr:from>
    <xdr:ext cx="1343025" cy="552450"/>
    <xdr:pic>
      <xdr:nvPicPr>
        <xdr:cNvPr id="181" name="Picture 180" descr="C:\Users\WIN 10\Desktop\SIGN JANGAM (1).png">
          <a:extLst>
            <a:ext uri="{FF2B5EF4-FFF2-40B4-BE49-F238E27FC236}">
              <a16:creationId xmlns:a16="http://schemas.microsoft.com/office/drawing/2014/main" id="{DEA7E8C2-E49E-4F1E-B0BA-8E81A4F954A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65554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894</xdr:row>
      <xdr:rowOff>190500</xdr:rowOff>
    </xdr:from>
    <xdr:ext cx="1343025" cy="609600"/>
    <xdr:pic>
      <xdr:nvPicPr>
        <xdr:cNvPr id="182" name="Picture 181" descr="C:\Users\WIN 10\Desktop\SIGN JANGAM (1).png">
          <a:extLst>
            <a:ext uri="{FF2B5EF4-FFF2-40B4-BE49-F238E27FC236}">
              <a16:creationId xmlns:a16="http://schemas.microsoft.com/office/drawing/2014/main" id="{5656F1CC-BDC2-4301-BDCC-E24606F2A0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65515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927</xdr:row>
      <xdr:rowOff>50800</xdr:rowOff>
    </xdr:from>
    <xdr:ext cx="1108075" cy="1191444"/>
    <xdr:pic>
      <xdr:nvPicPr>
        <xdr:cNvPr id="183" name="Picture 182">
          <a:extLst>
            <a:ext uri="{FF2B5EF4-FFF2-40B4-BE49-F238E27FC236}">
              <a16:creationId xmlns:a16="http://schemas.microsoft.com/office/drawing/2014/main" id="{312A36F7-7D07-4BCA-A89F-C47E0B11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21754700"/>
          <a:ext cx="1108075" cy="1191444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927</xdr:row>
      <xdr:rowOff>38101</xdr:rowOff>
    </xdr:from>
    <xdr:ext cx="1117600" cy="1186812"/>
    <xdr:pic>
      <xdr:nvPicPr>
        <xdr:cNvPr id="184" name="Picture 183">
          <a:extLst>
            <a:ext uri="{FF2B5EF4-FFF2-40B4-BE49-F238E27FC236}">
              <a16:creationId xmlns:a16="http://schemas.microsoft.com/office/drawing/2014/main" id="{4CF1DA05-B51B-47A5-B3DB-9FD9DC7E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21742001"/>
          <a:ext cx="1117600" cy="118681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929</xdr:row>
      <xdr:rowOff>28575</xdr:rowOff>
    </xdr:from>
    <xdr:ext cx="1343025" cy="552450"/>
    <xdr:pic>
      <xdr:nvPicPr>
        <xdr:cNvPr id="185" name="Picture 184" descr="C:\Users\WIN 10\Desktop\SIGN JANGAM (1).png">
          <a:extLst>
            <a:ext uri="{FF2B5EF4-FFF2-40B4-BE49-F238E27FC236}">
              <a16:creationId xmlns:a16="http://schemas.microsoft.com/office/drawing/2014/main" id="{B4714F64-7F7F-4D9C-B092-52092C4215B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72554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928</xdr:row>
      <xdr:rowOff>190500</xdr:rowOff>
    </xdr:from>
    <xdr:ext cx="1343025" cy="609600"/>
    <xdr:pic>
      <xdr:nvPicPr>
        <xdr:cNvPr id="186" name="Picture 185" descr="C:\Users\WIN 10\Desktop\SIGN JANGAM (1).png">
          <a:extLst>
            <a:ext uri="{FF2B5EF4-FFF2-40B4-BE49-F238E27FC236}">
              <a16:creationId xmlns:a16="http://schemas.microsoft.com/office/drawing/2014/main" id="{73015564-71B5-4F5A-A5BA-862F25A1206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72516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961</xdr:row>
      <xdr:rowOff>50800</xdr:rowOff>
    </xdr:from>
    <xdr:ext cx="1193800" cy="1140235"/>
    <xdr:pic>
      <xdr:nvPicPr>
        <xdr:cNvPr id="187" name="Picture 186">
          <a:extLst>
            <a:ext uri="{FF2B5EF4-FFF2-40B4-BE49-F238E27FC236}">
              <a16:creationId xmlns:a16="http://schemas.microsoft.com/office/drawing/2014/main" id="{F0AF082C-3D8B-41E8-84D2-F1ABA6B1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28755575"/>
          <a:ext cx="1193800" cy="114023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961</xdr:row>
      <xdr:rowOff>38100</xdr:rowOff>
    </xdr:from>
    <xdr:ext cx="1108075" cy="1176697"/>
    <xdr:pic>
      <xdr:nvPicPr>
        <xdr:cNvPr id="188" name="Picture 187">
          <a:extLst>
            <a:ext uri="{FF2B5EF4-FFF2-40B4-BE49-F238E27FC236}">
              <a16:creationId xmlns:a16="http://schemas.microsoft.com/office/drawing/2014/main" id="{66711B11-2D63-4EE6-9A77-59680674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28742875"/>
          <a:ext cx="1108075" cy="117669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963</xdr:row>
      <xdr:rowOff>28575</xdr:rowOff>
    </xdr:from>
    <xdr:ext cx="1343025" cy="552450"/>
    <xdr:pic>
      <xdr:nvPicPr>
        <xdr:cNvPr id="189" name="Picture 188" descr="C:\Users\WIN 10\Desktop\SIGN JANGAM (1).png">
          <a:extLst>
            <a:ext uri="{FF2B5EF4-FFF2-40B4-BE49-F238E27FC236}">
              <a16:creationId xmlns:a16="http://schemas.microsoft.com/office/drawing/2014/main" id="{E1A4CE7A-9120-4925-B117-B861B2C7667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75873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962</xdr:row>
      <xdr:rowOff>190500</xdr:rowOff>
    </xdr:from>
    <xdr:ext cx="1343025" cy="609600"/>
    <xdr:pic>
      <xdr:nvPicPr>
        <xdr:cNvPr id="190" name="Picture 189" descr="C:\Users\WIN 10\Desktop\SIGN JANGAM (1).png">
          <a:extLst>
            <a:ext uri="{FF2B5EF4-FFF2-40B4-BE49-F238E27FC236}">
              <a16:creationId xmlns:a16="http://schemas.microsoft.com/office/drawing/2014/main" id="{22B3AE90-1162-4DC6-9CF3-F68A7A1D02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275492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996</xdr:row>
      <xdr:rowOff>50800</xdr:rowOff>
    </xdr:from>
    <xdr:ext cx="1136650" cy="1160719"/>
    <xdr:pic>
      <xdr:nvPicPr>
        <xdr:cNvPr id="191" name="Picture 190">
          <a:extLst>
            <a:ext uri="{FF2B5EF4-FFF2-40B4-BE49-F238E27FC236}">
              <a16:creationId xmlns:a16="http://schemas.microsoft.com/office/drawing/2014/main" id="{1C784AE1-F14E-490B-B8ED-EB714255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35946950"/>
          <a:ext cx="1136650" cy="1160719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996</xdr:row>
      <xdr:rowOff>38101</xdr:rowOff>
    </xdr:from>
    <xdr:ext cx="1098550" cy="1166582"/>
    <xdr:pic>
      <xdr:nvPicPr>
        <xdr:cNvPr id="192" name="Picture 191">
          <a:extLst>
            <a:ext uri="{FF2B5EF4-FFF2-40B4-BE49-F238E27FC236}">
              <a16:creationId xmlns:a16="http://schemas.microsoft.com/office/drawing/2014/main" id="{F91F30AC-448F-4830-B83B-C753074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35934251"/>
          <a:ext cx="1098550" cy="116658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998</xdr:row>
      <xdr:rowOff>28575</xdr:rowOff>
    </xdr:from>
    <xdr:ext cx="1343025" cy="552450"/>
    <xdr:pic>
      <xdr:nvPicPr>
        <xdr:cNvPr id="193" name="Picture 192" descr="C:\Users\WIN 10\Desktop\SIGN JANGAM (1).png">
          <a:extLst>
            <a:ext uri="{FF2B5EF4-FFF2-40B4-BE49-F238E27FC236}">
              <a16:creationId xmlns:a16="http://schemas.microsoft.com/office/drawing/2014/main" id="{E47FDEEB-0707-4C1D-8EA6-F358735B28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997</xdr:row>
      <xdr:rowOff>190500</xdr:rowOff>
    </xdr:from>
    <xdr:ext cx="1343025" cy="609600"/>
    <xdr:pic>
      <xdr:nvPicPr>
        <xdr:cNvPr id="194" name="Picture 193" descr="C:\Users\WIN 10\Desktop\SIGN JANGAM (1).png">
          <a:extLst>
            <a:ext uri="{FF2B5EF4-FFF2-40B4-BE49-F238E27FC236}">
              <a16:creationId xmlns:a16="http://schemas.microsoft.com/office/drawing/2014/main" id="{5BB388E3-1D8B-466D-B0FD-579ED865448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1029</xdr:row>
      <xdr:rowOff>50800</xdr:rowOff>
    </xdr:from>
    <xdr:ext cx="1108075" cy="1191444"/>
    <xdr:pic>
      <xdr:nvPicPr>
        <xdr:cNvPr id="195" name="Picture 194">
          <a:extLst>
            <a:ext uri="{FF2B5EF4-FFF2-40B4-BE49-F238E27FC236}">
              <a16:creationId xmlns:a16="http://schemas.microsoft.com/office/drawing/2014/main" id="{16D2D83D-774C-4C0E-8070-84545A7C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43328825"/>
          <a:ext cx="1108075" cy="1191444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1029</xdr:row>
      <xdr:rowOff>38100</xdr:rowOff>
    </xdr:from>
    <xdr:ext cx="1108075" cy="1176697"/>
    <xdr:pic>
      <xdr:nvPicPr>
        <xdr:cNvPr id="196" name="Picture 195">
          <a:extLst>
            <a:ext uri="{FF2B5EF4-FFF2-40B4-BE49-F238E27FC236}">
              <a16:creationId xmlns:a16="http://schemas.microsoft.com/office/drawing/2014/main" id="{2D988EBF-CCE3-4DE8-88D1-9F07B9A9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43316125"/>
          <a:ext cx="1108075" cy="117669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1031</xdr:row>
      <xdr:rowOff>28575</xdr:rowOff>
    </xdr:from>
    <xdr:ext cx="1343025" cy="552450"/>
    <xdr:pic>
      <xdr:nvPicPr>
        <xdr:cNvPr id="197" name="Picture 196" descr="C:\Users\WIN 10\Desktop\SIGN JANGAM (1).png">
          <a:extLst>
            <a:ext uri="{FF2B5EF4-FFF2-40B4-BE49-F238E27FC236}">
              <a16:creationId xmlns:a16="http://schemas.microsoft.com/office/drawing/2014/main" id="{16E96FE2-E2B7-40D8-8E3C-F3040E135E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44551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1030</xdr:row>
      <xdr:rowOff>190500</xdr:rowOff>
    </xdr:from>
    <xdr:ext cx="1343025" cy="609600"/>
    <xdr:pic>
      <xdr:nvPicPr>
        <xdr:cNvPr id="198" name="Picture 197" descr="C:\Users\WIN 10\Desktop\SIGN JANGAM (1).png">
          <a:extLst>
            <a:ext uri="{FF2B5EF4-FFF2-40B4-BE49-F238E27FC236}">
              <a16:creationId xmlns:a16="http://schemas.microsoft.com/office/drawing/2014/main" id="{6CA02F84-1FEF-4D65-BF5E-20B212D7DB7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44513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1063</xdr:row>
      <xdr:rowOff>50800</xdr:rowOff>
    </xdr:from>
    <xdr:ext cx="1146174" cy="1160719"/>
    <xdr:pic>
      <xdr:nvPicPr>
        <xdr:cNvPr id="199" name="Picture 198">
          <a:extLst>
            <a:ext uri="{FF2B5EF4-FFF2-40B4-BE49-F238E27FC236}">
              <a16:creationId xmlns:a16="http://schemas.microsoft.com/office/drawing/2014/main" id="{4F9315E8-3F90-4601-99FF-EEAE6E6D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250329700"/>
          <a:ext cx="1146174" cy="1160719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1063</xdr:row>
      <xdr:rowOff>38101</xdr:rowOff>
    </xdr:from>
    <xdr:ext cx="1094282" cy="1162050"/>
    <xdr:pic>
      <xdr:nvPicPr>
        <xdr:cNvPr id="200" name="Picture 199">
          <a:extLst>
            <a:ext uri="{FF2B5EF4-FFF2-40B4-BE49-F238E27FC236}">
              <a16:creationId xmlns:a16="http://schemas.microsoft.com/office/drawing/2014/main" id="{D1D771B8-15C0-4210-A23E-DA478663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50317001"/>
          <a:ext cx="1094282" cy="11620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1065</xdr:row>
      <xdr:rowOff>28575</xdr:rowOff>
    </xdr:from>
    <xdr:ext cx="1343025" cy="552450"/>
    <xdr:pic>
      <xdr:nvPicPr>
        <xdr:cNvPr id="201" name="Picture 200" descr="C:\Users\WIN 10\Desktop\SIGN JANGAM (1).png">
          <a:extLst>
            <a:ext uri="{FF2B5EF4-FFF2-40B4-BE49-F238E27FC236}">
              <a16:creationId xmlns:a16="http://schemas.microsoft.com/office/drawing/2014/main" id="{CF273FDA-53E5-4A9D-A4F3-D58B9695B3B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1552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1064</xdr:row>
      <xdr:rowOff>190500</xdr:rowOff>
    </xdr:from>
    <xdr:ext cx="1343025" cy="609600"/>
    <xdr:pic>
      <xdr:nvPicPr>
        <xdr:cNvPr id="202" name="Picture 201" descr="C:\Users\WIN 10\Desktop\SIGN JANGAM (1).png">
          <a:extLst>
            <a:ext uri="{FF2B5EF4-FFF2-40B4-BE49-F238E27FC236}">
              <a16:creationId xmlns:a16="http://schemas.microsoft.com/office/drawing/2014/main" id="{0706EBCF-8D7E-43D6-BD7B-A7E8FB645D5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1514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1097</xdr:row>
      <xdr:rowOff>50800</xdr:rowOff>
    </xdr:from>
    <xdr:ext cx="1108075" cy="1191444"/>
    <xdr:pic>
      <xdr:nvPicPr>
        <xdr:cNvPr id="203" name="Picture 202">
          <a:extLst>
            <a:ext uri="{FF2B5EF4-FFF2-40B4-BE49-F238E27FC236}">
              <a16:creationId xmlns:a16="http://schemas.microsoft.com/office/drawing/2014/main" id="{D8C8028E-0DEF-4F61-91BC-74FA5B2D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57330575"/>
          <a:ext cx="1108075" cy="1191444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1097</xdr:row>
      <xdr:rowOff>38100</xdr:rowOff>
    </xdr:from>
    <xdr:ext cx="1103252" cy="1171575"/>
    <xdr:pic>
      <xdr:nvPicPr>
        <xdr:cNvPr id="204" name="Picture 203">
          <a:extLst>
            <a:ext uri="{FF2B5EF4-FFF2-40B4-BE49-F238E27FC236}">
              <a16:creationId xmlns:a16="http://schemas.microsoft.com/office/drawing/2014/main" id="{0DCA3FC9-D04D-4502-9572-20F4AB7E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57317875"/>
          <a:ext cx="1103252" cy="11715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1099</xdr:row>
      <xdr:rowOff>28575</xdr:rowOff>
    </xdr:from>
    <xdr:ext cx="1343025" cy="552450"/>
    <xdr:pic>
      <xdr:nvPicPr>
        <xdr:cNvPr id="205" name="Picture 204" descr="C:\Users\WIN 10\Desktop\SIGN JANGAM (1).png">
          <a:extLst>
            <a:ext uri="{FF2B5EF4-FFF2-40B4-BE49-F238E27FC236}">
              <a16:creationId xmlns:a16="http://schemas.microsoft.com/office/drawing/2014/main" id="{88AC5A58-03A2-4861-9063-D42795185D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8553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1098</xdr:row>
      <xdr:rowOff>190500</xdr:rowOff>
    </xdr:from>
    <xdr:ext cx="1343025" cy="609600"/>
    <xdr:pic>
      <xdr:nvPicPr>
        <xdr:cNvPr id="206" name="Picture 205" descr="C:\Users\WIN 10\Desktop\SIGN JANGAM (1).png">
          <a:extLst>
            <a:ext uri="{FF2B5EF4-FFF2-40B4-BE49-F238E27FC236}">
              <a16:creationId xmlns:a16="http://schemas.microsoft.com/office/drawing/2014/main" id="{592465D9-F9E0-4E80-A378-E1F404319A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8515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1131</xdr:row>
      <xdr:rowOff>50800</xdr:rowOff>
    </xdr:from>
    <xdr:ext cx="1136649" cy="1140236"/>
    <xdr:pic>
      <xdr:nvPicPr>
        <xdr:cNvPr id="207" name="Picture 206">
          <a:extLst>
            <a:ext uri="{FF2B5EF4-FFF2-40B4-BE49-F238E27FC236}">
              <a16:creationId xmlns:a16="http://schemas.microsoft.com/office/drawing/2014/main" id="{88C73093-6C26-4A5D-9FB1-E7323A67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64331450"/>
          <a:ext cx="1136649" cy="1140236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1131</xdr:row>
      <xdr:rowOff>38101</xdr:rowOff>
    </xdr:from>
    <xdr:ext cx="1108074" cy="1176696"/>
    <xdr:pic>
      <xdr:nvPicPr>
        <xdr:cNvPr id="208" name="Picture 207">
          <a:extLst>
            <a:ext uri="{FF2B5EF4-FFF2-40B4-BE49-F238E27FC236}">
              <a16:creationId xmlns:a16="http://schemas.microsoft.com/office/drawing/2014/main" id="{814DF999-09A1-4344-8027-64DA5C1AD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64318751"/>
          <a:ext cx="1108074" cy="1176696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1133</xdr:row>
      <xdr:rowOff>28575</xdr:rowOff>
    </xdr:from>
    <xdr:ext cx="1343025" cy="552450"/>
    <xdr:pic>
      <xdr:nvPicPr>
        <xdr:cNvPr id="209" name="Picture 208" descr="C:\Users\WIN 10\Desktop\SIGN JANGAM (1).png">
          <a:extLst>
            <a:ext uri="{FF2B5EF4-FFF2-40B4-BE49-F238E27FC236}">
              <a16:creationId xmlns:a16="http://schemas.microsoft.com/office/drawing/2014/main" id="{BDCF38EC-42A0-4BC8-B55D-44EE124ABE4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65554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1132</xdr:row>
      <xdr:rowOff>190500</xdr:rowOff>
    </xdr:from>
    <xdr:ext cx="1343025" cy="609600"/>
    <xdr:pic>
      <xdr:nvPicPr>
        <xdr:cNvPr id="210" name="Picture 209" descr="C:\Users\WIN 10\Desktop\SIGN JANGAM (1).png">
          <a:extLst>
            <a:ext uri="{FF2B5EF4-FFF2-40B4-BE49-F238E27FC236}">
              <a16:creationId xmlns:a16="http://schemas.microsoft.com/office/drawing/2014/main" id="{59976FAB-9351-4BE7-AED4-AEA72E7FF2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65515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63499</xdr:colOff>
      <xdr:row>1165</xdr:row>
      <xdr:rowOff>50800</xdr:rowOff>
    </xdr:from>
    <xdr:ext cx="1165225" cy="1181202"/>
    <xdr:pic>
      <xdr:nvPicPr>
        <xdr:cNvPr id="211" name="Picture 210">
          <a:extLst>
            <a:ext uri="{FF2B5EF4-FFF2-40B4-BE49-F238E27FC236}">
              <a16:creationId xmlns:a16="http://schemas.microsoft.com/office/drawing/2014/main" id="{20512F33-BEFC-4FFD-B3CE-B745943F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4" y="271332325"/>
          <a:ext cx="1165225" cy="1181202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1165</xdr:row>
      <xdr:rowOff>38101</xdr:rowOff>
    </xdr:from>
    <xdr:ext cx="1079500" cy="1146352"/>
    <xdr:pic>
      <xdr:nvPicPr>
        <xdr:cNvPr id="212" name="Picture 211">
          <a:extLst>
            <a:ext uri="{FF2B5EF4-FFF2-40B4-BE49-F238E27FC236}">
              <a16:creationId xmlns:a16="http://schemas.microsoft.com/office/drawing/2014/main" id="{0D6350B2-6ABE-46FB-8D8F-41148D01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71319626"/>
          <a:ext cx="1079500" cy="114635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1167</xdr:row>
      <xdr:rowOff>28575</xdr:rowOff>
    </xdr:from>
    <xdr:ext cx="1343025" cy="552450"/>
    <xdr:pic>
      <xdr:nvPicPr>
        <xdr:cNvPr id="213" name="Picture 212" descr="C:\Users\WIN 10\Desktop\SIGN JANGAM (1).png">
          <a:extLst>
            <a:ext uri="{FF2B5EF4-FFF2-40B4-BE49-F238E27FC236}">
              <a16:creationId xmlns:a16="http://schemas.microsoft.com/office/drawing/2014/main" id="{A0ED1D72-9EB1-4C54-8261-853F53E2724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72554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1166</xdr:row>
      <xdr:rowOff>190500</xdr:rowOff>
    </xdr:from>
    <xdr:ext cx="1343025" cy="609600"/>
    <xdr:pic>
      <xdr:nvPicPr>
        <xdr:cNvPr id="214" name="Picture 213" descr="C:\Users\WIN 10\Desktop\SIGN JANGAM (1).png">
          <a:extLst>
            <a:ext uri="{FF2B5EF4-FFF2-40B4-BE49-F238E27FC236}">
              <a16:creationId xmlns:a16="http://schemas.microsoft.com/office/drawing/2014/main" id="{219A8378-742C-4D20-ADBA-8A86279AC34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72516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63499</xdr:colOff>
      <xdr:row>1199</xdr:row>
      <xdr:rowOff>50800</xdr:rowOff>
    </xdr:from>
    <xdr:ext cx="1165225" cy="1201685"/>
    <xdr:pic>
      <xdr:nvPicPr>
        <xdr:cNvPr id="215" name="Picture 214">
          <a:extLst>
            <a:ext uri="{FF2B5EF4-FFF2-40B4-BE49-F238E27FC236}">
              <a16:creationId xmlns:a16="http://schemas.microsoft.com/office/drawing/2014/main" id="{3F7F7811-1D64-454D-BF70-1089A6BE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4" y="278333200"/>
          <a:ext cx="1165225" cy="1201685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1199</xdr:row>
      <xdr:rowOff>38101</xdr:rowOff>
    </xdr:from>
    <xdr:ext cx="1098550" cy="1166582"/>
    <xdr:pic>
      <xdr:nvPicPr>
        <xdr:cNvPr id="216" name="Picture 215">
          <a:extLst>
            <a:ext uri="{FF2B5EF4-FFF2-40B4-BE49-F238E27FC236}">
              <a16:creationId xmlns:a16="http://schemas.microsoft.com/office/drawing/2014/main" id="{5EBFE1F4-C04F-4C2C-B304-9C9DFF54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278320501"/>
          <a:ext cx="1098550" cy="116658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1201</xdr:row>
      <xdr:rowOff>28575</xdr:rowOff>
    </xdr:from>
    <xdr:ext cx="1343025" cy="552450"/>
    <xdr:pic>
      <xdr:nvPicPr>
        <xdr:cNvPr id="217" name="Picture 216" descr="C:\Users\WIN 10\Desktop\SIGN JANGAM (1).png">
          <a:extLst>
            <a:ext uri="{FF2B5EF4-FFF2-40B4-BE49-F238E27FC236}">
              <a16:creationId xmlns:a16="http://schemas.microsoft.com/office/drawing/2014/main" id="{C5A54079-F007-4A82-898D-C6231F31E88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75873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1200</xdr:row>
      <xdr:rowOff>190500</xdr:rowOff>
    </xdr:from>
    <xdr:ext cx="1343025" cy="609600"/>
    <xdr:pic>
      <xdr:nvPicPr>
        <xdr:cNvPr id="218" name="Picture 217" descr="C:\Users\WIN 10\Desktop\SIGN JANGAM (1).png">
          <a:extLst>
            <a:ext uri="{FF2B5EF4-FFF2-40B4-BE49-F238E27FC236}">
              <a16:creationId xmlns:a16="http://schemas.microsoft.com/office/drawing/2014/main" id="{DF583562-CA6D-467B-AC3B-E6017BFFC4E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275492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1234</xdr:row>
      <xdr:rowOff>50800</xdr:rowOff>
    </xdr:from>
    <xdr:ext cx="1108075" cy="1191444"/>
    <xdr:pic>
      <xdr:nvPicPr>
        <xdr:cNvPr id="219" name="Picture 218">
          <a:extLst>
            <a:ext uri="{FF2B5EF4-FFF2-40B4-BE49-F238E27FC236}">
              <a16:creationId xmlns:a16="http://schemas.microsoft.com/office/drawing/2014/main" id="{B9CF3D7C-D379-407B-9565-9F871202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85524575"/>
          <a:ext cx="1108075" cy="1191444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1234</xdr:row>
      <xdr:rowOff>38100</xdr:rowOff>
    </xdr:from>
    <xdr:ext cx="1108075" cy="1176697"/>
    <xdr:pic>
      <xdr:nvPicPr>
        <xdr:cNvPr id="220" name="Picture 219">
          <a:extLst>
            <a:ext uri="{FF2B5EF4-FFF2-40B4-BE49-F238E27FC236}">
              <a16:creationId xmlns:a16="http://schemas.microsoft.com/office/drawing/2014/main" id="{6209CB85-B0E5-496A-A22C-7287B41B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285511875"/>
          <a:ext cx="1108075" cy="117669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1236</xdr:row>
      <xdr:rowOff>28575</xdr:rowOff>
    </xdr:from>
    <xdr:ext cx="1343025" cy="552450"/>
    <xdr:pic>
      <xdr:nvPicPr>
        <xdr:cNvPr id="221" name="Picture 220" descr="C:\Users\WIN 10\Desktop\SIGN JANGAM (1).png">
          <a:extLst>
            <a:ext uri="{FF2B5EF4-FFF2-40B4-BE49-F238E27FC236}">
              <a16:creationId xmlns:a16="http://schemas.microsoft.com/office/drawing/2014/main" id="{69697BC7-83C4-4623-8F71-97F1B08D4F8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1235</xdr:row>
      <xdr:rowOff>190500</xdr:rowOff>
    </xdr:from>
    <xdr:ext cx="1343025" cy="609600"/>
    <xdr:pic>
      <xdr:nvPicPr>
        <xdr:cNvPr id="222" name="Picture 221" descr="C:\Users\WIN 10\Desktop\SIGN JANGAM (1).png">
          <a:extLst>
            <a:ext uri="{FF2B5EF4-FFF2-40B4-BE49-F238E27FC236}">
              <a16:creationId xmlns:a16="http://schemas.microsoft.com/office/drawing/2014/main" id="{6DED9989-C6C1-419B-96DF-5F6C50A111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1268</xdr:row>
      <xdr:rowOff>50800</xdr:rowOff>
    </xdr:from>
    <xdr:ext cx="1184275" cy="1120775"/>
    <xdr:pic>
      <xdr:nvPicPr>
        <xdr:cNvPr id="223" name="Picture 222">
          <a:extLst>
            <a:ext uri="{FF2B5EF4-FFF2-40B4-BE49-F238E27FC236}">
              <a16:creationId xmlns:a16="http://schemas.microsoft.com/office/drawing/2014/main" id="{93C9F7EB-16DB-478C-9BEE-FC533DD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92906450"/>
          <a:ext cx="1184275" cy="1120775"/>
        </a:xfrm>
        <a:prstGeom prst="rect">
          <a:avLst/>
        </a:prstGeom>
      </xdr:spPr>
    </xdr:pic>
    <xdr:clientData/>
  </xdr:oneCellAnchor>
  <xdr:oneCellAnchor>
    <xdr:from>
      <xdr:col>10</xdr:col>
      <xdr:colOff>111125</xdr:colOff>
      <xdr:row>1268</xdr:row>
      <xdr:rowOff>28575</xdr:rowOff>
    </xdr:from>
    <xdr:ext cx="1069975" cy="1136237"/>
    <xdr:pic>
      <xdr:nvPicPr>
        <xdr:cNvPr id="224" name="Picture 223">
          <a:extLst>
            <a:ext uri="{FF2B5EF4-FFF2-40B4-BE49-F238E27FC236}">
              <a16:creationId xmlns:a16="http://schemas.microsoft.com/office/drawing/2014/main" id="{5E09033C-20E2-4149-975E-BAF6B37F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700" y="292884225"/>
          <a:ext cx="1069975" cy="113623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1270</xdr:row>
      <xdr:rowOff>28575</xdr:rowOff>
    </xdr:from>
    <xdr:ext cx="1343025" cy="552450"/>
    <xdr:pic>
      <xdr:nvPicPr>
        <xdr:cNvPr id="225" name="Picture 224" descr="C:\Users\WIN 10\Desktop\SIGN JANGAM (1).png">
          <a:extLst>
            <a:ext uri="{FF2B5EF4-FFF2-40B4-BE49-F238E27FC236}">
              <a16:creationId xmlns:a16="http://schemas.microsoft.com/office/drawing/2014/main" id="{6C08E1EB-1FBE-493D-BDCF-8ADFA523C75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44551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1269</xdr:row>
      <xdr:rowOff>190500</xdr:rowOff>
    </xdr:from>
    <xdr:ext cx="1343025" cy="609600"/>
    <xdr:pic>
      <xdr:nvPicPr>
        <xdr:cNvPr id="226" name="Picture 225" descr="C:\Users\WIN 10\Desktop\SIGN JANGAM (1).png">
          <a:extLst>
            <a:ext uri="{FF2B5EF4-FFF2-40B4-BE49-F238E27FC236}">
              <a16:creationId xmlns:a16="http://schemas.microsoft.com/office/drawing/2014/main" id="{12290914-AA11-44CC-8A64-E709A288E07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44513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1302</xdr:row>
      <xdr:rowOff>50800</xdr:rowOff>
    </xdr:from>
    <xdr:ext cx="1155700" cy="1150477"/>
    <xdr:pic>
      <xdr:nvPicPr>
        <xdr:cNvPr id="227" name="Picture 226">
          <a:extLst>
            <a:ext uri="{FF2B5EF4-FFF2-40B4-BE49-F238E27FC236}">
              <a16:creationId xmlns:a16="http://schemas.microsoft.com/office/drawing/2014/main" id="{7DA3E6B0-D064-4A80-A05B-38DB9DA3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299907325"/>
          <a:ext cx="1155700" cy="1150477"/>
        </a:xfrm>
        <a:prstGeom prst="rect">
          <a:avLst/>
        </a:prstGeom>
      </xdr:spPr>
    </xdr:pic>
    <xdr:clientData/>
  </xdr:oneCellAnchor>
  <xdr:oneCellAnchor>
    <xdr:from>
      <xdr:col>10</xdr:col>
      <xdr:colOff>120651</xdr:colOff>
      <xdr:row>1302</xdr:row>
      <xdr:rowOff>66676</xdr:rowOff>
    </xdr:from>
    <xdr:ext cx="1041400" cy="1105892"/>
    <xdr:pic>
      <xdr:nvPicPr>
        <xdr:cNvPr id="228" name="Picture 227">
          <a:extLst>
            <a:ext uri="{FF2B5EF4-FFF2-40B4-BE49-F238E27FC236}">
              <a16:creationId xmlns:a16="http://schemas.microsoft.com/office/drawing/2014/main" id="{87723133-AD10-40F5-8EE0-3FE812FA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226" y="299923201"/>
          <a:ext cx="1041400" cy="110589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1304</xdr:row>
      <xdr:rowOff>28575</xdr:rowOff>
    </xdr:from>
    <xdr:ext cx="1343025" cy="552450"/>
    <xdr:pic>
      <xdr:nvPicPr>
        <xdr:cNvPr id="229" name="Picture 228" descr="C:\Users\WIN 10\Desktop\SIGN JANGAM (1).png">
          <a:extLst>
            <a:ext uri="{FF2B5EF4-FFF2-40B4-BE49-F238E27FC236}">
              <a16:creationId xmlns:a16="http://schemas.microsoft.com/office/drawing/2014/main" id="{F418BB7D-2105-47C1-8CD3-A746F7EF9A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1552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1303</xdr:row>
      <xdr:rowOff>190500</xdr:rowOff>
    </xdr:from>
    <xdr:ext cx="1343025" cy="609600"/>
    <xdr:pic>
      <xdr:nvPicPr>
        <xdr:cNvPr id="230" name="Picture 229" descr="C:\Users\WIN 10\Desktop\SIGN JANGAM (1).png">
          <a:extLst>
            <a:ext uri="{FF2B5EF4-FFF2-40B4-BE49-F238E27FC236}">
              <a16:creationId xmlns:a16="http://schemas.microsoft.com/office/drawing/2014/main" id="{579105ED-3223-4340-A79F-C6F23D1191A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1514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1336</xdr:row>
      <xdr:rowOff>50800</xdr:rowOff>
    </xdr:from>
    <xdr:ext cx="1192946" cy="1044575"/>
    <xdr:pic>
      <xdr:nvPicPr>
        <xdr:cNvPr id="231" name="Picture 230">
          <a:extLst>
            <a:ext uri="{FF2B5EF4-FFF2-40B4-BE49-F238E27FC236}">
              <a16:creationId xmlns:a16="http://schemas.microsoft.com/office/drawing/2014/main" id="{5A232CCE-70C6-4169-BCFC-C77C1B00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0690820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1336</xdr:row>
      <xdr:rowOff>38101</xdr:rowOff>
    </xdr:from>
    <xdr:ext cx="1192947" cy="1028700"/>
    <xdr:pic>
      <xdr:nvPicPr>
        <xdr:cNvPr id="232" name="Picture 231">
          <a:extLst>
            <a:ext uri="{FF2B5EF4-FFF2-40B4-BE49-F238E27FC236}">
              <a16:creationId xmlns:a16="http://schemas.microsoft.com/office/drawing/2014/main" id="{8210A591-07A1-4E57-9783-2F5D6B29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0689550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1338</xdr:row>
      <xdr:rowOff>28575</xdr:rowOff>
    </xdr:from>
    <xdr:ext cx="1343025" cy="552450"/>
    <xdr:pic>
      <xdr:nvPicPr>
        <xdr:cNvPr id="233" name="Picture 232" descr="C:\Users\WIN 10\Desktop\SIGN JANGAM (1).png">
          <a:extLst>
            <a:ext uri="{FF2B5EF4-FFF2-40B4-BE49-F238E27FC236}">
              <a16:creationId xmlns:a16="http://schemas.microsoft.com/office/drawing/2014/main" id="{042D2320-8E03-435F-8E74-A699A4051A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8553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1337</xdr:row>
      <xdr:rowOff>190500</xdr:rowOff>
    </xdr:from>
    <xdr:ext cx="1343025" cy="609600"/>
    <xdr:pic>
      <xdr:nvPicPr>
        <xdr:cNvPr id="234" name="Picture 233" descr="C:\Users\WIN 10\Desktop\SIGN JANGAM (1).png">
          <a:extLst>
            <a:ext uri="{FF2B5EF4-FFF2-40B4-BE49-F238E27FC236}">
              <a16:creationId xmlns:a16="http://schemas.microsoft.com/office/drawing/2014/main" id="{5B83233F-1A12-44F5-B64F-BDDB197E17A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8515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1370</xdr:row>
      <xdr:rowOff>50800</xdr:rowOff>
    </xdr:from>
    <xdr:ext cx="1192946" cy="1054100"/>
    <xdr:pic>
      <xdr:nvPicPr>
        <xdr:cNvPr id="235" name="Picture 234">
          <a:extLst>
            <a:ext uri="{FF2B5EF4-FFF2-40B4-BE49-F238E27FC236}">
              <a16:creationId xmlns:a16="http://schemas.microsoft.com/office/drawing/2014/main" id="{F61D3DBA-F1FE-47FF-8966-C614C24B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1390907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1370</xdr:row>
      <xdr:rowOff>38100</xdr:rowOff>
    </xdr:from>
    <xdr:ext cx="1192947" cy="1057275"/>
    <xdr:pic>
      <xdr:nvPicPr>
        <xdr:cNvPr id="236" name="Picture 235">
          <a:extLst>
            <a:ext uri="{FF2B5EF4-FFF2-40B4-BE49-F238E27FC236}">
              <a16:creationId xmlns:a16="http://schemas.microsoft.com/office/drawing/2014/main" id="{3CA302AA-AE7E-41F7-A75B-5C6ACCE0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13896375"/>
          <a:ext cx="1192947" cy="10572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1372</xdr:row>
      <xdr:rowOff>28575</xdr:rowOff>
    </xdr:from>
    <xdr:ext cx="1343025" cy="552450"/>
    <xdr:pic>
      <xdr:nvPicPr>
        <xdr:cNvPr id="237" name="Picture 236" descr="C:\Users\WIN 10\Desktop\SIGN JANGAM (1).png">
          <a:extLst>
            <a:ext uri="{FF2B5EF4-FFF2-40B4-BE49-F238E27FC236}">
              <a16:creationId xmlns:a16="http://schemas.microsoft.com/office/drawing/2014/main" id="{F7FBBBB0-CE13-4EF2-980C-5F760A2011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65554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1371</xdr:row>
      <xdr:rowOff>190500</xdr:rowOff>
    </xdr:from>
    <xdr:ext cx="1343025" cy="609600"/>
    <xdr:pic>
      <xdr:nvPicPr>
        <xdr:cNvPr id="238" name="Picture 237" descr="C:\Users\WIN 10\Desktop\SIGN JANGAM (1).png">
          <a:extLst>
            <a:ext uri="{FF2B5EF4-FFF2-40B4-BE49-F238E27FC236}">
              <a16:creationId xmlns:a16="http://schemas.microsoft.com/office/drawing/2014/main" id="{A6F2E596-6FAD-43ED-92CC-0A61C4C42F7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65515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1404</xdr:row>
      <xdr:rowOff>50800</xdr:rowOff>
    </xdr:from>
    <xdr:ext cx="1192946" cy="1063625"/>
    <xdr:pic>
      <xdr:nvPicPr>
        <xdr:cNvPr id="239" name="Picture 238">
          <a:extLst>
            <a:ext uri="{FF2B5EF4-FFF2-40B4-BE49-F238E27FC236}">
              <a16:creationId xmlns:a16="http://schemas.microsoft.com/office/drawing/2014/main" id="{980F0C40-DDCB-4E66-A559-408CD58D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20909950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1404</xdr:row>
      <xdr:rowOff>38101</xdr:rowOff>
    </xdr:from>
    <xdr:ext cx="1192947" cy="1047750"/>
    <xdr:pic>
      <xdr:nvPicPr>
        <xdr:cNvPr id="240" name="Picture 239">
          <a:extLst>
            <a:ext uri="{FF2B5EF4-FFF2-40B4-BE49-F238E27FC236}">
              <a16:creationId xmlns:a16="http://schemas.microsoft.com/office/drawing/2014/main" id="{C8A3B4A4-6E14-4A20-842E-48FC1148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2089725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1406</xdr:row>
      <xdr:rowOff>28575</xdr:rowOff>
    </xdr:from>
    <xdr:ext cx="1343025" cy="552450"/>
    <xdr:pic>
      <xdr:nvPicPr>
        <xdr:cNvPr id="241" name="Picture 240" descr="C:\Users\WIN 10\Desktop\SIGN JANGAM (1).png">
          <a:extLst>
            <a:ext uri="{FF2B5EF4-FFF2-40B4-BE49-F238E27FC236}">
              <a16:creationId xmlns:a16="http://schemas.microsoft.com/office/drawing/2014/main" id="{FC543CF9-EAD4-4742-94E2-C8E6C2EBC4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72554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1405</xdr:row>
      <xdr:rowOff>190500</xdr:rowOff>
    </xdr:from>
    <xdr:ext cx="1343025" cy="609600"/>
    <xdr:pic>
      <xdr:nvPicPr>
        <xdr:cNvPr id="242" name="Picture 241" descr="C:\Users\WIN 10\Desktop\SIGN JANGAM (1).png">
          <a:extLst>
            <a:ext uri="{FF2B5EF4-FFF2-40B4-BE49-F238E27FC236}">
              <a16:creationId xmlns:a16="http://schemas.microsoft.com/office/drawing/2014/main" id="{0EB3608E-7F41-4035-8525-5BC5509FD8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72516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1438</xdr:row>
      <xdr:rowOff>50800</xdr:rowOff>
    </xdr:from>
    <xdr:ext cx="1192946" cy="1016000"/>
    <xdr:pic>
      <xdr:nvPicPr>
        <xdr:cNvPr id="243" name="Picture 242">
          <a:extLst>
            <a:ext uri="{FF2B5EF4-FFF2-40B4-BE49-F238E27FC236}">
              <a16:creationId xmlns:a16="http://schemas.microsoft.com/office/drawing/2014/main" id="{E2548BC1-4098-446D-A35C-9E8447D7C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27910825"/>
          <a:ext cx="1192946" cy="10160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1438</xdr:row>
      <xdr:rowOff>38100</xdr:rowOff>
    </xdr:from>
    <xdr:ext cx="1192947" cy="1057275"/>
    <xdr:pic>
      <xdr:nvPicPr>
        <xdr:cNvPr id="244" name="Picture 243">
          <a:extLst>
            <a:ext uri="{FF2B5EF4-FFF2-40B4-BE49-F238E27FC236}">
              <a16:creationId xmlns:a16="http://schemas.microsoft.com/office/drawing/2014/main" id="{B73FEB1E-0E69-4C14-B1D0-AD76FEE4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27898125"/>
          <a:ext cx="1192947" cy="10572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1440</xdr:row>
      <xdr:rowOff>28575</xdr:rowOff>
    </xdr:from>
    <xdr:ext cx="1343025" cy="552450"/>
    <xdr:pic>
      <xdr:nvPicPr>
        <xdr:cNvPr id="245" name="Picture 244" descr="C:\Users\WIN 10\Desktop\SIGN JANGAM (1).png">
          <a:extLst>
            <a:ext uri="{FF2B5EF4-FFF2-40B4-BE49-F238E27FC236}">
              <a16:creationId xmlns:a16="http://schemas.microsoft.com/office/drawing/2014/main" id="{30408BA6-F192-4232-BBCD-A34C055206F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75873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1439</xdr:row>
      <xdr:rowOff>190500</xdr:rowOff>
    </xdr:from>
    <xdr:ext cx="1343025" cy="609600"/>
    <xdr:pic>
      <xdr:nvPicPr>
        <xdr:cNvPr id="246" name="Picture 245" descr="C:\Users\WIN 10\Desktop\SIGN JANGAM (1).png">
          <a:extLst>
            <a:ext uri="{FF2B5EF4-FFF2-40B4-BE49-F238E27FC236}">
              <a16:creationId xmlns:a16="http://schemas.microsoft.com/office/drawing/2014/main" id="{E484DFDE-ADA8-49CE-B51D-9902EE89E2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275492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1471</xdr:row>
      <xdr:rowOff>50800</xdr:rowOff>
    </xdr:from>
    <xdr:ext cx="1192946" cy="1016000"/>
    <xdr:pic>
      <xdr:nvPicPr>
        <xdr:cNvPr id="247" name="Picture 246">
          <a:extLst>
            <a:ext uri="{FF2B5EF4-FFF2-40B4-BE49-F238E27FC236}">
              <a16:creationId xmlns:a16="http://schemas.microsoft.com/office/drawing/2014/main" id="{3B78DB1B-57F5-41D2-9E7A-12B50E9B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35102200"/>
          <a:ext cx="1192946" cy="10160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1471</xdr:row>
      <xdr:rowOff>38101</xdr:rowOff>
    </xdr:from>
    <xdr:ext cx="1192947" cy="1009650"/>
    <xdr:pic>
      <xdr:nvPicPr>
        <xdr:cNvPr id="248" name="Picture 247">
          <a:extLst>
            <a:ext uri="{FF2B5EF4-FFF2-40B4-BE49-F238E27FC236}">
              <a16:creationId xmlns:a16="http://schemas.microsoft.com/office/drawing/2014/main" id="{E0DE46B7-5F8B-4FA3-ACD5-CA477BD3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35089501"/>
          <a:ext cx="1192947" cy="10096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1473</xdr:row>
      <xdr:rowOff>28575</xdr:rowOff>
    </xdr:from>
    <xdr:ext cx="1343025" cy="552450"/>
    <xdr:pic>
      <xdr:nvPicPr>
        <xdr:cNvPr id="249" name="Picture 248" descr="C:\Users\WIN 10\Desktop\SIGN JANGAM (1).png">
          <a:extLst>
            <a:ext uri="{FF2B5EF4-FFF2-40B4-BE49-F238E27FC236}">
              <a16:creationId xmlns:a16="http://schemas.microsoft.com/office/drawing/2014/main" id="{8FB18734-6E58-4CB9-A43E-04F7DAC7BD9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1472</xdr:row>
      <xdr:rowOff>190500</xdr:rowOff>
    </xdr:from>
    <xdr:ext cx="1343025" cy="609600"/>
    <xdr:pic>
      <xdr:nvPicPr>
        <xdr:cNvPr id="250" name="Picture 249" descr="C:\Users\WIN 10\Desktop\SIGN JANGAM (1).png">
          <a:extLst>
            <a:ext uri="{FF2B5EF4-FFF2-40B4-BE49-F238E27FC236}">
              <a16:creationId xmlns:a16="http://schemas.microsoft.com/office/drawing/2014/main" id="{DDAF331E-AE41-46F3-A15F-63CCBE67B0B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1505</xdr:row>
      <xdr:rowOff>50800</xdr:rowOff>
    </xdr:from>
    <xdr:ext cx="1192946" cy="987425"/>
    <xdr:pic>
      <xdr:nvPicPr>
        <xdr:cNvPr id="251" name="Picture 250">
          <a:extLst>
            <a:ext uri="{FF2B5EF4-FFF2-40B4-BE49-F238E27FC236}">
              <a16:creationId xmlns:a16="http://schemas.microsoft.com/office/drawing/2014/main" id="{AB0F4FAF-C5F3-45B8-A517-888961C6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2484075"/>
          <a:ext cx="1192946" cy="9874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1505</xdr:row>
      <xdr:rowOff>38100</xdr:rowOff>
    </xdr:from>
    <xdr:ext cx="1192947" cy="1076325"/>
    <xdr:pic>
      <xdr:nvPicPr>
        <xdr:cNvPr id="252" name="Picture 251">
          <a:extLst>
            <a:ext uri="{FF2B5EF4-FFF2-40B4-BE49-F238E27FC236}">
              <a16:creationId xmlns:a16="http://schemas.microsoft.com/office/drawing/2014/main" id="{5A26321F-AD9A-41A5-ACDD-A7FFBB81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247137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1507</xdr:row>
      <xdr:rowOff>28575</xdr:rowOff>
    </xdr:from>
    <xdr:ext cx="1343025" cy="552450"/>
    <xdr:pic>
      <xdr:nvPicPr>
        <xdr:cNvPr id="253" name="Picture 252" descr="C:\Users\WIN 10\Desktop\SIGN JANGAM (1).png">
          <a:extLst>
            <a:ext uri="{FF2B5EF4-FFF2-40B4-BE49-F238E27FC236}">
              <a16:creationId xmlns:a16="http://schemas.microsoft.com/office/drawing/2014/main" id="{7FDAF9FB-F041-4C82-8AE5-E5DFF8A841E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44551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1506</xdr:row>
      <xdr:rowOff>190500</xdr:rowOff>
    </xdr:from>
    <xdr:ext cx="1343025" cy="609600"/>
    <xdr:pic>
      <xdr:nvPicPr>
        <xdr:cNvPr id="254" name="Picture 253" descr="C:\Users\WIN 10\Desktop\SIGN JANGAM (1).png">
          <a:extLst>
            <a:ext uri="{FF2B5EF4-FFF2-40B4-BE49-F238E27FC236}">
              <a16:creationId xmlns:a16="http://schemas.microsoft.com/office/drawing/2014/main" id="{73633F35-658A-45D2-A4FF-936A8F68D43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44513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1539</xdr:row>
      <xdr:rowOff>50800</xdr:rowOff>
    </xdr:from>
    <xdr:ext cx="1192946" cy="1035050"/>
    <xdr:pic>
      <xdr:nvPicPr>
        <xdr:cNvPr id="255" name="Picture 254">
          <a:extLst>
            <a:ext uri="{FF2B5EF4-FFF2-40B4-BE49-F238E27FC236}">
              <a16:creationId xmlns:a16="http://schemas.microsoft.com/office/drawing/2014/main" id="{5C2E015D-18FD-47F1-BA48-811339BF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494849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1539</xdr:row>
      <xdr:rowOff>38100</xdr:rowOff>
    </xdr:from>
    <xdr:ext cx="1192947" cy="1019175"/>
    <xdr:pic>
      <xdr:nvPicPr>
        <xdr:cNvPr id="256" name="Picture 255">
          <a:extLst>
            <a:ext uri="{FF2B5EF4-FFF2-40B4-BE49-F238E27FC236}">
              <a16:creationId xmlns:a16="http://schemas.microsoft.com/office/drawing/2014/main" id="{CF29A496-0BEC-482B-A396-F38553FD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49472250"/>
          <a:ext cx="1192947" cy="1019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1541</xdr:row>
      <xdr:rowOff>28575</xdr:rowOff>
    </xdr:from>
    <xdr:ext cx="1343025" cy="552450"/>
    <xdr:pic>
      <xdr:nvPicPr>
        <xdr:cNvPr id="257" name="Picture 256" descr="C:\Users\WIN 10\Desktop\SIGN JANGAM (1).png">
          <a:extLst>
            <a:ext uri="{FF2B5EF4-FFF2-40B4-BE49-F238E27FC236}">
              <a16:creationId xmlns:a16="http://schemas.microsoft.com/office/drawing/2014/main" id="{ACB52513-D83F-400B-BC55-19D324285EC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1552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1540</xdr:row>
      <xdr:rowOff>190500</xdr:rowOff>
    </xdr:from>
    <xdr:ext cx="1343025" cy="609600"/>
    <xdr:pic>
      <xdr:nvPicPr>
        <xdr:cNvPr id="258" name="Picture 257" descr="C:\Users\WIN 10\Desktop\SIGN JANGAM (1).png">
          <a:extLst>
            <a:ext uri="{FF2B5EF4-FFF2-40B4-BE49-F238E27FC236}">
              <a16:creationId xmlns:a16="http://schemas.microsoft.com/office/drawing/2014/main" id="{D36B238F-8363-46B2-9A16-F7EE3B23517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1514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1573</xdr:row>
      <xdr:rowOff>50800</xdr:rowOff>
    </xdr:from>
    <xdr:ext cx="1192946" cy="1006475"/>
    <xdr:pic>
      <xdr:nvPicPr>
        <xdr:cNvPr id="259" name="Picture 258">
          <a:extLst>
            <a:ext uri="{FF2B5EF4-FFF2-40B4-BE49-F238E27FC236}">
              <a16:creationId xmlns:a16="http://schemas.microsoft.com/office/drawing/2014/main" id="{434B4E6C-E6AF-4BE7-B5D8-93989A73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56485825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1573</xdr:row>
      <xdr:rowOff>38100</xdr:rowOff>
    </xdr:from>
    <xdr:ext cx="1192947" cy="1095375"/>
    <xdr:pic>
      <xdr:nvPicPr>
        <xdr:cNvPr id="260" name="Picture 259">
          <a:extLst>
            <a:ext uri="{FF2B5EF4-FFF2-40B4-BE49-F238E27FC236}">
              <a16:creationId xmlns:a16="http://schemas.microsoft.com/office/drawing/2014/main" id="{2DF063F8-B127-4D74-874C-ABD0261A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56473125"/>
          <a:ext cx="1192947" cy="10953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1575</xdr:row>
      <xdr:rowOff>28575</xdr:rowOff>
    </xdr:from>
    <xdr:ext cx="1343025" cy="552450"/>
    <xdr:pic>
      <xdr:nvPicPr>
        <xdr:cNvPr id="261" name="Picture 260" descr="C:\Users\WIN 10\Desktop\SIGN JANGAM (1).png">
          <a:extLst>
            <a:ext uri="{FF2B5EF4-FFF2-40B4-BE49-F238E27FC236}">
              <a16:creationId xmlns:a16="http://schemas.microsoft.com/office/drawing/2014/main" id="{BB721DA1-A1D2-432D-8C81-7015FD0FEE4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8553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1574</xdr:row>
      <xdr:rowOff>190500</xdr:rowOff>
    </xdr:from>
    <xdr:ext cx="1343025" cy="609600"/>
    <xdr:pic>
      <xdr:nvPicPr>
        <xdr:cNvPr id="262" name="Picture 261" descr="C:\Users\WIN 10\Desktop\SIGN JANGAM (1).png">
          <a:extLst>
            <a:ext uri="{FF2B5EF4-FFF2-40B4-BE49-F238E27FC236}">
              <a16:creationId xmlns:a16="http://schemas.microsoft.com/office/drawing/2014/main" id="{022DC99B-A7A7-4EC0-8B73-8A06B05D5C1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8515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1606</xdr:row>
      <xdr:rowOff>50800</xdr:rowOff>
    </xdr:from>
    <xdr:ext cx="1192946" cy="1092200"/>
    <xdr:pic>
      <xdr:nvPicPr>
        <xdr:cNvPr id="263" name="Picture 262">
          <a:extLst>
            <a:ext uri="{FF2B5EF4-FFF2-40B4-BE49-F238E27FC236}">
              <a16:creationId xmlns:a16="http://schemas.microsoft.com/office/drawing/2014/main" id="{4233EE1A-9275-49AE-B2C5-C8381E30D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63486700"/>
          <a:ext cx="1192946" cy="10922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1606</xdr:row>
      <xdr:rowOff>38100</xdr:rowOff>
    </xdr:from>
    <xdr:ext cx="1192947" cy="1095375"/>
    <xdr:pic>
      <xdr:nvPicPr>
        <xdr:cNvPr id="264" name="Picture 263">
          <a:extLst>
            <a:ext uri="{FF2B5EF4-FFF2-40B4-BE49-F238E27FC236}">
              <a16:creationId xmlns:a16="http://schemas.microsoft.com/office/drawing/2014/main" id="{566C37C7-446F-4434-8D26-64CE3002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63474000"/>
          <a:ext cx="1192947" cy="10953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1608</xdr:row>
      <xdr:rowOff>28575</xdr:rowOff>
    </xdr:from>
    <xdr:ext cx="1343025" cy="552450"/>
    <xdr:pic>
      <xdr:nvPicPr>
        <xdr:cNvPr id="265" name="Picture 264" descr="C:\Users\WIN 10\Desktop\SIGN JANGAM (1).png">
          <a:extLst>
            <a:ext uri="{FF2B5EF4-FFF2-40B4-BE49-F238E27FC236}">
              <a16:creationId xmlns:a16="http://schemas.microsoft.com/office/drawing/2014/main" id="{12799A2A-3FEE-43B9-BC58-C49596DF078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65554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1607</xdr:row>
      <xdr:rowOff>190500</xdr:rowOff>
    </xdr:from>
    <xdr:ext cx="1343025" cy="609600"/>
    <xdr:pic>
      <xdr:nvPicPr>
        <xdr:cNvPr id="266" name="Picture 265" descr="C:\Users\WIN 10\Desktop\SIGN JANGAM (1).png">
          <a:extLst>
            <a:ext uri="{FF2B5EF4-FFF2-40B4-BE49-F238E27FC236}">
              <a16:creationId xmlns:a16="http://schemas.microsoft.com/office/drawing/2014/main" id="{0EC6D7CB-1BAF-4E43-9484-69159F39395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65515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1640</xdr:row>
      <xdr:rowOff>50800</xdr:rowOff>
    </xdr:from>
    <xdr:ext cx="1192946" cy="1025525"/>
    <xdr:pic>
      <xdr:nvPicPr>
        <xdr:cNvPr id="267" name="Picture 266">
          <a:extLst>
            <a:ext uri="{FF2B5EF4-FFF2-40B4-BE49-F238E27FC236}">
              <a16:creationId xmlns:a16="http://schemas.microsoft.com/office/drawing/2014/main" id="{09CABC9A-61AD-47BA-9A4B-2A12789D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70487575"/>
          <a:ext cx="1192946" cy="10255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1640</xdr:row>
      <xdr:rowOff>38100</xdr:rowOff>
    </xdr:from>
    <xdr:ext cx="1192947" cy="1038225"/>
    <xdr:pic>
      <xdr:nvPicPr>
        <xdr:cNvPr id="268" name="Picture 267">
          <a:extLst>
            <a:ext uri="{FF2B5EF4-FFF2-40B4-BE49-F238E27FC236}">
              <a16:creationId xmlns:a16="http://schemas.microsoft.com/office/drawing/2014/main" id="{7CD5488F-5E16-4452-857B-6EAC12506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70474875"/>
          <a:ext cx="1192947" cy="10382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1642</xdr:row>
      <xdr:rowOff>28575</xdr:rowOff>
    </xdr:from>
    <xdr:ext cx="1343025" cy="552450"/>
    <xdr:pic>
      <xdr:nvPicPr>
        <xdr:cNvPr id="269" name="Picture 268" descr="C:\Users\WIN 10\Desktop\SIGN JANGAM (1).png">
          <a:extLst>
            <a:ext uri="{FF2B5EF4-FFF2-40B4-BE49-F238E27FC236}">
              <a16:creationId xmlns:a16="http://schemas.microsoft.com/office/drawing/2014/main" id="{A721BA63-A553-4F18-BCCE-B41343F6A7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72554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1641</xdr:row>
      <xdr:rowOff>190500</xdr:rowOff>
    </xdr:from>
    <xdr:ext cx="1343025" cy="609600"/>
    <xdr:pic>
      <xdr:nvPicPr>
        <xdr:cNvPr id="270" name="Picture 269" descr="C:\Users\WIN 10\Desktop\SIGN JANGAM (1).png">
          <a:extLst>
            <a:ext uri="{FF2B5EF4-FFF2-40B4-BE49-F238E27FC236}">
              <a16:creationId xmlns:a16="http://schemas.microsoft.com/office/drawing/2014/main" id="{033BB256-2E56-4239-8E2A-D28D2EB382A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72516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1674</xdr:row>
      <xdr:rowOff>50800</xdr:rowOff>
    </xdr:from>
    <xdr:ext cx="1192946" cy="1063625"/>
    <xdr:pic>
      <xdr:nvPicPr>
        <xdr:cNvPr id="271" name="Picture 270">
          <a:extLst>
            <a:ext uri="{FF2B5EF4-FFF2-40B4-BE49-F238E27FC236}">
              <a16:creationId xmlns:a16="http://schemas.microsoft.com/office/drawing/2014/main" id="{265E1A10-E6D7-4AAB-BFF0-670A8B5B4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77488450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1674</xdr:row>
      <xdr:rowOff>38100</xdr:rowOff>
    </xdr:from>
    <xdr:ext cx="1192947" cy="1019175"/>
    <xdr:pic>
      <xdr:nvPicPr>
        <xdr:cNvPr id="272" name="Picture 271">
          <a:extLst>
            <a:ext uri="{FF2B5EF4-FFF2-40B4-BE49-F238E27FC236}">
              <a16:creationId xmlns:a16="http://schemas.microsoft.com/office/drawing/2014/main" id="{817DFA3B-83D0-42F2-AE3C-2B7484D1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77475750"/>
          <a:ext cx="1192947" cy="1019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1676</xdr:row>
      <xdr:rowOff>28575</xdr:rowOff>
    </xdr:from>
    <xdr:ext cx="1343025" cy="552450"/>
    <xdr:pic>
      <xdr:nvPicPr>
        <xdr:cNvPr id="273" name="Picture 272" descr="C:\Users\WIN 10\Desktop\SIGN JANGAM (1).png">
          <a:extLst>
            <a:ext uri="{FF2B5EF4-FFF2-40B4-BE49-F238E27FC236}">
              <a16:creationId xmlns:a16="http://schemas.microsoft.com/office/drawing/2014/main" id="{F38ED261-AB24-4564-AD39-11CF48C0F2B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275873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1675</xdr:row>
      <xdr:rowOff>190500</xdr:rowOff>
    </xdr:from>
    <xdr:ext cx="1343025" cy="609600"/>
    <xdr:pic>
      <xdr:nvPicPr>
        <xdr:cNvPr id="274" name="Picture 273" descr="C:\Users\WIN 10\Desktop\SIGN JANGAM (1).png">
          <a:extLst>
            <a:ext uri="{FF2B5EF4-FFF2-40B4-BE49-F238E27FC236}">
              <a16:creationId xmlns:a16="http://schemas.microsoft.com/office/drawing/2014/main" id="{0DAEE587-95E1-42AD-AD40-603B0225F02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275492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1708</xdr:row>
      <xdr:rowOff>50800</xdr:rowOff>
    </xdr:from>
    <xdr:ext cx="1192946" cy="1082675"/>
    <xdr:pic>
      <xdr:nvPicPr>
        <xdr:cNvPr id="275" name="Picture 274">
          <a:extLst>
            <a:ext uri="{FF2B5EF4-FFF2-40B4-BE49-F238E27FC236}">
              <a16:creationId xmlns:a16="http://schemas.microsoft.com/office/drawing/2014/main" id="{9E88A673-E470-4C2B-9094-2A789E40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84679825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1708</xdr:row>
      <xdr:rowOff>38101</xdr:rowOff>
    </xdr:from>
    <xdr:ext cx="1192947" cy="1085850"/>
    <xdr:pic>
      <xdr:nvPicPr>
        <xdr:cNvPr id="276" name="Picture 275">
          <a:extLst>
            <a:ext uri="{FF2B5EF4-FFF2-40B4-BE49-F238E27FC236}">
              <a16:creationId xmlns:a16="http://schemas.microsoft.com/office/drawing/2014/main" id="{A1AFD1E2-3052-4A2B-B884-5A207A32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84667126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1710</xdr:row>
      <xdr:rowOff>28575</xdr:rowOff>
    </xdr:from>
    <xdr:ext cx="1343025" cy="552450"/>
    <xdr:pic>
      <xdr:nvPicPr>
        <xdr:cNvPr id="277" name="Picture 276" descr="C:\Users\WIN 10\Desktop\SIGN JANGAM (1).png">
          <a:extLst>
            <a:ext uri="{FF2B5EF4-FFF2-40B4-BE49-F238E27FC236}">
              <a16:creationId xmlns:a16="http://schemas.microsoft.com/office/drawing/2014/main" id="{1A29812E-3C50-4CC7-902E-BD2D7FC843F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6836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1709</xdr:row>
      <xdr:rowOff>190500</xdr:rowOff>
    </xdr:from>
    <xdr:ext cx="1343025" cy="609600"/>
    <xdr:pic>
      <xdr:nvPicPr>
        <xdr:cNvPr id="278" name="Picture 277" descr="C:\Users\WIN 10\Desktop\SIGN JANGAM (1).png">
          <a:extLst>
            <a:ext uri="{FF2B5EF4-FFF2-40B4-BE49-F238E27FC236}">
              <a16:creationId xmlns:a16="http://schemas.microsoft.com/office/drawing/2014/main" id="{BD7B5AE5-8EA1-48EA-877D-821E4C90DF8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6798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1742</xdr:row>
      <xdr:rowOff>50800</xdr:rowOff>
    </xdr:from>
    <xdr:ext cx="1192946" cy="1035050"/>
    <xdr:pic>
      <xdr:nvPicPr>
        <xdr:cNvPr id="279" name="Picture 278">
          <a:extLst>
            <a:ext uri="{FF2B5EF4-FFF2-40B4-BE49-F238E27FC236}">
              <a16:creationId xmlns:a16="http://schemas.microsoft.com/office/drawing/2014/main" id="{27C2BC6E-2107-4445-AE1D-664AF716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9206170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1742</xdr:row>
      <xdr:rowOff>38101</xdr:rowOff>
    </xdr:from>
    <xdr:ext cx="1192947" cy="1123950"/>
    <xdr:pic>
      <xdr:nvPicPr>
        <xdr:cNvPr id="280" name="Picture 279">
          <a:extLst>
            <a:ext uri="{FF2B5EF4-FFF2-40B4-BE49-F238E27FC236}">
              <a16:creationId xmlns:a16="http://schemas.microsoft.com/office/drawing/2014/main" id="{8E0771ED-2584-42BC-8C2C-16481DDE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92049001"/>
          <a:ext cx="1192947" cy="11239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1744</xdr:row>
      <xdr:rowOff>28575</xdr:rowOff>
    </xdr:from>
    <xdr:ext cx="1343025" cy="552450"/>
    <xdr:pic>
      <xdr:nvPicPr>
        <xdr:cNvPr id="281" name="Picture 280" descr="C:\Users\WIN 10\Desktop\SIGN JANGAM (1).png">
          <a:extLst>
            <a:ext uri="{FF2B5EF4-FFF2-40B4-BE49-F238E27FC236}">
              <a16:creationId xmlns:a16="http://schemas.microsoft.com/office/drawing/2014/main" id="{C1184D91-5290-4FB9-8C80-493E2CF1F9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44551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1743</xdr:row>
      <xdr:rowOff>190500</xdr:rowOff>
    </xdr:from>
    <xdr:ext cx="1343025" cy="609600"/>
    <xdr:pic>
      <xdr:nvPicPr>
        <xdr:cNvPr id="282" name="Picture 281" descr="C:\Users\WIN 10\Desktop\SIGN JANGAM (1).png">
          <a:extLst>
            <a:ext uri="{FF2B5EF4-FFF2-40B4-BE49-F238E27FC236}">
              <a16:creationId xmlns:a16="http://schemas.microsoft.com/office/drawing/2014/main" id="{14958091-9801-4854-8958-0A4444E9C9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44513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1776</xdr:row>
      <xdr:rowOff>50800</xdr:rowOff>
    </xdr:from>
    <xdr:ext cx="1192946" cy="1044575"/>
    <xdr:pic>
      <xdr:nvPicPr>
        <xdr:cNvPr id="283" name="Picture 282">
          <a:extLst>
            <a:ext uri="{FF2B5EF4-FFF2-40B4-BE49-F238E27FC236}">
              <a16:creationId xmlns:a16="http://schemas.microsoft.com/office/drawing/2014/main" id="{37BB26CE-83B1-4D06-B2F3-8FBA819C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399062575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1776</xdr:row>
      <xdr:rowOff>38100</xdr:rowOff>
    </xdr:from>
    <xdr:ext cx="1192947" cy="1019175"/>
    <xdr:pic>
      <xdr:nvPicPr>
        <xdr:cNvPr id="284" name="Picture 283">
          <a:extLst>
            <a:ext uri="{FF2B5EF4-FFF2-40B4-BE49-F238E27FC236}">
              <a16:creationId xmlns:a16="http://schemas.microsoft.com/office/drawing/2014/main" id="{7C972E9A-8C38-452B-9535-EB52C0CE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399049875"/>
          <a:ext cx="1192947" cy="1019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1778</xdr:row>
      <xdr:rowOff>28575</xdr:rowOff>
    </xdr:from>
    <xdr:ext cx="1343025" cy="552450"/>
    <xdr:pic>
      <xdr:nvPicPr>
        <xdr:cNvPr id="285" name="Picture 284" descr="C:\Users\WIN 10\Desktop\SIGN JANGAM (1).png">
          <a:extLst>
            <a:ext uri="{FF2B5EF4-FFF2-40B4-BE49-F238E27FC236}">
              <a16:creationId xmlns:a16="http://schemas.microsoft.com/office/drawing/2014/main" id="{8488BEEC-D312-4253-AD6C-F9F0E99620C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1552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1777</xdr:row>
      <xdr:rowOff>190500</xdr:rowOff>
    </xdr:from>
    <xdr:ext cx="1343025" cy="609600"/>
    <xdr:pic>
      <xdr:nvPicPr>
        <xdr:cNvPr id="286" name="Picture 285" descr="C:\Users\WIN 10\Desktop\SIGN JANGAM (1).png">
          <a:extLst>
            <a:ext uri="{FF2B5EF4-FFF2-40B4-BE49-F238E27FC236}">
              <a16:creationId xmlns:a16="http://schemas.microsoft.com/office/drawing/2014/main" id="{81CD27F4-695B-4ABF-9B5A-99FB0C6391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1514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1810</xdr:row>
      <xdr:rowOff>50800</xdr:rowOff>
    </xdr:from>
    <xdr:ext cx="1192946" cy="1082675"/>
    <xdr:pic>
      <xdr:nvPicPr>
        <xdr:cNvPr id="287" name="Picture 286">
          <a:extLst>
            <a:ext uri="{FF2B5EF4-FFF2-40B4-BE49-F238E27FC236}">
              <a16:creationId xmlns:a16="http://schemas.microsoft.com/office/drawing/2014/main" id="{79A3249C-E41F-4FC0-AFB1-10226B9B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06063450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1810</xdr:row>
      <xdr:rowOff>38101</xdr:rowOff>
    </xdr:from>
    <xdr:ext cx="1192947" cy="1047750"/>
    <xdr:pic>
      <xdr:nvPicPr>
        <xdr:cNvPr id="288" name="Picture 287">
          <a:extLst>
            <a:ext uri="{FF2B5EF4-FFF2-40B4-BE49-F238E27FC236}">
              <a16:creationId xmlns:a16="http://schemas.microsoft.com/office/drawing/2014/main" id="{EB1EACB8-C678-4EE3-B2D1-B4FE7106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0605075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1812</xdr:row>
      <xdr:rowOff>28575</xdr:rowOff>
    </xdr:from>
    <xdr:ext cx="1343025" cy="552450"/>
    <xdr:pic>
      <xdr:nvPicPr>
        <xdr:cNvPr id="289" name="Picture 288" descr="C:\Users\WIN 10\Desktop\SIGN JANGAM (1).png">
          <a:extLst>
            <a:ext uri="{FF2B5EF4-FFF2-40B4-BE49-F238E27FC236}">
              <a16:creationId xmlns:a16="http://schemas.microsoft.com/office/drawing/2014/main" id="{7180CEE8-3611-49B6-8B46-AC61B26E07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58553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1811</xdr:row>
      <xdr:rowOff>190500</xdr:rowOff>
    </xdr:from>
    <xdr:ext cx="1343025" cy="609600"/>
    <xdr:pic>
      <xdr:nvPicPr>
        <xdr:cNvPr id="290" name="Picture 289" descr="C:\Users\WIN 10\Desktop\SIGN JANGAM (1).png">
          <a:extLst>
            <a:ext uri="{FF2B5EF4-FFF2-40B4-BE49-F238E27FC236}">
              <a16:creationId xmlns:a16="http://schemas.microsoft.com/office/drawing/2014/main" id="{D8D6BDC6-F21F-461A-8575-3CF2D48ED64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58515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1844</xdr:row>
      <xdr:rowOff>50800</xdr:rowOff>
    </xdr:from>
    <xdr:ext cx="1192946" cy="1082675"/>
    <xdr:pic>
      <xdr:nvPicPr>
        <xdr:cNvPr id="291" name="Picture 290">
          <a:extLst>
            <a:ext uri="{FF2B5EF4-FFF2-40B4-BE49-F238E27FC236}">
              <a16:creationId xmlns:a16="http://schemas.microsoft.com/office/drawing/2014/main" id="{6F50EF57-96AC-4366-A1F4-CAEFDE81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13064325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1844</xdr:row>
      <xdr:rowOff>38100</xdr:rowOff>
    </xdr:from>
    <xdr:ext cx="1192947" cy="1057275"/>
    <xdr:pic>
      <xdr:nvPicPr>
        <xdr:cNvPr id="292" name="Picture 291">
          <a:extLst>
            <a:ext uri="{FF2B5EF4-FFF2-40B4-BE49-F238E27FC236}">
              <a16:creationId xmlns:a16="http://schemas.microsoft.com/office/drawing/2014/main" id="{3ADCC46C-E4A4-4399-BFC9-3F8F05D4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13051625"/>
          <a:ext cx="1192947" cy="10572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1846</xdr:row>
      <xdr:rowOff>28575</xdr:rowOff>
    </xdr:from>
    <xdr:ext cx="1343025" cy="552450"/>
    <xdr:pic>
      <xdr:nvPicPr>
        <xdr:cNvPr id="293" name="Picture 292" descr="C:\Users\WIN 10\Desktop\SIGN JANGAM (1).png">
          <a:extLst>
            <a:ext uri="{FF2B5EF4-FFF2-40B4-BE49-F238E27FC236}">
              <a16:creationId xmlns:a16="http://schemas.microsoft.com/office/drawing/2014/main" id="{4788EB0D-F660-4E5C-A890-9B7DF49355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65554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1845</xdr:row>
      <xdr:rowOff>190500</xdr:rowOff>
    </xdr:from>
    <xdr:ext cx="1343025" cy="609600"/>
    <xdr:pic>
      <xdr:nvPicPr>
        <xdr:cNvPr id="294" name="Picture 293" descr="C:\Users\WIN 10\Desktop\SIGN JANGAM (1).png">
          <a:extLst>
            <a:ext uri="{FF2B5EF4-FFF2-40B4-BE49-F238E27FC236}">
              <a16:creationId xmlns:a16="http://schemas.microsoft.com/office/drawing/2014/main" id="{76F81141-DC2A-42D7-8F7B-93056EEDC1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65515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1878</xdr:row>
      <xdr:rowOff>50800</xdr:rowOff>
    </xdr:from>
    <xdr:ext cx="1192946" cy="1082675"/>
    <xdr:pic>
      <xdr:nvPicPr>
        <xdr:cNvPr id="295" name="Picture 294">
          <a:extLst>
            <a:ext uri="{FF2B5EF4-FFF2-40B4-BE49-F238E27FC236}">
              <a16:creationId xmlns:a16="http://schemas.microsoft.com/office/drawing/2014/main" id="{3E3331C8-EE49-41CC-A7FC-B3B2D7A3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20065200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1878</xdr:row>
      <xdr:rowOff>38100</xdr:rowOff>
    </xdr:from>
    <xdr:ext cx="1192947" cy="1076325"/>
    <xdr:pic>
      <xdr:nvPicPr>
        <xdr:cNvPr id="296" name="Picture 295">
          <a:extLst>
            <a:ext uri="{FF2B5EF4-FFF2-40B4-BE49-F238E27FC236}">
              <a16:creationId xmlns:a16="http://schemas.microsoft.com/office/drawing/2014/main" id="{3598BC2D-2449-42C8-8D56-C313146F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20052500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1880</xdr:row>
      <xdr:rowOff>28575</xdr:rowOff>
    </xdr:from>
    <xdr:ext cx="1343025" cy="552450"/>
    <xdr:pic>
      <xdr:nvPicPr>
        <xdr:cNvPr id="297" name="Picture 296" descr="C:\Users\WIN 10\Desktop\SIGN JANGAM (1).png">
          <a:extLst>
            <a:ext uri="{FF2B5EF4-FFF2-40B4-BE49-F238E27FC236}">
              <a16:creationId xmlns:a16="http://schemas.microsoft.com/office/drawing/2014/main" id="{C2DAB4B8-01F2-4DCE-801F-D12F50EBC21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72554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1879</xdr:row>
      <xdr:rowOff>190500</xdr:rowOff>
    </xdr:from>
    <xdr:ext cx="1343025" cy="609600"/>
    <xdr:pic>
      <xdr:nvPicPr>
        <xdr:cNvPr id="298" name="Picture 297" descr="C:\Users\WIN 10\Desktop\SIGN JANGAM (1).png">
          <a:extLst>
            <a:ext uri="{FF2B5EF4-FFF2-40B4-BE49-F238E27FC236}">
              <a16:creationId xmlns:a16="http://schemas.microsoft.com/office/drawing/2014/main" id="{58E24108-8B33-48F5-882F-19563EE8A7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72516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1912</xdr:row>
      <xdr:rowOff>50800</xdr:rowOff>
    </xdr:from>
    <xdr:ext cx="1192946" cy="1063625"/>
    <xdr:pic>
      <xdr:nvPicPr>
        <xdr:cNvPr id="5" name="Picture 4">
          <a:extLst>
            <a:ext uri="{FF2B5EF4-FFF2-40B4-BE49-F238E27FC236}">
              <a16:creationId xmlns:a16="http://schemas.microsoft.com/office/drawing/2014/main" id="{E42DC4CB-505D-4C3E-B926-0D7D43CA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27066075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1912</xdr:row>
      <xdr:rowOff>38100</xdr:rowOff>
    </xdr:from>
    <xdr:ext cx="1192947" cy="1019175"/>
    <xdr:pic>
      <xdr:nvPicPr>
        <xdr:cNvPr id="128" name="Picture 127">
          <a:extLst>
            <a:ext uri="{FF2B5EF4-FFF2-40B4-BE49-F238E27FC236}">
              <a16:creationId xmlns:a16="http://schemas.microsoft.com/office/drawing/2014/main" id="{88394538-09C2-4B4F-807E-95926E2E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27053375"/>
          <a:ext cx="1192947" cy="1019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1914</xdr:row>
      <xdr:rowOff>28575</xdr:rowOff>
    </xdr:from>
    <xdr:ext cx="1343025" cy="552450"/>
    <xdr:pic>
      <xdr:nvPicPr>
        <xdr:cNvPr id="129" name="Picture 128" descr="C:\Users\WIN 10\Desktop\SIGN JANGAM (1).png">
          <a:extLst>
            <a:ext uri="{FF2B5EF4-FFF2-40B4-BE49-F238E27FC236}">
              <a16:creationId xmlns:a16="http://schemas.microsoft.com/office/drawing/2014/main" id="{5EFF6E9E-7ACF-4F4D-B81B-200E6AA410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13442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1913</xdr:row>
      <xdr:rowOff>190500</xdr:rowOff>
    </xdr:from>
    <xdr:ext cx="1343025" cy="609600"/>
    <xdr:pic>
      <xdr:nvPicPr>
        <xdr:cNvPr id="130" name="Picture 129" descr="C:\Users\WIN 10\Desktop\SIGN JANGAM (1).png">
          <a:extLst>
            <a:ext uri="{FF2B5EF4-FFF2-40B4-BE49-F238E27FC236}">
              <a16:creationId xmlns:a16="http://schemas.microsoft.com/office/drawing/2014/main" id="{A0FF9F92-410A-448F-A8C1-CC3EBC12C1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13404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1946</xdr:row>
      <xdr:rowOff>79375</xdr:rowOff>
    </xdr:from>
    <xdr:ext cx="1192946" cy="1006475"/>
    <xdr:pic>
      <xdr:nvPicPr>
        <xdr:cNvPr id="131" name="Picture 130">
          <a:extLst>
            <a:ext uri="{FF2B5EF4-FFF2-40B4-BE49-F238E27FC236}">
              <a16:creationId xmlns:a16="http://schemas.microsoft.com/office/drawing/2014/main" id="{C0EC7ADE-68BD-40CB-80D3-37D231767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34095525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1946</xdr:row>
      <xdr:rowOff>38101</xdr:rowOff>
    </xdr:from>
    <xdr:ext cx="1192947" cy="1028700"/>
    <xdr:pic>
      <xdr:nvPicPr>
        <xdr:cNvPr id="132" name="Picture 131">
          <a:extLst>
            <a:ext uri="{FF2B5EF4-FFF2-40B4-BE49-F238E27FC236}">
              <a16:creationId xmlns:a16="http://schemas.microsoft.com/office/drawing/2014/main" id="{7FC87E26-2537-44BA-98DB-D2A0972B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3405425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1948</xdr:row>
      <xdr:rowOff>28575</xdr:rowOff>
    </xdr:from>
    <xdr:ext cx="1343025" cy="552450"/>
    <xdr:pic>
      <xdr:nvPicPr>
        <xdr:cNvPr id="133" name="Picture 132" descr="C:\Users\WIN 10\Desktop\SIGN JANGAM (1).png">
          <a:extLst>
            <a:ext uri="{FF2B5EF4-FFF2-40B4-BE49-F238E27FC236}">
              <a16:creationId xmlns:a16="http://schemas.microsoft.com/office/drawing/2014/main" id="{FF623D7A-C458-488F-8553-7FBA303148C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0443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1947</xdr:row>
      <xdr:rowOff>190500</xdr:rowOff>
    </xdr:from>
    <xdr:ext cx="1343025" cy="609600"/>
    <xdr:pic>
      <xdr:nvPicPr>
        <xdr:cNvPr id="134" name="Picture 133" descr="C:\Users\WIN 10\Desktop\SIGN JANGAM (1).png">
          <a:extLst>
            <a:ext uri="{FF2B5EF4-FFF2-40B4-BE49-F238E27FC236}">
              <a16:creationId xmlns:a16="http://schemas.microsoft.com/office/drawing/2014/main" id="{0E9A7E80-BA18-4900-ABD2-5549CC32909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0404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1980</xdr:row>
      <xdr:rowOff>50800</xdr:rowOff>
    </xdr:from>
    <xdr:ext cx="1192946" cy="1054100"/>
    <xdr:pic>
      <xdr:nvPicPr>
        <xdr:cNvPr id="135" name="Picture 134">
          <a:extLst>
            <a:ext uri="{FF2B5EF4-FFF2-40B4-BE49-F238E27FC236}">
              <a16:creationId xmlns:a16="http://schemas.microsoft.com/office/drawing/2014/main" id="{296A5C98-40AC-43AE-AD2A-4BA3E78B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4106782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1980</xdr:row>
      <xdr:rowOff>38101</xdr:rowOff>
    </xdr:from>
    <xdr:ext cx="1192947" cy="1047750"/>
    <xdr:pic>
      <xdr:nvPicPr>
        <xdr:cNvPr id="136" name="Picture 135">
          <a:extLst>
            <a:ext uri="{FF2B5EF4-FFF2-40B4-BE49-F238E27FC236}">
              <a16:creationId xmlns:a16="http://schemas.microsoft.com/office/drawing/2014/main" id="{1E500476-5324-4D9F-9CEB-A0D172ED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41055126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1982</xdr:row>
      <xdr:rowOff>28575</xdr:rowOff>
    </xdr:from>
    <xdr:ext cx="1343025" cy="552450"/>
    <xdr:pic>
      <xdr:nvPicPr>
        <xdr:cNvPr id="137" name="Picture 136" descr="C:\Users\WIN 10\Desktop\SIGN JANGAM (1).png">
          <a:extLst>
            <a:ext uri="{FF2B5EF4-FFF2-40B4-BE49-F238E27FC236}">
              <a16:creationId xmlns:a16="http://schemas.microsoft.com/office/drawing/2014/main" id="{73135269-2F1B-4189-B135-A7276E6F2D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1981</xdr:row>
      <xdr:rowOff>190500</xdr:rowOff>
    </xdr:from>
    <xdr:ext cx="1343025" cy="609600"/>
    <xdr:pic>
      <xdr:nvPicPr>
        <xdr:cNvPr id="138" name="Picture 137" descr="C:\Users\WIN 10\Desktop\SIGN JANGAM (1).png">
          <a:extLst>
            <a:ext uri="{FF2B5EF4-FFF2-40B4-BE49-F238E27FC236}">
              <a16:creationId xmlns:a16="http://schemas.microsoft.com/office/drawing/2014/main" id="{8CFD3918-C96C-44E0-BF9F-E0B324E0E2B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111125</xdr:colOff>
      <xdr:row>2014</xdr:row>
      <xdr:rowOff>31750</xdr:rowOff>
    </xdr:from>
    <xdr:ext cx="1192946" cy="1035050"/>
    <xdr:pic>
      <xdr:nvPicPr>
        <xdr:cNvPr id="299" name="Picture 298">
          <a:extLst>
            <a:ext uri="{FF2B5EF4-FFF2-40B4-BE49-F238E27FC236}">
              <a16:creationId xmlns:a16="http://schemas.microsoft.com/office/drawing/2014/main" id="{CD728AAE-AA49-49C6-A582-69813F5D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" y="4480496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2014</xdr:row>
      <xdr:rowOff>38101</xdr:rowOff>
    </xdr:from>
    <xdr:ext cx="1192947" cy="1047750"/>
    <xdr:pic>
      <xdr:nvPicPr>
        <xdr:cNvPr id="300" name="Picture 299">
          <a:extLst>
            <a:ext uri="{FF2B5EF4-FFF2-40B4-BE49-F238E27FC236}">
              <a16:creationId xmlns:a16="http://schemas.microsoft.com/office/drawing/2014/main" id="{4C1921FF-9BC7-4018-A9FE-58B028F7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4805600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2016</xdr:row>
      <xdr:rowOff>28575</xdr:rowOff>
    </xdr:from>
    <xdr:ext cx="1343025" cy="552450"/>
    <xdr:pic>
      <xdr:nvPicPr>
        <xdr:cNvPr id="301" name="Picture 300" descr="C:\Users\WIN 10\Desktop\SIGN JANGAM (1).png">
          <a:extLst>
            <a:ext uri="{FF2B5EF4-FFF2-40B4-BE49-F238E27FC236}">
              <a16:creationId xmlns:a16="http://schemas.microsoft.com/office/drawing/2014/main" id="{A4A2BBDC-5102-4DF1-ACAB-65EEF74D8B3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2015</xdr:row>
      <xdr:rowOff>190500</xdr:rowOff>
    </xdr:from>
    <xdr:ext cx="1343025" cy="609600"/>
    <xdr:pic>
      <xdr:nvPicPr>
        <xdr:cNvPr id="302" name="Picture 301" descr="C:\Users\WIN 10\Desktop\SIGN JANGAM (1).png">
          <a:extLst>
            <a:ext uri="{FF2B5EF4-FFF2-40B4-BE49-F238E27FC236}">
              <a16:creationId xmlns:a16="http://schemas.microsoft.com/office/drawing/2014/main" id="{5B38CD03-23EA-4E4A-8BFF-4E50A558A2B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2048</xdr:row>
      <xdr:rowOff>50800</xdr:rowOff>
    </xdr:from>
    <xdr:ext cx="1192946" cy="1006475"/>
    <xdr:pic>
      <xdr:nvPicPr>
        <xdr:cNvPr id="303" name="Picture 302">
          <a:extLst>
            <a:ext uri="{FF2B5EF4-FFF2-40B4-BE49-F238E27FC236}">
              <a16:creationId xmlns:a16="http://schemas.microsoft.com/office/drawing/2014/main" id="{1F08425A-12E1-4CE9-98C4-D262B8C11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55069575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2048</xdr:row>
      <xdr:rowOff>38100</xdr:rowOff>
    </xdr:from>
    <xdr:ext cx="1192947" cy="1038225"/>
    <xdr:pic>
      <xdr:nvPicPr>
        <xdr:cNvPr id="304" name="Picture 303">
          <a:extLst>
            <a:ext uri="{FF2B5EF4-FFF2-40B4-BE49-F238E27FC236}">
              <a16:creationId xmlns:a16="http://schemas.microsoft.com/office/drawing/2014/main" id="{FD13BE20-DF62-46FF-A36C-E628FAAC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55056875"/>
          <a:ext cx="1192947" cy="10382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2050</xdr:row>
      <xdr:rowOff>28575</xdr:rowOff>
    </xdr:from>
    <xdr:ext cx="1343025" cy="552450"/>
    <xdr:pic>
      <xdr:nvPicPr>
        <xdr:cNvPr id="305" name="Picture 304" descr="C:\Users\WIN 10\Desktop\SIGN JANGAM (1).png">
          <a:extLst>
            <a:ext uri="{FF2B5EF4-FFF2-40B4-BE49-F238E27FC236}">
              <a16:creationId xmlns:a16="http://schemas.microsoft.com/office/drawing/2014/main" id="{5925F238-22D3-4A18-BE0B-0457C387380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2049</xdr:row>
      <xdr:rowOff>190500</xdr:rowOff>
    </xdr:from>
    <xdr:ext cx="1343025" cy="609600"/>
    <xdr:pic>
      <xdr:nvPicPr>
        <xdr:cNvPr id="306" name="Picture 305" descr="C:\Users\WIN 10\Desktop\SIGN JANGAM (1).png">
          <a:extLst>
            <a:ext uri="{FF2B5EF4-FFF2-40B4-BE49-F238E27FC236}">
              <a16:creationId xmlns:a16="http://schemas.microsoft.com/office/drawing/2014/main" id="{F38F2AE7-0950-44F5-A66D-85F76D1D500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73025</xdr:colOff>
      <xdr:row>2082</xdr:row>
      <xdr:rowOff>60325</xdr:rowOff>
    </xdr:from>
    <xdr:ext cx="1192946" cy="1054100"/>
    <xdr:pic>
      <xdr:nvPicPr>
        <xdr:cNvPr id="307" name="Picture 306">
          <a:extLst>
            <a:ext uri="{FF2B5EF4-FFF2-40B4-BE49-F238E27FC236}">
              <a16:creationId xmlns:a16="http://schemas.microsoft.com/office/drawing/2014/main" id="{4F0117C3-3B49-4B66-959B-2D6BE1CC9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" y="46207997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2082</xdr:row>
      <xdr:rowOff>38101</xdr:rowOff>
    </xdr:from>
    <xdr:ext cx="1192947" cy="1047750"/>
    <xdr:pic>
      <xdr:nvPicPr>
        <xdr:cNvPr id="308" name="Picture 307">
          <a:extLst>
            <a:ext uri="{FF2B5EF4-FFF2-40B4-BE49-F238E27FC236}">
              <a16:creationId xmlns:a16="http://schemas.microsoft.com/office/drawing/2014/main" id="{B44C01D5-7810-4734-883E-A034FD47B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6205775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2084</xdr:row>
      <xdr:rowOff>28575</xdr:rowOff>
    </xdr:from>
    <xdr:ext cx="1343025" cy="552450"/>
    <xdr:pic>
      <xdr:nvPicPr>
        <xdr:cNvPr id="309" name="Picture 308" descr="C:\Users\WIN 10\Desktop\SIGN JANGAM (1).png">
          <a:extLst>
            <a:ext uri="{FF2B5EF4-FFF2-40B4-BE49-F238E27FC236}">
              <a16:creationId xmlns:a16="http://schemas.microsoft.com/office/drawing/2014/main" id="{92FD5E2F-F0FA-487C-9D32-A495D357F0C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2083</xdr:row>
      <xdr:rowOff>190500</xdr:rowOff>
    </xdr:from>
    <xdr:ext cx="1343025" cy="609600"/>
    <xdr:pic>
      <xdr:nvPicPr>
        <xdr:cNvPr id="310" name="Picture 309" descr="C:\Users\WIN 10\Desktop\SIGN JANGAM (1).png">
          <a:extLst>
            <a:ext uri="{FF2B5EF4-FFF2-40B4-BE49-F238E27FC236}">
              <a16:creationId xmlns:a16="http://schemas.microsoft.com/office/drawing/2014/main" id="{BC1D54C3-9CBE-4590-A38A-E7F513C3BF8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2116</xdr:row>
      <xdr:rowOff>50800</xdr:rowOff>
    </xdr:from>
    <xdr:ext cx="1192946" cy="1025525"/>
    <xdr:pic>
      <xdr:nvPicPr>
        <xdr:cNvPr id="311" name="Picture 310">
          <a:extLst>
            <a:ext uri="{FF2B5EF4-FFF2-40B4-BE49-F238E27FC236}">
              <a16:creationId xmlns:a16="http://schemas.microsoft.com/office/drawing/2014/main" id="{27D0B2C6-FFCC-4646-8CE2-DD604911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69071325"/>
          <a:ext cx="1192946" cy="10255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2116</xdr:row>
      <xdr:rowOff>38101</xdr:rowOff>
    </xdr:from>
    <xdr:ext cx="1192947" cy="1028700"/>
    <xdr:pic>
      <xdr:nvPicPr>
        <xdr:cNvPr id="312" name="Picture 311">
          <a:extLst>
            <a:ext uri="{FF2B5EF4-FFF2-40B4-BE49-F238E27FC236}">
              <a16:creationId xmlns:a16="http://schemas.microsoft.com/office/drawing/2014/main" id="{2FC0D48F-6E37-4B6A-A1E5-E2DD4F797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69058626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2118</xdr:row>
      <xdr:rowOff>28575</xdr:rowOff>
    </xdr:from>
    <xdr:ext cx="1343025" cy="552450"/>
    <xdr:pic>
      <xdr:nvPicPr>
        <xdr:cNvPr id="313" name="Picture 312" descr="C:\Users\WIN 10\Desktop\SIGN JANGAM (1).png">
          <a:extLst>
            <a:ext uri="{FF2B5EF4-FFF2-40B4-BE49-F238E27FC236}">
              <a16:creationId xmlns:a16="http://schemas.microsoft.com/office/drawing/2014/main" id="{DE9FAB5F-DAA1-4B30-B3D6-E4ABF3B8EE5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2117</xdr:row>
      <xdr:rowOff>190500</xdr:rowOff>
    </xdr:from>
    <xdr:ext cx="1343025" cy="609600"/>
    <xdr:pic>
      <xdr:nvPicPr>
        <xdr:cNvPr id="314" name="Picture 313" descr="C:\Users\WIN 10\Desktop\SIGN JANGAM (1).png">
          <a:extLst>
            <a:ext uri="{FF2B5EF4-FFF2-40B4-BE49-F238E27FC236}">
              <a16:creationId xmlns:a16="http://schemas.microsoft.com/office/drawing/2014/main" id="{75A27CAC-C16A-43C8-AF4A-0AB2C592EE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2150</xdr:row>
      <xdr:rowOff>50800</xdr:rowOff>
    </xdr:from>
    <xdr:ext cx="1192946" cy="1006475"/>
    <xdr:pic>
      <xdr:nvPicPr>
        <xdr:cNvPr id="315" name="Picture 314">
          <a:extLst>
            <a:ext uri="{FF2B5EF4-FFF2-40B4-BE49-F238E27FC236}">
              <a16:creationId xmlns:a16="http://schemas.microsoft.com/office/drawing/2014/main" id="{9961700B-BEB8-4458-9D5B-6876E6D0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76072200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2150</xdr:row>
      <xdr:rowOff>38101</xdr:rowOff>
    </xdr:from>
    <xdr:ext cx="1192947" cy="1028700"/>
    <xdr:pic>
      <xdr:nvPicPr>
        <xdr:cNvPr id="316" name="Picture 315">
          <a:extLst>
            <a:ext uri="{FF2B5EF4-FFF2-40B4-BE49-F238E27FC236}">
              <a16:creationId xmlns:a16="http://schemas.microsoft.com/office/drawing/2014/main" id="{1EEBF02B-41A4-45A1-BC33-8A2353B6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7605950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2152</xdr:row>
      <xdr:rowOff>28575</xdr:rowOff>
    </xdr:from>
    <xdr:ext cx="1343025" cy="552450"/>
    <xdr:pic>
      <xdr:nvPicPr>
        <xdr:cNvPr id="317" name="Picture 316" descr="C:\Users\WIN 10\Desktop\SIGN JANGAM (1).png">
          <a:extLst>
            <a:ext uri="{FF2B5EF4-FFF2-40B4-BE49-F238E27FC236}">
              <a16:creationId xmlns:a16="http://schemas.microsoft.com/office/drawing/2014/main" id="{ACF3EDA1-10C9-41E0-9F58-4A50F82606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2151</xdr:row>
      <xdr:rowOff>190500</xdr:rowOff>
    </xdr:from>
    <xdr:ext cx="1343025" cy="609600"/>
    <xdr:pic>
      <xdr:nvPicPr>
        <xdr:cNvPr id="318" name="Picture 317" descr="C:\Users\WIN 10\Desktop\SIGN JANGAM (1).png">
          <a:extLst>
            <a:ext uri="{FF2B5EF4-FFF2-40B4-BE49-F238E27FC236}">
              <a16:creationId xmlns:a16="http://schemas.microsoft.com/office/drawing/2014/main" id="{EF3DC89E-4F02-4CEB-9324-DACBEC6CF1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2184</xdr:row>
      <xdr:rowOff>50800</xdr:rowOff>
    </xdr:from>
    <xdr:ext cx="1192946" cy="1006475"/>
    <xdr:pic>
      <xdr:nvPicPr>
        <xdr:cNvPr id="319" name="Picture 318">
          <a:extLst>
            <a:ext uri="{FF2B5EF4-FFF2-40B4-BE49-F238E27FC236}">
              <a16:creationId xmlns:a16="http://schemas.microsoft.com/office/drawing/2014/main" id="{A691F4B4-D3D5-4C0B-855A-D68F167F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83073075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2184</xdr:row>
      <xdr:rowOff>38101</xdr:rowOff>
    </xdr:from>
    <xdr:ext cx="1192947" cy="1066800"/>
    <xdr:pic>
      <xdr:nvPicPr>
        <xdr:cNvPr id="320" name="Picture 319">
          <a:extLst>
            <a:ext uri="{FF2B5EF4-FFF2-40B4-BE49-F238E27FC236}">
              <a16:creationId xmlns:a16="http://schemas.microsoft.com/office/drawing/2014/main" id="{550C4E12-FD8C-419E-8EC4-579F7E46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8306037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2186</xdr:row>
      <xdr:rowOff>28575</xdr:rowOff>
    </xdr:from>
    <xdr:ext cx="1343025" cy="552450"/>
    <xdr:pic>
      <xdr:nvPicPr>
        <xdr:cNvPr id="321" name="Picture 320" descr="C:\Users\WIN 10\Desktop\SIGN JANGAM (1).png">
          <a:extLst>
            <a:ext uri="{FF2B5EF4-FFF2-40B4-BE49-F238E27FC236}">
              <a16:creationId xmlns:a16="http://schemas.microsoft.com/office/drawing/2014/main" id="{AB4EF6E7-CFFE-47E6-A3F7-9331FC529B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2185</xdr:row>
      <xdr:rowOff>190500</xdr:rowOff>
    </xdr:from>
    <xdr:ext cx="1343025" cy="609600"/>
    <xdr:pic>
      <xdr:nvPicPr>
        <xdr:cNvPr id="322" name="Picture 321" descr="C:\Users\WIN 10\Desktop\SIGN JANGAM (1).png">
          <a:extLst>
            <a:ext uri="{FF2B5EF4-FFF2-40B4-BE49-F238E27FC236}">
              <a16:creationId xmlns:a16="http://schemas.microsoft.com/office/drawing/2014/main" id="{166FC49C-5830-42A2-9510-BCABC0D0F82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2218</xdr:row>
      <xdr:rowOff>50800</xdr:rowOff>
    </xdr:from>
    <xdr:ext cx="1192946" cy="1035050"/>
    <xdr:pic>
      <xdr:nvPicPr>
        <xdr:cNvPr id="323" name="Picture 322">
          <a:extLst>
            <a:ext uri="{FF2B5EF4-FFF2-40B4-BE49-F238E27FC236}">
              <a16:creationId xmlns:a16="http://schemas.microsoft.com/office/drawing/2014/main" id="{CCE20336-81A9-4BF0-9390-DB244C39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900739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2218</xdr:row>
      <xdr:rowOff>38101</xdr:rowOff>
    </xdr:from>
    <xdr:ext cx="1192947" cy="1047750"/>
    <xdr:pic>
      <xdr:nvPicPr>
        <xdr:cNvPr id="324" name="Picture 323">
          <a:extLst>
            <a:ext uri="{FF2B5EF4-FFF2-40B4-BE49-F238E27FC236}">
              <a16:creationId xmlns:a16="http://schemas.microsoft.com/office/drawing/2014/main" id="{B4CA8F9D-8576-4B8A-85A0-985840D2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9006125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2220</xdr:row>
      <xdr:rowOff>28575</xdr:rowOff>
    </xdr:from>
    <xdr:ext cx="1343025" cy="552450"/>
    <xdr:pic>
      <xdr:nvPicPr>
        <xdr:cNvPr id="325" name="Picture 324" descr="C:\Users\WIN 10\Desktop\SIGN JANGAM (1).png">
          <a:extLst>
            <a:ext uri="{FF2B5EF4-FFF2-40B4-BE49-F238E27FC236}">
              <a16:creationId xmlns:a16="http://schemas.microsoft.com/office/drawing/2014/main" id="{D9DF2FA7-E902-492F-903B-5865231AD1E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2219</xdr:row>
      <xdr:rowOff>190500</xdr:rowOff>
    </xdr:from>
    <xdr:ext cx="1343025" cy="609600"/>
    <xdr:pic>
      <xdr:nvPicPr>
        <xdr:cNvPr id="326" name="Picture 325" descr="C:\Users\WIN 10\Desktop\SIGN JANGAM (1).png">
          <a:extLst>
            <a:ext uri="{FF2B5EF4-FFF2-40B4-BE49-F238E27FC236}">
              <a16:creationId xmlns:a16="http://schemas.microsoft.com/office/drawing/2014/main" id="{4DE5DB47-F55E-4F7F-BBEB-5D50139EAD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2252</xdr:row>
      <xdr:rowOff>50800</xdr:rowOff>
    </xdr:from>
    <xdr:ext cx="1192946" cy="1035050"/>
    <xdr:pic>
      <xdr:nvPicPr>
        <xdr:cNvPr id="327" name="Picture 326">
          <a:extLst>
            <a:ext uri="{FF2B5EF4-FFF2-40B4-BE49-F238E27FC236}">
              <a16:creationId xmlns:a16="http://schemas.microsoft.com/office/drawing/2014/main" id="{03B28831-507B-43F9-A530-8C135625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497074825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2252</xdr:row>
      <xdr:rowOff>38101</xdr:rowOff>
    </xdr:from>
    <xdr:ext cx="1192947" cy="1028700"/>
    <xdr:pic>
      <xdr:nvPicPr>
        <xdr:cNvPr id="328" name="Picture 327">
          <a:extLst>
            <a:ext uri="{FF2B5EF4-FFF2-40B4-BE49-F238E27FC236}">
              <a16:creationId xmlns:a16="http://schemas.microsoft.com/office/drawing/2014/main" id="{BCDC298B-F1AB-4E03-B754-7C8D9807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497062126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2254</xdr:row>
      <xdr:rowOff>28575</xdr:rowOff>
    </xdr:from>
    <xdr:ext cx="1343025" cy="552450"/>
    <xdr:pic>
      <xdr:nvPicPr>
        <xdr:cNvPr id="329" name="Picture 328" descr="C:\Users\WIN 10\Desktop\SIGN JANGAM (1).png">
          <a:extLst>
            <a:ext uri="{FF2B5EF4-FFF2-40B4-BE49-F238E27FC236}">
              <a16:creationId xmlns:a16="http://schemas.microsoft.com/office/drawing/2014/main" id="{F71ADAD8-737A-4CAC-A954-A7DD2B59B0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2253</xdr:row>
      <xdr:rowOff>190500</xdr:rowOff>
    </xdr:from>
    <xdr:ext cx="1343025" cy="609600"/>
    <xdr:pic>
      <xdr:nvPicPr>
        <xdr:cNvPr id="330" name="Picture 329" descr="C:\Users\WIN 10\Desktop\SIGN JANGAM (1).png">
          <a:extLst>
            <a:ext uri="{FF2B5EF4-FFF2-40B4-BE49-F238E27FC236}">
              <a16:creationId xmlns:a16="http://schemas.microsoft.com/office/drawing/2014/main" id="{B68D1C9F-EB9A-425B-B27A-A88E3668AB6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2286</xdr:row>
      <xdr:rowOff>50800</xdr:rowOff>
    </xdr:from>
    <xdr:ext cx="1192946" cy="1035050"/>
    <xdr:pic>
      <xdr:nvPicPr>
        <xdr:cNvPr id="331" name="Picture 330">
          <a:extLst>
            <a:ext uri="{FF2B5EF4-FFF2-40B4-BE49-F238E27FC236}">
              <a16:creationId xmlns:a16="http://schemas.microsoft.com/office/drawing/2014/main" id="{FBA22574-9CDD-4234-B4F2-E54BD3DF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0407570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2286</xdr:row>
      <xdr:rowOff>38101</xdr:rowOff>
    </xdr:from>
    <xdr:ext cx="1192947" cy="1028700"/>
    <xdr:pic>
      <xdr:nvPicPr>
        <xdr:cNvPr id="332" name="Picture 331">
          <a:extLst>
            <a:ext uri="{FF2B5EF4-FFF2-40B4-BE49-F238E27FC236}">
              <a16:creationId xmlns:a16="http://schemas.microsoft.com/office/drawing/2014/main" id="{2025945A-8DBD-4C1F-93D5-C6FC3ACD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0406300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2288</xdr:row>
      <xdr:rowOff>28575</xdr:rowOff>
    </xdr:from>
    <xdr:ext cx="1343025" cy="552450"/>
    <xdr:pic>
      <xdr:nvPicPr>
        <xdr:cNvPr id="333" name="Picture 332" descr="C:\Users\WIN 10\Desktop\SIGN JANGAM (1).png">
          <a:extLst>
            <a:ext uri="{FF2B5EF4-FFF2-40B4-BE49-F238E27FC236}">
              <a16:creationId xmlns:a16="http://schemas.microsoft.com/office/drawing/2014/main" id="{5C630E02-DCAE-42F2-8FD9-FF6B7FBC1C5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2287</xdr:row>
      <xdr:rowOff>190500</xdr:rowOff>
    </xdr:from>
    <xdr:ext cx="1343025" cy="609600"/>
    <xdr:pic>
      <xdr:nvPicPr>
        <xdr:cNvPr id="334" name="Picture 333" descr="C:\Users\WIN 10\Desktop\SIGN JANGAM (1).png">
          <a:extLst>
            <a:ext uri="{FF2B5EF4-FFF2-40B4-BE49-F238E27FC236}">
              <a16:creationId xmlns:a16="http://schemas.microsoft.com/office/drawing/2014/main" id="{8F5FB4B7-001C-48C6-87E5-A1AF87CA6CF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2320</xdr:row>
      <xdr:rowOff>50800</xdr:rowOff>
    </xdr:from>
    <xdr:ext cx="1192946" cy="1025525"/>
    <xdr:pic>
      <xdr:nvPicPr>
        <xdr:cNvPr id="335" name="Picture 334">
          <a:extLst>
            <a:ext uri="{FF2B5EF4-FFF2-40B4-BE49-F238E27FC236}">
              <a16:creationId xmlns:a16="http://schemas.microsoft.com/office/drawing/2014/main" id="{8E7E03F6-ECA2-4D58-9A19-F3A9AE6A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11076575"/>
          <a:ext cx="1192946" cy="10255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2320</xdr:row>
      <xdr:rowOff>38101</xdr:rowOff>
    </xdr:from>
    <xdr:ext cx="1192947" cy="1028700"/>
    <xdr:pic>
      <xdr:nvPicPr>
        <xdr:cNvPr id="336" name="Picture 335">
          <a:extLst>
            <a:ext uri="{FF2B5EF4-FFF2-40B4-BE49-F238E27FC236}">
              <a16:creationId xmlns:a16="http://schemas.microsoft.com/office/drawing/2014/main" id="{A8264E87-EA7B-4A3A-A742-5FBA9450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11063876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2322</xdr:row>
      <xdr:rowOff>28575</xdr:rowOff>
    </xdr:from>
    <xdr:ext cx="1343025" cy="552450"/>
    <xdr:pic>
      <xdr:nvPicPr>
        <xdr:cNvPr id="337" name="Picture 336" descr="C:\Users\WIN 10\Desktop\SIGN JANGAM (1).png">
          <a:extLst>
            <a:ext uri="{FF2B5EF4-FFF2-40B4-BE49-F238E27FC236}">
              <a16:creationId xmlns:a16="http://schemas.microsoft.com/office/drawing/2014/main" id="{6D4908EA-245C-41C6-B0DC-246DF9F6D30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2321</xdr:row>
      <xdr:rowOff>190500</xdr:rowOff>
    </xdr:from>
    <xdr:ext cx="1343025" cy="609600"/>
    <xdr:pic>
      <xdr:nvPicPr>
        <xdr:cNvPr id="338" name="Picture 337" descr="C:\Users\WIN 10\Desktop\SIGN JANGAM (1).png">
          <a:extLst>
            <a:ext uri="{FF2B5EF4-FFF2-40B4-BE49-F238E27FC236}">
              <a16:creationId xmlns:a16="http://schemas.microsoft.com/office/drawing/2014/main" id="{CF890BAE-7745-4993-A619-DD438AE5AA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2354</xdr:row>
      <xdr:rowOff>50800</xdr:rowOff>
    </xdr:from>
    <xdr:ext cx="1192946" cy="1044575"/>
    <xdr:pic>
      <xdr:nvPicPr>
        <xdr:cNvPr id="339" name="Picture 338">
          <a:extLst>
            <a:ext uri="{FF2B5EF4-FFF2-40B4-BE49-F238E27FC236}">
              <a16:creationId xmlns:a16="http://schemas.microsoft.com/office/drawing/2014/main" id="{2155A0CB-984D-4BA8-98FE-9C284F19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1807745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2354</xdr:row>
      <xdr:rowOff>38101</xdr:rowOff>
    </xdr:from>
    <xdr:ext cx="1192947" cy="1028700"/>
    <xdr:pic>
      <xdr:nvPicPr>
        <xdr:cNvPr id="340" name="Picture 339">
          <a:extLst>
            <a:ext uri="{FF2B5EF4-FFF2-40B4-BE49-F238E27FC236}">
              <a16:creationId xmlns:a16="http://schemas.microsoft.com/office/drawing/2014/main" id="{639E3F87-EFDA-4157-9805-D12690A0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1806475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2356</xdr:row>
      <xdr:rowOff>28575</xdr:rowOff>
    </xdr:from>
    <xdr:ext cx="1343025" cy="552450"/>
    <xdr:pic>
      <xdr:nvPicPr>
        <xdr:cNvPr id="341" name="Picture 340" descr="C:\Users\WIN 10\Desktop\SIGN JANGAM (1).png">
          <a:extLst>
            <a:ext uri="{FF2B5EF4-FFF2-40B4-BE49-F238E27FC236}">
              <a16:creationId xmlns:a16="http://schemas.microsoft.com/office/drawing/2014/main" id="{D167200F-D4EB-419F-A73B-6A35C11F4D8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2355</xdr:row>
      <xdr:rowOff>190500</xdr:rowOff>
    </xdr:from>
    <xdr:ext cx="1343025" cy="609600"/>
    <xdr:pic>
      <xdr:nvPicPr>
        <xdr:cNvPr id="342" name="Picture 341" descr="C:\Users\WIN 10\Desktop\SIGN JANGAM (1).png">
          <a:extLst>
            <a:ext uri="{FF2B5EF4-FFF2-40B4-BE49-F238E27FC236}">
              <a16:creationId xmlns:a16="http://schemas.microsoft.com/office/drawing/2014/main" id="{D61B961A-3BB4-4BCE-B75B-BB40F312F4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2388</xdr:row>
      <xdr:rowOff>50800</xdr:rowOff>
    </xdr:from>
    <xdr:ext cx="1192946" cy="1063625"/>
    <xdr:pic>
      <xdr:nvPicPr>
        <xdr:cNvPr id="343" name="Picture 342">
          <a:extLst>
            <a:ext uri="{FF2B5EF4-FFF2-40B4-BE49-F238E27FC236}">
              <a16:creationId xmlns:a16="http://schemas.microsoft.com/office/drawing/2014/main" id="{388A4F73-04CD-4FE2-86F2-B2DA65B0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25078325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2388</xdr:row>
      <xdr:rowOff>38100</xdr:rowOff>
    </xdr:from>
    <xdr:ext cx="1192947" cy="1019175"/>
    <xdr:pic>
      <xdr:nvPicPr>
        <xdr:cNvPr id="344" name="Picture 343">
          <a:extLst>
            <a:ext uri="{FF2B5EF4-FFF2-40B4-BE49-F238E27FC236}">
              <a16:creationId xmlns:a16="http://schemas.microsoft.com/office/drawing/2014/main" id="{944A5328-07FA-434A-B10E-36F221D0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25065625"/>
          <a:ext cx="1192947" cy="1019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2390</xdr:row>
      <xdr:rowOff>28575</xdr:rowOff>
    </xdr:from>
    <xdr:ext cx="1343025" cy="552450"/>
    <xdr:pic>
      <xdr:nvPicPr>
        <xdr:cNvPr id="345" name="Picture 344" descr="C:\Users\WIN 10\Desktop\SIGN JANGAM (1).png">
          <a:extLst>
            <a:ext uri="{FF2B5EF4-FFF2-40B4-BE49-F238E27FC236}">
              <a16:creationId xmlns:a16="http://schemas.microsoft.com/office/drawing/2014/main" id="{B0B5DA61-2E3E-4482-9C7E-A5037C92027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2389</xdr:row>
      <xdr:rowOff>190500</xdr:rowOff>
    </xdr:from>
    <xdr:ext cx="1343025" cy="609600"/>
    <xdr:pic>
      <xdr:nvPicPr>
        <xdr:cNvPr id="346" name="Picture 345" descr="C:\Users\WIN 10\Desktop\SIGN JANGAM (1).png">
          <a:extLst>
            <a:ext uri="{FF2B5EF4-FFF2-40B4-BE49-F238E27FC236}">
              <a16:creationId xmlns:a16="http://schemas.microsoft.com/office/drawing/2014/main" id="{983D98E7-15E4-4B38-9BBB-CD8CF150014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2422</xdr:row>
      <xdr:rowOff>50800</xdr:rowOff>
    </xdr:from>
    <xdr:ext cx="1192946" cy="1025525"/>
    <xdr:pic>
      <xdr:nvPicPr>
        <xdr:cNvPr id="347" name="Picture 346">
          <a:extLst>
            <a:ext uri="{FF2B5EF4-FFF2-40B4-BE49-F238E27FC236}">
              <a16:creationId xmlns:a16="http://schemas.microsoft.com/office/drawing/2014/main" id="{44359E68-CC54-4F75-B6BB-7E758C1D0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32079200"/>
          <a:ext cx="1192946" cy="10255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2422</xdr:row>
      <xdr:rowOff>38100</xdr:rowOff>
    </xdr:from>
    <xdr:ext cx="1192947" cy="1038225"/>
    <xdr:pic>
      <xdr:nvPicPr>
        <xdr:cNvPr id="348" name="Picture 347">
          <a:extLst>
            <a:ext uri="{FF2B5EF4-FFF2-40B4-BE49-F238E27FC236}">
              <a16:creationId xmlns:a16="http://schemas.microsoft.com/office/drawing/2014/main" id="{DCC39740-EDB7-4A34-8C11-92503A63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32066500"/>
          <a:ext cx="1192947" cy="10382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2424</xdr:row>
      <xdr:rowOff>28575</xdr:rowOff>
    </xdr:from>
    <xdr:ext cx="1343025" cy="552450"/>
    <xdr:pic>
      <xdr:nvPicPr>
        <xdr:cNvPr id="349" name="Picture 348" descr="C:\Users\WIN 10\Desktop\SIGN JANGAM (1).png">
          <a:extLst>
            <a:ext uri="{FF2B5EF4-FFF2-40B4-BE49-F238E27FC236}">
              <a16:creationId xmlns:a16="http://schemas.microsoft.com/office/drawing/2014/main" id="{07F5AF70-D1F1-4BC1-9AD1-D7CADF003C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2423</xdr:row>
      <xdr:rowOff>190500</xdr:rowOff>
    </xdr:from>
    <xdr:ext cx="1343025" cy="609600"/>
    <xdr:pic>
      <xdr:nvPicPr>
        <xdr:cNvPr id="350" name="Picture 349" descr="C:\Users\WIN 10\Desktop\SIGN JANGAM (1).png">
          <a:extLst>
            <a:ext uri="{FF2B5EF4-FFF2-40B4-BE49-F238E27FC236}">
              <a16:creationId xmlns:a16="http://schemas.microsoft.com/office/drawing/2014/main" id="{B22AF477-6150-4951-A00B-0ADCD7DB159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2456</xdr:row>
      <xdr:rowOff>50800</xdr:rowOff>
    </xdr:from>
    <xdr:ext cx="1192946" cy="1054100"/>
    <xdr:pic>
      <xdr:nvPicPr>
        <xdr:cNvPr id="351" name="Picture 350">
          <a:extLst>
            <a:ext uri="{FF2B5EF4-FFF2-40B4-BE49-F238E27FC236}">
              <a16:creationId xmlns:a16="http://schemas.microsoft.com/office/drawing/2014/main" id="{836E3202-F786-438B-9BC7-08BEF556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3908007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2456</xdr:row>
      <xdr:rowOff>38101</xdr:rowOff>
    </xdr:from>
    <xdr:ext cx="1192947" cy="1066800"/>
    <xdr:pic>
      <xdr:nvPicPr>
        <xdr:cNvPr id="352" name="Picture 351">
          <a:extLst>
            <a:ext uri="{FF2B5EF4-FFF2-40B4-BE49-F238E27FC236}">
              <a16:creationId xmlns:a16="http://schemas.microsoft.com/office/drawing/2014/main" id="{5D50FBD7-AB21-41BC-ADB3-F17474DEC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3906737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2458</xdr:row>
      <xdr:rowOff>28575</xdr:rowOff>
    </xdr:from>
    <xdr:ext cx="1343025" cy="552450"/>
    <xdr:pic>
      <xdr:nvPicPr>
        <xdr:cNvPr id="353" name="Picture 352" descr="C:\Users\WIN 10\Desktop\SIGN JANGAM (1).png">
          <a:extLst>
            <a:ext uri="{FF2B5EF4-FFF2-40B4-BE49-F238E27FC236}">
              <a16:creationId xmlns:a16="http://schemas.microsoft.com/office/drawing/2014/main" id="{67EEE3FB-13F5-44B0-A362-D05C4F890E6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2457</xdr:row>
      <xdr:rowOff>190500</xdr:rowOff>
    </xdr:from>
    <xdr:ext cx="1343025" cy="609600"/>
    <xdr:pic>
      <xdr:nvPicPr>
        <xdr:cNvPr id="354" name="Picture 353" descr="C:\Users\WIN 10\Desktop\SIGN JANGAM (1).png">
          <a:extLst>
            <a:ext uri="{FF2B5EF4-FFF2-40B4-BE49-F238E27FC236}">
              <a16:creationId xmlns:a16="http://schemas.microsoft.com/office/drawing/2014/main" id="{5C914394-F35B-4A2F-A787-9A7C334433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2490</xdr:row>
      <xdr:rowOff>50800</xdr:rowOff>
    </xdr:from>
    <xdr:ext cx="1192946" cy="1035050"/>
    <xdr:pic>
      <xdr:nvPicPr>
        <xdr:cNvPr id="355" name="Picture 354">
          <a:extLst>
            <a:ext uri="{FF2B5EF4-FFF2-40B4-BE49-F238E27FC236}">
              <a16:creationId xmlns:a16="http://schemas.microsoft.com/office/drawing/2014/main" id="{0B6D99E0-6B20-4DFF-AD75-4542F31F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460809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111125</xdr:colOff>
      <xdr:row>2490</xdr:row>
      <xdr:rowOff>19050</xdr:rowOff>
    </xdr:from>
    <xdr:ext cx="1192947" cy="1114425"/>
    <xdr:pic>
      <xdr:nvPicPr>
        <xdr:cNvPr id="356" name="Picture 355">
          <a:extLst>
            <a:ext uri="{FF2B5EF4-FFF2-40B4-BE49-F238E27FC236}">
              <a16:creationId xmlns:a16="http://schemas.microsoft.com/office/drawing/2014/main" id="{22383F30-5A8A-48C0-A00F-15970A8F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700" y="546049200"/>
          <a:ext cx="1192947" cy="11144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2492</xdr:row>
      <xdr:rowOff>28575</xdr:rowOff>
    </xdr:from>
    <xdr:ext cx="1343025" cy="552450"/>
    <xdr:pic>
      <xdr:nvPicPr>
        <xdr:cNvPr id="357" name="Picture 356" descr="C:\Users\WIN 10\Desktop\SIGN JANGAM (1).png">
          <a:extLst>
            <a:ext uri="{FF2B5EF4-FFF2-40B4-BE49-F238E27FC236}">
              <a16:creationId xmlns:a16="http://schemas.microsoft.com/office/drawing/2014/main" id="{DF04FBC3-A618-4FBF-A21C-2E2CA8041BA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2491</xdr:row>
      <xdr:rowOff>190500</xdr:rowOff>
    </xdr:from>
    <xdr:ext cx="1343025" cy="609600"/>
    <xdr:pic>
      <xdr:nvPicPr>
        <xdr:cNvPr id="358" name="Picture 357" descr="C:\Users\WIN 10\Desktop\SIGN JANGAM (1).png">
          <a:extLst>
            <a:ext uri="{FF2B5EF4-FFF2-40B4-BE49-F238E27FC236}">
              <a16:creationId xmlns:a16="http://schemas.microsoft.com/office/drawing/2014/main" id="{B9821EE1-EA66-4799-BEF3-C5B7EF95AD9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2524</xdr:row>
      <xdr:rowOff>50800</xdr:rowOff>
    </xdr:from>
    <xdr:ext cx="1192946" cy="1044575"/>
    <xdr:pic>
      <xdr:nvPicPr>
        <xdr:cNvPr id="359" name="Picture 358">
          <a:extLst>
            <a:ext uri="{FF2B5EF4-FFF2-40B4-BE49-F238E27FC236}">
              <a16:creationId xmlns:a16="http://schemas.microsoft.com/office/drawing/2014/main" id="{39E6F33E-7461-4A72-B3B7-975E95AE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53081825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2524</xdr:row>
      <xdr:rowOff>38100</xdr:rowOff>
    </xdr:from>
    <xdr:ext cx="1192947" cy="1076325"/>
    <xdr:pic>
      <xdr:nvPicPr>
        <xdr:cNvPr id="360" name="Picture 359">
          <a:extLst>
            <a:ext uri="{FF2B5EF4-FFF2-40B4-BE49-F238E27FC236}">
              <a16:creationId xmlns:a16="http://schemas.microsoft.com/office/drawing/2014/main" id="{B0DC9307-9065-4CF4-A11B-93E2994D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5306912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2526</xdr:row>
      <xdr:rowOff>28575</xdr:rowOff>
    </xdr:from>
    <xdr:ext cx="1343025" cy="552450"/>
    <xdr:pic>
      <xdr:nvPicPr>
        <xdr:cNvPr id="361" name="Picture 360" descr="C:\Users\WIN 10\Desktop\SIGN JANGAM (1).png">
          <a:extLst>
            <a:ext uri="{FF2B5EF4-FFF2-40B4-BE49-F238E27FC236}">
              <a16:creationId xmlns:a16="http://schemas.microsoft.com/office/drawing/2014/main" id="{9C692B20-6446-4073-B902-B47AE6AC6D1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2525</xdr:row>
      <xdr:rowOff>190500</xdr:rowOff>
    </xdr:from>
    <xdr:ext cx="1343025" cy="609600"/>
    <xdr:pic>
      <xdr:nvPicPr>
        <xdr:cNvPr id="362" name="Picture 361" descr="C:\Users\WIN 10\Desktop\SIGN JANGAM (1).png">
          <a:extLst>
            <a:ext uri="{FF2B5EF4-FFF2-40B4-BE49-F238E27FC236}">
              <a16:creationId xmlns:a16="http://schemas.microsoft.com/office/drawing/2014/main" id="{7851A17E-82BF-475B-9CF1-972E877F249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2558</xdr:row>
      <xdr:rowOff>50800</xdr:rowOff>
    </xdr:from>
    <xdr:ext cx="1192946" cy="1044575"/>
    <xdr:pic>
      <xdr:nvPicPr>
        <xdr:cNvPr id="363" name="Picture 362">
          <a:extLst>
            <a:ext uri="{FF2B5EF4-FFF2-40B4-BE49-F238E27FC236}">
              <a16:creationId xmlns:a16="http://schemas.microsoft.com/office/drawing/2014/main" id="{7C923410-385A-43E8-8742-5A782D398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6008270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2558</xdr:row>
      <xdr:rowOff>38101</xdr:rowOff>
    </xdr:from>
    <xdr:ext cx="1192947" cy="1085850"/>
    <xdr:pic>
      <xdr:nvPicPr>
        <xdr:cNvPr id="364" name="Picture 363">
          <a:extLst>
            <a:ext uri="{FF2B5EF4-FFF2-40B4-BE49-F238E27FC236}">
              <a16:creationId xmlns:a16="http://schemas.microsoft.com/office/drawing/2014/main" id="{19AAD1CC-E5CB-4E4C-A840-1D7D501AE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60070001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2560</xdr:row>
      <xdr:rowOff>28575</xdr:rowOff>
    </xdr:from>
    <xdr:ext cx="1343025" cy="552450"/>
    <xdr:pic>
      <xdr:nvPicPr>
        <xdr:cNvPr id="365" name="Picture 364" descr="C:\Users\WIN 10\Desktop\SIGN JANGAM (1).png">
          <a:extLst>
            <a:ext uri="{FF2B5EF4-FFF2-40B4-BE49-F238E27FC236}">
              <a16:creationId xmlns:a16="http://schemas.microsoft.com/office/drawing/2014/main" id="{35876A9A-3ADC-4C96-ADF9-18BC67B3CDF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2559</xdr:row>
      <xdr:rowOff>190500</xdr:rowOff>
    </xdr:from>
    <xdr:ext cx="1343025" cy="609600"/>
    <xdr:pic>
      <xdr:nvPicPr>
        <xdr:cNvPr id="366" name="Picture 365" descr="C:\Users\WIN 10\Desktop\SIGN JANGAM (1).png">
          <a:extLst>
            <a:ext uri="{FF2B5EF4-FFF2-40B4-BE49-F238E27FC236}">
              <a16:creationId xmlns:a16="http://schemas.microsoft.com/office/drawing/2014/main" id="{A294BA90-8B14-4D18-A356-74636AF44E0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2592</xdr:row>
      <xdr:rowOff>50800</xdr:rowOff>
    </xdr:from>
    <xdr:ext cx="1192946" cy="1035050"/>
    <xdr:pic>
      <xdr:nvPicPr>
        <xdr:cNvPr id="367" name="Picture 366">
          <a:extLst>
            <a:ext uri="{FF2B5EF4-FFF2-40B4-BE49-F238E27FC236}">
              <a16:creationId xmlns:a16="http://schemas.microsoft.com/office/drawing/2014/main" id="{3516B1E1-3A79-4327-8E57-57772039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67083575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2592</xdr:row>
      <xdr:rowOff>38101</xdr:rowOff>
    </xdr:from>
    <xdr:ext cx="1192947" cy="1047750"/>
    <xdr:pic>
      <xdr:nvPicPr>
        <xdr:cNvPr id="368" name="Picture 367">
          <a:extLst>
            <a:ext uri="{FF2B5EF4-FFF2-40B4-BE49-F238E27FC236}">
              <a16:creationId xmlns:a16="http://schemas.microsoft.com/office/drawing/2014/main" id="{6F6FCF42-399C-4231-859D-DD48634C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67070876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2594</xdr:row>
      <xdr:rowOff>28575</xdr:rowOff>
    </xdr:from>
    <xdr:ext cx="1343025" cy="552450"/>
    <xdr:pic>
      <xdr:nvPicPr>
        <xdr:cNvPr id="369" name="Picture 368" descr="C:\Users\WIN 10\Desktop\SIGN JANGAM (1).png">
          <a:extLst>
            <a:ext uri="{FF2B5EF4-FFF2-40B4-BE49-F238E27FC236}">
              <a16:creationId xmlns:a16="http://schemas.microsoft.com/office/drawing/2014/main" id="{5EB5B655-D97A-4278-B333-1F70F3C1827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2593</xdr:row>
      <xdr:rowOff>190500</xdr:rowOff>
    </xdr:from>
    <xdr:ext cx="1343025" cy="609600"/>
    <xdr:pic>
      <xdr:nvPicPr>
        <xdr:cNvPr id="370" name="Picture 369" descr="C:\Users\WIN 10\Desktop\SIGN JANGAM (1).png">
          <a:extLst>
            <a:ext uri="{FF2B5EF4-FFF2-40B4-BE49-F238E27FC236}">
              <a16:creationId xmlns:a16="http://schemas.microsoft.com/office/drawing/2014/main" id="{77C0606A-0E6B-4C26-9685-C362B1F7A2E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2626</xdr:row>
      <xdr:rowOff>50800</xdr:rowOff>
    </xdr:from>
    <xdr:ext cx="1192946" cy="1035050"/>
    <xdr:pic>
      <xdr:nvPicPr>
        <xdr:cNvPr id="371" name="Picture 370">
          <a:extLst>
            <a:ext uri="{FF2B5EF4-FFF2-40B4-BE49-F238E27FC236}">
              <a16:creationId xmlns:a16="http://schemas.microsoft.com/office/drawing/2014/main" id="{D14E1735-AB05-4476-9DE7-14D45807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740844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2626</xdr:row>
      <xdr:rowOff>38100</xdr:rowOff>
    </xdr:from>
    <xdr:ext cx="1192947" cy="1076325"/>
    <xdr:pic>
      <xdr:nvPicPr>
        <xdr:cNvPr id="372" name="Picture 371">
          <a:extLst>
            <a:ext uri="{FF2B5EF4-FFF2-40B4-BE49-F238E27FC236}">
              <a16:creationId xmlns:a16="http://schemas.microsoft.com/office/drawing/2014/main" id="{CFC0832A-EDFF-4976-9F86-14F5E8EE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74071750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2628</xdr:row>
      <xdr:rowOff>28575</xdr:rowOff>
    </xdr:from>
    <xdr:ext cx="1343025" cy="552450"/>
    <xdr:pic>
      <xdr:nvPicPr>
        <xdr:cNvPr id="373" name="Picture 372" descr="C:\Users\WIN 10\Desktop\SIGN JANGAM (1).png">
          <a:extLst>
            <a:ext uri="{FF2B5EF4-FFF2-40B4-BE49-F238E27FC236}">
              <a16:creationId xmlns:a16="http://schemas.microsoft.com/office/drawing/2014/main" id="{11996EB7-62E5-4F5A-A0D9-3CD2A658F4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2627</xdr:row>
      <xdr:rowOff>190500</xdr:rowOff>
    </xdr:from>
    <xdr:ext cx="1343025" cy="609600"/>
    <xdr:pic>
      <xdr:nvPicPr>
        <xdr:cNvPr id="374" name="Picture 373" descr="C:\Users\WIN 10\Desktop\SIGN JANGAM (1).png">
          <a:extLst>
            <a:ext uri="{FF2B5EF4-FFF2-40B4-BE49-F238E27FC236}">
              <a16:creationId xmlns:a16="http://schemas.microsoft.com/office/drawing/2014/main" id="{42341973-572F-4C1D-A27F-87D755ED5DC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2660</xdr:row>
      <xdr:rowOff>50800</xdr:rowOff>
    </xdr:from>
    <xdr:ext cx="1192946" cy="1073150"/>
    <xdr:pic>
      <xdr:nvPicPr>
        <xdr:cNvPr id="375" name="Picture 374">
          <a:extLst>
            <a:ext uri="{FF2B5EF4-FFF2-40B4-BE49-F238E27FC236}">
              <a16:creationId xmlns:a16="http://schemas.microsoft.com/office/drawing/2014/main" id="{24439EEF-79BF-4B6C-8011-80B91EFF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81085325"/>
          <a:ext cx="1192946" cy="10731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2660</xdr:row>
      <xdr:rowOff>38101</xdr:rowOff>
    </xdr:from>
    <xdr:ext cx="1192947" cy="1047750"/>
    <xdr:pic>
      <xdr:nvPicPr>
        <xdr:cNvPr id="376" name="Picture 375">
          <a:extLst>
            <a:ext uri="{FF2B5EF4-FFF2-40B4-BE49-F238E27FC236}">
              <a16:creationId xmlns:a16="http://schemas.microsoft.com/office/drawing/2014/main" id="{965D53D0-D33F-44D3-93B1-CBD7AF05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81072626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2662</xdr:row>
      <xdr:rowOff>28575</xdr:rowOff>
    </xdr:from>
    <xdr:ext cx="1343025" cy="552450"/>
    <xdr:pic>
      <xdr:nvPicPr>
        <xdr:cNvPr id="377" name="Picture 376" descr="C:\Users\WIN 10\Desktop\SIGN JANGAM (1).png">
          <a:extLst>
            <a:ext uri="{FF2B5EF4-FFF2-40B4-BE49-F238E27FC236}">
              <a16:creationId xmlns:a16="http://schemas.microsoft.com/office/drawing/2014/main" id="{F785F8E7-5959-4EDA-83E6-149BBFBE023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2661</xdr:row>
      <xdr:rowOff>190500</xdr:rowOff>
    </xdr:from>
    <xdr:ext cx="1343025" cy="609600"/>
    <xdr:pic>
      <xdr:nvPicPr>
        <xdr:cNvPr id="378" name="Picture 377" descr="C:\Users\WIN 10\Desktop\SIGN JANGAM (1).png">
          <a:extLst>
            <a:ext uri="{FF2B5EF4-FFF2-40B4-BE49-F238E27FC236}">
              <a16:creationId xmlns:a16="http://schemas.microsoft.com/office/drawing/2014/main" id="{D45358C4-B401-42E5-BB1F-CED6C1F74E0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2694</xdr:row>
      <xdr:rowOff>50800</xdr:rowOff>
    </xdr:from>
    <xdr:ext cx="1192946" cy="1063625"/>
    <xdr:pic>
      <xdr:nvPicPr>
        <xdr:cNvPr id="379" name="Picture 378">
          <a:extLst>
            <a:ext uri="{FF2B5EF4-FFF2-40B4-BE49-F238E27FC236}">
              <a16:creationId xmlns:a16="http://schemas.microsoft.com/office/drawing/2014/main" id="{49D1822C-CA32-4C01-A1CA-0F670E51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88086200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2694</xdr:row>
      <xdr:rowOff>38101</xdr:rowOff>
    </xdr:from>
    <xdr:ext cx="1192947" cy="1085850"/>
    <xdr:pic>
      <xdr:nvPicPr>
        <xdr:cNvPr id="380" name="Picture 379">
          <a:extLst>
            <a:ext uri="{FF2B5EF4-FFF2-40B4-BE49-F238E27FC236}">
              <a16:creationId xmlns:a16="http://schemas.microsoft.com/office/drawing/2014/main" id="{7124A768-7CB0-40C1-B7DA-D4F6459A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88073501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2696</xdr:row>
      <xdr:rowOff>28575</xdr:rowOff>
    </xdr:from>
    <xdr:ext cx="1343025" cy="552450"/>
    <xdr:pic>
      <xdr:nvPicPr>
        <xdr:cNvPr id="381" name="Picture 380" descr="C:\Users\WIN 10\Desktop\SIGN JANGAM (1).png">
          <a:extLst>
            <a:ext uri="{FF2B5EF4-FFF2-40B4-BE49-F238E27FC236}">
              <a16:creationId xmlns:a16="http://schemas.microsoft.com/office/drawing/2014/main" id="{95BC10FF-F22C-4428-A8A0-A137CBDEB4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2695</xdr:row>
      <xdr:rowOff>190500</xdr:rowOff>
    </xdr:from>
    <xdr:ext cx="1343025" cy="609600"/>
    <xdr:pic>
      <xdr:nvPicPr>
        <xdr:cNvPr id="382" name="Picture 381" descr="C:\Users\WIN 10\Desktop\SIGN JANGAM (1).png">
          <a:extLst>
            <a:ext uri="{FF2B5EF4-FFF2-40B4-BE49-F238E27FC236}">
              <a16:creationId xmlns:a16="http://schemas.microsoft.com/office/drawing/2014/main" id="{54592A03-7368-400B-A253-B61C04D0D88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2728</xdr:row>
      <xdr:rowOff>50800</xdr:rowOff>
    </xdr:from>
    <xdr:ext cx="1192946" cy="1006475"/>
    <xdr:pic>
      <xdr:nvPicPr>
        <xdr:cNvPr id="383" name="Picture 382">
          <a:extLst>
            <a:ext uri="{FF2B5EF4-FFF2-40B4-BE49-F238E27FC236}">
              <a16:creationId xmlns:a16="http://schemas.microsoft.com/office/drawing/2014/main" id="{ECF7E3F1-3A92-4881-8A7B-2D8FF479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595087075"/>
          <a:ext cx="1192946" cy="10064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2728</xdr:row>
      <xdr:rowOff>38101</xdr:rowOff>
    </xdr:from>
    <xdr:ext cx="1192947" cy="1047750"/>
    <xdr:pic>
      <xdr:nvPicPr>
        <xdr:cNvPr id="384" name="Picture 383">
          <a:extLst>
            <a:ext uri="{FF2B5EF4-FFF2-40B4-BE49-F238E27FC236}">
              <a16:creationId xmlns:a16="http://schemas.microsoft.com/office/drawing/2014/main" id="{220C33F7-70E8-48DC-AF30-4DDF058F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595074376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2730</xdr:row>
      <xdr:rowOff>28575</xdr:rowOff>
    </xdr:from>
    <xdr:ext cx="1343025" cy="552450"/>
    <xdr:pic>
      <xdr:nvPicPr>
        <xdr:cNvPr id="385" name="Picture 384" descr="C:\Users\WIN 10\Desktop\SIGN JANGAM (1).png">
          <a:extLst>
            <a:ext uri="{FF2B5EF4-FFF2-40B4-BE49-F238E27FC236}">
              <a16:creationId xmlns:a16="http://schemas.microsoft.com/office/drawing/2014/main" id="{4BAF868D-6D3D-4934-8C32-BD7D5B1DB8C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2729</xdr:row>
      <xdr:rowOff>190500</xdr:rowOff>
    </xdr:from>
    <xdr:ext cx="1343025" cy="609600"/>
    <xdr:pic>
      <xdr:nvPicPr>
        <xdr:cNvPr id="386" name="Picture 385" descr="C:\Users\WIN 10\Desktop\SIGN JANGAM (1).png">
          <a:extLst>
            <a:ext uri="{FF2B5EF4-FFF2-40B4-BE49-F238E27FC236}">
              <a16:creationId xmlns:a16="http://schemas.microsoft.com/office/drawing/2014/main" id="{C2E1B2C0-6CA8-46AE-8929-5329FC8AEF7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2762</xdr:row>
      <xdr:rowOff>50800</xdr:rowOff>
    </xdr:from>
    <xdr:ext cx="1192946" cy="1035050"/>
    <xdr:pic>
      <xdr:nvPicPr>
        <xdr:cNvPr id="387" name="Picture 386">
          <a:extLst>
            <a:ext uri="{FF2B5EF4-FFF2-40B4-BE49-F238E27FC236}">
              <a16:creationId xmlns:a16="http://schemas.microsoft.com/office/drawing/2014/main" id="{53D78889-D8BB-4E88-8DDC-4817CDD0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020879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2762</xdr:row>
      <xdr:rowOff>38101</xdr:rowOff>
    </xdr:from>
    <xdr:ext cx="1192947" cy="1066800"/>
    <xdr:pic>
      <xdr:nvPicPr>
        <xdr:cNvPr id="388" name="Picture 387">
          <a:extLst>
            <a:ext uri="{FF2B5EF4-FFF2-40B4-BE49-F238E27FC236}">
              <a16:creationId xmlns:a16="http://schemas.microsoft.com/office/drawing/2014/main" id="{DE1D160E-4AC4-4341-B2E0-E88562C0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02075251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2764</xdr:row>
      <xdr:rowOff>28575</xdr:rowOff>
    </xdr:from>
    <xdr:ext cx="1343025" cy="552450"/>
    <xdr:pic>
      <xdr:nvPicPr>
        <xdr:cNvPr id="389" name="Picture 388" descr="C:\Users\WIN 10\Desktop\SIGN JANGAM (1).png">
          <a:extLst>
            <a:ext uri="{FF2B5EF4-FFF2-40B4-BE49-F238E27FC236}">
              <a16:creationId xmlns:a16="http://schemas.microsoft.com/office/drawing/2014/main" id="{3DB309AB-822B-43BE-9AC2-350E642AD44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2763</xdr:row>
      <xdr:rowOff>190500</xdr:rowOff>
    </xdr:from>
    <xdr:ext cx="1343025" cy="609600"/>
    <xdr:pic>
      <xdr:nvPicPr>
        <xdr:cNvPr id="390" name="Picture 389" descr="C:\Users\WIN 10\Desktop\SIGN JANGAM (1).png">
          <a:extLst>
            <a:ext uri="{FF2B5EF4-FFF2-40B4-BE49-F238E27FC236}">
              <a16:creationId xmlns:a16="http://schemas.microsoft.com/office/drawing/2014/main" id="{197F8331-2EDA-4CE6-A82A-B3CC999C5EB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2796</xdr:row>
      <xdr:rowOff>50800</xdr:rowOff>
    </xdr:from>
    <xdr:ext cx="1192946" cy="1054100"/>
    <xdr:pic>
      <xdr:nvPicPr>
        <xdr:cNvPr id="391" name="Picture 390">
          <a:extLst>
            <a:ext uri="{FF2B5EF4-FFF2-40B4-BE49-F238E27FC236}">
              <a16:creationId xmlns:a16="http://schemas.microsoft.com/office/drawing/2014/main" id="{0F624B2A-36B7-4B45-B872-E83CED3A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0908882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2796</xdr:row>
      <xdr:rowOff>38101</xdr:rowOff>
    </xdr:from>
    <xdr:ext cx="1192947" cy="1066800"/>
    <xdr:pic>
      <xdr:nvPicPr>
        <xdr:cNvPr id="392" name="Picture 391">
          <a:extLst>
            <a:ext uri="{FF2B5EF4-FFF2-40B4-BE49-F238E27FC236}">
              <a16:creationId xmlns:a16="http://schemas.microsoft.com/office/drawing/2014/main" id="{13351CAD-1907-43F9-9363-2519BB45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0907612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2798</xdr:row>
      <xdr:rowOff>28575</xdr:rowOff>
    </xdr:from>
    <xdr:ext cx="1343025" cy="552450"/>
    <xdr:pic>
      <xdr:nvPicPr>
        <xdr:cNvPr id="393" name="Picture 392" descr="C:\Users\WIN 10\Desktop\SIGN JANGAM (1).png">
          <a:extLst>
            <a:ext uri="{FF2B5EF4-FFF2-40B4-BE49-F238E27FC236}">
              <a16:creationId xmlns:a16="http://schemas.microsoft.com/office/drawing/2014/main" id="{72A7BDDD-D3F0-49E7-A6C7-240BF0CFFE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2797</xdr:row>
      <xdr:rowOff>190500</xdr:rowOff>
    </xdr:from>
    <xdr:ext cx="1343025" cy="609600"/>
    <xdr:pic>
      <xdr:nvPicPr>
        <xdr:cNvPr id="394" name="Picture 393" descr="C:\Users\WIN 10\Desktop\SIGN JANGAM (1).png">
          <a:extLst>
            <a:ext uri="{FF2B5EF4-FFF2-40B4-BE49-F238E27FC236}">
              <a16:creationId xmlns:a16="http://schemas.microsoft.com/office/drawing/2014/main" id="{730F1C5D-A45C-4D6A-B729-9C7FAB1A59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2830</xdr:row>
      <xdr:rowOff>50800</xdr:rowOff>
    </xdr:from>
    <xdr:ext cx="1192946" cy="1044575"/>
    <xdr:pic>
      <xdr:nvPicPr>
        <xdr:cNvPr id="395" name="Picture 394">
          <a:extLst>
            <a:ext uri="{FF2B5EF4-FFF2-40B4-BE49-F238E27FC236}">
              <a16:creationId xmlns:a16="http://schemas.microsoft.com/office/drawing/2014/main" id="{FE65278C-2209-4629-8BD9-37A171F1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1608970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2830</xdr:row>
      <xdr:rowOff>38101</xdr:rowOff>
    </xdr:from>
    <xdr:ext cx="1192947" cy="1066800"/>
    <xdr:pic>
      <xdr:nvPicPr>
        <xdr:cNvPr id="396" name="Picture 395">
          <a:extLst>
            <a:ext uri="{FF2B5EF4-FFF2-40B4-BE49-F238E27FC236}">
              <a16:creationId xmlns:a16="http://schemas.microsoft.com/office/drawing/2014/main" id="{80DBD1A4-EEB3-4D42-9E5E-3B665695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16077001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2832</xdr:row>
      <xdr:rowOff>28575</xdr:rowOff>
    </xdr:from>
    <xdr:ext cx="1343025" cy="552450"/>
    <xdr:pic>
      <xdr:nvPicPr>
        <xdr:cNvPr id="397" name="Picture 396" descr="C:\Users\WIN 10\Desktop\SIGN JANGAM (1).png">
          <a:extLst>
            <a:ext uri="{FF2B5EF4-FFF2-40B4-BE49-F238E27FC236}">
              <a16:creationId xmlns:a16="http://schemas.microsoft.com/office/drawing/2014/main" id="{B63B6DF3-CDAC-4BC0-BE44-D44D6CFA962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2831</xdr:row>
      <xdr:rowOff>190500</xdr:rowOff>
    </xdr:from>
    <xdr:ext cx="1343025" cy="609600"/>
    <xdr:pic>
      <xdr:nvPicPr>
        <xdr:cNvPr id="398" name="Picture 397" descr="C:\Users\WIN 10\Desktop\SIGN JANGAM (1).png">
          <a:extLst>
            <a:ext uri="{FF2B5EF4-FFF2-40B4-BE49-F238E27FC236}">
              <a16:creationId xmlns:a16="http://schemas.microsoft.com/office/drawing/2014/main" id="{08427EA2-7D9E-46A7-84F6-4CCC624939A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2864</xdr:row>
      <xdr:rowOff>50800</xdr:rowOff>
    </xdr:from>
    <xdr:ext cx="1192946" cy="1082675"/>
    <xdr:pic>
      <xdr:nvPicPr>
        <xdr:cNvPr id="399" name="Picture 398">
          <a:extLst>
            <a:ext uri="{FF2B5EF4-FFF2-40B4-BE49-F238E27FC236}">
              <a16:creationId xmlns:a16="http://schemas.microsoft.com/office/drawing/2014/main" id="{80D3CD30-4E2F-4E2F-84E3-04DC9C06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23090575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2864</xdr:row>
      <xdr:rowOff>38101</xdr:rowOff>
    </xdr:from>
    <xdr:ext cx="1192947" cy="1066800"/>
    <xdr:pic>
      <xdr:nvPicPr>
        <xdr:cNvPr id="400" name="Picture 399">
          <a:extLst>
            <a:ext uri="{FF2B5EF4-FFF2-40B4-BE49-F238E27FC236}">
              <a16:creationId xmlns:a16="http://schemas.microsoft.com/office/drawing/2014/main" id="{72A0872A-9C2B-464B-8C5E-B4D871BC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2307787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2866</xdr:row>
      <xdr:rowOff>28575</xdr:rowOff>
    </xdr:from>
    <xdr:ext cx="1343025" cy="552450"/>
    <xdr:pic>
      <xdr:nvPicPr>
        <xdr:cNvPr id="401" name="Picture 400" descr="C:\Users\WIN 10\Desktop\SIGN JANGAM (1).png">
          <a:extLst>
            <a:ext uri="{FF2B5EF4-FFF2-40B4-BE49-F238E27FC236}">
              <a16:creationId xmlns:a16="http://schemas.microsoft.com/office/drawing/2014/main" id="{C6F1ECD0-F0B4-459F-B70D-C620D93F985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2865</xdr:row>
      <xdr:rowOff>190500</xdr:rowOff>
    </xdr:from>
    <xdr:ext cx="1343025" cy="609600"/>
    <xdr:pic>
      <xdr:nvPicPr>
        <xdr:cNvPr id="402" name="Picture 401" descr="C:\Users\WIN 10\Desktop\SIGN JANGAM (1).png">
          <a:extLst>
            <a:ext uri="{FF2B5EF4-FFF2-40B4-BE49-F238E27FC236}">
              <a16:creationId xmlns:a16="http://schemas.microsoft.com/office/drawing/2014/main" id="{6F5D53B0-70A0-43E1-81F5-2CCB13FF676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2898</xdr:row>
      <xdr:rowOff>50800</xdr:rowOff>
    </xdr:from>
    <xdr:ext cx="1192946" cy="1082675"/>
    <xdr:pic>
      <xdr:nvPicPr>
        <xdr:cNvPr id="403" name="Picture 402">
          <a:extLst>
            <a:ext uri="{FF2B5EF4-FFF2-40B4-BE49-F238E27FC236}">
              <a16:creationId xmlns:a16="http://schemas.microsoft.com/office/drawing/2014/main" id="{D914CC4F-5675-43D7-9CF4-E6866111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30091450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2898</xdr:row>
      <xdr:rowOff>38101</xdr:rowOff>
    </xdr:from>
    <xdr:ext cx="1192947" cy="1104899"/>
    <xdr:pic>
      <xdr:nvPicPr>
        <xdr:cNvPr id="404" name="Picture 403">
          <a:extLst>
            <a:ext uri="{FF2B5EF4-FFF2-40B4-BE49-F238E27FC236}">
              <a16:creationId xmlns:a16="http://schemas.microsoft.com/office/drawing/2014/main" id="{C6678694-6A9E-4E21-8A11-E1890FB32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30078751"/>
          <a:ext cx="1192947" cy="110489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2900</xdr:row>
      <xdr:rowOff>28575</xdr:rowOff>
    </xdr:from>
    <xdr:ext cx="1343025" cy="552450"/>
    <xdr:pic>
      <xdr:nvPicPr>
        <xdr:cNvPr id="405" name="Picture 404" descr="C:\Users\WIN 10\Desktop\SIGN JANGAM (1).png">
          <a:extLst>
            <a:ext uri="{FF2B5EF4-FFF2-40B4-BE49-F238E27FC236}">
              <a16:creationId xmlns:a16="http://schemas.microsoft.com/office/drawing/2014/main" id="{548F0667-DD92-4976-9129-B55E208B233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2899</xdr:row>
      <xdr:rowOff>190500</xdr:rowOff>
    </xdr:from>
    <xdr:ext cx="1343025" cy="609600"/>
    <xdr:pic>
      <xdr:nvPicPr>
        <xdr:cNvPr id="406" name="Picture 405" descr="C:\Users\WIN 10\Desktop\SIGN JANGAM (1).png">
          <a:extLst>
            <a:ext uri="{FF2B5EF4-FFF2-40B4-BE49-F238E27FC236}">
              <a16:creationId xmlns:a16="http://schemas.microsoft.com/office/drawing/2014/main" id="{391A271A-146A-4BF5-B353-D48DB49F84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2932</xdr:row>
      <xdr:rowOff>50800</xdr:rowOff>
    </xdr:from>
    <xdr:ext cx="1192946" cy="1092200"/>
    <xdr:pic>
      <xdr:nvPicPr>
        <xdr:cNvPr id="407" name="Picture 406">
          <a:extLst>
            <a:ext uri="{FF2B5EF4-FFF2-40B4-BE49-F238E27FC236}">
              <a16:creationId xmlns:a16="http://schemas.microsoft.com/office/drawing/2014/main" id="{786A3137-A0E2-4A5D-A5D2-D303F303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37092325"/>
          <a:ext cx="1192946" cy="10922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2932</xdr:row>
      <xdr:rowOff>38101</xdr:rowOff>
    </xdr:from>
    <xdr:ext cx="1192947" cy="1085850"/>
    <xdr:pic>
      <xdr:nvPicPr>
        <xdr:cNvPr id="408" name="Picture 407">
          <a:extLst>
            <a:ext uri="{FF2B5EF4-FFF2-40B4-BE49-F238E27FC236}">
              <a16:creationId xmlns:a16="http://schemas.microsoft.com/office/drawing/2014/main" id="{249C33D4-820C-4B5F-973E-07F0EC9B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37079626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2934</xdr:row>
      <xdr:rowOff>28575</xdr:rowOff>
    </xdr:from>
    <xdr:ext cx="1343025" cy="552450"/>
    <xdr:pic>
      <xdr:nvPicPr>
        <xdr:cNvPr id="409" name="Picture 408" descr="C:\Users\WIN 10\Desktop\SIGN JANGAM (1).png">
          <a:extLst>
            <a:ext uri="{FF2B5EF4-FFF2-40B4-BE49-F238E27FC236}">
              <a16:creationId xmlns:a16="http://schemas.microsoft.com/office/drawing/2014/main" id="{68B85D33-D1DE-4612-8DB5-E3AB47D86C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2933</xdr:row>
      <xdr:rowOff>190500</xdr:rowOff>
    </xdr:from>
    <xdr:ext cx="1343025" cy="609600"/>
    <xdr:pic>
      <xdr:nvPicPr>
        <xdr:cNvPr id="410" name="Picture 409" descr="C:\Users\WIN 10\Desktop\SIGN JANGAM (1).png">
          <a:extLst>
            <a:ext uri="{FF2B5EF4-FFF2-40B4-BE49-F238E27FC236}">
              <a16:creationId xmlns:a16="http://schemas.microsoft.com/office/drawing/2014/main" id="{38D4B10F-3E73-4068-BC5E-947342E2727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2966</xdr:row>
      <xdr:rowOff>50800</xdr:rowOff>
    </xdr:from>
    <xdr:ext cx="1192946" cy="1101725"/>
    <xdr:pic>
      <xdr:nvPicPr>
        <xdr:cNvPr id="411" name="Picture 410">
          <a:extLst>
            <a:ext uri="{FF2B5EF4-FFF2-40B4-BE49-F238E27FC236}">
              <a16:creationId xmlns:a16="http://schemas.microsoft.com/office/drawing/2014/main" id="{1281AE48-D531-49CA-BBF1-849C5803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44093200"/>
          <a:ext cx="1192946" cy="11017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2966</xdr:row>
      <xdr:rowOff>38100</xdr:rowOff>
    </xdr:from>
    <xdr:ext cx="1192947" cy="1133475"/>
    <xdr:pic>
      <xdr:nvPicPr>
        <xdr:cNvPr id="412" name="Picture 411">
          <a:extLst>
            <a:ext uri="{FF2B5EF4-FFF2-40B4-BE49-F238E27FC236}">
              <a16:creationId xmlns:a16="http://schemas.microsoft.com/office/drawing/2014/main" id="{02D079DA-A515-4984-9D5B-3CDA1F1E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44080500"/>
          <a:ext cx="1192947" cy="11334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2968</xdr:row>
      <xdr:rowOff>28575</xdr:rowOff>
    </xdr:from>
    <xdr:ext cx="1343025" cy="552450"/>
    <xdr:pic>
      <xdr:nvPicPr>
        <xdr:cNvPr id="413" name="Picture 412" descr="C:\Users\WIN 10\Desktop\SIGN JANGAM (1).png">
          <a:extLst>
            <a:ext uri="{FF2B5EF4-FFF2-40B4-BE49-F238E27FC236}">
              <a16:creationId xmlns:a16="http://schemas.microsoft.com/office/drawing/2014/main" id="{4503E4D7-BA51-4D59-AFFD-3405212774D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2967</xdr:row>
      <xdr:rowOff>190500</xdr:rowOff>
    </xdr:from>
    <xdr:ext cx="1343025" cy="609600"/>
    <xdr:pic>
      <xdr:nvPicPr>
        <xdr:cNvPr id="414" name="Picture 413" descr="C:\Users\WIN 10\Desktop\SIGN JANGAM (1).png">
          <a:extLst>
            <a:ext uri="{FF2B5EF4-FFF2-40B4-BE49-F238E27FC236}">
              <a16:creationId xmlns:a16="http://schemas.microsoft.com/office/drawing/2014/main" id="{2DC05AA4-832A-462E-94BC-87483B950A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3000</xdr:row>
      <xdr:rowOff>50800</xdr:rowOff>
    </xdr:from>
    <xdr:ext cx="1192946" cy="1044575"/>
    <xdr:pic>
      <xdr:nvPicPr>
        <xdr:cNvPr id="415" name="Picture 414">
          <a:extLst>
            <a:ext uri="{FF2B5EF4-FFF2-40B4-BE49-F238E27FC236}">
              <a16:creationId xmlns:a16="http://schemas.microsoft.com/office/drawing/2014/main" id="{F5B2D377-915C-4E32-B88D-A5E57498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51094075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3000</xdr:row>
      <xdr:rowOff>38101</xdr:rowOff>
    </xdr:from>
    <xdr:ext cx="1192947" cy="1104900"/>
    <xdr:pic>
      <xdr:nvPicPr>
        <xdr:cNvPr id="416" name="Picture 415">
          <a:extLst>
            <a:ext uri="{FF2B5EF4-FFF2-40B4-BE49-F238E27FC236}">
              <a16:creationId xmlns:a16="http://schemas.microsoft.com/office/drawing/2014/main" id="{F56FB4B9-F9D2-4CDB-AC9A-CD53CB06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51081376"/>
          <a:ext cx="1192947" cy="11049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3002</xdr:row>
      <xdr:rowOff>28575</xdr:rowOff>
    </xdr:from>
    <xdr:ext cx="1343025" cy="552450"/>
    <xdr:pic>
      <xdr:nvPicPr>
        <xdr:cNvPr id="417" name="Picture 416" descr="C:\Users\WIN 10\Desktop\SIGN JANGAM (1).png">
          <a:extLst>
            <a:ext uri="{FF2B5EF4-FFF2-40B4-BE49-F238E27FC236}">
              <a16:creationId xmlns:a16="http://schemas.microsoft.com/office/drawing/2014/main" id="{41800F41-FBAD-4FF2-A116-A2DDEAE2870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3001</xdr:row>
      <xdr:rowOff>190500</xdr:rowOff>
    </xdr:from>
    <xdr:ext cx="1343025" cy="609600"/>
    <xdr:pic>
      <xdr:nvPicPr>
        <xdr:cNvPr id="418" name="Picture 417" descr="C:\Users\WIN 10\Desktop\SIGN JANGAM (1).png">
          <a:extLst>
            <a:ext uri="{FF2B5EF4-FFF2-40B4-BE49-F238E27FC236}">
              <a16:creationId xmlns:a16="http://schemas.microsoft.com/office/drawing/2014/main" id="{657B9DAB-DB32-440C-A010-4A45A2D6C18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3034</xdr:row>
      <xdr:rowOff>50800</xdr:rowOff>
    </xdr:from>
    <xdr:ext cx="1192946" cy="1035050"/>
    <xdr:pic>
      <xdr:nvPicPr>
        <xdr:cNvPr id="419" name="Picture 418">
          <a:extLst>
            <a:ext uri="{FF2B5EF4-FFF2-40B4-BE49-F238E27FC236}">
              <a16:creationId xmlns:a16="http://schemas.microsoft.com/office/drawing/2014/main" id="{9A237830-DFB4-49AC-84C3-A0B57032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5809495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3034</xdr:row>
      <xdr:rowOff>38101</xdr:rowOff>
    </xdr:from>
    <xdr:ext cx="1192947" cy="1028700"/>
    <xdr:pic>
      <xdr:nvPicPr>
        <xdr:cNvPr id="420" name="Picture 419">
          <a:extLst>
            <a:ext uri="{FF2B5EF4-FFF2-40B4-BE49-F238E27FC236}">
              <a16:creationId xmlns:a16="http://schemas.microsoft.com/office/drawing/2014/main" id="{A034D779-E27A-4C69-B424-CB4BC883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5808225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3036</xdr:row>
      <xdr:rowOff>28575</xdr:rowOff>
    </xdr:from>
    <xdr:ext cx="1343025" cy="552450"/>
    <xdr:pic>
      <xdr:nvPicPr>
        <xdr:cNvPr id="421" name="Picture 420" descr="C:\Users\WIN 10\Desktop\SIGN JANGAM (1).png">
          <a:extLst>
            <a:ext uri="{FF2B5EF4-FFF2-40B4-BE49-F238E27FC236}">
              <a16:creationId xmlns:a16="http://schemas.microsoft.com/office/drawing/2014/main" id="{EE5F6526-4504-4D1E-8D43-470B517AF9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3035</xdr:row>
      <xdr:rowOff>190500</xdr:rowOff>
    </xdr:from>
    <xdr:ext cx="1343025" cy="609600"/>
    <xdr:pic>
      <xdr:nvPicPr>
        <xdr:cNvPr id="422" name="Picture 421" descr="C:\Users\WIN 10\Desktop\SIGN JANGAM (1).png">
          <a:extLst>
            <a:ext uri="{FF2B5EF4-FFF2-40B4-BE49-F238E27FC236}">
              <a16:creationId xmlns:a16="http://schemas.microsoft.com/office/drawing/2014/main" id="{EFA37025-2073-4AFB-9897-9A149C9B91B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3068</xdr:row>
      <xdr:rowOff>50800</xdr:rowOff>
    </xdr:from>
    <xdr:ext cx="1192946" cy="1044575"/>
    <xdr:pic>
      <xdr:nvPicPr>
        <xdr:cNvPr id="423" name="Picture 422">
          <a:extLst>
            <a:ext uri="{FF2B5EF4-FFF2-40B4-BE49-F238E27FC236}">
              <a16:creationId xmlns:a16="http://schemas.microsoft.com/office/drawing/2014/main" id="{1883A817-8974-459E-8A34-9CD00914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65095825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3068</xdr:row>
      <xdr:rowOff>38100</xdr:rowOff>
    </xdr:from>
    <xdr:ext cx="1192947" cy="1076325"/>
    <xdr:pic>
      <xdr:nvPicPr>
        <xdr:cNvPr id="424" name="Picture 423">
          <a:extLst>
            <a:ext uri="{FF2B5EF4-FFF2-40B4-BE49-F238E27FC236}">
              <a16:creationId xmlns:a16="http://schemas.microsoft.com/office/drawing/2014/main" id="{62ACF8B7-96F1-4749-BB45-F28D7274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6508312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3070</xdr:row>
      <xdr:rowOff>28575</xdr:rowOff>
    </xdr:from>
    <xdr:ext cx="1343025" cy="552450"/>
    <xdr:pic>
      <xdr:nvPicPr>
        <xdr:cNvPr id="425" name="Picture 424" descr="C:\Users\WIN 10\Desktop\SIGN JANGAM (1).png">
          <a:extLst>
            <a:ext uri="{FF2B5EF4-FFF2-40B4-BE49-F238E27FC236}">
              <a16:creationId xmlns:a16="http://schemas.microsoft.com/office/drawing/2014/main" id="{F11FF676-68AB-45E1-B9C8-86EAF3F8683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3069</xdr:row>
      <xdr:rowOff>190500</xdr:rowOff>
    </xdr:from>
    <xdr:ext cx="1343025" cy="609600"/>
    <xdr:pic>
      <xdr:nvPicPr>
        <xdr:cNvPr id="426" name="Picture 425" descr="C:\Users\WIN 10\Desktop\SIGN JANGAM (1).png">
          <a:extLst>
            <a:ext uri="{FF2B5EF4-FFF2-40B4-BE49-F238E27FC236}">
              <a16:creationId xmlns:a16="http://schemas.microsoft.com/office/drawing/2014/main" id="{1C4A2117-E3AA-4E0F-A488-77B6C160977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3102</xdr:row>
      <xdr:rowOff>50800</xdr:rowOff>
    </xdr:from>
    <xdr:ext cx="1192946" cy="1054100"/>
    <xdr:pic>
      <xdr:nvPicPr>
        <xdr:cNvPr id="427" name="Picture 426">
          <a:extLst>
            <a:ext uri="{FF2B5EF4-FFF2-40B4-BE49-F238E27FC236}">
              <a16:creationId xmlns:a16="http://schemas.microsoft.com/office/drawing/2014/main" id="{A2CA1AC8-B513-4ECE-8FCB-5D7B6CEF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72096700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3102</xdr:row>
      <xdr:rowOff>38101</xdr:rowOff>
    </xdr:from>
    <xdr:ext cx="1192947" cy="1066800"/>
    <xdr:pic>
      <xdr:nvPicPr>
        <xdr:cNvPr id="428" name="Picture 427">
          <a:extLst>
            <a:ext uri="{FF2B5EF4-FFF2-40B4-BE49-F238E27FC236}">
              <a16:creationId xmlns:a16="http://schemas.microsoft.com/office/drawing/2014/main" id="{F30B8007-9AD6-4EA7-B702-4607D279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72084001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3104</xdr:row>
      <xdr:rowOff>28575</xdr:rowOff>
    </xdr:from>
    <xdr:ext cx="1343025" cy="552450"/>
    <xdr:pic>
      <xdr:nvPicPr>
        <xdr:cNvPr id="429" name="Picture 428" descr="C:\Users\WIN 10\Desktop\SIGN JANGAM (1).png">
          <a:extLst>
            <a:ext uri="{FF2B5EF4-FFF2-40B4-BE49-F238E27FC236}">
              <a16:creationId xmlns:a16="http://schemas.microsoft.com/office/drawing/2014/main" id="{A26AB442-DB6A-4234-A52C-5AC37C93C42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3103</xdr:row>
      <xdr:rowOff>190500</xdr:rowOff>
    </xdr:from>
    <xdr:ext cx="1343025" cy="609600"/>
    <xdr:pic>
      <xdr:nvPicPr>
        <xdr:cNvPr id="430" name="Picture 429" descr="C:\Users\WIN 10\Desktop\SIGN JANGAM (1).png">
          <a:extLst>
            <a:ext uri="{FF2B5EF4-FFF2-40B4-BE49-F238E27FC236}">
              <a16:creationId xmlns:a16="http://schemas.microsoft.com/office/drawing/2014/main" id="{4CC8F908-AF0B-4AEE-8440-E7658CC4E82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3136</xdr:row>
      <xdr:rowOff>50800</xdr:rowOff>
    </xdr:from>
    <xdr:ext cx="1192946" cy="1073150"/>
    <xdr:pic>
      <xdr:nvPicPr>
        <xdr:cNvPr id="431" name="Picture 430">
          <a:extLst>
            <a:ext uri="{FF2B5EF4-FFF2-40B4-BE49-F238E27FC236}">
              <a16:creationId xmlns:a16="http://schemas.microsoft.com/office/drawing/2014/main" id="{1F814F86-0FFC-45CA-BB6E-E7D3BDCA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79097575"/>
          <a:ext cx="1192946" cy="10731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3136</xdr:row>
      <xdr:rowOff>38100</xdr:rowOff>
    </xdr:from>
    <xdr:ext cx="1192947" cy="1076325"/>
    <xdr:pic>
      <xdr:nvPicPr>
        <xdr:cNvPr id="432" name="Picture 431">
          <a:extLst>
            <a:ext uri="{FF2B5EF4-FFF2-40B4-BE49-F238E27FC236}">
              <a16:creationId xmlns:a16="http://schemas.microsoft.com/office/drawing/2014/main" id="{B831D006-5208-4F23-9553-9D906A10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7908487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3138</xdr:row>
      <xdr:rowOff>28575</xdr:rowOff>
    </xdr:from>
    <xdr:ext cx="1343025" cy="552450"/>
    <xdr:pic>
      <xdr:nvPicPr>
        <xdr:cNvPr id="433" name="Picture 432" descr="C:\Users\WIN 10\Desktop\SIGN JANGAM (1).png">
          <a:extLst>
            <a:ext uri="{FF2B5EF4-FFF2-40B4-BE49-F238E27FC236}">
              <a16:creationId xmlns:a16="http://schemas.microsoft.com/office/drawing/2014/main" id="{0CEC055C-38FF-464A-BE42-1D80C9B69C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3137</xdr:row>
      <xdr:rowOff>190500</xdr:rowOff>
    </xdr:from>
    <xdr:ext cx="1343025" cy="609600"/>
    <xdr:pic>
      <xdr:nvPicPr>
        <xdr:cNvPr id="434" name="Picture 433" descr="C:\Users\WIN 10\Desktop\SIGN JANGAM (1).png">
          <a:extLst>
            <a:ext uri="{FF2B5EF4-FFF2-40B4-BE49-F238E27FC236}">
              <a16:creationId xmlns:a16="http://schemas.microsoft.com/office/drawing/2014/main" id="{10455507-0F7B-49C2-A269-4265DD3F938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3170</xdr:row>
      <xdr:rowOff>50800</xdr:rowOff>
    </xdr:from>
    <xdr:ext cx="1192946" cy="1073150"/>
    <xdr:pic>
      <xdr:nvPicPr>
        <xdr:cNvPr id="435" name="Picture 434">
          <a:extLst>
            <a:ext uri="{FF2B5EF4-FFF2-40B4-BE49-F238E27FC236}">
              <a16:creationId xmlns:a16="http://schemas.microsoft.com/office/drawing/2014/main" id="{500C675A-FF2D-4DC1-9A77-BCE07D5A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86098450"/>
          <a:ext cx="1192946" cy="10731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3170</xdr:row>
      <xdr:rowOff>38101</xdr:rowOff>
    </xdr:from>
    <xdr:ext cx="1192947" cy="1085850"/>
    <xdr:pic>
      <xdr:nvPicPr>
        <xdr:cNvPr id="436" name="Picture 435">
          <a:extLst>
            <a:ext uri="{FF2B5EF4-FFF2-40B4-BE49-F238E27FC236}">
              <a16:creationId xmlns:a16="http://schemas.microsoft.com/office/drawing/2014/main" id="{24B06590-FF1E-40D1-8A34-5434C6D6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86085751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3172</xdr:row>
      <xdr:rowOff>28575</xdr:rowOff>
    </xdr:from>
    <xdr:ext cx="1343025" cy="552450"/>
    <xdr:pic>
      <xdr:nvPicPr>
        <xdr:cNvPr id="437" name="Picture 436" descr="C:\Users\WIN 10\Desktop\SIGN JANGAM (1).png">
          <a:extLst>
            <a:ext uri="{FF2B5EF4-FFF2-40B4-BE49-F238E27FC236}">
              <a16:creationId xmlns:a16="http://schemas.microsoft.com/office/drawing/2014/main" id="{34542870-222D-404D-ACAB-1FE83EB196D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3171</xdr:row>
      <xdr:rowOff>190500</xdr:rowOff>
    </xdr:from>
    <xdr:ext cx="1343025" cy="609600"/>
    <xdr:pic>
      <xdr:nvPicPr>
        <xdr:cNvPr id="438" name="Picture 437" descr="C:\Users\WIN 10\Desktop\SIGN JANGAM (1).png">
          <a:extLst>
            <a:ext uri="{FF2B5EF4-FFF2-40B4-BE49-F238E27FC236}">
              <a16:creationId xmlns:a16="http://schemas.microsoft.com/office/drawing/2014/main" id="{EBFE44DD-F3A7-46A0-85E4-49E265F0E86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3204</xdr:row>
      <xdr:rowOff>50800</xdr:rowOff>
    </xdr:from>
    <xdr:ext cx="1192946" cy="1054100"/>
    <xdr:pic>
      <xdr:nvPicPr>
        <xdr:cNvPr id="439" name="Picture 438">
          <a:extLst>
            <a:ext uri="{FF2B5EF4-FFF2-40B4-BE49-F238E27FC236}">
              <a16:creationId xmlns:a16="http://schemas.microsoft.com/office/drawing/2014/main" id="{7C2F49F2-177F-4DEB-8441-871CAE87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69309932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3204</xdr:row>
      <xdr:rowOff>38101</xdr:rowOff>
    </xdr:from>
    <xdr:ext cx="1192947" cy="1066800"/>
    <xdr:pic>
      <xdr:nvPicPr>
        <xdr:cNvPr id="440" name="Picture 439">
          <a:extLst>
            <a:ext uri="{FF2B5EF4-FFF2-40B4-BE49-F238E27FC236}">
              <a16:creationId xmlns:a16="http://schemas.microsoft.com/office/drawing/2014/main" id="{5361F22B-9AD3-4871-B68C-F9629F2E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69308662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3206</xdr:row>
      <xdr:rowOff>28575</xdr:rowOff>
    </xdr:from>
    <xdr:ext cx="1343025" cy="552450"/>
    <xdr:pic>
      <xdr:nvPicPr>
        <xdr:cNvPr id="441" name="Picture 440" descr="C:\Users\WIN 10\Desktop\SIGN JANGAM (1).png">
          <a:extLst>
            <a:ext uri="{FF2B5EF4-FFF2-40B4-BE49-F238E27FC236}">
              <a16:creationId xmlns:a16="http://schemas.microsoft.com/office/drawing/2014/main" id="{08B902A1-BB8E-4AA8-899C-E81A5EF0D55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3205</xdr:row>
      <xdr:rowOff>190500</xdr:rowOff>
    </xdr:from>
    <xdr:ext cx="1343025" cy="609600"/>
    <xdr:pic>
      <xdr:nvPicPr>
        <xdr:cNvPr id="442" name="Picture 441" descr="C:\Users\WIN 10\Desktop\SIGN JANGAM (1).png">
          <a:extLst>
            <a:ext uri="{FF2B5EF4-FFF2-40B4-BE49-F238E27FC236}">
              <a16:creationId xmlns:a16="http://schemas.microsoft.com/office/drawing/2014/main" id="{B5F91953-0AC9-4AA5-8AC0-72B7BF60E07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3238</xdr:row>
      <xdr:rowOff>50800</xdr:rowOff>
    </xdr:from>
    <xdr:ext cx="1192946" cy="1044575"/>
    <xdr:pic>
      <xdr:nvPicPr>
        <xdr:cNvPr id="443" name="Picture 442">
          <a:extLst>
            <a:ext uri="{FF2B5EF4-FFF2-40B4-BE49-F238E27FC236}">
              <a16:creationId xmlns:a16="http://schemas.microsoft.com/office/drawing/2014/main" id="{68EDE55D-ECCF-4ECE-9A67-52C4D1A37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0010020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3238</xdr:row>
      <xdr:rowOff>38100</xdr:rowOff>
    </xdr:from>
    <xdr:ext cx="1192947" cy="1057275"/>
    <xdr:pic>
      <xdr:nvPicPr>
        <xdr:cNvPr id="444" name="Picture 443">
          <a:extLst>
            <a:ext uri="{FF2B5EF4-FFF2-40B4-BE49-F238E27FC236}">
              <a16:creationId xmlns:a16="http://schemas.microsoft.com/office/drawing/2014/main" id="{E4725BE2-2167-47C7-A8C9-BA36DC90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00087500"/>
          <a:ext cx="1192947" cy="10572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3240</xdr:row>
      <xdr:rowOff>28575</xdr:rowOff>
    </xdr:from>
    <xdr:ext cx="1343025" cy="552450"/>
    <xdr:pic>
      <xdr:nvPicPr>
        <xdr:cNvPr id="445" name="Picture 444" descr="C:\Users\WIN 10\Desktop\SIGN JANGAM (1).png">
          <a:extLst>
            <a:ext uri="{FF2B5EF4-FFF2-40B4-BE49-F238E27FC236}">
              <a16:creationId xmlns:a16="http://schemas.microsoft.com/office/drawing/2014/main" id="{E564153D-B154-4AA3-B6C5-C66129B4F0A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3239</xdr:row>
      <xdr:rowOff>190500</xdr:rowOff>
    </xdr:from>
    <xdr:ext cx="1343025" cy="609600"/>
    <xdr:pic>
      <xdr:nvPicPr>
        <xdr:cNvPr id="446" name="Picture 445" descr="C:\Users\WIN 10\Desktop\SIGN JANGAM (1).png">
          <a:extLst>
            <a:ext uri="{FF2B5EF4-FFF2-40B4-BE49-F238E27FC236}">
              <a16:creationId xmlns:a16="http://schemas.microsoft.com/office/drawing/2014/main" id="{D9599B3D-FDEE-4513-A7E6-65E1533C89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3272</xdr:row>
      <xdr:rowOff>50800</xdr:rowOff>
    </xdr:from>
    <xdr:ext cx="1192946" cy="1101725"/>
    <xdr:pic>
      <xdr:nvPicPr>
        <xdr:cNvPr id="447" name="Picture 446">
          <a:extLst>
            <a:ext uri="{FF2B5EF4-FFF2-40B4-BE49-F238E27FC236}">
              <a16:creationId xmlns:a16="http://schemas.microsoft.com/office/drawing/2014/main" id="{CEED882A-FE23-496E-9938-E0A5DAEB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07101075"/>
          <a:ext cx="1192946" cy="11017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3272</xdr:row>
      <xdr:rowOff>38101</xdr:rowOff>
    </xdr:from>
    <xdr:ext cx="1192947" cy="1066800"/>
    <xdr:pic>
      <xdr:nvPicPr>
        <xdr:cNvPr id="448" name="Picture 447">
          <a:extLst>
            <a:ext uri="{FF2B5EF4-FFF2-40B4-BE49-F238E27FC236}">
              <a16:creationId xmlns:a16="http://schemas.microsoft.com/office/drawing/2014/main" id="{9C62BAC5-C3FB-4B0F-B1BD-2A51780B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0708837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3274</xdr:row>
      <xdr:rowOff>28575</xdr:rowOff>
    </xdr:from>
    <xdr:ext cx="1343025" cy="552450"/>
    <xdr:pic>
      <xdr:nvPicPr>
        <xdr:cNvPr id="449" name="Picture 448" descr="C:\Users\WIN 10\Desktop\SIGN JANGAM (1).png">
          <a:extLst>
            <a:ext uri="{FF2B5EF4-FFF2-40B4-BE49-F238E27FC236}">
              <a16:creationId xmlns:a16="http://schemas.microsoft.com/office/drawing/2014/main" id="{5C2898F2-E0BE-45C8-867F-3F4FF240CD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3273</xdr:row>
      <xdr:rowOff>190500</xdr:rowOff>
    </xdr:from>
    <xdr:ext cx="1343025" cy="609600"/>
    <xdr:pic>
      <xdr:nvPicPr>
        <xdr:cNvPr id="450" name="Picture 449" descr="C:\Users\WIN 10\Desktop\SIGN JANGAM (1).png">
          <a:extLst>
            <a:ext uri="{FF2B5EF4-FFF2-40B4-BE49-F238E27FC236}">
              <a16:creationId xmlns:a16="http://schemas.microsoft.com/office/drawing/2014/main" id="{E81D862C-56BB-4599-85CF-310DC50ED88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</xdr:colOff>
      <xdr:row>3306</xdr:row>
      <xdr:rowOff>88900</xdr:rowOff>
    </xdr:from>
    <xdr:ext cx="1192946" cy="1044575"/>
    <xdr:pic>
      <xdr:nvPicPr>
        <xdr:cNvPr id="451" name="Picture 450">
          <a:extLst>
            <a:ext uri="{FF2B5EF4-FFF2-40B4-BE49-F238E27FC236}">
              <a16:creationId xmlns:a16="http://schemas.microsoft.com/office/drawing/2014/main" id="{9F11E2FD-EC76-4078-83F6-5E5C3401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5" y="714140050"/>
          <a:ext cx="1192946" cy="10445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3306</xdr:row>
      <xdr:rowOff>66676</xdr:rowOff>
    </xdr:from>
    <xdr:ext cx="1192947" cy="1066800"/>
    <xdr:pic>
      <xdr:nvPicPr>
        <xdr:cNvPr id="452" name="Picture 451">
          <a:extLst>
            <a:ext uri="{FF2B5EF4-FFF2-40B4-BE49-F238E27FC236}">
              <a16:creationId xmlns:a16="http://schemas.microsoft.com/office/drawing/2014/main" id="{1A867DED-74A9-434D-B258-A5B9ABB9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14117826"/>
          <a:ext cx="1192947" cy="10668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3308</xdr:row>
      <xdr:rowOff>28575</xdr:rowOff>
    </xdr:from>
    <xdr:ext cx="1343025" cy="552450"/>
    <xdr:pic>
      <xdr:nvPicPr>
        <xdr:cNvPr id="453" name="Picture 452" descr="C:\Users\WIN 10\Desktop\SIGN JANGAM (1).png">
          <a:extLst>
            <a:ext uri="{FF2B5EF4-FFF2-40B4-BE49-F238E27FC236}">
              <a16:creationId xmlns:a16="http://schemas.microsoft.com/office/drawing/2014/main" id="{C28BD360-5857-4C81-8C1D-1AECDDFED57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3307</xdr:row>
      <xdr:rowOff>190500</xdr:rowOff>
    </xdr:from>
    <xdr:ext cx="1343025" cy="609600"/>
    <xdr:pic>
      <xdr:nvPicPr>
        <xdr:cNvPr id="454" name="Picture 453" descr="C:\Users\WIN 10\Desktop\SIGN JANGAM (1).png">
          <a:extLst>
            <a:ext uri="{FF2B5EF4-FFF2-40B4-BE49-F238E27FC236}">
              <a16:creationId xmlns:a16="http://schemas.microsoft.com/office/drawing/2014/main" id="{E46F9815-FC1E-43A4-A061-E5753AE498A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3340</xdr:row>
      <xdr:rowOff>50800</xdr:rowOff>
    </xdr:from>
    <xdr:ext cx="1192946" cy="1054100"/>
    <xdr:pic>
      <xdr:nvPicPr>
        <xdr:cNvPr id="455" name="Picture 454">
          <a:extLst>
            <a:ext uri="{FF2B5EF4-FFF2-40B4-BE49-F238E27FC236}">
              <a16:creationId xmlns:a16="http://schemas.microsoft.com/office/drawing/2014/main" id="{44BB2C07-4CF7-41AC-A3DF-5DEA177B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2110282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3340</xdr:row>
      <xdr:rowOff>38101</xdr:rowOff>
    </xdr:from>
    <xdr:ext cx="1192947" cy="1104900"/>
    <xdr:pic>
      <xdr:nvPicPr>
        <xdr:cNvPr id="456" name="Picture 455">
          <a:extLst>
            <a:ext uri="{FF2B5EF4-FFF2-40B4-BE49-F238E27FC236}">
              <a16:creationId xmlns:a16="http://schemas.microsoft.com/office/drawing/2014/main" id="{C2F2301C-1D26-4278-95B5-CF516996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21090126"/>
          <a:ext cx="1192947" cy="11049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3342</xdr:row>
      <xdr:rowOff>28575</xdr:rowOff>
    </xdr:from>
    <xdr:ext cx="1343025" cy="552450"/>
    <xdr:pic>
      <xdr:nvPicPr>
        <xdr:cNvPr id="457" name="Picture 456" descr="C:\Users\WIN 10\Desktop\SIGN JANGAM (1).png">
          <a:extLst>
            <a:ext uri="{FF2B5EF4-FFF2-40B4-BE49-F238E27FC236}">
              <a16:creationId xmlns:a16="http://schemas.microsoft.com/office/drawing/2014/main" id="{6EC84140-D050-418C-AD39-52865C258E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3341</xdr:row>
      <xdr:rowOff>190500</xdr:rowOff>
    </xdr:from>
    <xdr:ext cx="1343025" cy="609600"/>
    <xdr:pic>
      <xdr:nvPicPr>
        <xdr:cNvPr id="458" name="Picture 457" descr="C:\Users\WIN 10\Desktop\SIGN JANGAM (1).png">
          <a:extLst>
            <a:ext uri="{FF2B5EF4-FFF2-40B4-BE49-F238E27FC236}">
              <a16:creationId xmlns:a16="http://schemas.microsoft.com/office/drawing/2014/main" id="{66D1C319-1C78-4E4F-A4DA-3DFBBAB981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3374</xdr:row>
      <xdr:rowOff>50800</xdr:rowOff>
    </xdr:from>
    <xdr:ext cx="1192946" cy="1035050"/>
    <xdr:pic>
      <xdr:nvPicPr>
        <xdr:cNvPr id="459" name="Picture 458">
          <a:extLst>
            <a:ext uri="{FF2B5EF4-FFF2-40B4-BE49-F238E27FC236}">
              <a16:creationId xmlns:a16="http://schemas.microsoft.com/office/drawing/2014/main" id="{9404E9B7-C7F5-4254-8D60-C4E4CD16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28103700"/>
          <a:ext cx="1192946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3374</xdr:row>
      <xdr:rowOff>38101</xdr:rowOff>
    </xdr:from>
    <xdr:ext cx="1192947" cy="1047750"/>
    <xdr:pic>
      <xdr:nvPicPr>
        <xdr:cNvPr id="460" name="Picture 459">
          <a:extLst>
            <a:ext uri="{FF2B5EF4-FFF2-40B4-BE49-F238E27FC236}">
              <a16:creationId xmlns:a16="http://schemas.microsoft.com/office/drawing/2014/main" id="{3B7E0B86-A927-4E8A-A64F-B6EB55DC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28091001"/>
          <a:ext cx="1192947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3376</xdr:row>
      <xdr:rowOff>28575</xdr:rowOff>
    </xdr:from>
    <xdr:ext cx="1343025" cy="552450"/>
    <xdr:pic>
      <xdr:nvPicPr>
        <xdr:cNvPr id="461" name="Picture 460" descr="C:\Users\WIN 10\Desktop\SIGN JANGAM (1).png">
          <a:extLst>
            <a:ext uri="{FF2B5EF4-FFF2-40B4-BE49-F238E27FC236}">
              <a16:creationId xmlns:a16="http://schemas.microsoft.com/office/drawing/2014/main" id="{960DDEA0-D7B0-45B5-ADEA-33C499A082A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3375</xdr:row>
      <xdr:rowOff>190500</xdr:rowOff>
    </xdr:from>
    <xdr:ext cx="1343025" cy="609600"/>
    <xdr:pic>
      <xdr:nvPicPr>
        <xdr:cNvPr id="462" name="Picture 461" descr="C:\Users\WIN 10\Desktop\SIGN JANGAM (1).png">
          <a:extLst>
            <a:ext uri="{FF2B5EF4-FFF2-40B4-BE49-F238E27FC236}">
              <a16:creationId xmlns:a16="http://schemas.microsoft.com/office/drawing/2014/main" id="{C3B4A4EC-721D-46AD-8968-F9695957EF2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3408</xdr:row>
      <xdr:rowOff>50800</xdr:rowOff>
    </xdr:from>
    <xdr:ext cx="1192946" cy="1063625"/>
    <xdr:pic>
      <xdr:nvPicPr>
        <xdr:cNvPr id="463" name="Picture 462">
          <a:extLst>
            <a:ext uri="{FF2B5EF4-FFF2-40B4-BE49-F238E27FC236}">
              <a16:creationId xmlns:a16="http://schemas.microsoft.com/office/drawing/2014/main" id="{C869432C-A4DC-41D3-AD23-8FC20E0F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35104575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3408</xdr:row>
      <xdr:rowOff>38101</xdr:rowOff>
    </xdr:from>
    <xdr:ext cx="1192947" cy="1085850"/>
    <xdr:pic>
      <xdr:nvPicPr>
        <xdr:cNvPr id="464" name="Picture 463">
          <a:extLst>
            <a:ext uri="{FF2B5EF4-FFF2-40B4-BE49-F238E27FC236}">
              <a16:creationId xmlns:a16="http://schemas.microsoft.com/office/drawing/2014/main" id="{C45B382A-B435-43DE-8881-7603E3298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35091876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3410</xdr:row>
      <xdr:rowOff>28575</xdr:rowOff>
    </xdr:from>
    <xdr:ext cx="1343025" cy="552450"/>
    <xdr:pic>
      <xdr:nvPicPr>
        <xdr:cNvPr id="465" name="Picture 464" descr="C:\Users\WIN 10\Desktop\SIGN JANGAM (1).png">
          <a:extLst>
            <a:ext uri="{FF2B5EF4-FFF2-40B4-BE49-F238E27FC236}">
              <a16:creationId xmlns:a16="http://schemas.microsoft.com/office/drawing/2014/main" id="{83A920ED-C87C-4762-8A14-19B13A7A9CC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3409</xdr:row>
      <xdr:rowOff>190500</xdr:rowOff>
    </xdr:from>
    <xdr:ext cx="1343025" cy="609600"/>
    <xdr:pic>
      <xdr:nvPicPr>
        <xdr:cNvPr id="466" name="Picture 465" descr="C:\Users\WIN 10\Desktop\SIGN JANGAM (1).png">
          <a:extLst>
            <a:ext uri="{FF2B5EF4-FFF2-40B4-BE49-F238E27FC236}">
              <a16:creationId xmlns:a16="http://schemas.microsoft.com/office/drawing/2014/main" id="{3686E6C6-5B05-46AB-AAFC-B2BA65BA560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3442</xdr:row>
      <xdr:rowOff>50800</xdr:rowOff>
    </xdr:from>
    <xdr:ext cx="1192946" cy="1063625"/>
    <xdr:pic>
      <xdr:nvPicPr>
        <xdr:cNvPr id="467" name="Picture 466">
          <a:extLst>
            <a:ext uri="{FF2B5EF4-FFF2-40B4-BE49-F238E27FC236}">
              <a16:creationId xmlns:a16="http://schemas.microsoft.com/office/drawing/2014/main" id="{1F971F6A-D1BF-4471-824E-6C3F9C67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42105450"/>
          <a:ext cx="1192946" cy="10636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3442</xdr:row>
      <xdr:rowOff>38100</xdr:rowOff>
    </xdr:from>
    <xdr:ext cx="1192947" cy="1076325"/>
    <xdr:pic>
      <xdr:nvPicPr>
        <xdr:cNvPr id="468" name="Picture 467">
          <a:extLst>
            <a:ext uri="{FF2B5EF4-FFF2-40B4-BE49-F238E27FC236}">
              <a16:creationId xmlns:a16="http://schemas.microsoft.com/office/drawing/2014/main" id="{A0C18BBB-A5E7-453F-8E00-13929BDF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42092750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3444</xdr:row>
      <xdr:rowOff>28575</xdr:rowOff>
    </xdr:from>
    <xdr:ext cx="1343025" cy="552450"/>
    <xdr:pic>
      <xdr:nvPicPr>
        <xdr:cNvPr id="469" name="Picture 468" descr="C:\Users\WIN 10\Desktop\SIGN JANGAM (1).png">
          <a:extLst>
            <a:ext uri="{FF2B5EF4-FFF2-40B4-BE49-F238E27FC236}">
              <a16:creationId xmlns:a16="http://schemas.microsoft.com/office/drawing/2014/main" id="{48E05F55-19FB-463D-8247-847A96408D3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3443</xdr:row>
      <xdr:rowOff>190500</xdr:rowOff>
    </xdr:from>
    <xdr:ext cx="1343025" cy="609600"/>
    <xdr:pic>
      <xdr:nvPicPr>
        <xdr:cNvPr id="470" name="Picture 469" descr="C:\Users\WIN 10\Desktop\SIGN JANGAM (1).png">
          <a:extLst>
            <a:ext uri="{FF2B5EF4-FFF2-40B4-BE49-F238E27FC236}">
              <a16:creationId xmlns:a16="http://schemas.microsoft.com/office/drawing/2014/main" id="{C6DE5812-BA56-4F93-A6F2-39DD07F1933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3476</xdr:row>
      <xdr:rowOff>50800</xdr:rowOff>
    </xdr:from>
    <xdr:ext cx="1192946" cy="1111250"/>
    <xdr:pic>
      <xdr:nvPicPr>
        <xdr:cNvPr id="471" name="Picture 470">
          <a:extLst>
            <a:ext uri="{FF2B5EF4-FFF2-40B4-BE49-F238E27FC236}">
              <a16:creationId xmlns:a16="http://schemas.microsoft.com/office/drawing/2014/main" id="{D4CD6765-70B3-43C9-BF57-AB5276FD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49106325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3476</xdr:row>
      <xdr:rowOff>38100</xdr:rowOff>
    </xdr:from>
    <xdr:ext cx="1192947" cy="1114425"/>
    <xdr:pic>
      <xdr:nvPicPr>
        <xdr:cNvPr id="472" name="Picture 471">
          <a:extLst>
            <a:ext uri="{FF2B5EF4-FFF2-40B4-BE49-F238E27FC236}">
              <a16:creationId xmlns:a16="http://schemas.microsoft.com/office/drawing/2014/main" id="{50B8C6F4-E81B-41D5-9B1F-104DF461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49093625"/>
          <a:ext cx="1192947" cy="11144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3478</xdr:row>
      <xdr:rowOff>28575</xdr:rowOff>
    </xdr:from>
    <xdr:ext cx="1343025" cy="552450"/>
    <xdr:pic>
      <xdr:nvPicPr>
        <xdr:cNvPr id="473" name="Picture 472" descr="C:\Users\WIN 10\Desktop\SIGN JANGAM (1).png">
          <a:extLst>
            <a:ext uri="{FF2B5EF4-FFF2-40B4-BE49-F238E27FC236}">
              <a16:creationId xmlns:a16="http://schemas.microsoft.com/office/drawing/2014/main" id="{9E3EE33A-076A-4436-8B41-D44F87A5C71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3477</xdr:row>
      <xdr:rowOff>190500</xdr:rowOff>
    </xdr:from>
    <xdr:ext cx="1343025" cy="609600"/>
    <xdr:pic>
      <xdr:nvPicPr>
        <xdr:cNvPr id="474" name="Picture 473" descr="C:\Users\WIN 10\Desktop\SIGN JANGAM (1).png">
          <a:extLst>
            <a:ext uri="{FF2B5EF4-FFF2-40B4-BE49-F238E27FC236}">
              <a16:creationId xmlns:a16="http://schemas.microsoft.com/office/drawing/2014/main" id="{4828090B-070F-49CC-9499-2D47CC945BC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3510</xdr:row>
      <xdr:rowOff>50800</xdr:rowOff>
    </xdr:from>
    <xdr:ext cx="1192946" cy="1054100"/>
    <xdr:pic>
      <xdr:nvPicPr>
        <xdr:cNvPr id="475" name="Picture 474">
          <a:extLst>
            <a:ext uri="{FF2B5EF4-FFF2-40B4-BE49-F238E27FC236}">
              <a16:creationId xmlns:a16="http://schemas.microsoft.com/office/drawing/2014/main" id="{55EFAA29-8B32-48D8-A0A0-07608079F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56107200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3510</xdr:row>
      <xdr:rowOff>38101</xdr:rowOff>
    </xdr:from>
    <xdr:ext cx="1192947" cy="1028700"/>
    <xdr:pic>
      <xdr:nvPicPr>
        <xdr:cNvPr id="476" name="Picture 475">
          <a:extLst>
            <a:ext uri="{FF2B5EF4-FFF2-40B4-BE49-F238E27FC236}">
              <a16:creationId xmlns:a16="http://schemas.microsoft.com/office/drawing/2014/main" id="{588486DC-FAC4-4CA0-9D3C-DE45D101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56094501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3512</xdr:row>
      <xdr:rowOff>28575</xdr:rowOff>
    </xdr:from>
    <xdr:ext cx="1343025" cy="552450"/>
    <xdr:pic>
      <xdr:nvPicPr>
        <xdr:cNvPr id="477" name="Picture 476" descr="C:\Users\WIN 10\Desktop\SIGN JANGAM (1).png">
          <a:extLst>
            <a:ext uri="{FF2B5EF4-FFF2-40B4-BE49-F238E27FC236}">
              <a16:creationId xmlns:a16="http://schemas.microsoft.com/office/drawing/2014/main" id="{68216B6F-B8F3-416D-96BC-5BD810554DD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3511</xdr:row>
      <xdr:rowOff>190500</xdr:rowOff>
    </xdr:from>
    <xdr:ext cx="1343025" cy="609600"/>
    <xdr:pic>
      <xdr:nvPicPr>
        <xdr:cNvPr id="478" name="Picture 477" descr="C:\Users\WIN 10\Desktop\SIGN JANGAM (1).png">
          <a:extLst>
            <a:ext uri="{FF2B5EF4-FFF2-40B4-BE49-F238E27FC236}">
              <a16:creationId xmlns:a16="http://schemas.microsoft.com/office/drawing/2014/main" id="{41733B0D-2A61-428C-9285-912D3EF8B2D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3544</xdr:row>
      <xdr:rowOff>50800</xdr:rowOff>
    </xdr:from>
    <xdr:ext cx="1192946" cy="1082675"/>
    <xdr:pic>
      <xdr:nvPicPr>
        <xdr:cNvPr id="479" name="Picture 478">
          <a:extLst>
            <a:ext uri="{FF2B5EF4-FFF2-40B4-BE49-F238E27FC236}">
              <a16:creationId xmlns:a16="http://schemas.microsoft.com/office/drawing/2014/main" id="{DF7015AF-AF04-4C9C-9FA6-BB43319B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63108075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3544</xdr:row>
      <xdr:rowOff>38101</xdr:rowOff>
    </xdr:from>
    <xdr:ext cx="1192947" cy="1104900"/>
    <xdr:pic>
      <xdr:nvPicPr>
        <xdr:cNvPr id="480" name="Picture 479">
          <a:extLst>
            <a:ext uri="{FF2B5EF4-FFF2-40B4-BE49-F238E27FC236}">
              <a16:creationId xmlns:a16="http://schemas.microsoft.com/office/drawing/2014/main" id="{F66411E5-F79A-46C9-BF20-E70BD0A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63095376"/>
          <a:ext cx="1192947" cy="11049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3546</xdr:row>
      <xdr:rowOff>28575</xdr:rowOff>
    </xdr:from>
    <xdr:ext cx="1343025" cy="552450"/>
    <xdr:pic>
      <xdr:nvPicPr>
        <xdr:cNvPr id="481" name="Picture 480" descr="C:\Users\WIN 10\Desktop\SIGN JANGAM (1).png">
          <a:extLst>
            <a:ext uri="{FF2B5EF4-FFF2-40B4-BE49-F238E27FC236}">
              <a16:creationId xmlns:a16="http://schemas.microsoft.com/office/drawing/2014/main" id="{F8C8054B-ACB0-46F2-A538-9B92A89EE1F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3545</xdr:row>
      <xdr:rowOff>190500</xdr:rowOff>
    </xdr:from>
    <xdr:ext cx="1343025" cy="609600"/>
    <xdr:pic>
      <xdr:nvPicPr>
        <xdr:cNvPr id="482" name="Picture 481" descr="C:\Users\WIN 10\Desktop\SIGN JANGAM (1).png">
          <a:extLst>
            <a:ext uri="{FF2B5EF4-FFF2-40B4-BE49-F238E27FC236}">
              <a16:creationId xmlns:a16="http://schemas.microsoft.com/office/drawing/2014/main" id="{09467A58-2806-4914-8D3B-14C217F90DC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3578</xdr:row>
      <xdr:rowOff>50800</xdr:rowOff>
    </xdr:from>
    <xdr:ext cx="1192946" cy="1111250"/>
    <xdr:pic>
      <xdr:nvPicPr>
        <xdr:cNvPr id="483" name="Picture 482">
          <a:extLst>
            <a:ext uri="{FF2B5EF4-FFF2-40B4-BE49-F238E27FC236}">
              <a16:creationId xmlns:a16="http://schemas.microsoft.com/office/drawing/2014/main" id="{EF0CECB9-23C9-4553-BE6F-C7BD0909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70108950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3578</xdr:row>
      <xdr:rowOff>38100</xdr:rowOff>
    </xdr:from>
    <xdr:ext cx="1192947" cy="1114425"/>
    <xdr:pic>
      <xdr:nvPicPr>
        <xdr:cNvPr id="484" name="Picture 483">
          <a:extLst>
            <a:ext uri="{FF2B5EF4-FFF2-40B4-BE49-F238E27FC236}">
              <a16:creationId xmlns:a16="http://schemas.microsoft.com/office/drawing/2014/main" id="{A7172CD4-9A53-4E59-89D5-33FC8087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70096250"/>
          <a:ext cx="1192947" cy="11144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3580</xdr:row>
      <xdr:rowOff>28575</xdr:rowOff>
    </xdr:from>
    <xdr:ext cx="1343025" cy="552450"/>
    <xdr:pic>
      <xdr:nvPicPr>
        <xdr:cNvPr id="485" name="Picture 484" descr="C:\Users\WIN 10\Desktop\SIGN JANGAM (1).png">
          <a:extLst>
            <a:ext uri="{FF2B5EF4-FFF2-40B4-BE49-F238E27FC236}">
              <a16:creationId xmlns:a16="http://schemas.microsoft.com/office/drawing/2014/main" id="{60249CE0-7AD2-4B19-8A7A-5BEE8B421E5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3579</xdr:row>
      <xdr:rowOff>190500</xdr:rowOff>
    </xdr:from>
    <xdr:ext cx="1343025" cy="609600"/>
    <xdr:pic>
      <xdr:nvPicPr>
        <xdr:cNvPr id="486" name="Picture 485" descr="C:\Users\WIN 10\Desktop\SIGN JANGAM (1).png">
          <a:extLst>
            <a:ext uri="{FF2B5EF4-FFF2-40B4-BE49-F238E27FC236}">
              <a16:creationId xmlns:a16="http://schemas.microsoft.com/office/drawing/2014/main" id="{DC1E908D-3424-48CE-AC4F-BF0640B5C6F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3612</xdr:row>
      <xdr:rowOff>50800</xdr:rowOff>
    </xdr:from>
    <xdr:ext cx="1192946" cy="1082675"/>
    <xdr:pic>
      <xdr:nvPicPr>
        <xdr:cNvPr id="487" name="Picture 486">
          <a:extLst>
            <a:ext uri="{FF2B5EF4-FFF2-40B4-BE49-F238E27FC236}">
              <a16:creationId xmlns:a16="http://schemas.microsoft.com/office/drawing/2014/main" id="{077AC1AF-9EAB-438E-85C7-A02017784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77109825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3612</xdr:row>
      <xdr:rowOff>38101</xdr:rowOff>
    </xdr:from>
    <xdr:ext cx="1192947" cy="1123950"/>
    <xdr:pic>
      <xdr:nvPicPr>
        <xdr:cNvPr id="488" name="Picture 487">
          <a:extLst>
            <a:ext uri="{FF2B5EF4-FFF2-40B4-BE49-F238E27FC236}">
              <a16:creationId xmlns:a16="http://schemas.microsoft.com/office/drawing/2014/main" id="{EF13DE5E-5008-4D0D-8261-6686CB60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77097126"/>
          <a:ext cx="1192947" cy="11239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3614</xdr:row>
      <xdr:rowOff>28575</xdr:rowOff>
    </xdr:from>
    <xdr:ext cx="1343025" cy="552450"/>
    <xdr:pic>
      <xdr:nvPicPr>
        <xdr:cNvPr id="489" name="Picture 488" descr="C:\Users\WIN 10\Desktop\SIGN JANGAM (1).png">
          <a:extLst>
            <a:ext uri="{FF2B5EF4-FFF2-40B4-BE49-F238E27FC236}">
              <a16:creationId xmlns:a16="http://schemas.microsoft.com/office/drawing/2014/main" id="{CF30355B-81A9-4C1F-8BB7-178018D036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3613</xdr:row>
      <xdr:rowOff>190500</xdr:rowOff>
    </xdr:from>
    <xdr:ext cx="1343025" cy="609600"/>
    <xdr:pic>
      <xdr:nvPicPr>
        <xdr:cNvPr id="490" name="Picture 489" descr="C:\Users\WIN 10\Desktop\SIGN JANGAM (1).png">
          <a:extLst>
            <a:ext uri="{FF2B5EF4-FFF2-40B4-BE49-F238E27FC236}">
              <a16:creationId xmlns:a16="http://schemas.microsoft.com/office/drawing/2014/main" id="{6CC69F01-095C-4D16-A60E-620B41D512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3646</xdr:row>
      <xdr:rowOff>50800</xdr:rowOff>
    </xdr:from>
    <xdr:ext cx="1192946" cy="1082675"/>
    <xdr:pic>
      <xdr:nvPicPr>
        <xdr:cNvPr id="491" name="Picture 490">
          <a:extLst>
            <a:ext uri="{FF2B5EF4-FFF2-40B4-BE49-F238E27FC236}">
              <a16:creationId xmlns:a16="http://schemas.microsoft.com/office/drawing/2014/main" id="{398472D6-B6EA-42CC-BEFE-7B6753B6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84110700"/>
          <a:ext cx="1192946" cy="10826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3646</xdr:row>
      <xdr:rowOff>38101</xdr:rowOff>
    </xdr:from>
    <xdr:ext cx="1192947" cy="1104900"/>
    <xdr:pic>
      <xdr:nvPicPr>
        <xdr:cNvPr id="492" name="Picture 491">
          <a:extLst>
            <a:ext uri="{FF2B5EF4-FFF2-40B4-BE49-F238E27FC236}">
              <a16:creationId xmlns:a16="http://schemas.microsoft.com/office/drawing/2014/main" id="{1D59D84E-10B0-47C2-A79C-2370F4AF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84098001"/>
          <a:ext cx="1192947" cy="11049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3648</xdr:row>
      <xdr:rowOff>28575</xdr:rowOff>
    </xdr:from>
    <xdr:ext cx="1343025" cy="552450"/>
    <xdr:pic>
      <xdr:nvPicPr>
        <xdr:cNvPr id="493" name="Picture 492" descr="C:\Users\WIN 10\Desktop\SIGN JANGAM (1).png">
          <a:extLst>
            <a:ext uri="{FF2B5EF4-FFF2-40B4-BE49-F238E27FC236}">
              <a16:creationId xmlns:a16="http://schemas.microsoft.com/office/drawing/2014/main" id="{1E6E205E-11A2-4E03-98FC-482923025C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3647</xdr:row>
      <xdr:rowOff>190500</xdr:rowOff>
    </xdr:from>
    <xdr:ext cx="1343025" cy="609600"/>
    <xdr:pic>
      <xdr:nvPicPr>
        <xdr:cNvPr id="494" name="Picture 493" descr="C:\Users\WIN 10\Desktop\SIGN JANGAM (1).png">
          <a:extLst>
            <a:ext uri="{FF2B5EF4-FFF2-40B4-BE49-F238E27FC236}">
              <a16:creationId xmlns:a16="http://schemas.microsoft.com/office/drawing/2014/main" id="{88E8DB03-E265-4E5E-9965-843AC986446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3680</xdr:row>
      <xdr:rowOff>50800</xdr:rowOff>
    </xdr:from>
    <xdr:ext cx="1192946" cy="1092200"/>
    <xdr:pic>
      <xdr:nvPicPr>
        <xdr:cNvPr id="495" name="Picture 494">
          <a:extLst>
            <a:ext uri="{FF2B5EF4-FFF2-40B4-BE49-F238E27FC236}">
              <a16:creationId xmlns:a16="http://schemas.microsoft.com/office/drawing/2014/main" id="{FF39F715-87F0-4216-87DB-D311F487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91111575"/>
          <a:ext cx="1192946" cy="10922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3680</xdr:row>
      <xdr:rowOff>38101</xdr:rowOff>
    </xdr:from>
    <xdr:ext cx="1192947" cy="1085850"/>
    <xdr:pic>
      <xdr:nvPicPr>
        <xdr:cNvPr id="496" name="Picture 495">
          <a:extLst>
            <a:ext uri="{FF2B5EF4-FFF2-40B4-BE49-F238E27FC236}">
              <a16:creationId xmlns:a16="http://schemas.microsoft.com/office/drawing/2014/main" id="{224F2940-DE15-4A07-923C-E40DBA2DC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91098876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3682</xdr:row>
      <xdr:rowOff>28575</xdr:rowOff>
    </xdr:from>
    <xdr:ext cx="1343025" cy="552450"/>
    <xdr:pic>
      <xdr:nvPicPr>
        <xdr:cNvPr id="497" name="Picture 496" descr="C:\Users\WIN 10\Desktop\SIGN JANGAM (1).png">
          <a:extLst>
            <a:ext uri="{FF2B5EF4-FFF2-40B4-BE49-F238E27FC236}">
              <a16:creationId xmlns:a16="http://schemas.microsoft.com/office/drawing/2014/main" id="{C728ED18-9C4E-47CC-8B3B-00BE65F50EC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3681</xdr:row>
      <xdr:rowOff>190500</xdr:rowOff>
    </xdr:from>
    <xdr:ext cx="1343025" cy="609600"/>
    <xdr:pic>
      <xdr:nvPicPr>
        <xdr:cNvPr id="498" name="Picture 497" descr="C:\Users\WIN 10\Desktop\SIGN JANGAM (1).png">
          <a:extLst>
            <a:ext uri="{FF2B5EF4-FFF2-40B4-BE49-F238E27FC236}">
              <a16:creationId xmlns:a16="http://schemas.microsoft.com/office/drawing/2014/main" id="{254F644B-6541-4282-9B80-E4A1B426289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3714</xdr:row>
      <xdr:rowOff>50800</xdr:rowOff>
    </xdr:from>
    <xdr:ext cx="1192946" cy="1111250"/>
    <xdr:pic>
      <xdr:nvPicPr>
        <xdr:cNvPr id="499" name="Picture 498">
          <a:extLst>
            <a:ext uri="{FF2B5EF4-FFF2-40B4-BE49-F238E27FC236}">
              <a16:creationId xmlns:a16="http://schemas.microsoft.com/office/drawing/2014/main" id="{5A41C07C-A1DA-47BA-B891-72DDDB19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798112450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3714</xdr:row>
      <xdr:rowOff>38100</xdr:rowOff>
    </xdr:from>
    <xdr:ext cx="1192947" cy="1076325"/>
    <xdr:pic>
      <xdr:nvPicPr>
        <xdr:cNvPr id="500" name="Picture 499">
          <a:extLst>
            <a:ext uri="{FF2B5EF4-FFF2-40B4-BE49-F238E27FC236}">
              <a16:creationId xmlns:a16="http://schemas.microsoft.com/office/drawing/2014/main" id="{E4FC5653-27D7-4D2A-904C-A67931840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798099750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3716</xdr:row>
      <xdr:rowOff>28575</xdr:rowOff>
    </xdr:from>
    <xdr:ext cx="1343025" cy="552450"/>
    <xdr:pic>
      <xdr:nvPicPr>
        <xdr:cNvPr id="501" name="Picture 500" descr="C:\Users\WIN 10\Desktop\SIGN JANGAM (1).png">
          <a:extLst>
            <a:ext uri="{FF2B5EF4-FFF2-40B4-BE49-F238E27FC236}">
              <a16:creationId xmlns:a16="http://schemas.microsoft.com/office/drawing/2014/main" id="{550C2F81-6293-49CE-BC96-605E71508E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3715</xdr:row>
      <xdr:rowOff>190500</xdr:rowOff>
    </xdr:from>
    <xdr:ext cx="1343025" cy="609600"/>
    <xdr:pic>
      <xdr:nvPicPr>
        <xdr:cNvPr id="502" name="Picture 501" descr="C:\Users\WIN 10\Desktop\SIGN JANGAM (1).png">
          <a:extLst>
            <a:ext uri="{FF2B5EF4-FFF2-40B4-BE49-F238E27FC236}">
              <a16:creationId xmlns:a16="http://schemas.microsoft.com/office/drawing/2014/main" id="{C32E2A9C-9A51-47E4-AB0A-A063E5A991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3748</xdr:row>
      <xdr:rowOff>50800</xdr:rowOff>
    </xdr:from>
    <xdr:ext cx="1192946" cy="1054100"/>
    <xdr:pic>
      <xdr:nvPicPr>
        <xdr:cNvPr id="503" name="Picture 502">
          <a:extLst>
            <a:ext uri="{FF2B5EF4-FFF2-40B4-BE49-F238E27FC236}">
              <a16:creationId xmlns:a16="http://schemas.microsoft.com/office/drawing/2014/main" id="{13F2722A-B489-446E-A5F9-C59E1F5A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05113325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3748</xdr:row>
      <xdr:rowOff>38100</xdr:rowOff>
    </xdr:from>
    <xdr:ext cx="1192947" cy="1076325"/>
    <xdr:pic>
      <xdr:nvPicPr>
        <xdr:cNvPr id="504" name="Picture 503">
          <a:extLst>
            <a:ext uri="{FF2B5EF4-FFF2-40B4-BE49-F238E27FC236}">
              <a16:creationId xmlns:a16="http://schemas.microsoft.com/office/drawing/2014/main" id="{6EC63DC1-183C-4E9A-A457-1661F2D58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0510062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3750</xdr:row>
      <xdr:rowOff>28575</xdr:rowOff>
    </xdr:from>
    <xdr:ext cx="1343025" cy="552450"/>
    <xdr:pic>
      <xdr:nvPicPr>
        <xdr:cNvPr id="505" name="Picture 504" descr="C:\Users\WIN 10\Desktop\SIGN JANGAM (1).png">
          <a:extLst>
            <a:ext uri="{FF2B5EF4-FFF2-40B4-BE49-F238E27FC236}">
              <a16:creationId xmlns:a16="http://schemas.microsoft.com/office/drawing/2014/main" id="{239D35DD-F46C-48AD-AE75-B0C6DACE6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3749</xdr:row>
      <xdr:rowOff>190500</xdr:rowOff>
    </xdr:from>
    <xdr:ext cx="1343025" cy="609600"/>
    <xdr:pic>
      <xdr:nvPicPr>
        <xdr:cNvPr id="506" name="Picture 505" descr="C:\Users\WIN 10\Desktop\SIGN JANGAM (1).png">
          <a:extLst>
            <a:ext uri="{FF2B5EF4-FFF2-40B4-BE49-F238E27FC236}">
              <a16:creationId xmlns:a16="http://schemas.microsoft.com/office/drawing/2014/main" id="{4F508289-B23B-49F5-A00A-663653F2B5A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3782</xdr:row>
      <xdr:rowOff>50800</xdr:rowOff>
    </xdr:from>
    <xdr:ext cx="1192946" cy="1101725"/>
    <xdr:pic>
      <xdr:nvPicPr>
        <xdr:cNvPr id="507" name="Picture 506">
          <a:extLst>
            <a:ext uri="{FF2B5EF4-FFF2-40B4-BE49-F238E27FC236}">
              <a16:creationId xmlns:a16="http://schemas.microsoft.com/office/drawing/2014/main" id="{3BCB9673-59EC-4583-B45D-2CBE6584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12114200"/>
          <a:ext cx="1192946" cy="11017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3782</xdr:row>
      <xdr:rowOff>38100</xdr:rowOff>
    </xdr:from>
    <xdr:ext cx="1192947" cy="1095375"/>
    <xdr:pic>
      <xdr:nvPicPr>
        <xdr:cNvPr id="508" name="Picture 507">
          <a:extLst>
            <a:ext uri="{FF2B5EF4-FFF2-40B4-BE49-F238E27FC236}">
              <a16:creationId xmlns:a16="http://schemas.microsoft.com/office/drawing/2014/main" id="{9263A2DD-6D01-487C-AFFE-5F1B5842C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12101500"/>
          <a:ext cx="1192947" cy="10953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3784</xdr:row>
      <xdr:rowOff>28575</xdr:rowOff>
    </xdr:from>
    <xdr:ext cx="1343025" cy="552450"/>
    <xdr:pic>
      <xdr:nvPicPr>
        <xdr:cNvPr id="509" name="Picture 508" descr="C:\Users\WIN 10\Desktop\SIGN JANGAM (1).png">
          <a:extLst>
            <a:ext uri="{FF2B5EF4-FFF2-40B4-BE49-F238E27FC236}">
              <a16:creationId xmlns:a16="http://schemas.microsoft.com/office/drawing/2014/main" id="{0F45A5E0-834F-4B01-95C7-964FBE6C521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3783</xdr:row>
      <xdr:rowOff>190500</xdr:rowOff>
    </xdr:from>
    <xdr:ext cx="1343025" cy="609600"/>
    <xdr:pic>
      <xdr:nvPicPr>
        <xdr:cNvPr id="510" name="Picture 509" descr="C:\Users\WIN 10\Desktop\SIGN JANGAM (1).png">
          <a:extLst>
            <a:ext uri="{FF2B5EF4-FFF2-40B4-BE49-F238E27FC236}">
              <a16:creationId xmlns:a16="http://schemas.microsoft.com/office/drawing/2014/main" id="{CB27341D-2EBC-49EC-A83A-38BB633E6EB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3816</xdr:row>
      <xdr:rowOff>50800</xdr:rowOff>
    </xdr:from>
    <xdr:ext cx="1192946" cy="1101725"/>
    <xdr:pic>
      <xdr:nvPicPr>
        <xdr:cNvPr id="511" name="Picture 510">
          <a:extLst>
            <a:ext uri="{FF2B5EF4-FFF2-40B4-BE49-F238E27FC236}">
              <a16:creationId xmlns:a16="http://schemas.microsoft.com/office/drawing/2014/main" id="{93E39D27-2215-4D1D-8126-8D6BF22B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19115075"/>
          <a:ext cx="1192946" cy="11017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3816</xdr:row>
      <xdr:rowOff>38101</xdr:rowOff>
    </xdr:from>
    <xdr:ext cx="1192947" cy="1123950"/>
    <xdr:pic>
      <xdr:nvPicPr>
        <xdr:cNvPr id="512" name="Picture 511">
          <a:extLst>
            <a:ext uri="{FF2B5EF4-FFF2-40B4-BE49-F238E27FC236}">
              <a16:creationId xmlns:a16="http://schemas.microsoft.com/office/drawing/2014/main" id="{4D2725BD-5627-4D89-905F-99B757051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19102376"/>
          <a:ext cx="1192947" cy="11239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3818</xdr:row>
      <xdr:rowOff>28575</xdr:rowOff>
    </xdr:from>
    <xdr:ext cx="1343025" cy="552450"/>
    <xdr:pic>
      <xdr:nvPicPr>
        <xdr:cNvPr id="513" name="Picture 512" descr="C:\Users\WIN 10\Desktop\SIGN JANGAM (1).png">
          <a:extLst>
            <a:ext uri="{FF2B5EF4-FFF2-40B4-BE49-F238E27FC236}">
              <a16:creationId xmlns:a16="http://schemas.microsoft.com/office/drawing/2014/main" id="{44FA693A-CEA5-458C-94BF-01DE0F19F1F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3817</xdr:row>
      <xdr:rowOff>190500</xdr:rowOff>
    </xdr:from>
    <xdr:ext cx="1343025" cy="609600"/>
    <xdr:pic>
      <xdr:nvPicPr>
        <xdr:cNvPr id="514" name="Picture 513" descr="C:\Users\WIN 10\Desktop\SIGN JANGAM (1).png">
          <a:extLst>
            <a:ext uri="{FF2B5EF4-FFF2-40B4-BE49-F238E27FC236}">
              <a16:creationId xmlns:a16="http://schemas.microsoft.com/office/drawing/2014/main" id="{55AFADC8-EDFE-431C-B270-1C4B198F6A9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3850</xdr:row>
      <xdr:rowOff>50800</xdr:rowOff>
    </xdr:from>
    <xdr:ext cx="1192946" cy="1101725"/>
    <xdr:pic>
      <xdr:nvPicPr>
        <xdr:cNvPr id="515" name="Picture 514">
          <a:extLst>
            <a:ext uri="{FF2B5EF4-FFF2-40B4-BE49-F238E27FC236}">
              <a16:creationId xmlns:a16="http://schemas.microsoft.com/office/drawing/2014/main" id="{C97BFD32-E2E7-459E-B47D-8D150E01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26115950"/>
          <a:ext cx="1192946" cy="110172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3850</xdr:row>
      <xdr:rowOff>38100</xdr:rowOff>
    </xdr:from>
    <xdr:ext cx="1192947" cy="1114425"/>
    <xdr:pic>
      <xdr:nvPicPr>
        <xdr:cNvPr id="516" name="Picture 515">
          <a:extLst>
            <a:ext uri="{FF2B5EF4-FFF2-40B4-BE49-F238E27FC236}">
              <a16:creationId xmlns:a16="http://schemas.microsoft.com/office/drawing/2014/main" id="{A7BF4223-30E1-4D67-87B5-099D877E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26103250"/>
          <a:ext cx="1192947" cy="11144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3852</xdr:row>
      <xdr:rowOff>28575</xdr:rowOff>
    </xdr:from>
    <xdr:ext cx="1343025" cy="552450"/>
    <xdr:pic>
      <xdr:nvPicPr>
        <xdr:cNvPr id="517" name="Picture 516" descr="C:\Users\WIN 10\Desktop\SIGN JANGAM (1).png">
          <a:extLst>
            <a:ext uri="{FF2B5EF4-FFF2-40B4-BE49-F238E27FC236}">
              <a16:creationId xmlns:a16="http://schemas.microsoft.com/office/drawing/2014/main" id="{5B2B6325-7323-4DD1-9BAB-924CEB755F4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3851</xdr:row>
      <xdr:rowOff>190500</xdr:rowOff>
    </xdr:from>
    <xdr:ext cx="1343025" cy="609600"/>
    <xdr:pic>
      <xdr:nvPicPr>
        <xdr:cNvPr id="518" name="Picture 517" descr="C:\Users\WIN 10\Desktop\SIGN JANGAM (1).png">
          <a:extLst>
            <a:ext uri="{FF2B5EF4-FFF2-40B4-BE49-F238E27FC236}">
              <a16:creationId xmlns:a16="http://schemas.microsoft.com/office/drawing/2014/main" id="{A79AD4B7-1A71-4DFE-8262-5D20454B14B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3884</xdr:row>
      <xdr:rowOff>50801</xdr:rowOff>
    </xdr:from>
    <xdr:ext cx="1192946" cy="1054100"/>
    <xdr:pic>
      <xdr:nvPicPr>
        <xdr:cNvPr id="519" name="Picture 518">
          <a:extLst>
            <a:ext uri="{FF2B5EF4-FFF2-40B4-BE49-F238E27FC236}">
              <a16:creationId xmlns:a16="http://schemas.microsoft.com/office/drawing/2014/main" id="{2791C300-61EE-4E3A-AAF8-7E852391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33116826"/>
          <a:ext cx="1192946" cy="105410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3884</xdr:row>
      <xdr:rowOff>38100</xdr:rowOff>
    </xdr:from>
    <xdr:ext cx="1192947" cy="1076325"/>
    <xdr:pic>
      <xdr:nvPicPr>
        <xdr:cNvPr id="520" name="Picture 519">
          <a:extLst>
            <a:ext uri="{FF2B5EF4-FFF2-40B4-BE49-F238E27FC236}">
              <a16:creationId xmlns:a16="http://schemas.microsoft.com/office/drawing/2014/main" id="{DC3F1263-7F8B-4967-9425-0F482170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33104125"/>
          <a:ext cx="1192947" cy="10763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3886</xdr:row>
      <xdr:rowOff>28575</xdr:rowOff>
    </xdr:from>
    <xdr:ext cx="1343025" cy="552450"/>
    <xdr:pic>
      <xdr:nvPicPr>
        <xdr:cNvPr id="521" name="Picture 520" descr="C:\Users\WIN 10\Desktop\SIGN JANGAM (1).png">
          <a:extLst>
            <a:ext uri="{FF2B5EF4-FFF2-40B4-BE49-F238E27FC236}">
              <a16:creationId xmlns:a16="http://schemas.microsoft.com/office/drawing/2014/main" id="{790F42C0-62E4-42A8-868E-9C200DBA8CB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3885</xdr:row>
      <xdr:rowOff>190500</xdr:rowOff>
    </xdr:from>
    <xdr:ext cx="1343025" cy="609600"/>
    <xdr:pic>
      <xdr:nvPicPr>
        <xdr:cNvPr id="522" name="Picture 521" descr="C:\Users\WIN 10\Desktop\SIGN JANGAM (1).png">
          <a:extLst>
            <a:ext uri="{FF2B5EF4-FFF2-40B4-BE49-F238E27FC236}">
              <a16:creationId xmlns:a16="http://schemas.microsoft.com/office/drawing/2014/main" id="{7B1456BF-0119-422D-932E-1065C89F8AA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3918</xdr:row>
      <xdr:rowOff>50800</xdr:rowOff>
    </xdr:from>
    <xdr:ext cx="1192946" cy="1111250"/>
    <xdr:pic>
      <xdr:nvPicPr>
        <xdr:cNvPr id="523" name="Picture 522">
          <a:extLst>
            <a:ext uri="{FF2B5EF4-FFF2-40B4-BE49-F238E27FC236}">
              <a16:creationId xmlns:a16="http://schemas.microsoft.com/office/drawing/2014/main" id="{DE61FE62-5CCC-441D-BA7C-B3270D1F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40117700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3918</xdr:row>
      <xdr:rowOff>38101</xdr:rowOff>
    </xdr:from>
    <xdr:ext cx="1192947" cy="1085850"/>
    <xdr:pic>
      <xdr:nvPicPr>
        <xdr:cNvPr id="524" name="Picture 523">
          <a:extLst>
            <a:ext uri="{FF2B5EF4-FFF2-40B4-BE49-F238E27FC236}">
              <a16:creationId xmlns:a16="http://schemas.microsoft.com/office/drawing/2014/main" id="{79F23FF1-A3C5-4448-8799-8EF43B60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40105001"/>
          <a:ext cx="1192947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3920</xdr:row>
      <xdr:rowOff>28575</xdr:rowOff>
    </xdr:from>
    <xdr:ext cx="1343025" cy="552450"/>
    <xdr:pic>
      <xdr:nvPicPr>
        <xdr:cNvPr id="525" name="Picture 524" descr="C:\Users\WIN 10\Desktop\SIGN JANGAM (1).png">
          <a:extLst>
            <a:ext uri="{FF2B5EF4-FFF2-40B4-BE49-F238E27FC236}">
              <a16:creationId xmlns:a16="http://schemas.microsoft.com/office/drawing/2014/main" id="{4912477F-78CF-4745-A589-CC1532E4BC3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3919</xdr:row>
      <xdr:rowOff>190500</xdr:rowOff>
    </xdr:from>
    <xdr:ext cx="1343025" cy="609600"/>
    <xdr:pic>
      <xdr:nvPicPr>
        <xdr:cNvPr id="526" name="Picture 525" descr="C:\Users\WIN 10\Desktop\SIGN JANGAM (1).png">
          <a:extLst>
            <a:ext uri="{FF2B5EF4-FFF2-40B4-BE49-F238E27FC236}">
              <a16:creationId xmlns:a16="http://schemas.microsoft.com/office/drawing/2014/main" id="{25C1BACE-688C-415D-9C22-B5E4583EFA8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3952</xdr:row>
      <xdr:rowOff>50800</xdr:rowOff>
    </xdr:from>
    <xdr:ext cx="1192946" cy="1120775"/>
    <xdr:pic>
      <xdr:nvPicPr>
        <xdr:cNvPr id="527" name="Picture 526">
          <a:extLst>
            <a:ext uri="{FF2B5EF4-FFF2-40B4-BE49-F238E27FC236}">
              <a16:creationId xmlns:a16="http://schemas.microsoft.com/office/drawing/2014/main" id="{7B2CB5D1-5DB3-42F9-97C6-1910978F1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47118575"/>
          <a:ext cx="1192946" cy="11207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3952</xdr:row>
      <xdr:rowOff>38101</xdr:rowOff>
    </xdr:from>
    <xdr:ext cx="1192947" cy="1028700"/>
    <xdr:pic>
      <xdr:nvPicPr>
        <xdr:cNvPr id="528" name="Picture 527">
          <a:extLst>
            <a:ext uri="{FF2B5EF4-FFF2-40B4-BE49-F238E27FC236}">
              <a16:creationId xmlns:a16="http://schemas.microsoft.com/office/drawing/2014/main" id="{691152D9-F06E-4FA3-80EA-C83AC78C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47105876"/>
          <a:ext cx="1192947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3954</xdr:row>
      <xdr:rowOff>28575</xdr:rowOff>
    </xdr:from>
    <xdr:ext cx="1343025" cy="552450"/>
    <xdr:pic>
      <xdr:nvPicPr>
        <xdr:cNvPr id="529" name="Picture 528" descr="C:\Users\WIN 10\Desktop\SIGN JANGAM (1).png">
          <a:extLst>
            <a:ext uri="{FF2B5EF4-FFF2-40B4-BE49-F238E27FC236}">
              <a16:creationId xmlns:a16="http://schemas.microsoft.com/office/drawing/2014/main" id="{D3E99F01-5DE3-42E4-839B-3F6C33610E7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3953</xdr:row>
      <xdr:rowOff>190500</xdr:rowOff>
    </xdr:from>
    <xdr:ext cx="1343025" cy="609600"/>
    <xdr:pic>
      <xdr:nvPicPr>
        <xdr:cNvPr id="530" name="Picture 529" descr="C:\Users\WIN 10\Desktop\SIGN JANGAM (1).png">
          <a:extLst>
            <a:ext uri="{FF2B5EF4-FFF2-40B4-BE49-F238E27FC236}">
              <a16:creationId xmlns:a16="http://schemas.microsoft.com/office/drawing/2014/main" id="{7EA11E71-32C3-4BD8-B86C-9355D0171B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3986</xdr:row>
      <xdr:rowOff>50801</xdr:rowOff>
    </xdr:from>
    <xdr:ext cx="1127125" cy="1092200"/>
    <xdr:pic>
      <xdr:nvPicPr>
        <xdr:cNvPr id="531" name="Picture 530">
          <a:extLst>
            <a:ext uri="{FF2B5EF4-FFF2-40B4-BE49-F238E27FC236}">
              <a16:creationId xmlns:a16="http://schemas.microsoft.com/office/drawing/2014/main" id="{0D7C1D7D-C0B2-4C5A-A591-BE1F56A7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54119451"/>
          <a:ext cx="1127125" cy="1092200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3986</xdr:row>
      <xdr:rowOff>38101</xdr:rowOff>
    </xdr:from>
    <xdr:ext cx="965200" cy="1024974"/>
    <xdr:pic>
      <xdr:nvPicPr>
        <xdr:cNvPr id="532" name="Picture 531">
          <a:extLst>
            <a:ext uri="{FF2B5EF4-FFF2-40B4-BE49-F238E27FC236}">
              <a16:creationId xmlns:a16="http://schemas.microsoft.com/office/drawing/2014/main" id="{01588BBC-A8EC-417E-ABF8-21642405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854106751"/>
          <a:ext cx="965200" cy="1024974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3988</xdr:row>
      <xdr:rowOff>28575</xdr:rowOff>
    </xdr:from>
    <xdr:ext cx="1343025" cy="552450"/>
    <xdr:pic>
      <xdr:nvPicPr>
        <xdr:cNvPr id="533" name="Picture 532" descr="C:\Users\WIN 10\Desktop\SIGN JANGAM (1).png">
          <a:extLst>
            <a:ext uri="{FF2B5EF4-FFF2-40B4-BE49-F238E27FC236}">
              <a16:creationId xmlns:a16="http://schemas.microsoft.com/office/drawing/2014/main" id="{8DEF827F-EC70-46E5-AC26-AA182A472D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3987</xdr:row>
      <xdr:rowOff>190500</xdr:rowOff>
    </xdr:from>
    <xdr:ext cx="1343025" cy="609600"/>
    <xdr:pic>
      <xdr:nvPicPr>
        <xdr:cNvPr id="534" name="Picture 533" descr="C:\Users\WIN 10\Desktop\SIGN JANGAM (1).png">
          <a:extLst>
            <a:ext uri="{FF2B5EF4-FFF2-40B4-BE49-F238E27FC236}">
              <a16:creationId xmlns:a16="http://schemas.microsoft.com/office/drawing/2014/main" id="{2F18F0A4-C9F4-4AE6-BC6B-372098841D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4020</xdr:row>
      <xdr:rowOff>50800</xdr:rowOff>
    </xdr:from>
    <xdr:ext cx="1022350" cy="1099269"/>
    <xdr:pic>
      <xdr:nvPicPr>
        <xdr:cNvPr id="535" name="Picture 534">
          <a:extLst>
            <a:ext uri="{FF2B5EF4-FFF2-40B4-BE49-F238E27FC236}">
              <a16:creationId xmlns:a16="http://schemas.microsoft.com/office/drawing/2014/main" id="{F39BCB31-5C24-4BFE-8547-4840E33C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61120325"/>
          <a:ext cx="1022350" cy="109926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4020</xdr:row>
      <xdr:rowOff>38101</xdr:rowOff>
    </xdr:from>
    <xdr:ext cx="993775" cy="1055318"/>
    <xdr:pic>
      <xdr:nvPicPr>
        <xdr:cNvPr id="536" name="Picture 535">
          <a:extLst>
            <a:ext uri="{FF2B5EF4-FFF2-40B4-BE49-F238E27FC236}">
              <a16:creationId xmlns:a16="http://schemas.microsoft.com/office/drawing/2014/main" id="{4E6698FC-6057-4AB4-A37D-2B0E970B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61107626"/>
          <a:ext cx="993775" cy="105531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4022</xdr:row>
      <xdr:rowOff>28575</xdr:rowOff>
    </xdr:from>
    <xdr:ext cx="1343025" cy="552450"/>
    <xdr:pic>
      <xdr:nvPicPr>
        <xdr:cNvPr id="537" name="Picture 536" descr="C:\Users\WIN 10\Desktop\SIGN JANGAM (1).png">
          <a:extLst>
            <a:ext uri="{FF2B5EF4-FFF2-40B4-BE49-F238E27FC236}">
              <a16:creationId xmlns:a16="http://schemas.microsoft.com/office/drawing/2014/main" id="{17A17EC1-5CA7-4F54-A652-374AC8E475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4021</xdr:row>
      <xdr:rowOff>190500</xdr:rowOff>
    </xdr:from>
    <xdr:ext cx="1343025" cy="609600"/>
    <xdr:pic>
      <xdr:nvPicPr>
        <xdr:cNvPr id="538" name="Picture 537" descr="C:\Users\WIN 10\Desktop\SIGN JANGAM (1).png">
          <a:extLst>
            <a:ext uri="{FF2B5EF4-FFF2-40B4-BE49-F238E27FC236}">
              <a16:creationId xmlns:a16="http://schemas.microsoft.com/office/drawing/2014/main" id="{6E9207B7-4C7D-4AEC-B1EA-AE1A981E920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4054</xdr:row>
      <xdr:rowOff>50800</xdr:rowOff>
    </xdr:from>
    <xdr:ext cx="955675" cy="1027577"/>
    <xdr:pic>
      <xdr:nvPicPr>
        <xdr:cNvPr id="539" name="Picture 538">
          <a:extLst>
            <a:ext uri="{FF2B5EF4-FFF2-40B4-BE49-F238E27FC236}">
              <a16:creationId xmlns:a16="http://schemas.microsoft.com/office/drawing/2014/main" id="{6A3E25F7-FEE9-416C-99CF-2EAB319A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68121200"/>
          <a:ext cx="955675" cy="1027577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4054</xdr:row>
      <xdr:rowOff>38101</xdr:rowOff>
    </xdr:from>
    <xdr:ext cx="993775" cy="1055318"/>
    <xdr:pic>
      <xdr:nvPicPr>
        <xdr:cNvPr id="540" name="Picture 539">
          <a:extLst>
            <a:ext uri="{FF2B5EF4-FFF2-40B4-BE49-F238E27FC236}">
              <a16:creationId xmlns:a16="http://schemas.microsoft.com/office/drawing/2014/main" id="{0B62ED43-918F-40F2-BF02-B296D97B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68108501"/>
          <a:ext cx="993775" cy="105531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4056</xdr:row>
      <xdr:rowOff>28575</xdr:rowOff>
    </xdr:from>
    <xdr:ext cx="1343025" cy="552450"/>
    <xdr:pic>
      <xdr:nvPicPr>
        <xdr:cNvPr id="541" name="Picture 540" descr="C:\Users\WIN 10\Desktop\SIGN JANGAM (1).png">
          <a:extLst>
            <a:ext uri="{FF2B5EF4-FFF2-40B4-BE49-F238E27FC236}">
              <a16:creationId xmlns:a16="http://schemas.microsoft.com/office/drawing/2014/main" id="{8681358F-BECD-4FE7-844A-4D9FE6989D0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4055</xdr:row>
      <xdr:rowOff>190500</xdr:rowOff>
    </xdr:from>
    <xdr:ext cx="1343025" cy="609600"/>
    <xdr:pic>
      <xdr:nvPicPr>
        <xdr:cNvPr id="542" name="Picture 541" descr="C:\Users\WIN 10\Desktop\SIGN JANGAM (1).png">
          <a:extLst>
            <a:ext uri="{FF2B5EF4-FFF2-40B4-BE49-F238E27FC236}">
              <a16:creationId xmlns:a16="http://schemas.microsoft.com/office/drawing/2014/main" id="{B8382E7A-2D1D-44D0-9B95-6EC99BE0A36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4088</xdr:row>
      <xdr:rowOff>50800</xdr:rowOff>
    </xdr:from>
    <xdr:ext cx="1003300" cy="1078786"/>
    <xdr:pic>
      <xdr:nvPicPr>
        <xdr:cNvPr id="543" name="Picture 542">
          <a:extLst>
            <a:ext uri="{FF2B5EF4-FFF2-40B4-BE49-F238E27FC236}">
              <a16:creationId xmlns:a16="http://schemas.microsoft.com/office/drawing/2014/main" id="{6D311BB7-9581-4878-AF79-15A5F569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75122075"/>
          <a:ext cx="1003300" cy="1078786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4088</xdr:row>
      <xdr:rowOff>38100</xdr:rowOff>
    </xdr:from>
    <xdr:ext cx="974725" cy="1035089"/>
    <xdr:pic>
      <xdr:nvPicPr>
        <xdr:cNvPr id="544" name="Picture 543">
          <a:extLst>
            <a:ext uri="{FF2B5EF4-FFF2-40B4-BE49-F238E27FC236}">
              <a16:creationId xmlns:a16="http://schemas.microsoft.com/office/drawing/2014/main" id="{D0211B94-F85F-4FCC-B1B4-589E0E8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75109375"/>
          <a:ext cx="974725" cy="103508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4090</xdr:row>
      <xdr:rowOff>28575</xdr:rowOff>
    </xdr:from>
    <xdr:ext cx="1343025" cy="552450"/>
    <xdr:pic>
      <xdr:nvPicPr>
        <xdr:cNvPr id="545" name="Picture 544" descr="C:\Users\WIN 10\Desktop\SIGN JANGAM (1).png">
          <a:extLst>
            <a:ext uri="{FF2B5EF4-FFF2-40B4-BE49-F238E27FC236}">
              <a16:creationId xmlns:a16="http://schemas.microsoft.com/office/drawing/2014/main" id="{39CB696C-F9E6-43F4-8AAA-4AC151190FB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4089</xdr:row>
      <xdr:rowOff>190500</xdr:rowOff>
    </xdr:from>
    <xdr:ext cx="1343025" cy="609600"/>
    <xdr:pic>
      <xdr:nvPicPr>
        <xdr:cNvPr id="546" name="Picture 545" descr="C:\Users\WIN 10\Desktop\SIGN JANGAM (1).png">
          <a:extLst>
            <a:ext uri="{FF2B5EF4-FFF2-40B4-BE49-F238E27FC236}">
              <a16:creationId xmlns:a16="http://schemas.microsoft.com/office/drawing/2014/main" id="{194E4673-17FB-4C3B-9C99-E642752B21F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4122</xdr:row>
      <xdr:rowOff>50800</xdr:rowOff>
    </xdr:from>
    <xdr:ext cx="965200" cy="1037819"/>
    <xdr:pic>
      <xdr:nvPicPr>
        <xdr:cNvPr id="547" name="Picture 546">
          <a:extLst>
            <a:ext uri="{FF2B5EF4-FFF2-40B4-BE49-F238E27FC236}">
              <a16:creationId xmlns:a16="http://schemas.microsoft.com/office/drawing/2014/main" id="{95EA5E7D-7B5D-469B-B5EA-4822BC6D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82122950"/>
          <a:ext cx="965200" cy="103781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4122</xdr:row>
      <xdr:rowOff>38101</xdr:rowOff>
    </xdr:from>
    <xdr:ext cx="1012825" cy="1075548"/>
    <xdr:pic>
      <xdr:nvPicPr>
        <xdr:cNvPr id="548" name="Picture 547">
          <a:extLst>
            <a:ext uri="{FF2B5EF4-FFF2-40B4-BE49-F238E27FC236}">
              <a16:creationId xmlns:a16="http://schemas.microsoft.com/office/drawing/2014/main" id="{747A7E3E-84A1-4F33-B721-2BC1173F9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82110251"/>
          <a:ext cx="1012825" cy="107554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4124</xdr:row>
      <xdr:rowOff>28575</xdr:rowOff>
    </xdr:from>
    <xdr:ext cx="1343025" cy="552450"/>
    <xdr:pic>
      <xdr:nvPicPr>
        <xdr:cNvPr id="549" name="Picture 548" descr="C:\Users\WIN 10\Desktop\SIGN JANGAM (1).png">
          <a:extLst>
            <a:ext uri="{FF2B5EF4-FFF2-40B4-BE49-F238E27FC236}">
              <a16:creationId xmlns:a16="http://schemas.microsoft.com/office/drawing/2014/main" id="{6BC7128E-B81D-40BA-ABB5-BC97721ACD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4123</xdr:row>
      <xdr:rowOff>190500</xdr:rowOff>
    </xdr:from>
    <xdr:ext cx="1343025" cy="609600"/>
    <xdr:pic>
      <xdr:nvPicPr>
        <xdr:cNvPr id="550" name="Picture 549" descr="C:\Users\WIN 10\Desktop\SIGN JANGAM (1).png">
          <a:extLst>
            <a:ext uri="{FF2B5EF4-FFF2-40B4-BE49-F238E27FC236}">
              <a16:creationId xmlns:a16="http://schemas.microsoft.com/office/drawing/2014/main" id="{C91AE188-B1D4-4855-A185-4DAE60C5F8C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168275</xdr:colOff>
      <xdr:row>4156</xdr:row>
      <xdr:rowOff>12700</xdr:rowOff>
    </xdr:from>
    <xdr:ext cx="1031875" cy="1109510"/>
    <xdr:pic>
      <xdr:nvPicPr>
        <xdr:cNvPr id="551" name="Picture 550">
          <a:extLst>
            <a:ext uri="{FF2B5EF4-FFF2-40B4-BE49-F238E27FC236}">
              <a16:creationId xmlns:a16="http://schemas.microsoft.com/office/drawing/2014/main" id="{B8540C7C-97A4-4754-90C5-0CD2B5F0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9085725"/>
          <a:ext cx="1031875" cy="110951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4156</xdr:row>
      <xdr:rowOff>38101</xdr:rowOff>
    </xdr:from>
    <xdr:ext cx="1031875" cy="1095778"/>
    <xdr:pic>
      <xdr:nvPicPr>
        <xdr:cNvPr id="552" name="Picture 551">
          <a:extLst>
            <a:ext uri="{FF2B5EF4-FFF2-40B4-BE49-F238E27FC236}">
              <a16:creationId xmlns:a16="http://schemas.microsoft.com/office/drawing/2014/main" id="{8B13181C-3279-4FBA-AE18-6A855343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89111126"/>
          <a:ext cx="1031875" cy="109577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4158</xdr:row>
      <xdr:rowOff>28575</xdr:rowOff>
    </xdr:from>
    <xdr:ext cx="1343025" cy="552450"/>
    <xdr:pic>
      <xdr:nvPicPr>
        <xdr:cNvPr id="553" name="Picture 552" descr="C:\Users\WIN 10\Desktop\SIGN JANGAM (1).png">
          <a:extLst>
            <a:ext uri="{FF2B5EF4-FFF2-40B4-BE49-F238E27FC236}">
              <a16:creationId xmlns:a16="http://schemas.microsoft.com/office/drawing/2014/main" id="{68DBE09F-D1F6-4583-B575-1717653321E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4157</xdr:row>
      <xdr:rowOff>190500</xdr:rowOff>
    </xdr:from>
    <xdr:ext cx="1343025" cy="609600"/>
    <xdr:pic>
      <xdr:nvPicPr>
        <xdr:cNvPr id="554" name="Picture 553" descr="C:\Users\WIN 10\Desktop\SIGN JANGAM (1).png">
          <a:extLst>
            <a:ext uri="{FF2B5EF4-FFF2-40B4-BE49-F238E27FC236}">
              <a16:creationId xmlns:a16="http://schemas.microsoft.com/office/drawing/2014/main" id="{B589B023-A5AE-43D5-95FD-7CB80A3B4B5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4190</xdr:row>
      <xdr:rowOff>50800</xdr:rowOff>
    </xdr:from>
    <xdr:ext cx="1003300" cy="1078786"/>
    <xdr:pic>
      <xdr:nvPicPr>
        <xdr:cNvPr id="555" name="Picture 554">
          <a:extLst>
            <a:ext uri="{FF2B5EF4-FFF2-40B4-BE49-F238E27FC236}">
              <a16:creationId xmlns:a16="http://schemas.microsoft.com/office/drawing/2014/main" id="{B210ED86-542E-4205-9FD2-13BB345E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96124700"/>
          <a:ext cx="1003300" cy="1078786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4190</xdr:row>
      <xdr:rowOff>38101</xdr:rowOff>
    </xdr:from>
    <xdr:ext cx="984250" cy="1045204"/>
    <xdr:pic>
      <xdr:nvPicPr>
        <xdr:cNvPr id="556" name="Picture 555">
          <a:extLst>
            <a:ext uri="{FF2B5EF4-FFF2-40B4-BE49-F238E27FC236}">
              <a16:creationId xmlns:a16="http://schemas.microsoft.com/office/drawing/2014/main" id="{6E488723-31DF-4C40-8997-BC2C6699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896112001"/>
          <a:ext cx="984250" cy="1045204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4192</xdr:row>
      <xdr:rowOff>28575</xdr:rowOff>
    </xdr:from>
    <xdr:ext cx="1343025" cy="552450"/>
    <xdr:pic>
      <xdr:nvPicPr>
        <xdr:cNvPr id="557" name="Picture 556" descr="C:\Users\WIN 10\Desktop\SIGN JANGAM (1).png">
          <a:extLst>
            <a:ext uri="{FF2B5EF4-FFF2-40B4-BE49-F238E27FC236}">
              <a16:creationId xmlns:a16="http://schemas.microsoft.com/office/drawing/2014/main" id="{FD92F072-5F96-4C05-87ED-7DF7A699AB3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4191</xdr:row>
      <xdr:rowOff>190500</xdr:rowOff>
    </xdr:from>
    <xdr:ext cx="1343025" cy="609600"/>
    <xdr:pic>
      <xdr:nvPicPr>
        <xdr:cNvPr id="558" name="Picture 557" descr="C:\Users\WIN 10\Desktop\SIGN JANGAM (1).png">
          <a:extLst>
            <a:ext uri="{FF2B5EF4-FFF2-40B4-BE49-F238E27FC236}">
              <a16:creationId xmlns:a16="http://schemas.microsoft.com/office/drawing/2014/main" id="{FB23041D-1152-40EA-A6FF-7CC38B7F99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4224</xdr:row>
      <xdr:rowOff>50800</xdr:rowOff>
    </xdr:from>
    <xdr:ext cx="962625" cy="1035050"/>
    <xdr:pic>
      <xdr:nvPicPr>
        <xdr:cNvPr id="559" name="Picture 558">
          <a:extLst>
            <a:ext uri="{FF2B5EF4-FFF2-40B4-BE49-F238E27FC236}">
              <a16:creationId xmlns:a16="http://schemas.microsoft.com/office/drawing/2014/main" id="{9D0F61F7-727A-468D-A06C-3EF87606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03125575"/>
          <a:ext cx="962625" cy="10350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4224</xdr:row>
      <xdr:rowOff>38101</xdr:rowOff>
    </xdr:from>
    <xdr:ext cx="1012825" cy="1075548"/>
    <xdr:pic>
      <xdr:nvPicPr>
        <xdr:cNvPr id="560" name="Picture 559">
          <a:extLst>
            <a:ext uri="{FF2B5EF4-FFF2-40B4-BE49-F238E27FC236}">
              <a16:creationId xmlns:a16="http://schemas.microsoft.com/office/drawing/2014/main" id="{2753EFA8-19CF-4660-8569-18CDA8ED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03112876"/>
          <a:ext cx="1012825" cy="107554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4226</xdr:row>
      <xdr:rowOff>28575</xdr:rowOff>
    </xdr:from>
    <xdr:ext cx="1343025" cy="552450"/>
    <xdr:pic>
      <xdr:nvPicPr>
        <xdr:cNvPr id="561" name="Picture 560" descr="C:\Users\WIN 10\Desktop\SIGN JANGAM (1).png">
          <a:extLst>
            <a:ext uri="{FF2B5EF4-FFF2-40B4-BE49-F238E27FC236}">
              <a16:creationId xmlns:a16="http://schemas.microsoft.com/office/drawing/2014/main" id="{49624A79-A118-41A7-B0F7-829C9C32A5D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274439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4225</xdr:row>
      <xdr:rowOff>190500</xdr:rowOff>
    </xdr:from>
    <xdr:ext cx="1343025" cy="609600"/>
    <xdr:pic>
      <xdr:nvPicPr>
        <xdr:cNvPr id="562" name="Picture 561" descr="C:\Users\WIN 10\Desktop\SIGN JANGAM (1).png">
          <a:extLst>
            <a:ext uri="{FF2B5EF4-FFF2-40B4-BE49-F238E27FC236}">
              <a16:creationId xmlns:a16="http://schemas.microsoft.com/office/drawing/2014/main" id="{25EF02FA-9C63-43A6-955A-5574AE47CB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274058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4258</xdr:row>
      <xdr:rowOff>50800</xdr:rowOff>
    </xdr:from>
    <xdr:ext cx="1012825" cy="1089027"/>
    <xdr:pic>
      <xdr:nvPicPr>
        <xdr:cNvPr id="563" name="Picture 562">
          <a:extLst>
            <a:ext uri="{FF2B5EF4-FFF2-40B4-BE49-F238E27FC236}">
              <a16:creationId xmlns:a16="http://schemas.microsoft.com/office/drawing/2014/main" id="{FAD010B0-85A6-4828-BF98-A15F70E1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10126450"/>
          <a:ext cx="1012825" cy="1089027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4258</xdr:row>
      <xdr:rowOff>38101</xdr:rowOff>
    </xdr:from>
    <xdr:ext cx="1031875" cy="1095778"/>
    <xdr:pic>
      <xdr:nvPicPr>
        <xdr:cNvPr id="564" name="Picture 563">
          <a:extLst>
            <a:ext uri="{FF2B5EF4-FFF2-40B4-BE49-F238E27FC236}">
              <a16:creationId xmlns:a16="http://schemas.microsoft.com/office/drawing/2014/main" id="{41BD3770-8B98-4EE0-A64F-75053169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10113751"/>
          <a:ext cx="1031875" cy="109577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4260</xdr:row>
      <xdr:rowOff>28575</xdr:rowOff>
    </xdr:from>
    <xdr:ext cx="1343025" cy="552450"/>
    <xdr:pic>
      <xdr:nvPicPr>
        <xdr:cNvPr id="565" name="Picture 564" descr="C:\Users\WIN 10\Desktop\SIGN JANGAM (1).png">
          <a:extLst>
            <a:ext uri="{FF2B5EF4-FFF2-40B4-BE49-F238E27FC236}">
              <a16:creationId xmlns:a16="http://schemas.microsoft.com/office/drawing/2014/main" id="{6EFE15A9-6D0A-42FB-A8E6-182A58D4C91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344447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4259</xdr:row>
      <xdr:rowOff>190500</xdr:rowOff>
    </xdr:from>
    <xdr:ext cx="1343025" cy="609600"/>
    <xdr:pic>
      <xdr:nvPicPr>
        <xdr:cNvPr id="566" name="Picture 565" descr="C:\Users\WIN 10\Desktop\SIGN JANGAM (1).png">
          <a:extLst>
            <a:ext uri="{FF2B5EF4-FFF2-40B4-BE49-F238E27FC236}">
              <a16:creationId xmlns:a16="http://schemas.microsoft.com/office/drawing/2014/main" id="{00C14F63-9A49-4960-9B05-B4A1E5F752E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344066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63499</xdr:colOff>
      <xdr:row>4292</xdr:row>
      <xdr:rowOff>50800</xdr:rowOff>
    </xdr:from>
    <xdr:ext cx="1165225" cy="1058302"/>
    <xdr:pic>
      <xdr:nvPicPr>
        <xdr:cNvPr id="567" name="Picture 566">
          <a:extLst>
            <a:ext uri="{FF2B5EF4-FFF2-40B4-BE49-F238E27FC236}">
              <a16:creationId xmlns:a16="http://schemas.microsoft.com/office/drawing/2014/main" id="{EB1EAA8B-ED6D-4097-961E-EF323861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4" y="917127325"/>
          <a:ext cx="1165225" cy="10583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4292</xdr:row>
      <xdr:rowOff>38101</xdr:rowOff>
    </xdr:from>
    <xdr:ext cx="1031875" cy="1095778"/>
    <xdr:pic>
      <xdr:nvPicPr>
        <xdr:cNvPr id="568" name="Picture 567">
          <a:extLst>
            <a:ext uri="{FF2B5EF4-FFF2-40B4-BE49-F238E27FC236}">
              <a16:creationId xmlns:a16="http://schemas.microsoft.com/office/drawing/2014/main" id="{08A08DC4-35E7-4CBE-B65E-7F7BDFF09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17114626"/>
          <a:ext cx="1031875" cy="109577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4294</xdr:row>
      <xdr:rowOff>28575</xdr:rowOff>
    </xdr:from>
    <xdr:ext cx="1343025" cy="552450"/>
    <xdr:pic>
      <xdr:nvPicPr>
        <xdr:cNvPr id="569" name="Picture 568" descr="C:\Users\WIN 10\Desktop\SIGN JANGAM (1).png">
          <a:extLst>
            <a:ext uri="{FF2B5EF4-FFF2-40B4-BE49-F238E27FC236}">
              <a16:creationId xmlns:a16="http://schemas.microsoft.com/office/drawing/2014/main" id="{75001889-36F0-42C4-8C95-14518C388A4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14456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4293</xdr:row>
      <xdr:rowOff>190500</xdr:rowOff>
    </xdr:from>
    <xdr:ext cx="1343025" cy="609600"/>
    <xdr:pic>
      <xdr:nvPicPr>
        <xdr:cNvPr id="570" name="Picture 569" descr="C:\Users\WIN 10\Desktop\SIGN JANGAM (1).png">
          <a:extLst>
            <a:ext uri="{FF2B5EF4-FFF2-40B4-BE49-F238E27FC236}">
              <a16:creationId xmlns:a16="http://schemas.microsoft.com/office/drawing/2014/main" id="{621B3046-BF9B-47AD-9260-4505D768E0B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14075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4326</xdr:row>
      <xdr:rowOff>50800</xdr:rowOff>
    </xdr:from>
    <xdr:ext cx="984250" cy="1058302"/>
    <xdr:pic>
      <xdr:nvPicPr>
        <xdr:cNvPr id="571" name="Picture 570">
          <a:extLst>
            <a:ext uri="{FF2B5EF4-FFF2-40B4-BE49-F238E27FC236}">
              <a16:creationId xmlns:a16="http://schemas.microsoft.com/office/drawing/2014/main" id="{CC77F7F4-AA02-482A-8F0E-601F53ED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24128200"/>
          <a:ext cx="984250" cy="10583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4326</xdr:row>
      <xdr:rowOff>38101</xdr:rowOff>
    </xdr:from>
    <xdr:ext cx="968709" cy="1028700"/>
    <xdr:pic>
      <xdr:nvPicPr>
        <xdr:cNvPr id="572" name="Picture 571">
          <a:extLst>
            <a:ext uri="{FF2B5EF4-FFF2-40B4-BE49-F238E27FC236}">
              <a16:creationId xmlns:a16="http://schemas.microsoft.com/office/drawing/2014/main" id="{527C5B5D-D9F8-41AF-A97C-048853CE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24115501"/>
          <a:ext cx="968709" cy="10287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4328</xdr:row>
      <xdr:rowOff>28575</xdr:rowOff>
    </xdr:from>
    <xdr:ext cx="1343025" cy="552450"/>
    <xdr:pic>
      <xdr:nvPicPr>
        <xdr:cNvPr id="573" name="Picture 572" descr="C:\Users\WIN 10\Desktop\SIGN JANGAM (1).png">
          <a:extLst>
            <a:ext uri="{FF2B5EF4-FFF2-40B4-BE49-F238E27FC236}">
              <a16:creationId xmlns:a16="http://schemas.microsoft.com/office/drawing/2014/main" id="{AE3ED050-92F8-4889-829F-80BE5943FAE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48446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4327</xdr:row>
      <xdr:rowOff>190500</xdr:rowOff>
    </xdr:from>
    <xdr:ext cx="1343025" cy="609600"/>
    <xdr:pic>
      <xdr:nvPicPr>
        <xdr:cNvPr id="574" name="Picture 573" descr="C:\Users\WIN 10\Desktop\SIGN JANGAM (1).png">
          <a:extLst>
            <a:ext uri="{FF2B5EF4-FFF2-40B4-BE49-F238E27FC236}">
              <a16:creationId xmlns:a16="http://schemas.microsoft.com/office/drawing/2014/main" id="{F46A5E0E-71E0-4B50-AC44-7E614CBAFDB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448408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4360</xdr:row>
      <xdr:rowOff>50800</xdr:rowOff>
    </xdr:from>
    <xdr:ext cx="984250" cy="1058302"/>
    <xdr:pic>
      <xdr:nvPicPr>
        <xdr:cNvPr id="575" name="Picture 574">
          <a:extLst>
            <a:ext uri="{FF2B5EF4-FFF2-40B4-BE49-F238E27FC236}">
              <a16:creationId xmlns:a16="http://schemas.microsoft.com/office/drawing/2014/main" id="{30EC1FB7-35DF-4DA1-B0F3-8BE05B74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930938575"/>
          <a:ext cx="984250" cy="10583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4360</xdr:row>
      <xdr:rowOff>38100</xdr:rowOff>
    </xdr:from>
    <xdr:ext cx="995617" cy="1057275"/>
    <xdr:pic>
      <xdr:nvPicPr>
        <xdr:cNvPr id="576" name="Picture 575">
          <a:extLst>
            <a:ext uri="{FF2B5EF4-FFF2-40B4-BE49-F238E27FC236}">
              <a16:creationId xmlns:a16="http://schemas.microsoft.com/office/drawing/2014/main" id="{AE1D20D6-B882-478E-9631-9CCE4FA6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30925875"/>
          <a:ext cx="995617" cy="10572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4362</xdr:row>
      <xdr:rowOff>28575</xdr:rowOff>
    </xdr:from>
    <xdr:ext cx="1343025" cy="552450"/>
    <xdr:pic>
      <xdr:nvPicPr>
        <xdr:cNvPr id="577" name="Picture 576" descr="C:\Users\WIN 10\Desktop\SIGN JANGAM (1).png">
          <a:extLst>
            <a:ext uri="{FF2B5EF4-FFF2-40B4-BE49-F238E27FC236}">
              <a16:creationId xmlns:a16="http://schemas.microsoft.com/office/drawing/2014/main" id="{85F42C4F-2A92-4048-9ED0-DCD9E19E358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6502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4361</xdr:row>
      <xdr:rowOff>190500</xdr:rowOff>
    </xdr:from>
    <xdr:ext cx="1343025" cy="609600"/>
    <xdr:pic>
      <xdr:nvPicPr>
        <xdr:cNvPr id="578" name="Picture 577" descr="C:\Users\WIN 10\Desktop\SIGN JANGAM (1).png">
          <a:extLst>
            <a:ext uri="{FF2B5EF4-FFF2-40B4-BE49-F238E27FC236}">
              <a16:creationId xmlns:a16="http://schemas.microsoft.com/office/drawing/2014/main" id="{E3E78ACB-551D-4F80-A25C-1064652301A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896464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4394</xdr:row>
      <xdr:rowOff>50800</xdr:rowOff>
    </xdr:from>
    <xdr:ext cx="965200" cy="1037819"/>
    <xdr:pic>
      <xdr:nvPicPr>
        <xdr:cNvPr id="579" name="Picture 578">
          <a:extLst>
            <a:ext uri="{FF2B5EF4-FFF2-40B4-BE49-F238E27FC236}">
              <a16:creationId xmlns:a16="http://schemas.microsoft.com/office/drawing/2014/main" id="{50715407-A9C0-4CE2-811F-085201EBE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37939450"/>
          <a:ext cx="965200" cy="103781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4394</xdr:row>
      <xdr:rowOff>38101</xdr:rowOff>
    </xdr:from>
    <xdr:ext cx="993775" cy="1055318"/>
    <xdr:pic>
      <xdr:nvPicPr>
        <xdr:cNvPr id="580" name="Picture 579">
          <a:extLst>
            <a:ext uri="{FF2B5EF4-FFF2-40B4-BE49-F238E27FC236}">
              <a16:creationId xmlns:a16="http://schemas.microsoft.com/office/drawing/2014/main" id="{F7F7F09E-8733-4C8D-AAA2-0E930251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37926751"/>
          <a:ext cx="993775" cy="105531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4396</xdr:row>
      <xdr:rowOff>28575</xdr:rowOff>
    </xdr:from>
    <xdr:ext cx="1343025" cy="552450"/>
    <xdr:pic>
      <xdr:nvPicPr>
        <xdr:cNvPr id="581" name="Picture 580" descr="C:\Users\WIN 10\Desktop\SIGN JANGAM (1).png">
          <a:extLst>
            <a:ext uri="{FF2B5EF4-FFF2-40B4-BE49-F238E27FC236}">
              <a16:creationId xmlns:a16="http://schemas.microsoft.com/office/drawing/2014/main" id="{ADE93E79-1FF3-4071-967A-5159BF4538F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03503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4395</xdr:row>
      <xdr:rowOff>190500</xdr:rowOff>
    </xdr:from>
    <xdr:ext cx="1343025" cy="609600"/>
    <xdr:pic>
      <xdr:nvPicPr>
        <xdr:cNvPr id="582" name="Picture 581" descr="C:\Users\WIN 10\Desktop\SIGN JANGAM (1).png">
          <a:extLst>
            <a:ext uri="{FF2B5EF4-FFF2-40B4-BE49-F238E27FC236}">
              <a16:creationId xmlns:a16="http://schemas.microsoft.com/office/drawing/2014/main" id="{062142F7-9822-4651-B0B5-82DC22403E4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03465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4428</xdr:row>
      <xdr:rowOff>50800</xdr:rowOff>
    </xdr:from>
    <xdr:ext cx="965200" cy="1037819"/>
    <xdr:pic>
      <xdr:nvPicPr>
        <xdr:cNvPr id="583" name="Picture 582">
          <a:extLst>
            <a:ext uri="{FF2B5EF4-FFF2-40B4-BE49-F238E27FC236}">
              <a16:creationId xmlns:a16="http://schemas.microsoft.com/office/drawing/2014/main" id="{5B39B2F7-8A60-46A9-8169-3F8A457D7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44940325"/>
          <a:ext cx="965200" cy="103781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4428</xdr:row>
      <xdr:rowOff>38101</xdr:rowOff>
    </xdr:from>
    <xdr:ext cx="993775" cy="1055318"/>
    <xdr:pic>
      <xdr:nvPicPr>
        <xdr:cNvPr id="584" name="Picture 583">
          <a:extLst>
            <a:ext uri="{FF2B5EF4-FFF2-40B4-BE49-F238E27FC236}">
              <a16:creationId xmlns:a16="http://schemas.microsoft.com/office/drawing/2014/main" id="{1EC307E8-7D7C-4FB0-A383-FCD91F98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44927626"/>
          <a:ext cx="993775" cy="105531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4430</xdr:row>
      <xdr:rowOff>28575</xdr:rowOff>
    </xdr:from>
    <xdr:ext cx="1343025" cy="552450"/>
    <xdr:pic>
      <xdr:nvPicPr>
        <xdr:cNvPr id="585" name="Picture 584" descr="C:\Users\WIN 10\Desktop\SIGN JANGAM (1).png">
          <a:extLst>
            <a:ext uri="{FF2B5EF4-FFF2-40B4-BE49-F238E27FC236}">
              <a16:creationId xmlns:a16="http://schemas.microsoft.com/office/drawing/2014/main" id="{9254FD43-0094-4729-92B0-917B06E03D7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0504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4429</xdr:row>
      <xdr:rowOff>190500</xdr:rowOff>
    </xdr:from>
    <xdr:ext cx="1343025" cy="609600"/>
    <xdr:pic>
      <xdr:nvPicPr>
        <xdr:cNvPr id="586" name="Picture 585" descr="C:\Users\WIN 10\Desktop\SIGN JANGAM (1).png">
          <a:extLst>
            <a:ext uri="{FF2B5EF4-FFF2-40B4-BE49-F238E27FC236}">
              <a16:creationId xmlns:a16="http://schemas.microsoft.com/office/drawing/2014/main" id="{088E4B81-BFC1-4DDB-A1D2-9BBAB408027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0466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4462</xdr:row>
      <xdr:rowOff>50800</xdr:rowOff>
    </xdr:from>
    <xdr:ext cx="1041400" cy="1119752"/>
    <xdr:pic>
      <xdr:nvPicPr>
        <xdr:cNvPr id="587" name="Picture 586">
          <a:extLst>
            <a:ext uri="{FF2B5EF4-FFF2-40B4-BE49-F238E27FC236}">
              <a16:creationId xmlns:a16="http://schemas.microsoft.com/office/drawing/2014/main" id="{44FC41E2-13DA-4E73-9CFC-1F8EA0103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51941200"/>
          <a:ext cx="1041400" cy="1119752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4462</xdr:row>
      <xdr:rowOff>38101</xdr:rowOff>
    </xdr:from>
    <xdr:ext cx="986648" cy="1047750"/>
    <xdr:pic>
      <xdr:nvPicPr>
        <xdr:cNvPr id="588" name="Picture 587">
          <a:extLst>
            <a:ext uri="{FF2B5EF4-FFF2-40B4-BE49-F238E27FC236}">
              <a16:creationId xmlns:a16="http://schemas.microsoft.com/office/drawing/2014/main" id="{AB8BBE94-9C66-4749-B5EB-86A8639E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951928501"/>
          <a:ext cx="986648" cy="1047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4464</xdr:row>
      <xdr:rowOff>28575</xdr:rowOff>
    </xdr:from>
    <xdr:ext cx="1343025" cy="552450"/>
    <xdr:pic>
      <xdr:nvPicPr>
        <xdr:cNvPr id="589" name="Picture 588" descr="C:\Users\WIN 10\Desktop\SIGN JANGAM (1).png">
          <a:extLst>
            <a:ext uri="{FF2B5EF4-FFF2-40B4-BE49-F238E27FC236}">
              <a16:creationId xmlns:a16="http://schemas.microsoft.com/office/drawing/2014/main" id="{3CA2ACD0-026A-4494-A4CF-49D65699C6A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7505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4463</xdr:row>
      <xdr:rowOff>190500</xdr:rowOff>
    </xdr:from>
    <xdr:ext cx="1343025" cy="609600"/>
    <xdr:pic>
      <xdr:nvPicPr>
        <xdr:cNvPr id="590" name="Picture 589" descr="C:\Users\WIN 10\Desktop\SIGN JANGAM (1).png">
          <a:extLst>
            <a:ext uri="{FF2B5EF4-FFF2-40B4-BE49-F238E27FC236}">
              <a16:creationId xmlns:a16="http://schemas.microsoft.com/office/drawing/2014/main" id="{938F9929-81B7-4C86-90F9-4AC03724CCA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7467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4496</xdr:row>
      <xdr:rowOff>50800</xdr:rowOff>
    </xdr:from>
    <xdr:ext cx="1031875" cy="1109510"/>
    <xdr:pic>
      <xdr:nvPicPr>
        <xdr:cNvPr id="591" name="Picture 590">
          <a:extLst>
            <a:ext uri="{FF2B5EF4-FFF2-40B4-BE49-F238E27FC236}">
              <a16:creationId xmlns:a16="http://schemas.microsoft.com/office/drawing/2014/main" id="{40C8C8FC-A128-45F4-9CC5-63F2F7F6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58942075"/>
          <a:ext cx="1031875" cy="1109510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4496</xdr:row>
      <xdr:rowOff>38100</xdr:rowOff>
    </xdr:from>
    <xdr:ext cx="1041400" cy="1105893"/>
    <xdr:pic>
      <xdr:nvPicPr>
        <xdr:cNvPr id="592" name="Picture 591">
          <a:extLst>
            <a:ext uri="{FF2B5EF4-FFF2-40B4-BE49-F238E27FC236}">
              <a16:creationId xmlns:a16="http://schemas.microsoft.com/office/drawing/2014/main" id="{AEA67BEE-E999-4310-9E3C-E1AC49CC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958929375"/>
          <a:ext cx="1041400" cy="110589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4498</xdr:row>
      <xdr:rowOff>28575</xdr:rowOff>
    </xdr:from>
    <xdr:ext cx="1343025" cy="552450"/>
    <xdr:pic>
      <xdr:nvPicPr>
        <xdr:cNvPr id="593" name="Picture 592" descr="C:\Users\WIN 10\Desktop\SIGN JANGAM (1).png">
          <a:extLst>
            <a:ext uri="{FF2B5EF4-FFF2-40B4-BE49-F238E27FC236}">
              <a16:creationId xmlns:a16="http://schemas.microsoft.com/office/drawing/2014/main" id="{5FF470A8-C145-4482-9733-E35F2FF3988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4506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4497</xdr:row>
      <xdr:rowOff>190500</xdr:rowOff>
    </xdr:from>
    <xdr:ext cx="1343025" cy="609600"/>
    <xdr:pic>
      <xdr:nvPicPr>
        <xdr:cNvPr id="594" name="Picture 593" descr="C:\Users\WIN 10\Desktop\SIGN JANGAM (1).png">
          <a:extLst>
            <a:ext uri="{FF2B5EF4-FFF2-40B4-BE49-F238E27FC236}">
              <a16:creationId xmlns:a16="http://schemas.microsoft.com/office/drawing/2014/main" id="{C18F888A-BBBC-4714-B0DA-86C7F5A0ECE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24467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4530</xdr:row>
      <xdr:rowOff>50800</xdr:rowOff>
    </xdr:from>
    <xdr:ext cx="1022350" cy="1099269"/>
    <xdr:pic>
      <xdr:nvPicPr>
        <xdr:cNvPr id="595" name="Picture 594">
          <a:extLst>
            <a:ext uri="{FF2B5EF4-FFF2-40B4-BE49-F238E27FC236}">
              <a16:creationId xmlns:a16="http://schemas.microsoft.com/office/drawing/2014/main" id="{73148C5B-AA67-452C-AB29-0295DDA5D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965752450"/>
          <a:ext cx="1022350" cy="109926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4530</xdr:row>
      <xdr:rowOff>38101</xdr:rowOff>
    </xdr:from>
    <xdr:ext cx="1050925" cy="1116008"/>
    <xdr:pic>
      <xdr:nvPicPr>
        <xdr:cNvPr id="596" name="Picture 595">
          <a:extLst>
            <a:ext uri="{FF2B5EF4-FFF2-40B4-BE49-F238E27FC236}">
              <a16:creationId xmlns:a16="http://schemas.microsoft.com/office/drawing/2014/main" id="{A923843A-6AEA-4130-B316-3BE25A36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65739751"/>
          <a:ext cx="1050925" cy="111600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4532</xdr:row>
      <xdr:rowOff>28575</xdr:rowOff>
    </xdr:from>
    <xdr:ext cx="1343025" cy="552450"/>
    <xdr:pic>
      <xdr:nvPicPr>
        <xdr:cNvPr id="597" name="Picture 596" descr="C:\Users\WIN 10\Desktop\SIGN JANGAM (1).png">
          <a:extLst>
            <a:ext uri="{FF2B5EF4-FFF2-40B4-BE49-F238E27FC236}">
              <a16:creationId xmlns:a16="http://schemas.microsoft.com/office/drawing/2014/main" id="{61B3403A-F572-4F9B-B3F2-6449392DDAD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6502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4531</xdr:row>
      <xdr:rowOff>190500</xdr:rowOff>
    </xdr:from>
    <xdr:ext cx="1343025" cy="609600"/>
    <xdr:pic>
      <xdr:nvPicPr>
        <xdr:cNvPr id="598" name="Picture 597" descr="C:\Users\WIN 10\Desktop\SIGN JANGAM (1).png">
          <a:extLst>
            <a:ext uri="{FF2B5EF4-FFF2-40B4-BE49-F238E27FC236}">
              <a16:creationId xmlns:a16="http://schemas.microsoft.com/office/drawing/2014/main" id="{5AEF5F90-D000-4FC5-8DFF-6BD3B58F779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896464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4564</xdr:row>
      <xdr:rowOff>50800</xdr:rowOff>
    </xdr:from>
    <xdr:ext cx="1031875" cy="1109510"/>
    <xdr:pic>
      <xdr:nvPicPr>
        <xdr:cNvPr id="599" name="Picture 598">
          <a:extLst>
            <a:ext uri="{FF2B5EF4-FFF2-40B4-BE49-F238E27FC236}">
              <a16:creationId xmlns:a16="http://schemas.microsoft.com/office/drawing/2014/main" id="{91B98DCF-08A2-4F0B-B8CC-7D6E5D27C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72753325"/>
          <a:ext cx="1031875" cy="1109510"/>
        </a:xfrm>
        <a:prstGeom prst="rect">
          <a:avLst/>
        </a:prstGeom>
      </xdr:spPr>
    </xdr:pic>
    <xdr:clientData/>
  </xdr:oneCellAnchor>
  <xdr:oneCellAnchor>
    <xdr:from>
      <xdr:col>10</xdr:col>
      <xdr:colOff>180975</xdr:colOff>
      <xdr:row>4564</xdr:row>
      <xdr:rowOff>39025</xdr:rowOff>
    </xdr:from>
    <xdr:ext cx="1075472" cy="1142075"/>
    <xdr:pic>
      <xdr:nvPicPr>
        <xdr:cNvPr id="600" name="Picture 599">
          <a:extLst>
            <a:ext uri="{FF2B5EF4-FFF2-40B4-BE49-F238E27FC236}">
              <a16:creationId xmlns:a16="http://schemas.microsoft.com/office/drawing/2014/main" id="{6C3AFCAD-84B0-42C3-9F08-0907858D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972741550"/>
          <a:ext cx="1075472" cy="11420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4566</xdr:row>
      <xdr:rowOff>28575</xdr:rowOff>
    </xdr:from>
    <xdr:ext cx="1343025" cy="552450"/>
    <xdr:pic>
      <xdr:nvPicPr>
        <xdr:cNvPr id="601" name="Picture 600" descr="C:\Users\WIN 10\Desktop\SIGN JANGAM (1).png">
          <a:extLst>
            <a:ext uri="{FF2B5EF4-FFF2-40B4-BE49-F238E27FC236}">
              <a16:creationId xmlns:a16="http://schemas.microsoft.com/office/drawing/2014/main" id="{7903087C-19BE-4E01-9E01-EEA3454B43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03503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4565</xdr:row>
      <xdr:rowOff>190500</xdr:rowOff>
    </xdr:from>
    <xdr:ext cx="1343025" cy="609600"/>
    <xdr:pic>
      <xdr:nvPicPr>
        <xdr:cNvPr id="602" name="Picture 601" descr="C:\Users\WIN 10\Desktop\SIGN JANGAM (1).png">
          <a:extLst>
            <a:ext uri="{FF2B5EF4-FFF2-40B4-BE49-F238E27FC236}">
              <a16:creationId xmlns:a16="http://schemas.microsoft.com/office/drawing/2014/main" id="{88298202-17F9-4AFF-B7B9-75DE4E3050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03465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4598</xdr:row>
      <xdr:rowOff>50800</xdr:rowOff>
    </xdr:from>
    <xdr:ext cx="1041400" cy="1119752"/>
    <xdr:pic>
      <xdr:nvPicPr>
        <xdr:cNvPr id="603" name="Picture 602">
          <a:extLst>
            <a:ext uri="{FF2B5EF4-FFF2-40B4-BE49-F238E27FC236}">
              <a16:creationId xmlns:a16="http://schemas.microsoft.com/office/drawing/2014/main" id="{E85CFAC0-FBF8-45D9-B1E8-5F5B539C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79754200"/>
          <a:ext cx="1041400" cy="111975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4598</xdr:row>
      <xdr:rowOff>38100</xdr:rowOff>
    </xdr:from>
    <xdr:ext cx="1069975" cy="1136237"/>
    <xdr:pic>
      <xdr:nvPicPr>
        <xdr:cNvPr id="604" name="Picture 603">
          <a:extLst>
            <a:ext uri="{FF2B5EF4-FFF2-40B4-BE49-F238E27FC236}">
              <a16:creationId xmlns:a16="http://schemas.microsoft.com/office/drawing/2014/main" id="{7307199D-DCA8-413F-95C9-2782E679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79741500"/>
          <a:ext cx="1069975" cy="113623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4600</xdr:row>
      <xdr:rowOff>28575</xdr:rowOff>
    </xdr:from>
    <xdr:ext cx="1343025" cy="552450"/>
    <xdr:pic>
      <xdr:nvPicPr>
        <xdr:cNvPr id="605" name="Picture 604" descr="C:\Users\WIN 10\Desktop\SIGN JANGAM (1).png">
          <a:extLst>
            <a:ext uri="{FF2B5EF4-FFF2-40B4-BE49-F238E27FC236}">
              <a16:creationId xmlns:a16="http://schemas.microsoft.com/office/drawing/2014/main" id="{00125C5C-36B6-41E0-8D4D-420F93F19F3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0504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4599</xdr:row>
      <xdr:rowOff>190500</xdr:rowOff>
    </xdr:from>
    <xdr:ext cx="1343025" cy="609600"/>
    <xdr:pic>
      <xdr:nvPicPr>
        <xdr:cNvPr id="606" name="Picture 605" descr="C:\Users\WIN 10\Desktop\SIGN JANGAM (1).png">
          <a:extLst>
            <a:ext uri="{FF2B5EF4-FFF2-40B4-BE49-F238E27FC236}">
              <a16:creationId xmlns:a16="http://schemas.microsoft.com/office/drawing/2014/main" id="{28846D3D-ADE0-41BC-BF0E-DDE19E1B24B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0466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4632</xdr:row>
      <xdr:rowOff>50800</xdr:rowOff>
    </xdr:from>
    <xdr:ext cx="1022350" cy="1099269"/>
    <xdr:pic>
      <xdr:nvPicPr>
        <xdr:cNvPr id="607" name="Picture 606">
          <a:extLst>
            <a:ext uri="{FF2B5EF4-FFF2-40B4-BE49-F238E27FC236}">
              <a16:creationId xmlns:a16="http://schemas.microsoft.com/office/drawing/2014/main" id="{31BBA71F-D48F-4C6A-A03B-CC2AB7CE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86755075"/>
          <a:ext cx="1022350" cy="1099269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4632</xdr:row>
      <xdr:rowOff>38100</xdr:rowOff>
    </xdr:from>
    <xdr:ext cx="1060450" cy="1126123"/>
    <xdr:pic>
      <xdr:nvPicPr>
        <xdr:cNvPr id="608" name="Picture 607">
          <a:extLst>
            <a:ext uri="{FF2B5EF4-FFF2-40B4-BE49-F238E27FC236}">
              <a16:creationId xmlns:a16="http://schemas.microsoft.com/office/drawing/2014/main" id="{E54CA963-5DEF-4B0F-8F8B-4F69EB6E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986742375"/>
          <a:ext cx="1060450" cy="112612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4634</xdr:row>
      <xdr:rowOff>28575</xdr:rowOff>
    </xdr:from>
    <xdr:ext cx="1343025" cy="552450"/>
    <xdr:pic>
      <xdr:nvPicPr>
        <xdr:cNvPr id="609" name="Picture 608" descr="C:\Users\WIN 10\Desktop\SIGN JANGAM (1).png">
          <a:extLst>
            <a:ext uri="{FF2B5EF4-FFF2-40B4-BE49-F238E27FC236}">
              <a16:creationId xmlns:a16="http://schemas.microsoft.com/office/drawing/2014/main" id="{1A48BD80-B10E-4621-896B-25416CA37BE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7505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4633</xdr:row>
      <xdr:rowOff>190500</xdr:rowOff>
    </xdr:from>
    <xdr:ext cx="1343025" cy="609600"/>
    <xdr:pic>
      <xdr:nvPicPr>
        <xdr:cNvPr id="610" name="Picture 609" descr="C:\Users\WIN 10\Desktop\SIGN JANGAM (1).png">
          <a:extLst>
            <a:ext uri="{FF2B5EF4-FFF2-40B4-BE49-F238E27FC236}">
              <a16:creationId xmlns:a16="http://schemas.microsoft.com/office/drawing/2014/main" id="{39E1F439-3801-4357-95ED-B71860FE2E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7467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4666</xdr:row>
      <xdr:rowOff>50800</xdr:rowOff>
    </xdr:from>
    <xdr:ext cx="1022350" cy="1099269"/>
    <xdr:pic>
      <xdr:nvPicPr>
        <xdr:cNvPr id="611" name="Picture 610">
          <a:extLst>
            <a:ext uri="{FF2B5EF4-FFF2-40B4-BE49-F238E27FC236}">
              <a16:creationId xmlns:a16="http://schemas.microsoft.com/office/drawing/2014/main" id="{DA2268D6-58DB-412A-B445-D70ECE1EB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93755950"/>
          <a:ext cx="1022350" cy="1099269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4666</xdr:row>
      <xdr:rowOff>38101</xdr:rowOff>
    </xdr:from>
    <xdr:ext cx="1022526" cy="1085850"/>
    <xdr:pic>
      <xdr:nvPicPr>
        <xdr:cNvPr id="612" name="Picture 611">
          <a:extLst>
            <a:ext uri="{FF2B5EF4-FFF2-40B4-BE49-F238E27FC236}">
              <a16:creationId xmlns:a16="http://schemas.microsoft.com/office/drawing/2014/main" id="{5CD4BEA1-33DD-43EF-84E5-6EBE6F9A6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993743251"/>
          <a:ext cx="1022526" cy="10858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4668</xdr:row>
      <xdr:rowOff>28575</xdr:rowOff>
    </xdr:from>
    <xdr:ext cx="1343025" cy="552450"/>
    <xdr:pic>
      <xdr:nvPicPr>
        <xdr:cNvPr id="613" name="Picture 612" descr="C:\Users\WIN 10\Desktop\SIGN JANGAM (1).png">
          <a:extLst>
            <a:ext uri="{FF2B5EF4-FFF2-40B4-BE49-F238E27FC236}">
              <a16:creationId xmlns:a16="http://schemas.microsoft.com/office/drawing/2014/main" id="{14ECD137-5B71-4F62-96B7-A6A268A3D92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4506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4667</xdr:row>
      <xdr:rowOff>190500</xdr:rowOff>
    </xdr:from>
    <xdr:ext cx="1343025" cy="609600"/>
    <xdr:pic>
      <xdr:nvPicPr>
        <xdr:cNvPr id="614" name="Picture 613" descr="C:\Users\WIN 10\Desktop\SIGN JANGAM (1).png">
          <a:extLst>
            <a:ext uri="{FF2B5EF4-FFF2-40B4-BE49-F238E27FC236}">
              <a16:creationId xmlns:a16="http://schemas.microsoft.com/office/drawing/2014/main" id="{2CD8ED88-A3B0-4671-8A78-BF65C629977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24467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4700</xdr:row>
      <xdr:rowOff>50800</xdr:rowOff>
    </xdr:from>
    <xdr:ext cx="1079500" cy="1160719"/>
    <xdr:pic>
      <xdr:nvPicPr>
        <xdr:cNvPr id="615" name="Picture 614">
          <a:extLst>
            <a:ext uri="{FF2B5EF4-FFF2-40B4-BE49-F238E27FC236}">
              <a16:creationId xmlns:a16="http://schemas.microsoft.com/office/drawing/2014/main" id="{8C69D670-7FE5-4E70-A6D5-380969CF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000566325"/>
          <a:ext cx="1079500" cy="116071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4700</xdr:row>
      <xdr:rowOff>38101</xdr:rowOff>
    </xdr:from>
    <xdr:ext cx="1076343" cy="1143000"/>
    <xdr:pic>
      <xdr:nvPicPr>
        <xdr:cNvPr id="616" name="Picture 615">
          <a:extLst>
            <a:ext uri="{FF2B5EF4-FFF2-40B4-BE49-F238E27FC236}">
              <a16:creationId xmlns:a16="http://schemas.microsoft.com/office/drawing/2014/main" id="{940EEB90-A11F-42BB-B544-D94A027B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000553626"/>
          <a:ext cx="1076343" cy="1143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4702</xdr:row>
      <xdr:rowOff>28575</xdr:rowOff>
    </xdr:from>
    <xdr:ext cx="1343025" cy="552450"/>
    <xdr:pic>
      <xdr:nvPicPr>
        <xdr:cNvPr id="617" name="Picture 616" descr="C:\Users\WIN 10\Desktop\SIGN JANGAM (1).png">
          <a:extLst>
            <a:ext uri="{FF2B5EF4-FFF2-40B4-BE49-F238E27FC236}">
              <a16:creationId xmlns:a16="http://schemas.microsoft.com/office/drawing/2014/main" id="{FF44A4C4-17FD-4CAD-B9E0-CCD37005453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6502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4701</xdr:row>
      <xdr:rowOff>190500</xdr:rowOff>
    </xdr:from>
    <xdr:ext cx="1343025" cy="609600"/>
    <xdr:pic>
      <xdr:nvPicPr>
        <xdr:cNvPr id="618" name="Picture 617" descr="C:\Users\WIN 10\Desktop\SIGN JANGAM (1).png">
          <a:extLst>
            <a:ext uri="{FF2B5EF4-FFF2-40B4-BE49-F238E27FC236}">
              <a16:creationId xmlns:a16="http://schemas.microsoft.com/office/drawing/2014/main" id="{6C21854B-D074-4D9F-AF49-19C4178D9B5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896464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4734</xdr:row>
      <xdr:rowOff>50800</xdr:rowOff>
    </xdr:from>
    <xdr:ext cx="1098550" cy="1181202"/>
    <xdr:pic>
      <xdr:nvPicPr>
        <xdr:cNvPr id="619" name="Picture 618">
          <a:extLst>
            <a:ext uri="{FF2B5EF4-FFF2-40B4-BE49-F238E27FC236}">
              <a16:creationId xmlns:a16="http://schemas.microsoft.com/office/drawing/2014/main" id="{E15F72BB-CB42-4416-B3C0-AF8B484C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007567200"/>
          <a:ext cx="1098550" cy="1181202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4734</xdr:row>
      <xdr:rowOff>38101</xdr:rowOff>
    </xdr:from>
    <xdr:ext cx="1112221" cy="1181100"/>
    <xdr:pic>
      <xdr:nvPicPr>
        <xdr:cNvPr id="620" name="Picture 619">
          <a:extLst>
            <a:ext uri="{FF2B5EF4-FFF2-40B4-BE49-F238E27FC236}">
              <a16:creationId xmlns:a16="http://schemas.microsoft.com/office/drawing/2014/main" id="{AA996F4D-F1DB-45F1-AE89-17EE8EE3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007554501"/>
          <a:ext cx="1112221" cy="11811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4736</xdr:row>
      <xdr:rowOff>28575</xdr:rowOff>
    </xdr:from>
    <xdr:ext cx="1343025" cy="552450"/>
    <xdr:pic>
      <xdr:nvPicPr>
        <xdr:cNvPr id="621" name="Picture 620" descr="C:\Users\WIN 10\Desktop\SIGN JANGAM (1).png">
          <a:extLst>
            <a:ext uri="{FF2B5EF4-FFF2-40B4-BE49-F238E27FC236}">
              <a16:creationId xmlns:a16="http://schemas.microsoft.com/office/drawing/2014/main" id="{F11A33B6-6538-4320-B87A-71BFBB6A1BD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03503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4735</xdr:row>
      <xdr:rowOff>190500</xdr:rowOff>
    </xdr:from>
    <xdr:ext cx="1343025" cy="609600"/>
    <xdr:pic>
      <xdr:nvPicPr>
        <xdr:cNvPr id="622" name="Picture 621" descr="C:\Users\WIN 10\Desktop\SIGN JANGAM (1).png">
          <a:extLst>
            <a:ext uri="{FF2B5EF4-FFF2-40B4-BE49-F238E27FC236}">
              <a16:creationId xmlns:a16="http://schemas.microsoft.com/office/drawing/2014/main" id="{2E653D70-0938-42E5-8B9D-E13EE05E2EC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03465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4768</xdr:row>
      <xdr:rowOff>50800</xdr:rowOff>
    </xdr:from>
    <xdr:ext cx="1069975" cy="1150477"/>
    <xdr:pic>
      <xdr:nvPicPr>
        <xdr:cNvPr id="623" name="Picture 622">
          <a:extLst>
            <a:ext uri="{FF2B5EF4-FFF2-40B4-BE49-F238E27FC236}">
              <a16:creationId xmlns:a16="http://schemas.microsoft.com/office/drawing/2014/main" id="{26761EA2-6216-4822-817D-361887D8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014568075"/>
          <a:ext cx="1069975" cy="1150477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4768</xdr:row>
      <xdr:rowOff>38101</xdr:rowOff>
    </xdr:from>
    <xdr:ext cx="1098550" cy="1166582"/>
    <xdr:pic>
      <xdr:nvPicPr>
        <xdr:cNvPr id="624" name="Picture 623">
          <a:extLst>
            <a:ext uri="{FF2B5EF4-FFF2-40B4-BE49-F238E27FC236}">
              <a16:creationId xmlns:a16="http://schemas.microsoft.com/office/drawing/2014/main" id="{0D076241-19B2-4A22-B374-8036AFF1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014555376"/>
          <a:ext cx="1098550" cy="116658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4770</xdr:row>
      <xdr:rowOff>28575</xdr:rowOff>
    </xdr:from>
    <xdr:ext cx="1343025" cy="552450"/>
    <xdr:pic>
      <xdr:nvPicPr>
        <xdr:cNvPr id="625" name="Picture 624" descr="C:\Users\WIN 10\Desktop\SIGN JANGAM (1).png">
          <a:extLst>
            <a:ext uri="{FF2B5EF4-FFF2-40B4-BE49-F238E27FC236}">
              <a16:creationId xmlns:a16="http://schemas.microsoft.com/office/drawing/2014/main" id="{E7058054-D54D-45B8-8AA4-D88BDF8F65F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0504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4769</xdr:row>
      <xdr:rowOff>190500</xdr:rowOff>
    </xdr:from>
    <xdr:ext cx="1343025" cy="609600"/>
    <xdr:pic>
      <xdr:nvPicPr>
        <xdr:cNvPr id="626" name="Picture 625" descr="C:\Users\WIN 10\Desktop\SIGN JANGAM (1).png">
          <a:extLst>
            <a:ext uri="{FF2B5EF4-FFF2-40B4-BE49-F238E27FC236}">
              <a16:creationId xmlns:a16="http://schemas.microsoft.com/office/drawing/2014/main" id="{179A8E3F-9EF6-4569-B229-DD62B5108E2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0466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63501</xdr:colOff>
      <xdr:row>4802</xdr:row>
      <xdr:rowOff>50801</xdr:rowOff>
    </xdr:from>
    <xdr:ext cx="1146174" cy="1092200"/>
    <xdr:pic>
      <xdr:nvPicPr>
        <xdr:cNvPr id="627" name="Picture 626">
          <a:extLst>
            <a:ext uri="{FF2B5EF4-FFF2-40B4-BE49-F238E27FC236}">
              <a16:creationId xmlns:a16="http://schemas.microsoft.com/office/drawing/2014/main" id="{18C590B5-EB75-4142-BB62-FDFBD1AC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6" y="1311090851"/>
          <a:ext cx="1146174" cy="1092200"/>
        </a:xfrm>
        <a:prstGeom prst="rect">
          <a:avLst/>
        </a:prstGeom>
      </xdr:spPr>
    </xdr:pic>
    <xdr:clientData/>
  </xdr:oneCellAnchor>
  <xdr:oneCellAnchor>
    <xdr:from>
      <xdr:col>10</xdr:col>
      <xdr:colOff>139701</xdr:colOff>
      <xdr:row>4802</xdr:row>
      <xdr:rowOff>38101</xdr:rowOff>
    </xdr:from>
    <xdr:ext cx="1117600" cy="1133474"/>
    <xdr:pic>
      <xdr:nvPicPr>
        <xdr:cNvPr id="628" name="Picture 627">
          <a:extLst>
            <a:ext uri="{FF2B5EF4-FFF2-40B4-BE49-F238E27FC236}">
              <a16:creationId xmlns:a16="http://schemas.microsoft.com/office/drawing/2014/main" id="{C1F0761A-39A6-48ED-9FA2-3A4893AC7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6" y="1311078151"/>
          <a:ext cx="1117600" cy="1133474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4804</xdr:row>
      <xdr:rowOff>28575</xdr:rowOff>
    </xdr:from>
    <xdr:ext cx="1343025" cy="552450"/>
    <xdr:pic>
      <xdr:nvPicPr>
        <xdr:cNvPr id="629" name="Picture 628" descr="C:\Users\WIN 10\Desktop\SIGN JANGAM (1).png">
          <a:extLst>
            <a:ext uri="{FF2B5EF4-FFF2-40B4-BE49-F238E27FC236}">
              <a16:creationId xmlns:a16="http://schemas.microsoft.com/office/drawing/2014/main" id="{81974F0F-03A6-44E0-9D68-8914FF2B86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7505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4803</xdr:row>
      <xdr:rowOff>190500</xdr:rowOff>
    </xdr:from>
    <xdr:ext cx="1343025" cy="609600"/>
    <xdr:pic>
      <xdr:nvPicPr>
        <xdr:cNvPr id="630" name="Picture 629" descr="C:\Users\WIN 10\Desktop\SIGN JANGAM (1).png">
          <a:extLst>
            <a:ext uri="{FF2B5EF4-FFF2-40B4-BE49-F238E27FC236}">
              <a16:creationId xmlns:a16="http://schemas.microsoft.com/office/drawing/2014/main" id="{2E275B0C-6A61-42BF-A6E1-C4808C88A2A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7467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4836</xdr:row>
      <xdr:rowOff>50800</xdr:rowOff>
    </xdr:from>
    <xdr:ext cx="1192946" cy="1158875"/>
    <xdr:pic>
      <xdr:nvPicPr>
        <xdr:cNvPr id="631" name="Picture 630">
          <a:extLst>
            <a:ext uri="{FF2B5EF4-FFF2-40B4-BE49-F238E27FC236}">
              <a16:creationId xmlns:a16="http://schemas.microsoft.com/office/drawing/2014/main" id="{B0781A18-FD8C-456E-8483-2F897665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320415825"/>
          <a:ext cx="1192946" cy="1158875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4836</xdr:row>
      <xdr:rowOff>38101</xdr:rowOff>
    </xdr:from>
    <xdr:ext cx="1192947" cy="1162050"/>
    <xdr:pic>
      <xdr:nvPicPr>
        <xdr:cNvPr id="632" name="Picture 631">
          <a:extLst>
            <a:ext uri="{FF2B5EF4-FFF2-40B4-BE49-F238E27FC236}">
              <a16:creationId xmlns:a16="http://schemas.microsoft.com/office/drawing/2014/main" id="{6A6BF137-1015-4184-A384-5CFB6114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320403126"/>
          <a:ext cx="1192947" cy="11620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4838</xdr:row>
      <xdr:rowOff>28575</xdr:rowOff>
    </xdr:from>
    <xdr:ext cx="1343025" cy="552450"/>
    <xdr:pic>
      <xdr:nvPicPr>
        <xdr:cNvPr id="633" name="Picture 632" descr="C:\Users\WIN 10\Desktop\SIGN JANGAM (1).png">
          <a:extLst>
            <a:ext uri="{FF2B5EF4-FFF2-40B4-BE49-F238E27FC236}">
              <a16:creationId xmlns:a16="http://schemas.microsoft.com/office/drawing/2014/main" id="{86DAA44C-D562-4586-BA95-D0613962254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45060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4837</xdr:row>
      <xdr:rowOff>190500</xdr:rowOff>
    </xdr:from>
    <xdr:ext cx="1343025" cy="609600"/>
    <xdr:pic>
      <xdr:nvPicPr>
        <xdr:cNvPr id="634" name="Picture 633" descr="C:\Users\WIN 10\Desktop\SIGN JANGAM (1).png">
          <a:extLst>
            <a:ext uri="{FF2B5EF4-FFF2-40B4-BE49-F238E27FC236}">
              <a16:creationId xmlns:a16="http://schemas.microsoft.com/office/drawing/2014/main" id="{59D1EF99-F529-4057-AE88-0A6FCD997DA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244679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4870</xdr:row>
      <xdr:rowOff>50800</xdr:rowOff>
    </xdr:from>
    <xdr:ext cx="1192946" cy="1149350"/>
    <xdr:pic>
      <xdr:nvPicPr>
        <xdr:cNvPr id="635" name="Picture 634">
          <a:extLst>
            <a:ext uri="{FF2B5EF4-FFF2-40B4-BE49-F238E27FC236}">
              <a16:creationId xmlns:a16="http://schemas.microsoft.com/office/drawing/2014/main" id="{D2BCA7B8-9EDD-49A0-A2BE-47A3089B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329740800"/>
          <a:ext cx="1192946" cy="11493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4870</xdr:row>
      <xdr:rowOff>38100</xdr:rowOff>
    </xdr:from>
    <xdr:ext cx="1192947" cy="1114425"/>
    <xdr:pic>
      <xdr:nvPicPr>
        <xdr:cNvPr id="636" name="Picture 635">
          <a:extLst>
            <a:ext uri="{FF2B5EF4-FFF2-40B4-BE49-F238E27FC236}">
              <a16:creationId xmlns:a16="http://schemas.microsoft.com/office/drawing/2014/main" id="{A3B42BB9-959D-4734-B85F-8B0FA287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329728100"/>
          <a:ext cx="1192947" cy="11144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4872</xdr:row>
      <xdr:rowOff>28575</xdr:rowOff>
    </xdr:from>
    <xdr:ext cx="1343025" cy="552450"/>
    <xdr:pic>
      <xdr:nvPicPr>
        <xdr:cNvPr id="637" name="Picture 636" descr="C:\Users\WIN 10\Desktop\SIGN JANGAM (1).png">
          <a:extLst>
            <a:ext uri="{FF2B5EF4-FFF2-40B4-BE49-F238E27FC236}">
              <a16:creationId xmlns:a16="http://schemas.microsoft.com/office/drawing/2014/main" id="{37223B2B-45A9-42FF-BD72-2059E14D76A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6502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4871</xdr:row>
      <xdr:rowOff>190500</xdr:rowOff>
    </xdr:from>
    <xdr:ext cx="1343025" cy="609600"/>
    <xdr:pic>
      <xdr:nvPicPr>
        <xdr:cNvPr id="638" name="Picture 637" descr="C:\Users\WIN 10\Desktop\SIGN JANGAM (1).png">
          <a:extLst>
            <a:ext uri="{FF2B5EF4-FFF2-40B4-BE49-F238E27FC236}">
              <a16:creationId xmlns:a16="http://schemas.microsoft.com/office/drawing/2014/main" id="{5A0316F0-BCD1-4359-8944-895C4718ED5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896464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4904</xdr:row>
      <xdr:rowOff>50800</xdr:rowOff>
    </xdr:from>
    <xdr:ext cx="1192946" cy="1149350"/>
    <xdr:pic>
      <xdr:nvPicPr>
        <xdr:cNvPr id="639" name="Picture 638">
          <a:extLst>
            <a:ext uri="{FF2B5EF4-FFF2-40B4-BE49-F238E27FC236}">
              <a16:creationId xmlns:a16="http://schemas.microsoft.com/office/drawing/2014/main" id="{4041E3B6-7740-4CFA-9F9C-036FC0B7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339065775"/>
          <a:ext cx="1192946" cy="11493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4904</xdr:row>
      <xdr:rowOff>38101</xdr:rowOff>
    </xdr:from>
    <xdr:ext cx="1192947" cy="1123950"/>
    <xdr:pic>
      <xdr:nvPicPr>
        <xdr:cNvPr id="640" name="Picture 639">
          <a:extLst>
            <a:ext uri="{FF2B5EF4-FFF2-40B4-BE49-F238E27FC236}">
              <a16:creationId xmlns:a16="http://schemas.microsoft.com/office/drawing/2014/main" id="{B2F6BD5A-9E9A-4786-B032-FD747FCF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339053076"/>
          <a:ext cx="1192947" cy="11239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4906</xdr:row>
      <xdr:rowOff>28575</xdr:rowOff>
    </xdr:from>
    <xdr:ext cx="1343025" cy="552450"/>
    <xdr:pic>
      <xdr:nvPicPr>
        <xdr:cNvPr id="641" name="Picture 640" descr="C:\Users\WIN 10\Desktop\SIGN JANGAM (1).png">
          <a:extLst>
            <a:ext uri="{FF2B5EF4-FFF2-40B4-BE49-F238E27FC236}">
              <a16:creationId xmlns:a16="http://schemas.microsoft.com/office/drawing/2014/main" id="{694A9058-69BC-4891-B557-59F8820C20D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03503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4905</xdr:row>
      <xdr:rowOff>190500</xdr:rowOff>
    </xdr:from>
    <xdr:ext cx="1343025" cy="609600"/>
    <xdr:pic>
      <xdr:nvPicPr>
        <xdr:cNvPr id="642" name="Picture 641" descr="C:\Users\WIN 10\Desktop\SIGN JANGAM (1).png">
          <a:extLst>
            <a:ext uri="{FF2B5EF4-FFF2-40B4-BE49-F238E27FC236}">
              <a16:creationId xmlns:a16="http://schemas.microsoft.com/office/drawing/2014/main" id="{1C605EE3-69C0-4E7D-8B8A-23A01B8373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03465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4938</xdr:row>
      <xdr:rowOff>50800</xdr:rowOff>
    </xdr:from>
    <xdr:ext cx="1192946" cy="1111250"/>
    <xdr:pic>
      <xdr:nvPicPr>
        <xdr:cNvPr id="643" name="Picture 642">
          <a:extLst>
            <a:ext uri="{FF2B5EF4-FFF2-40B4-BE49-F238E27FC236}">
              <a16:creationId xmlns:a16="http://schemas.microsoft.com/office/drawing/2014/main" id="{BA908D36-7864-4536-82D0-43290235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348390750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4938</xdr:row>
      <xdr:rowOff>38100</xdr:rowOff>
    </xdr:from>
    <xdr:ext cx="1192947" cy="1133475"/>
    <xdr:pic>
      <xdr:nvPicPr>
        <xdr:cNvPr id="644" name="Picture 643">
          <a:extLst>
            <a:ext uri="{FF2B5EF4-FFF2-40B4-BE49-F238E27FC236}">
              <a16:creationId xmlns:a16="http://schemas.microsoft.com/office/drawing/2014/main" id="{81633A6E-1818-47F3-9AF7-924810B57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348378050"/>
          <a:ext cx="1192947" cy="11334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4940</xdr:row>
      <xdr:rowOff>28575</xdr:rowOff>
    </xdr:from>
    <xdr:ext cx="1343025" cy="552450"/>
    <xdr:pic>
      <xdr:nvPicPr>
        <xdr:cNvPr id="645" name="Picture 644" descr="C:\Users\WIN 10\Desktop\SIGN JANGAM (1).png">
          <a:extLst>
            <a:ext uri="{FF2B5EF4-FFF2-40B4-BE49-F238E27FC236}">
              <a16:creationId xmlns:a16="http://schemas.microsoft.com/office/drawing/2014/main" id="{F78C5683-F429-4D0C-90BA-A8C129BCEAF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0504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4939</xdr:row>
      <xdr:rowOff>190500</xdr:rowOff>
    </xdr:from>
    <xdr:ext cx="1343025" cy="609600"/>
    <xdr:pic>
      <xdr:nvPicPr>
        <xdr:cNvPr id="646" name="Picture 645" descr="C:\Users\WIN 10\Desktop\SIGN JANGAM (1).png">
          <a:extLst>
            <a:ext uri="{FF2B5EF4-FFF2-40B4-BE49-F238E27FC236}">
              <a16:creationId xmlns:a16="http://schemas.microsoft.com/office/drawing/2014/main" id="{B6C611F0-BF54-41DE-8D64-319F050327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0466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63500</xdr:colOff>
      <xdr:row>4972</xdr:row>
      <xdr:rowOff>50800</xdr:rowOff>
    </xdr:from>
    <xdr:ext cx="1192946" cy="1111250"/>
    <xdr:pic>
      <xdr:nvPicPr>
        <xdr:cNvPr id="647" name="Picture 646">
          <a:extLst>
            <a:ext uri="{FF2B5EF4-FFF2-40B4-BE49-F238E27FC236}">
              <a16:creationId xmlns:a16="http://schemas.microsoft.com/office/drawing/2014/main" id="{4AF1113A-E9E8-42ED-9C56-189F6D64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1357715725"/>
          <a:ext cx="1192946" cy="1111250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4972</xdr:row>
      <xdr:rowOff>38100</xdr:rowOff>
    </xdr:from>
    <xdr:ext cx="1192947" cy="1190625"/>
    <xdr:pic>
      <xdr:nvPicPr>
        <xdr:cNvPr id="648" name="Picture 647">
          <a:extLst>
            <a:ext uri="{FF2B5EF4-FFF2-40B4-BE49-F238E27FC236}">
              <a16:creationId xmlns:a16="http://schemas.microsoft.com/office/drawing/2014/main" id="{91011689-0D52-4879-BC7F-79071C9A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1357703025"/>
          <a:ext cx="1192947" cy="11906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4974</xdr:row>
      <xdr:rowOff>28575</xdr:rowOff>
    </xdr:from>
    <xdr:ext cx="1343025" cy="552450"/>
    <xdr:pic>
      <xdr:nvPicPr>
        <xdr:cNvPr id="649" name="Picture 648" descr="C:\Users\WIN 10\Desktop\SIGN JANGAM (1).png">
          <a:extLst>
            <a:ext uri="{FF2B5EF4-FFF2-40B4-BE49-F238E27FC236}">
              <a16:creationId xmlns:a16="http://schemas.microsoft.com/office/drawing/2014/main" id="{1BF427F7-B80A-4029-A4E8-9A05BA94F6D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7505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9525</xdr:colOff>
      <xdr:row>4973</xdr:row>
      <xdr:rowOff>190500</xdr:rowOff>
    </xdr:from>
    <xdr:ext cx="1343025" cy="609600"/>
    <xdr:pic>
      <xdr:nvPicPr>
        <xdr:cNvPr id="650" name="Picture 649" descr="C:\Users\WIN 10\Desktop\SIGN JANGAM (1).png">
          <a:extLst>
            <a:ext uri="{FF2B5EF4-FFF2-40B4-BE49-F238E27FC236}">
              <a16:creationId xmlns:a16="http://schemas.microsoft.com/office/drawing/2014/main" id="{4007A49F-F7AC-4B90-8E5A-30955571AD1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746705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5039</xdr:row>
      <xdr:rowOff>50800</xdr:rowOff>
    </xdr:from>
    <xdr:ext cx="1192946" cy="1282700"/>
    <xdr:pic>
      <xdr:nvPicPr>
        <xdr:cNvPr id="655" name="Picture 654">
          <a:extLst>
            <a:ext uri="{FF2B5EF4-FFF2-40B4-BE49-F238E27FC236}">
              <a16:creationId xmlns:a16="http://schemas.microsoft.com/office/drawing/2014/main" id="{CE5E35BC-8493-4487-99DE-7107F9E60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896124700"/>
          <a:ext cx="1192946" cy="128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5039</xdr:row>
      <xdr:rowOff>38100</xdr:rowOff>
    </xdr:from>
    <xdr:ext cx="1192947" cy="1266825"/>
    <xdr:pic>
      <xdr:nvPicPr>
        <xdr:cNvPr id="656" name="Picture 655">
          <a:extLst>
            <a:ext uri="{FF2B5EF4-FFF2-40B4-BE49-F238E27FC236}">
              <a16:creationId xmlns:a16="http://schemas.microsoft.com/office/drawing/2014/main" id="{A5A8038A-219E-4D3B-B89D-7B5A46EB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896112000"/>
          <a:ext cx="1192947" cy="1266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5041</xdr:row>
      <xdr:rowOff>28575</xdr:rowOff>
    </xdr:from>
    <xdr:ext cx="1343025" cy="552450"/>
    <xdr:pic>
      <xdr:nvPicPr>
        <xdr:cNvPr id="657" name="Picture 656" descr="C:\Users\WIN 10\Desktop\SIGN JANGAM (1).png">
          <a:extLst>
            <a:ext uri="{FF2B5EF4-FFF2-40B4-BE49-F238E27FC236}">
              <a16:creationId xmlns:a16="http://schemas.microsoft.com/office/drawing/2014/main" id="{A078BE99-38D5-4245-947A-69EEC51AC9F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9650252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5040</xdr:row>
      <xdr:rowOff>190500</xdr:rowOff>
    </xdr:from>
    <xdr:ext cx="1343025" cy="609600"/>
    <xdr:pic>
      <xdr:nvPicPr>
        <xdr:cNvPr id="658" name="Picture 657" descr="C:\Users\WIN 10\Desktop\SIGN JANGAM (1).png">
          <a:extLst>
            <a:ext uri="{FF2B5EF4-FFF2-40B4-BE49-F238E27FC236}">
              <a16:creationId xmlns:a16="http://schemas.microsoft.com/office/drawing/2014/main" id="{A95086EA-682E-48DE-8D11-48A6254B746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89646442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5073</xdr:row>
      <xdr:rowOff>50800</xdr:rowOff>
    </xdr:from>
    <xdr:ext cx="1192946" cy="1282700"/>
    <xdr:pic>
      <xdr:nvPicPr>
        <xdr:cNvPr id="659" name="Picture 658">
          <a:extLst>
            <a:ext uri="{FF2B5EF4-FFF2-40B4-BE49-F238E27FC236}">
              <a16:creationId xmlns:a16="http://schemas.microsoft.com/office/drawing/2014/main" id="{0CD53202-3BE3-4FF5-8DE5-8E405FFE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03125575"/>
          <a:ext cx="1192946" cy="128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5073</xdr:row>
      <xdr:rowOff>38100</xdr:rowOff>
    </xdr:from>
    <xdr:ext cx="1192947" cy="1266825"/>
    <xdr:pic>
      <xdr:nvPicPr>
        <xdr:cNvPr id="660" name="Picture 659">
          <a:extLst>
            <a:ext uri="{FF2B5EF4-FFF2-40B4-BE49-F238E27FC236}">
              <a16:creationId xmlns:a16="http://schemas.microsoft.com/office/drawing/2014/main" id="{5101D362-43D9-4519-AED6-2ADDFEEA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03112875"/>
          <a:ext cx="1192947" cy="1266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5075</xdr:row>
      <xdr:rowOff>28575</xdr:rowOff>
    </xdr:from>
    <xdr:ext cx="1343025" cy="552450"/>
    <xdr:pic>
      <xdr:nvPicPr>
        <xdr:cNvPr id="661" name="Picture 660" descr="C:\Users\WIN 10\Desktop\SIGN JANGAM (1).png">
          <a:extLst>
            <a:ext uri="{FF2B5EF4-FFF2-40B4-BE49-F238E27FC236}">
              <a16:creationId xmlns:a16="http://schemas.microsoft.com/office/drawing/2014/main" id="{28136D5A-D1E3-4025-BB3D-F44CEE0C796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0350340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5074</xdr:row>
      <xdr:rowOff>190500</xdr:rowOff>
    </xdr:from>
    <xdr:ext cx="1343025" cy="609600"/>
    <xdr:pic>
      <xdr:nvPicPr>
        <xdr:cNvPr id="662" name="Picture 661" descr="C:\Users\WIN 10\Desktop\SIGN JANGAM (1).png">
          <a:extLst>
            <a:ext uri="{FF2B5EF4-FFF2-40B4-BE49-F238E27FC236}">
              <a16:creationId xmlns:a16="http://schemas.microsoft.com/office/drawing/2014/main" id="{C41AD517-5353-447E-A455-1F3DCBB90C8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03465300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5107</xdr:row>
      <xdr:rowOff>50800</xdr:rowOff>
    </xdr:from>
    <xdr:ext cx="1192946" cy="1282700"/>
    <xdr:pic>
      <xdr:nvPicPr>
        <xdr:cNvPr id="663" name="Picture 662">
          <a:extLst>
            <a:ext uri="{FF2B5EF4-FFF2-40B4-BE49-F238E27FC236}">
              <a16:creationId xmlns:a16="http://schemas.microsoft.com/office/drawing/2014/main" id="{D1CE142C-E798-4515-A9DE-1C6ECCB0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10126450"/>
          <a:ext cx="1192946" cy="128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5107</xdr:row>
      <xdr:rowOff>38100</xdr:rowOff>
    </xdr:from>
    <xdr:ext cx="1192947" cy="1266825"/>
    <xdr:pic>
      <xdr:nvPicPr>
        <xdr:cNvPr id="664" name="Picture 663">
          <a:extLst>
            <a:ext uri="{FF2B5EF4-FFF2-40B4-BE49-F238E27FC236}">
              <a16:creationId xmlns:a16="http://schemas.microsoft.com/office/drawing/2014/main" id="{26C9FB57-EBBB-406B-AC4F-709BED78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10113750"/>
          <a:ext cx="1192947" cy="1266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5109</xdr:row>
      <xdr:rowOff>28575</xdr:rowOff>
    </xdr:from>
    <xdr:ext cx="1343025" cy="552450"/>
    <xdr:pic>
      <xdr:nvPicPr>
        <xdr:cNvPr id="665" name="Picture 664" descr="C:\Users\WIN 10\Desktop\SIGN JANGAM (1).png">
          <a:extLst>
            <a:ext uri="{FF2B5EF4-FFF2-40B4-BE49-F238E27FC236}">
              <a16:creationId xmlns:a16="http://schemas.microsoft.com/office/drawing/2014/main" id="{3536C782-DF7C-4F3F-9360-2F72D0B3C0B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0504275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5108</xdr:row>
      <xdr:rowOff>190500</xdr:rowOff>
    </xdr:from>
    <xdr:ext cx="1343025" cy="609600"/>
    <xdr:pic>
      <xdr:nvPicPr>
        <xdr:cNvPr id="666" name="Picture 665" descr="C:\Users\WIN 10\Desktop\SIGN JANGAM (1).png">
          <a:extLst>
            <a:ext uri="{FF2B5EF4-FFF2-40B4-BE49-F238E27FC236}">
              <a16:creationId xmlns:a16="http://schemas.microsoft.com/office/drawing/2014/main" id="{A60F8C8D-458B-49D0-9510-AE7CB8007AE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910466175"/>
          <a:ext cx="1343025" cy="609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5141</xdr:row>
      <xdr:rowOff>50800</xdr:rowOff>
    </xdr:from>
    <xdr:ext cx="1192946" cy="1282700"/>
    <xdr:pic>
      <xdr:nvPicPr>
        <xdr:cNvPr id="667" name="Picture 666">
          <a:extLst>
            <a:ext uri="{FF2B5EF4-FFF2-40B4-BE49-F238E27FC236}">
              <a16:creationId xmlns:a16="http://schemas.microsoft.com/office/drawing/2014/main" id="{146F2C5A-D77B-4AF0-8C07-F09B799D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" y="917127325"/>
          <a:ext cx="1192946" cy="128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5141</xdr:row>
      <xdr:rowOff>38100</xdr:rowOff>
    </xdr:from>
    <xdr:ext cx="1192947" cy="1266825"/>
    <xdr:pic>
      <xdr:nvPicPr>
        <xdr:cNvPr id="668" name="Picture 667">
          <a:extLst>
            <a:ext uri="{FF2B5EF4-FFF2-40B4-BE49-F238E27FC236}">
              <a16:creationId xmlns:a16="http://schemas.microsoft.com/office/drawing/2014/main" id="{5DB76915-2AEB-413A-B12D-7089810C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275" y="917114625"/>
          <a:ext cx="1192947" cy="12668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5143</xdr:row>
      <xdr:rowOff>28575</xdr:rowOff>
    </xdr:from>
    <xdr:ext cx="1343025" cy="552450"/>
    <xdr:pic>
      <xdr:nvPicPr>
        <xdr:cNvPr id="669" name="Picture 668" descr="C:\Users\WIN 10\Desktop\SIGN JANGAM (1).png">
          <a:extLst>
            <a:ext uri="{FF2B5EF4-FFF2-40B4-BE49-F238E27FC236}">
              <a16:creationId xmlns:a16="http://schemas.microsoft.com/office/drawing/2014/main" id="{02284B95-3B43-424F-87F8-B884E21F626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17505150"/>
          <a:ext cx="1343025" cy="5524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R757"/>
  <sheetViews>
    <sheetView view="pageBreakPreview" zoomScale="70" zoomScaleSheetLayoutView="70" workbookViewId="0">
      <selection activeCell="X7" sqref="X7:X655"/>
    </sheetView>
  </sheetViews>
  <sheetFormatPr defaultRowHeight="19.5"/>
  <cols>
    <col min="1" max="1" width="13.42578125" customWidth="1"/>
    <col min="2" max="2" width="5.7109375" style="46" customWidth="1"/>
    <col min="3" max="3" width="4.42578125" style="46" customWidth="1"/>
    <col min="4" max="4" width="5" style="46" customWidth="1"/>
    <col min="5" max="5" width="6" style="46" customWidth="1"/>
    <col min="6" max="6" width="19.28515625" style="145" customWidth="1"/>
    <col min="7" max="7" width="12.7109375" style="46" customWidth="1"/>
    <col min="8" max="8" width="13.7109375" style="46" customWidth="1"/>
    <col min="9" max="9" width="6.7109375" style="46" customWidth="1"/>
    <col min="10" max="10" width="4.85546875" style="46" customWidth="1"/>
    <col min="11" max="11" width="5.42578125" style="46" customWidth="1"/>
    <col min="12" max="12" width="6.140625" style="46" customWidth="1"/>
    <col min="13" max="13" width="8.7109375" style="46" bestFit="1" customWidth="1"/>
    <col min="14" max="14" width="7.5703125" style="46" customWidth="1"/>
    <col min="15" max="15" width="6.7109375" style="46" customWidth="1"/>
    <col min="16" max="16" width="11.140625" style="46" customWidth="1"/>
    <col min="17" max="17" width="4.7109375" style="46" customWidth="1"/>
    <col min="18" max="18" width="5.5703125" style="46" customWidth="1"/>
    <col min="19" max="19" width="10.7109375" style="46" customWidth="1"/>
    <col min="20" max="20" width="6.7109375" style="46" customWidth="1"/>
    <col min="21" max="21" width="8.85546875" style="46" customWidth="1"/>
    <col min="22" max="22" width="6.42578125" style="46" customWidth="1"/>
    <col min="23" max="23" width="6.85546875" style="46" customWidth="1"/>
    <col min="24" max="24" width="8" style="46" customWidth="1"/>
    <col min="25" max="25" width="9.140625" style="46" customWidth="1"/>
    <col min="26" max="27" width="4.7109375" style="46" customWidth="1"/>
    <col min="28" max="29" width="5.140625" style="46" customWidth="1"/>
    <col min="30" max="30" width="4.42578125" style="46" customWidth="1"/>
    <col min="31" max="31" width="16" style="46" customWidth="1"/>
    <col min="32" max="32" width="4.28515625" style="112" customWidth="1"/>
    <col min="33" max="33" width="9.28515625" customWidth="1"/>
    <col min="34" max="34" width="10.85546875" customWidth="1"/>
    <col min="35" max="35" width="11.7109375" customWidth="1"/>
    <col min="36" max="36" width="12.28515625" customWidth="1"/>
    <col min="37" max="37" width="10.85546875" customWidth="1"/>
    <col min="38" max="38" width="12" customWidth="1"/>
    <col min="39" max="39" width="13.42578125" customWidth="1"/>
  </cols>
  <sheetData>
    <row r="1" spans="2:44" ht="27.75">
      <c r="B1" s="297" t="s">
        <v>938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9"/>
    </row>
    <row r="2" spans="2:44" ht="36" customHeight="1">
      <c r="B2" s="300" t="s">
        <v>939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2"/>
    </row>
    <row r="3" spans="2:44" s="65" customFormat="1" ht="58.5" customHeight="1">
      <c r="B3" s="303" t="s">
        <v>120</v>
      </c>
      <c r="C3" s="306" t="s">
        <v>0</v>
      </c>
      <c r="D3" s="306" t="s">
        <v>121</v>
      </c>
      <c r="E3" s="306" t="s">
        <v>122</v>
      </c>
      <c r="F3" s="309" t="s">
        <v>1</v>
      </c>
      <c r="G3" s="306" t="s">
        <v>123</v>
      </c>
      <c r="H3" s="306" t="s">
        <v>124</v>
      </c>
      <c r="I3" s="312" t="s">
        <v>125</v>
      </c>
      <c r="J3" s="315" t="s">
        <v>126</v>
      </c>
      <c r="K3" s="315" t="s">
        <v>127</v>
      </c>
      <c r="L3" s="328" t="s">
        <v>128</v>
      </c>
      <c r="M3" s="331" t="s">
        <v>129</v>
      </c>
      <c r="N3" s="318" t="s">
        <v>130</v>
      </c>
      <c r="O3" s="319"/>
      <c r="P3" s="320"/>
      <c r="Q3" s="306" t="s">
        <v>2</v>
      </c>
      <c r="R3" s="306" t="s">
        <v>131</v>
      </c>
      <c r="S3" s="306" t="s">
        <v>132</v>
      </c>
      <c r="T3" s="306" t="s">
        <v>133</v>
      </c>
      <c r="U3" s="318" t="s">
        <v>136</v>
      </c>
      <c r="V3" s="319"/>
      <c r="W3" s="319"/>
      <c r="X3" s="319"/>
      <c r="Y3" s="320"/>
      <c r="Z3" s="318" t="s">
        <v>135</v>
      </c>
      <c r="AA3" s="319"/>
      <c r="AB3" s="319"/>
      <c r="AC3" s="319"/>
      <c r="AD3" s="320"/>
      <c r="AE3" s="321" t="s">
        <v>137</v>
      </c>
      <c r="AF3" s="113"/>
      <c r="AG3" s="66"/>
      <c r="AH3" s="66"/>
      <c r="AI3" s="66"/>
      <c r="AJ3" s="66"/>
      <c r="AK3" s="66"/>
      <c r="AL3" s="66"/>
      <c r="AM3" s="66"/>
    </row>
    <row r="4" spans="2:44" s="65" customFormat="1" ht="58.5" customHeight="1">
      <c r="B4" s="304"/>
      <c r="C4" s="307"/>
      <c r="D4" s="307"/>
      <c r="E4" s="307"/>
      <c r="F4" s="310"/>
      <c r="G4" s="307"/>
      <c r="H4" s="307"/>
      <c r="I4" s="313"/>
      <c r="J4" s="316"/>
      <c r="K4" s="316"/>
      <c r="L4" s="329"/>
      <c r="M4" s="332"/>
      <c r="N4" s="324" t="s">
        <v>3</v>
      </c>
      <c r="O4" s="324" t="s">
        <v>4</v>
      </c>
      <c r="P4" s="324" t="s">
        <v>5</v>
      </c>
      <c r="Q4" s="307"/>
      <c r="R4" s="307"/>
      <c r="S4" s="307"/>
      <c r="T4" s="307"/>
      <c r="U4" s="324" t="s">
        <v>114</v>
      </c>
      <c r="V4" s="324" t="s">
        <v>115</v>
      </c>
      <c r="W4" s="324" t="s">
        <v>116</v>
      </c>
      <c r="X4" s="324" t="s">
        <v>117</v>
      </c>
      <c r="Y4" s="324" t="s">
        <v>118</v>
      </c>
      <c r="Z4" s="325" t="s">
        <v>114</v>
      </c>
      <c r="AA4" s="325" t="s">
        <v>115</v>
      </c>
      <c r="AB4" s="325" t="s">
        <v>116</v>
      </c>
      <c r="AC4" s="325" t="s">
        <v>117</v>
      </c>
      <c r="AD4" s="325" t="s">
        <v>118</v>
      </c>
      <c r="AE4" s="322"/>
      <c r="AF4" s="113"/>
      <c r="AG4" s="5" t="s">
        <v>134</v>
      </c>
      <c r="AH4" s="66"/>
      <c r="AI4" s="66"/>
      <c r="AJ4" s="66"/>
      <c r="AK4" s="66"/>
      <c r="AL4" s="66"/>
      <c r="AM4" s="66"/>
    </row>
    <row r="5" spans="2:44" ht="15.75" hidden="1" customHeight="1">
      <c r="B5" s="305"/>
      <c r="C5" s="308"/>
      <c r="D5" s="308"/>
      <c r="E5" s="308"/>
      <c r="F5" s="311"/>
      <c r="G5" s="308"/>
      <c r="H5" s="308"/>
      <c r="I5" s="314"/>
      <c r="J5" s="317"/>
      <c r="K5" s="317"/>
      <c r="L5" s="330"/>
      <c r="M5" s="326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27"/>
      <c r="AA5" s="326"/>
      <c r="AB5" s="326"/>
      <c r="AC5" s="326"/>
      <c r="AD5" s="326"/>
      <c r="AE5" s="323"/>
      <c r="AF5" s="114"/>
      <c r="AG5" s="10"/>
      <c r="AH5" s="10"/>
      <c r="AI5" s="6">
        <v>20</v>
      </c>
      <c r="AJ5" s="7">
        <v>21</v>
      </c>
      <c r="AK5" s="6">
        <v>22</v>
      </c>
      <c r="AL5" s="7">
        <v>23</v>
      </c>
      <c r="AM5" s="6">
        <v>24</v>
      </c>
    </row>
    <row r="6" spans="2:44" s="71" customFormat="1" ht="12.75">
      <c r="B6" s="67"/>
      <c r="C6" s="67"/>
      <c r="D6" s="67"/>
      <c r="E6" s="67"/>
      <c r="F6" s="141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97"/>
      <c r="AF6" s="115"/>
      <c r="AG6" s="68"/>
      <c r="AH6" s="68"/>
      <c r="AI6" s="69"/>
      <c r="AJ6" s="70"/>
      <c r="AK6" s="69"/>
      <c r="AL6" s="70"/>
      <c r="AM6" s="69"/>
    </row>
    <row r="7" spans="2:44" ht="75" customHeight="1">
      <c r="B7" s="2">
        <v>560</v>
      </c>
      <c r="C7" s="31" t="s">
        <v>6</v>
      </c>
      <c r="D7" s="32"/>
      <c r="G7" s="34"/>
      <c r="H7" s="84" t="s">
        <v>363</v>
      </c>
      <c r="I7" s="2">
        <v>2010</v>
      </c>
      <c r="J7" s="33">
        <v>18</v>
      </c>
      <c r="K7" s="33">
        <v>20</v>
      </c>
      <c r="L7" s="34">
        <f t="shared" ref="L7:L37" si="0">J7*K7</f>
        <v>360</v>
      </c>
      <c r="M7" s="35">
        <f t="shared" ref="M7:M37" si="1">L7/10.76</f>
        <v>33.457249070631974</v>
      </c>
      <c r="N7" s="34">
        <v>750</v>
      </c>
      <c r="O7" s="2">
        <v>15708</v>
      </c>
      <c r="P7" s="35">
        <f t="shared" ref="P7:P38" si="2">M7*AG7</f>
        <v>550639.40520446107</v>
      </c>
      <c r="Q7" s="37">
        <v>0.9</v>
      </c>
      <c r="R7" s="35">
        <v>1</v>
      </c>
      <c r="S7" s="35">
        <f t="shared" ref="S7:S38" si="3">M7*AG7*Q7*R7</f>
        <v>495575.46468401497</v>
      </c>
      <c r="T7" s="89">
        <v>0.85</v>
      </c>
      <c r="Y7" s="35">
        <f>'नमुना नंबर.९ सन-२०२५-२०२६'!F6+'नमुना नंबर.९ सन-२०२५-२०२६'!I6+'नमुना नंबर.९ सन-२०२५-२०२६'!L6+'नमुना नंबर.९ सन-२०२५-२०२६'!O6</f>
        <v>1231.2391449814127</v>
      </c>
      <c r="Z7" s="34"/>
      <c r="AA7" s="34"/>
      <c r="AB7" s="34"/>
      <c r="AC7" s="34"/>
      <c r="AD7" s="34"/>
      <c r="AE7" s="108" t="s">
        <v>1204</v>
      </c>
      <c r="AF7" s="114"/>
      <c r="AG7" s="9">
        <f t="shared" ref="AG7:AG49" si="4">SUM(N7:O7)</f>
        <v>16458</v>
      </c>
      <c r="AH7" s="13">
        <f>'नमुना नंबर.९ सन-२०२५-२०२६'!I6+0</f>
        <v>30</v>
      </c>
      <c r="AI7" s="13">
        <f>'नमुना नंबर.९ सन-२०२५-२०२६'!F6+0</f>
        <v>421.23914498141272</v>
      </c>
      <c r="AJ7" s="9">
        <f>'नमुना नंबर.९ सन-२०२५-२०२६'!I6+0</f>
        <v>30</v>
      </c>
      <c r="AK7" s="9">
        <f>'नमुना नंबर.९ सन-२०२५-२०२६'!I6+0</f>
        <v>30</v>
      </c>
      <c r="AL7" s="9">
        <f>'नमुना नंबर.९ सन-२०२५-२०२६'!O6+0</f>
        <v>750</v>
      </c>
      <c r="AM7" s="13">
        <f t="shared" ref="AM7:AM49" si="5">AI7+AJ7+AK7+AL7</f>
        <v>1231.2391449814127</v>
      </c>
      <c r="AN7" s="9"/>
      <c r="AO7" s="9"/>
      <c r="AP7" s="9"/>
      <c r="AQ7" s="9"/>
      <c r="AR7" s="9"/>
    </row>
    <row r="8" spans="2:44" ht="75" customHeight="1">
      <c r="B8" s="2">
        <v>586</v>
      </c>
      <c r="C8" s="31" t="s">
        <v>6</v>
      </c>
      <c r="D8" s="32"/>
      <c r="H8" s="84" t="s">
        <v>368</v>
      </c>
      <c r="I8" s="2">
        <v>2010</v>
      </c>
      <c r="J8" s="33">
        <v>10</v>
      </c>
      <c r="K8" s="33">
        <v>20</v>
      </c>
      <c r="L8" s="34">
        <f t="shared" si="0"/>
        <v>200</v>
      </c>
      <c r="M8" s="35">
        <f t="shared" si="1"/>
        <v>18.587360594795541</v>
      </c>
      <c r="N8" s="34">
        <v>750</v>
      </c>
      <c r="O8" s="2">
        <v>15708</v>
      </c>
      <c r="P8" s="35">
        <f t="shared" si="2"/>
        <v>305910.780669145</v>
      </c>
      <c r="Q8" s="37">
        <v>0.9</v>
      </c>
      <c r="R8" s="35">
        <v>1</v>
      </c>
      <c r="S8" s="35">
        <f t="shared" si="3"/>
        <v>275319.70260223048</v>
      </c>
      <c r="T8" s="89">
        <v>0.85</v>
      </c>
      <c r="Y8" s="35">
        <f>'नमुना नंबर.९ सन-२०२५-२०२६'!F7+'नमुना नंबर.९ सन-२०२५-२०२६'!I7+'नमुना नंबर.९ सन-२०२५-२०२६'!L7+'नमुना नंबर.९ सन-२०२५-२०२६'!O7</f>
        <v>494.0217472118959</v>
      </c>
      <c r="Z8" s="34"/>
      <c r="AA8" s="34"/>
      <c r="AB8" s="34"/>
      <c r="AC8" s="34"/>
      <c r="AD8" s="34"/>
      <c r="AE8" s="108" t="s">
        <v>1044</v>
      </c>
      <c r="AF8" s="114"/>
      <c r="AG8" s="10">
        <f t="shared" si="4"/>
        <v>16458</v>
      </c>
      <c r="AH8" s="16">
        <f>'नमुना नंबर.९ सन-२०२५-२०२६'!I7+0</f>
        <v>30</v>
      </c>
      <c r="AI8" s="16">
        <f>'नमुना नंबर.९ सन-२०२५-२०२६'!F7+0</f>
        <v>234.02174721189587</v>
      </c>
      <c r="AJ8" s="10">
        <f>'नमुना नंबर.९ सन-२०२५-२०२६'!I7+0</f>
        <v>30</v>
      </c>
      <c r="AK8" s="10">
        <f>'नमुना नंबर.९ सन-२०२५-२०२६'!I7+0</f>
        <v>30</v>
      </c>
      <c r="AL8" s="10">
        <f>'नमुना नंबर.९ सन-२०२५-२०२६'!O7+0</f>
        <v>200</v>
      </c>
      <c r="AM8" s="16">
        <f t="shared" si="5"/>
        <v>494.0217472118959</v>
      </c>
    </row>
    <row r="9" spans="2:44" ht="75" customHeight="1">
      <c r="B9" s="2">
        <v>92</v>
      </c>
      <c r="C9" s="31" t="s">
        <v>6</v>
      </c>
      <c r="D9" s="32"/>
      <c r="G9" s="84" t="s">
        <v>7</v>
      </c>
      <c r="H9" s="84" t="s">
        <v>176</v>
      </c>
      <c r="I9" s="2">
        <v>2011</v>
      </c>
      <c r="J9" s="33">
        <v>30</v>
      </c>
      <c r="K9" s="33">
        <v>30</v>
      </c>
      <c r="L9" s="34">
        <f t="shared" si="0"/>
        <v>900</v>
      </c>
      <c r="M9" s="35">
        <f t="shared" si="1"/>
        <v>83.643122676579921</v>
      </c>
      <c r="N9" s="34">
        <v>750</v>
      </c>
      <c r="O9" s="2">
        <v>15708</v>
      </c>
      <c r="P9" s="35">
        <f t="shared" si="2"/>
        <v>1376598.5130111524</v>
      </c>
      <c r="Q9" s="37">
        <v>0.9</v>
      </c>
      <c r="R9" s="35">
        <v>1</v>
      </c>
      <c r="S9" s="35">
        <f t="shared" si="3"/>
        <v>1238938.6617100372</v>
      </c>
      <c r="T9" s="89">
        <v>0.85</v>
      </c>
      <c r="Y9" s="35">
        <f>'नमुना नंबर.९ सन-२०२५-२०२६'!F8+'नमुना नंबर.९ सन-२०२५-२०२६'!I8+'नमुना नंबर.९ सन-२०२५-२०२६'!L8+'नमुना नंबर.९ सन-२०२५-२०२६'!O8</f>
        <v>1883.0978624535317</v>
      </c>
      <c r="Z9" s="34"/>
      <c r="AA9" s="34"/>
      <c r="AB9" s="34"/>
      <c r="AC9" s="34"/>
      <c r="AD9" s="34"/>
      <c r="AE9" s="106"/>
      <c r="AF9" s="114"/>
      <c r="AG9" s="10">
        <f t="shared" si="4"/>
        <v>16458</v>
      </c>
      <c r="AH9" s="16">
        <f>'नमुना नंबर.९ सन-२०२५-२०२६'!I8+0</f>
        <v>40</v>
      </c>
      <c r="AI9" s="16">
        <f>'नमुना नंबर.९ सन-२०२५-२०२६'!F8+0</f>
        <v>1053.0978624535317</v>
      </c>
      <c r="AJ9" s="10">
        <f>'नमुना नंबर.९ सन-२०२५-२०२६'!I8+0</f>
        <v>40</v>
      </c>
      <c r="AK9" s="10">
        <f>'नमुना नंबर.९ सन-२०२५-२०२६'!I8+0</f>
        <v>40</v>
      </c>
      <c r="AL9" s="10">
        <f>'नमुना नंबर.९ सन-२०२५-२०२६'!O8+0</f>
        <v>750</v>
      </c>
      <c r="AM9" s="16">
        <f t="shared" si="5"/>
        <v>1883.0978624535317</v>
      </c>
    </row>
    <row r="10" spans="2:44" ht="75" customHeight="1">
      <c r="B10" s="2">
        <v>400</v>
      </c>
      <c r="C10" s="31" t="s">
        <v>6</v>
      </c>
      <c r="D10" s="32"/>
      <c r="G10" s="84" t="s">
        <v>7</v>
      </c>
      <c r="H10" s="84" t="s">
        <v>311</v>
      </c>
      <c r="I10" s="2">
        <v>2010</v>
      </c>
      <c r="J10" s="33">
        <v>18</v>
      </c>
      <c r="K10" s="33">
        <v>20</v>
      </c>
      <c r="L10" s="34">
        <f t="shared" si="0"/>
        <v>360</v>
      </c>
      <c r="M10" s="35">
        <f t="shared" si="1"/>
        <v>33.457249070631974</v>
      </c>
      <c r="N10" s="34">
        <v>750</v>
      </c>
      <c r="O10" s="2">
        <v>15708</v>
      </c>
      <c r="P10" s="35">
        <f t="shared" si="2"/>
        <v>550639.40520446107</v>
      </c>
      <c r="Q10" s="37">
        <v>0.9</v>
      </c>
      <c r="R10" s="35">
        <v>1</v>
      </c>
      <c r="S10" s="35">
        <f t="shared" si="3"/>
        <v>495575.46468401497</v>
      </c>
      <c r="T10" s="89">
        <v>0.85</v>
      </c>
      <c r="Y10" s="35">
        <f>'नमुना नंबर.९ सन-२०२५-२०२६'!F9+'नमुना नंबर.९ सन-२०२५-२०२६'!I9+'नमुना नंबर.९ सन-२०२५-२०२६'!L9+'नमुना नंबर.९ सन-२०२५-२०२६'!O9</f>
        <v>1231.2391449814127</v>
      </c>
      <c r="Z10" s="34"/>
      <c r="AA10" s="34"/>
      <c r="AB10" s="34"/>
      <c r="AC10" s="34"/>
      <c r="AD10" s="34"/>
      <c r="AE10" s="106"/>
      <c r="AF10" s="114"/>
      <c r="AG10" s="9">
        <f t="shared" si="4"/>
        <v>16458</v>
      </c>
      <c r="AH10" s="13">
        <f>'नमुना नंबर.९ सन-२०२५-२०२६'!I9+0</f>
        <v>30</v>
      </c>
      <c r="AI10" s="13">
        <f>'नमुना नंबर.९ सन-२०२५-२०२६'!F9+0</f>
        <v>421.23914498141272</v>
      </c>
      <c r="AJ10" s="9">
        <f>'नमुना नंबर.९ सन-२०२५-२०२६'!I9+0</f>
        <v>30</v>
      </c>
      <c r="AK10" s="9">
        <f>'नमुना नंबर.९ सन-२०२५-२०२६'!I9+0</f>
        <v>30</v>
      </c>
      <c r="AL10" s="9">
        <f>'नमुना नंबर.९ सन-२०२५-२०२६'!O9+0</f>
        <v>750</v>
      </c>
      <c r="AM10" s="13">
        <f t="shared" si="5"/>
        <v>1231.2391449814127</v>
      </c>
      <c r="AN10" s="9"/>
      <c r="AO10" s="9"/>
      <c r="AP10" s="9"/>
      <c r="AQ10" s="9"/>
      <c r="AR10" s="9"/>
    </row>
    <row r="11" spans="2:44" ht="75" customHeight="1">
      <c r="B11" s="2">
        <v>62</v>
      </c>
      <c r="C11" s="31" t="s">
        <v>6</v>
      </c>
      <c r="D11" s="32"/>
      <c r="G11" s="84" t="s">
        <v>7</v>
      </c>
      <c r="H11" s="84" t="s">
        <v>161</v>
      </c>
      <c r="I11" s="2">
        <v>2006</v>
      </c>
      <c r="J11" s="33">
        <v>23</v>
      </c>
      <c r="K11" s="33">
        <v>10</v>
      </c>
      <c r="L11" s="34">
        <f t="shared" si="0"/>
        <v>230</v>
      </c>
      <c r="M11" s="35">
        <f t="shared" si="1"/>
        <v>21.375464684014869</v>
      </c>
      <c r="N11" s="34">
        <v>750</v>
      </c>
      <c r="O11" s="2">
        <v>15708</v>
      </c>
      <c r="P11" s="35">
        <f t="shared" si="2"/>
        <v>351797.39776951668</v>
      </c>
      <c r="Q11" s="37">
        <v>0.8</v>
      </c>
      <c r="R11" s="35">
        <v>1</v>
      </c>
      <c r="S11" s="35">
        <f t="shared" si="3"/>
        <v>281437.91821561335</v>
      </c>
      <c r="T11" s="89">
        <v>0.85</v>
      </c>
      <c r="Y11" s="35">
        <f>'नमुना नंबर.९ सन-२०२५-२०२६'!F10+'नमुना नंबर.९ सन-२०२५-२०२६'!I10+'नमुना नंबर.९ सन-२०२५-२०२६'!L10+'नमुना नंबर.९ सन-२०२५-२०२६'!O10</f>
        <v>1029.2222304832712</v>
      </c>
      <c r="Z11" s="34"/>
      <c r="AA11" s="34"/>
      <c r="AB11" s="34"/>
      <c r="AC11" s="34"/>
      <c r="AD11" s="34"/>
      <c r="AE11" s="106"/>
      <c r="AF11" s="114"/>
      <c r="AG11" s="9">
        <f t="shared" si="4"/>
        <v>16458</v>
      </c>
      <c r="AH11" s="13">
        <f>'नमुना नंबर.९ सन-२०२५-२०२६'!I10+0</f>
        <v>20</v>
      </c>
      <c r="AI11" s="13">
        <f>'नमुना नंबर.९ सन-२०२५-२०२६'!F10+0</f>
        <v>239.22223048327135</v>
      </c>
      <c r="AJ11" s="9">
        <f>'नमुना नंबर.९ सन-२०२५-२०२६'!I10+0</f>
        <v>20</v>
      </c>
      <c r="AK11" s="9">
        <f>'नमुना नंबर.९ सन-२०२५-२०२६'!I10+0</f>
        <v>20</v>
      </c>
      <c r="AL11" s="9">
        <f>'नमुना नंबर.९ सन-२०२५-२०२६'!O10+0</f>
        <v>750</v>
      </c>
      <c r="AM11" s="13">
        <f t="shared" si="5"/>
        <v>1029.2222304832712</v>
      </c>
      <c r="AN11" s="9"/>
      <c r="AO11" s="9"/>
      <c r="AP11" s="9"/>
      <c r="AQ11" s="9"/>
      <c r="AR11" s="9"/>
    </row>
    <row r="12" spans="2:44" ht="75" customHeight="1">
      <c r="B12" s="2">
        <v>34</v>
      </c>
      <c r="C12" s="31" t="s">
        <v>6</v>
      </c>
      <c r="D12" s="32"/>
      <c r="G12" s="84" t="s">
        <v>7</v>
      </c>
      <c r="H12" s="84" t="s">
        <v>151</v>
      </c>
      <c r="I12" s="2">
        <v>1966</v>
      </c>
      <c r="J12" s="33">
        <v>44</v>
      </c>
      <c r="K12" s="33">
        <v>13</v>
      </c>
      <c r="L12" s="34">
        <f t="shared" si="0"/>
        <v>572</v>
      </c>
      <c r="M12" s="35">
        <f t="shared" si="1"/>
        <v>53.159851301115239</v>
      </c>
      <c r="N12" s="34">
        <v>750</v>
      </c>
      <c r="O12" s="2">
        <v>11088</v>
      </c>
      <c r="P12" s="35">
        <f t="shared" si="2"/>
        <v>629306.31970260222</v>
      </c>
      <c r="Q12" s="37">
        <v>0.85</v>
      </c>
      <c r="R12" s="35">
        <v>1</v>
      </c>
      <c r="S12" s="35">
        <f t="shared" si="3"/>
        <v>534910.3717472119</v>
      </c>
      <c r="T12" s="89">
        <v>0.75</v>
      </c>
      <c r="Y12" s="35">
        <f>'नमुना नंबर.९ सन-२०२५-२०२६'!F11+'नमुना नंबर.९ सन-२०२५-२०२६'!I11+'नमुना नंबर.९ सन-२०२५-२०२६'!L11+'नमुना नंबर.९ सन-२०२५-२०२६'!O11</f>
        <v>1211.182778810409</v>
      </c>
      <c r="Z12" s="34"/>
      <c r="AA12" s="34"/>
      <c r="AB12" s="34"/>
      <c r="AC12" s="34"/>
      <c r="AD12" s="34"/>
      <c r="AE12" s="106"/>
      <c r="AF12" s="114"/>
      <c r="AG12" s="9">
        <f t="shared" si="4"/>
        <v>11838</v>
      </c>
      <c r="AH12" s="13">
        <f>'नमुना नंबर.९ सन-२०२५-२०२६'!I11+0</f>
        <v>30</v>
      </c>
      <c r="AI12" s="13">
        <f>'नमुना नंबर.९ सन-२०२५-२०२६'!F11+0</f>
        <v>401.18277881040893</v>
      </c>
      <c r="AJ12" s="9">
        <f>'नमुना नंबर.९ सन-२०२५-२०२६'!I11+0</f>
        <v>30</v>
      </c>
      <c r="AK12" s="9">
        <f>'नमुना नंबर.९ सन-२०२५-२०२६'!I11+0</f>
        <v>30</v>
      </c>
      <c r="AL12" s="9">
        <f>'नमुना नंबर.९ सन-२०२५-२०२६'!O11+0</f>
        <v>750</v>
      </c>
      <c r="AM12" s="13">
        <f t="shared" si="5"/>
        <v>1211.182778810409</v>
      </c>
      <c r="AN12" s="9"/>
      <c r="AO12" s="9"/>
      <c r="AP12" s="9"/>
      <c r="AQ12" s="9"/>
      <c r="AR12" s="9"/>
    </row>
    <row r="13" spans="2:44" ht="75" customHeight="1">
      <c r="B13" s="2">
        <v>608</v>
      </c>
      <c r="C13" s="31" t="s">
        <v>111</v>
      </c>
      <c r="D13" s="32"/>
      <c r="G13" s="34"/>
      <c r="H13" s="84" t="s">
        <v>376</v>
      </c>
      <c r="I13" s="2">
        <v>2013</v>
      </c>
      <c r="J13" s="33">
        <v>18</v>
      </c>
      <c r="K13" s="33">
        <v>21</v>
      </c>
      <c r="L13" s="34">
        <f t="shared" si="0"/>
        <v>378</v>
      </c>
      <c r="M13" s="35">
        <f t="shared" si="1"/>
        <v>35.130111524163567</v>
      </c>
      <c r="N13" s="34">
        <v>750</v>
      </c>
      <c r="O13" s="2">
        <v>15708</v>
      </c>
      <c r="P13" s="35">
        <f t="shared" si="2"/>
        <v>578171.37546468398</v>
      </c>
      <c r="Q13" s="37">
        <v>0.9</v>
      </c>
      <c r="R13" s="35">
        <v>1</v>
      </c>
      <c r="S13" s="35">
        <f t="shared" si="3"/>
        <v>520354.23791821557</v>
      </c>
      <c r="T13" s="89">
        <v>0.85</v>
      </c>
      <c r="Y13" s="35">
        <f>'नमुना नंबर.९ सन-२०२५-२०२६'!F13+'नमुना नंबर.९ सन-२०२५-२०२६'!I13+'नमुना नंबर.९ सन-२०२५-२०२६'!L13+'नमुना नंबर.९ सन-२०२५-२०२६'!O13</f>
        <v>1252.3011022304831</v>
      </c>
      <c r="Z13" s="34"/>
      <c r="AA13" s="34"/>
      <c r="AB13" s="34"/>
      <c r="AC13" s="34"/>
      <c r="AD13" s="34"/>
      <c r="AE13" s="106"/>
      <c r="AF13" s="117"/>
      <c r="AG13" s="14">
        <f t="shared" si="4"/>
        <v>16458</v>
      </c>
      <c r="AH13" s="15">
        <f>'नमुना नंबर.९ सन-२०२५-२०२६'!I13+0</f>
        <v>30</v>
      </c>
      <c r="AI13" s="15">
        <f>'नमुना नंबर.९ सन-२०२५-२०२६'!F13+0</f>
        <v>442.3011022304832</v>
      </c>
      <c r="AJ13" s="14">
        <f>'नमुना नंबर.९ सन-२०२५-२०२६'!I13+0</f>
        <v>30</v>
      </c>
      <c r="AK13" s="14">
        <f>'नमुना नंबर.९ सन-२०२५-२०२६'!I13+0</f>
        <v>30</v>
      </c>
      <c r="AL13" s="14">
        <f>'नमुना नंबर.९ सन-२०२५-२०२६'!O13+0</f>
        <v>750</v>
      </c>
      <c r="AM13" s="15">
        <f t="shared" si="5"/>
        <v>1252.3011022304831</v>
      </c>
      <c r="AN13" s="14"/>
      <c r="AO13" s="14"/>
      <c r="AP13" s="14"/>
      <c r="AQ13" s="14"/>
      <c r="AR13" s="14"/>
    </row>
    <row r="14" spans="2:44" ht="75" customHeight="1">
      <c r="B14" s="2">
        <v>536</v>
      </c>
      <c r="C14" s="31" t="s">
        <v>92</v>
      </c>
      <c r="D14" s="32"/>
      <c r="G14" s="34"/>
      <c r="H14" s="84" t="s">
        <v>347</v>
      </c>
      <c r="I14" s="2">
        <v>2013</v>
      </c>
      <c r="J14" s="33">
        <v>28</v>
      </c>
      <c r="K14" s="33">
        <v>15</v>
      </c>
      <c r="L14" s="34">
        <f t="shared" si="0"/>
        <v>420</v>
      </c>
      <c r="M14" s="35">
        <f t="shared" si="1"/>
        <v>39.033457249070629</v>
      </c>
      <c r="N14" s="34">
        <v>750</v>
      </c>
      <c r="O14" s="2">
        <v>15708</v>
      </c>
      <c r="P14" s="35">
        <f t="shared" si="2"/>
        <v>642412.63940520445</v>
      </c>
      <c r="Q14" s="37">
        <v>0.95</v>
      </c>
      <c r="R14" s="35">
        <v>1</v>
      </c>
      <c r="S14" s="35">
        <f t="shared" si="3"/>
        <v>610292.00743494416</v>
      </c>
      <c r="T14" s="89">
        <v>0.85</v>
      </c>
      <c r="Y14" s="35">
        <f>'नमुना नंबर.९ सन-२०२५-२०२६'!F14+'नमुना नंबर.९ सन-२०२५-२०२६'!I14+'नमुना नंबर.९ सन-२०२५-२०२६'!L14+'नमुना नंबर.९ सन-२०२५-२०२६'!O14</f>
        <v>778.74820631970249</v>
      </c>
      <c r="Z14" s="34"/>
      <c r="AA14" s="34"/>
      <c r="AB14" s="34"/>
      <c r="AC14" s="34"/>
      <c r="AD14" s="34"/>
      <c r="AE14" s="106"/>
      <c r="AF14" s="114"/>
      <c r="AG14" s="9">
        <f t="shared" si="4"/>
        <v>16458</v>
      </c>
      <c r="AH14" s="13">
        <f>'नमुना नंबर.९ सन-२०२५-२०२६'!I14+0</f>
        <v>30</v>
      </c>
      <c r="AI14" s="13">
        <f>'नमुना नंबर.९ सन-२०२५-२०२६'!F14+0</f>
        <v>518.74820631970249</v>
      </c>
      <c r="AJ14" s="9">
        <f>'नमुना नंबर.९ सन-२०२५-२०२६'!I14+0</f>
        <v>30</v>
      </c>
      <c r="AK14" s="9">
        <f>'नमुना नंबर.९ सन-२०२५-२०२६'!I14+0</f>
        <v>30</v>
      </c>
      <c r="AL14" s="9">
        <f>'नमुना नंबर.९ सन-२०२५-२०२६'!O14+0</f>
        <v>200</v>
      </c>
      <c r="AM14" s="13">
        <f t="shared" si="5"/>
        <v>778.74820631970249</v>
      </c>
      <c r="AN14" s="9"/>
      <c r="AO14" s="9"/>
      <c r="AP14" s="9"/>
      <c r="AQ14" s="9"/>
      <c r="AR14" s="9"/>
    </row>
    <row r="15" spans="2:44" ht="75" customHeight="1">
      <c r="B15" s="2">
        <v>185</v>
      </c>
      <c r="C15" s="31" t="s">
        <v>6</v>
      </c>
      <c r="D15" s="32"/>
      <c r="G15" s="84" t="s">
        <v>7</v>
      </c>
      <c r="H15" s="84" t="s">
        <v>227</v>
      </c>
      <c r="I15" s="2">
        <v>1976</v>
      </c>
      <c r="J15" s="33">
        <v>27</v>
      </c>
      <c r="K15" s="33">
        <v>36</v>
      </c>
      <c r="L15" s="34">
        <f t="shared" si="0"/>
        <v>972</v>
      </c>
      <c r="M15" s="35">
        <f t="shared" si="1"/>
        <v>90.334572490706321</v>
      </c>
      <c r="N15" s="34">
        <v>750</v>
      </c>
      <c r="O15" s="2">
        <v>11088</v>
      </c>
      <c r="P15" s="35">
        <f t="shared" si="2"/>
        <v>1069380.6691449815</v>
      </c>
      <c r="Q15" s="37">
        <v>0.85</v>
      </c>
      <c r="R15" s="35">
        <v>1</v>
      </c>
      <c r="S15" s="35">
        <f t="shared" si="3"/>
        <v>908973.56877323426</v>
      </c>
      <c r="T15" s="89">
        <v>0.75</v>
      </c>
      <c r="Y15" s="35">
        <f>'नमुना नंबर.९ सन-२०२५-२०२६'!F15+'नमुना नंबर.९ सन-२०२५-२०२६'!I15+'नमुना नंबर.९ सन-२०२५-२०२६'!L15+'नमुना नंबर.९ सन-२०२५-२०२६'!O15</f>
        <v>761.73017657992568</v>
      </c>
      <c r="Z15" s="34"/>
      <c r="AA15" s="34"/>
      <c r="AB15" s="34"/>
      <c r="AC15" s="34"/>
      <c r="AD15" s="34"/>
      <c r="AE15" s="106"/>
      <c r="AF15" s="114"/>
      <c r="AG15" s="9">
        <f t="shared" si="4"/>
        <v>11838</v>
      </c>
      <c r="AH15" s="13">
        <f>'नमुना नंबर.९ सन-२०२५-२०२६'!I15+0</f>
        <v>40</v>
      </c>
      <c r="AI15" s="13">
        <f>'नमुना नंबर.९ सन-२०२५-२०२६'!F15+0</f>
        <v>681.73017657992568</v>
      </c>
      <c r="AJ15" s="9">
        <f>'नमुना नंबर.९ सन-२०२५-२०२६'!I15+0</f>
        <v>40</v>
      </c>
      <c r="AK15" s="9">
        <f>'नमुना नंबर.९ सन-२०२५-२०२६'!I15+0</f>
        <v>40</v>
      </c>
      <c r="AL15" s="9">
        <f>'नमुना नंबर.९ सन-२०२५-२०२६'!O15+0</f>
        <v>0</v>
      </c>
      <c r="AM15" s="13">
        <f t="shared" si="5"/>
        <v>761.73017657992568</v>
      </c>
      <c r="AN15" s="9"/>
      <c r="AO15" s="9"/>
      <c r="AP15" s="9"/>
      <c r="AQ15" s="9"/>
      <c r="AR15" s="9"/>
    </row>
    <row r="16" spans="2:44" ht="75" customHeight="1">
      <c r="B16" s="2">
        <v>99</v>
      </c>
      <c r="C16" s="31" t="s">
        <v>6</v>
      </c>
      <c r="D16" s="32"/>
      <c r="G16" s="84" t="s">
        <v>7</v>
      </c>
      <c r="H16" s="84" t="s">
        <v>180</v>
      </c>
      <c r="I16" s="2">
        <v>1951</v>
      </c>
      <c r="J16" s="33">
        <v>20</v>
      </c>
      <c r="K16" s="33">
        <v>21</v>
      </c>
      <c r="L16" s="34">
        <f t="shared" si="0"/>
        <v>420</v>
      </c>
      <c r="M16" s="35">
        <f t="shared" si="1"/>
        <v>39.033457249070629</v>
      </c>
      <c r="N16" s="52">
        <v>750</v>
      </c>
      <c r="O16" s="2">
        <v>0</v>
      </c>
      <c r="P16" s="35">
        <f t="shared" si="2"/>
        <v>29275.092936802972</v>
      </c>
      <c r="Q16" s="36">
        <v>1</v>
      </c>
      <c r="R16" s="35">
        <v>1</v>
      </c>
      <c r="S16" s="35">
        <f t="shared" si="3"/>
        <v>29275.092936802972</v>
      </c>
      <c r="T16" s="89">
        <v>1.6</v>
      </c>
      <c r="Y16" s="35">
        <f>'नमुना नंबर.९ सन-२०२५-२०२६'!F16+'नमुना नंबर.९ सन-२०२५-२०२६'!I16+'नमुना नंबर.९ सन-२०२५-२०२६'!L16+'नमुना नंबर.९ सन-२०२५-२०२६'!O16</f>
        <v>46.840148698884754</v>
      </c>
      <c r="Z16" s="34"/>
      <c r="AA16" s="34"/>
      <c r="AB16" s="34"/>
      <c r="AC16" s="34"/>
      <c r="AD16" s="34"/>
      <c r="AE16" s="106"/>
      <c r="AF16" s="114"/>
      <c r="AG16" s="10">
        <f t="shared" si="4"/>
        <v>750</v>
      </c>
      <c r="AH16" s="16">
        <f>'नमुना नंबर.९ सन-२०२५-२०२६'!I16+0</f>
        <v>0</v>
      </c>
      <c r="AI16" s="16">
        <f>'नमुना नंबर.९ सन-२०२५-२०२६'!F16+0</f>
        <v>46.840148698884754</v>
      </c>
      <c r="AJ16" s="10">
        <f>'नमुना नंबर.९ सन-२०२५-२०२६'!I16+0</f>
        <v>0</v>
      </c>
      <c r="AK16" s="10">
        <f>'नमुना नंबर.९ सन-२०२५-२०२६'!I16+0</f>
        <v>0</v>
      </c>
      <c r="AL16" s="10">
        <f>'नमुना नंबर.९ सन-२०२५-२०२६'!O16+0</f>
        <v>0</v>
      </c>
      <c r="AM16" s="16">
        <f t="shared" si="5"/>
        <v>46.840148698884754</v>
      </c>
    </row>
    <row r="17" spans="1:44" ht="75" customHeight="1">
      <c r="B17" s="2">
        <v>631</v>
      </c>
      <c r="C17" s="31" t="s">
        <v>6</v>
      </c>
      <c r="D17" s="84" t="s">
        <v>837</v>
      </c>
      <c r="H17" s="84" t="s">
        <v>836</v>
      </c>
      <c r="I17" s="36">
        <v>2022</v>
      </c>
      <c r="J17" s="36">
        <v>18</v>
      </c>
      <c r="K17" s="36">
        <v>20</v>
      </c>
      <c r="L17" s="76">
        <f t="shared" si="0"/>
        <v>360</v>
      </c>
      <c r="M17" s="75">
        <f t="shared" si="1"/>
        <v>33.457249070631974</v>
      </c>
      <c r="N17" s="34">
        <v>750</v>
      </c>
      <c r="O17" s="2">
        <v>15708</v>
      </c>
      <c r="P17" s="77">
        <f t="shared" si="2"/>
        <v>550639.40520446107</v>
      </c>
      <c r="Q17" s="78">
        <v>1</v>
      </c>
      <c r="R17" s="77">
        <v>1</v>
      </c>
      <c r="S17" s="77">
        <f t="shared" si="3"/>
        <v>550639.40520446107</v>
      </c>
      <c r="T17" s="89">
        <v>0.85</v>
      </c>
      <c r="Y17" s="75">
        <f>'नमुना नंबर.९ सन-२०२५-२०२६'!F17+'नमुना नंबर.९ सन-२०२५-२०२६'!I17+'नमुना नंबर.९ सन-२०२५-२०२६'!L17+'नमुना नंबर.९ सन-२०२५-२०२६'!O17</f>
        <v>468.04349442379197</v>
      </c>
      <c r="Z17" s="34"/>
      <c r="AA17" s="34"/>
      <c r="AB17" s="34"/>
      <c r="AC17" s="34"/>
      <c r="AD17" s="34"/>
      <c r="AE17" s="106"/>
      <c r="AF17" s="117"/>
      <c r="AG17" s="14">
        <f t="shared" si="4"/>
        <v>16458</v>
      </c>
      <c r="AH17" s="15">
        <f>'नमुना नंबर.९ सन-२०२५-२०२६'!I17+0</f>
        <v>0</v>
      </c>
      <c r="AI17" s="15">
        <f>'नमुना नंबर.९ सन-२०२५-२०२६'!F17+0</f>
        <v>468.04349442379197</v>
      </c>
      <c r="AJ17" s="14">
        <f>'नमुना नंबर.९ सन-२०२५-२०२६'!I17+0</f>
        <v>0</v>
      </c>
      <c r="AK17" s="14">
        <f>'नमुना नंबर.९ सन-२०२५-२०२६'!I17+0</f>
        <v>0</v>
      </c>
      <c r="AL17" s="14">
        <f>'नमुना नंबर.९ सन-२०२५-२०२६'!O17+0</f>
        <v>0</v>
      </c>
      <c r="AM17" s="15">
        <f t="shared" si="5"/>
        <v>468.04349442379197</v>
      </c>
      <c r="AN17" s="14"/>
      <c r="AO17" s="14"/>
      <c r="AP17" s="11"/>
      <c r="AQ17" s="11"/>
      <c r="AR17" s="11"/>
    </row>
    <row r="18" spans="1:44" ht="68.45" customHeight="1">
      <c r="B18" s="2">
        <v>367</v>
      </c>
      <c r="C18" s="31" t="s">
        <v>6</v>
      </c>
      <c r="D18" s="32"/>
      <c r="G18" s="151" t="s">
        <v>7</v>
      </c>
      <c r="H18" s="84" t="s">
        <v>299</v>
      </c>
      <c r="I18" s="2">
        <v>2009</v>
      </c>
      <c r="J18" s="33">
        <v>15</v>
      </c>
      <c r="K18" s="33">
        <v>35</v>
      </c>
      <c r="L18" s="34">
        <f t="shared" si="0"/>
        <v>525</v>
      </c>
      <c r="M18" s="35">
        <f t="shared" si="1"/>
        <v>48.791821561338288</v>
      </c>
      <c r="N18" s="34">
        <v>750</v>
      </c>
      <c r="O18" s="2">
        <v>15708</v>
      </c>
      <c r="P18" s="35">
        <f t="shared" si="2"/>
        <v>803015.79925650556</v>
      </c>
      <c r="Q18" s="37">
        <v>0.8</v>
      </c>
      <c r="R18" s="35">
        <v>1</v>
      </c>
      <c r="S18" s="35">
        <f t="shared" si="3"/>
        <v>642412.63940520445</v>
      </c>
      <c r="T18" s="89">
        <v>0.85</v>
      </c>
      <c r="Y18" s="35">
        <f>'नमुना नंबर.९ सन-२०२५-२०२६'!F18+'नमुना नंबर.९ सन-२०२५-२०२६'!I18+'नमुना नंबर.९ सन-२०२५-२०२६'!L18+'नमुना नंबर.९ सन-२०२५-२०२६'!O18</f>
        <v>606.05074349442373</v>
      </c>
      <c r="Z18" s="34"/>
      <c r="AA18" s="34"/>
      <c r="AB18" s="34"/>
      <c r="AC18" s="34"/>
      <c r="AD18" s="34"/>
      <c r="AE18" s="106"/>
      <c r="AF18" s="123"/>
      <c r="AG18" s="18">
        <f t="shared" si="4"/>
        <v>16458</v>
      </c>
      <c r="AH18" s="19">
        <f>'नमुना नंबर.९ सन-२०२५-२०२६'!I18+0</f>
        <v>30</v>
      </c>
      <c r="AI18" s="19">
        <f>'नमुना नंबर.९ सन-२०२५-२०२६'!F18+0</f>
        <v>546.05074349442373</v>
      </c>
      <c r="AJ18" s="18">
        <f>'नमुना नंबर.९ सन-२०२५-२०२६'!I18+0</f>
        <v>30</v>
      </c>
      <c r="AK18" s="18">
        <f>'नमुना नंबर.९ सन-२०२५-२०२६'!I18+0</f>
        <v>30</v>
      </c>
      <c r="AL18" s="18">
        <f>'नमुना नंबर.९ सन-२०२५-२०२६'!O18+0</f>
        <v>0</v>
      </c>
      <c r="AM18" s="19">
        <f t="shared" si="5"/>
        <v>606.05074349442373</v>
      </c>
      <c r="AN18" s="18"/>
      <c r="AO18" s="18"/>
      <c r="AP18" s="18"/>
      <c r="AQ18" s="18"/>
      <c r="AR18" s="18"/>
    </row>
    <row r="19" spans="1:44" ht="75" customHeight="1">
      <c r="B19" s="2">
        <v>293</v>
      </c>
      <c r="C19" s="31" t="s">
        <v>6</v>
      </c>
      <c r="D19" s="32"/>
      <c r="G19" s="151" t="s">
        <v>7</v>
      </c>
      <c r="H19" s="84" t="s">
        <v>276</v>
      </c>
      <c r="I19" s="2">
        <v>2009</v>
      </c>
      <c r="J19" s="33">
        <v>20</v>
      </c>
      <c r="K19" s="33">
        <v>11</v>
      </c>
      <c r="L19" s="34">
        <f t="shared" si="0"/>
        <v>220</v>
      </c>
      <c r="M19" s="35">
        <f t="shared" si="1"/>
        <v>20.446096654275092</v>
      </c>
      <c r="N19" s="34">
        <v>750</v>
      </c>
      <c r="O19" s="2">
        <v>11088</v>
      </c>
      <c r="P19" s="35">
        <f t="shared" si="2"/>
        <v>242040.89219330854</v>
      </c>
      <c r="Q19" s="37">
        <v>0.85</v>
      </c>
      <c r="R19" s="35">
        <v>1</v>
      </c>
      <c r="S19" s="35">
        <f t="shared" si="3"/>
        <v>205734.75836431226</v>
      </c>
      <c r="T19" s="89">
        <v>0.75</v>
      </c>
      <c r="Y19" s="35">
        <f>'नमुना नंबर.९ सन-२०२५-२०२६'!F20+'नमुना नंबर.९ सन-२०२५-२०२६'!I20+'नमुना नंबर.९ सन-२०२५-२०२६'!L20+'नमुना नंबर.९ सन-२०२५-२०२६'!O20</f>
        <v>414.30106877323419</v>
      </c>
      <c r="Z19" s="34"/>
      <c r="AA19" s="34"/>
      <c r="AB19" s="34"/>
      <c r="AC19" s="34"/>
      <c r="AD19" s="34"/>
      <c r="AE19" s="108" t="s">
        <v>1138</v>
      </c>
      <c r="AF19" s="114"/>
      <c r="AG19" s="10">
        <f t="shared" si="4"/>
        <v>11838</v>
      </c>
      <c r="AH19" s="16">
        <f>'नमुना नंबर.९ सन-२०२५-२०२६'!I20+0</f>
        <v>30</v>
      </c>
      <c r="AI19" s="16">
        <f>'नमुना नंबर.९ सन-२०२५-२०२६'!F20+0</f>
        <v>154.30106877323419</v>
      </c>
      <c r="AJ19" s="10">
        <f>'नमुना नंबर.९ सन-२०२५-२०२६'!I20+0</f>
        <v>30</v>
      </c>
      <c r="AK19" s="10">
        <f>'नमुना नंबर.९ सन-२०२५-२०२६'!I20+0</f>
        <v>30</v>
      </c>
      <c r="AL19" s="10">
        <f>'नमुना नंबर.९ सन-२०२५-२०२६'!O20+0</f>
        <v>200</v>
      </c>
      <c r="AM19" s="16">
        <f t="shared" si="5"/>
        <v>414.30106877323419</v>
      </c>
    </row>
    <row r="20" spans="1:44" ht="88.9" customHeight="1">
      <c r="B20" s="2">
        <v>91</v>
      </c>
      <c r="C20" s="31" t="s">
        <v>6</v>
      </c>
      <c r="D20" s="32"/>
      <c r="G20" s="151" t="s">
        <v>7</v>
      </c>
      <c r="H20" s="84" t="s">
        <v>150</v>
      </c>
      <c r="I20" s="2">
        <v>1986</v>
      </c>
      <c r="J20" s="33">
        <v>16</v>
      </c>
      <c r="K20" s="33">
        <v>30</v>
      </c>
      <c r="L20" s="34">
        <f t="shared" si="0"/>
        <v>480</v>
      </c>
      <c r="M20" s="35">
        <f t="shared" si="1"/>
        <v>44.609665427509292</v>
      </c>
      <c r="N20" s="34">
        <v>750</v>
      </c>
      <c r="O20" s="2">
        <v>11088</v>
      </c>
      <c r="P20" s="35">
        <f t="shared" si="2"/>
        <v>528089.21933085495</v>
      </c>
      <c r="Q20" s="37">
        <v>0.85</v>
      </c>
      <c r="R20" s="35">
        <v>1</v>
      </c>
      <c r="S20" s="35">
        <f t="shared" si="3"/>
        <v>448875.83643122669</v>
      </c>
      <c r="T20" s="89">
        <v>0.75</v>
      </c>
      <c r="Y20" s="35">
        <f>'नमुना नंबर.९ सन-२०२५-२०२६'!F21+'नमुना नंबर.९ सन-२०२५-२०२६'!I21+'नमुना नंबर.९ सन-२०२५-२०२६'!L21+'नमुना नंबर.९ सन-२०२५-२०२६'!O21</f>
        <v>1146.6568773234201</v>
      </c>
      <c r="Z20" s="34"/>
      <c r="AA20" s="34"/>
      <c r="AB20" s="34"/>
      <c r="AC20" s="34"/>
      <c r="AD20" s="34"/>
      <c r="AE20" s="108" t="s">
        <v>1157</v>
      </c>
      <c r="AF20" s="114"/>
      <c r="AG20" s="10">
        <f t="shared" si="4"/>
        <v>11838</v>
      </c>
      <c r="AH20" s="16">
        <f>'नमुना नंबर.९ सन-२०२५-२०२६'!I21+0</f>
        <v>30</v>
      </c>
      <c r="AI20" s="16">
        <f>'नमुना नंबर.९ सन-२०२५-२०२६'!F21+0</f>
        <v>336.65687732342002</v>
      </c>
      <c r="AJ20" s="10">
        <f>'नमुना नंबर.९ सन-२०२५-२०२६'!I21+0</f>
        <v>30</v>
      </c>
      <c r="AK20" s="10">
        <f>'नमुना नंबर.९ सन-२०२५-२०२६'!I21+0</f>
        <v>30</v>
      </c>
      <c r="AL20" s="10">
        <f>'नमुना नंबर.९ सन-२०२५-२०२६'!O21+0</f>
        <v>750</v>
      </c>
      <c r="AM20" s="16">
        <f t="shared" si="5"/>
        <v>1146.6568773234201</v>
      </c>
    </row>
    <row r="21" spans="1:44" ht="75" customHeight="1">
      <c r="B21" s="2">
        <v>601</v>
      </c>
      <c r="C21" s="31" t="s">
        <v>111</v>
      </c>
      <c r="D21" s="32"/>
      <c r="H21" s="84" t="s">
        <v>190</v>
      </c>
      <c r="I21" s="2">
        <v>2013</v>
      </c>
      <c r="J21" s="33">
        <v>18</v>
      </c>
      <c r="K21" s="33">
        <v>21</v>
      </c>
      <c r="L21" s="34">
        <f t="shared" si="0"/>
        <v>378</v>
      </c>
      <c r="M21" s="35">
        <f t="shared" si="1"/>
        <v>35.130111524163567</v>
      </c>
      <c r="N21" s="34">
        <v>750</v>
      </c>
      <c r="O21" s="2">
        <v>11088</v>
      </c>
      <c r="P21" s="35">
        <f t="shared" si="2"/>
        <v>415870.26022304833</v>
      </c>
      <c r="Q21" s="37">
        <v>0.9</v>
      </c>
      <c r="R21" s="35">
        <v>1</v>
      </c>
      <c r="S21" s="35">
        <f t="shared" si="3"/>
        <v>374283.23420074349</v>
      </c>
      <c r="T21" s="89">
        <v>0.75</v>
      </c>
      <c r="Y21" s="35">
        <f>'नमुना नंबर.९ सन-२०२५-२०२६'!F22+'नमुना नंबर.९ सन-२०२५-२०२६'!I22+'नमुना नंबर.९ सन-२०२५-२०२६'!L22+'नमुना नंबर.९ सन-२०२५-२०२६'!O22</f>
        <v>540.71242565055763</v>
      </c>
      <c r="Z21" s="34"/>
      <c r="AA21" s="34"/>
      <c r="AB21" s="34"/>
      <c r="AC21" s="34"/>
      <c r="AD21" s="34"/>
      <c r="AE21" s="106"/>
      <c r="AF21" s="114"/>
      <c r="AG21" s="9">
        <f t="shared" si="4"/>
        <v>11838</v>
      </c>
      <c r="AH21" s="13">
        <f>'नमुना नंबर.९ सन-२०२५-२०२६'!I22+0</f>
        <v>30</v>
      </c>
      <c r="AI21" s="13">
        <f>'नमुना नंबर.९ सन-२०२५-२०२६'!F22+0</f>
        <v>280.71242565055763</v>
      </c>
      <c r="AJ21" s="9">
        <f>'नमुना नंबर.९ सन-२०२५-२०२६'!I22+0</f>
        <v>30</v>
      </c>
      <c r="AK21" s="9">
        <f>'नमुना नंबर.९ सन-२०२५-२०२६'!I22+0</f>
        <v>30</v>
      </c>
      <c r="AL21" s="9">
        <f>'नमुना नंबर.९ सन-२०२५-२०२६'!O22+0</f>
        <v>200</v>
      </c>
      <c r="AM21" s="13">
        <f t="shared" si="5"/>
        <v>540.71242565055763</v>
      </c>
      <c r="AN21" s="9"/>
      <c r="AO21" s="9"/>
      <c r="AP21" s="9"/>
      <c r="AQ21" s="9"/>
      <c r="AR21" s="9"/>
    </row>
    <row r="22" spans="1:44" ht="75" customHeight="1">
      <c r="B22" s="2">
        <v>120</v>
      </c>
      <c r="C22" s="31" t="s">
        <v>6</v>
      </c>
      <c r="D22" s="32"/>
      <c r="G22" s="84" t="s">
        <v>7</v>
      </c>
      <c r="H22" s="84" t="s">
        <v>192</v>
      </c>
      <c r="I22" s="2">
        <v>2006</v>
      </c>
      <c r="J22" s="33">
        <v>27</v>
      </c>
      <c r="K22" s="33">
        <v>35</v>
      </c>
      <c r="L22" s="34">
        <f t="shared" si="0"/>
        <v>945</v>
      </c>
      <c r="M22" s="35">
        <f t="shared" si="1"/>
        <v>87.825278810408918</v>
      </c>
      <c r="N22" s="34">
        <v>750</v>
      </c>
      <c r="O22" s="2">
        <v>15708</v>
      </c>
      <c r="P22" s="35">
        <f t="shared" si="2"/>
        <v>1445428.4386617099</v>
      </c>
      <c r="Q22" s="37">
        <v>0.9</v>
      </c>
      <c r="R22" s="35">
        <v>1</v>
      </c>
      <c r="S22" s="35">
        <f t="shared" si="3"/>
        <v>1300885.594795539</v>
      </c>
      <c r="T22" s="89">
        <v>0.85</v>
      </c>
      <c r="Y22" s="35">
        <f>'नमुना नंबर.९ सन-२०२५-२०२६'!F23+'नमुना नंबर.९ सन-२०२५-२०२६'!I23+'नमुना नंबर.९ सन-२०२५-२०२६'!L23+'नमुना नंबर.९ सन-२०२५-२०२६'!O23</f>
        <v>1935.7527555762081</v>
      </c>
      <c r="Z22" s="34"/>
      <c r="AA22" s="34"/>
      <c r="AB22" s="34"/>
      <c r="AC22" s="34"/>
      <c r="AD22" s="34"/>
      <c r="AE22" s="106"/>
      <c r="AF22" s="117"/>
      <c r="AG22" s="14">
        <f t="shared" si="4"/>
        <v>16458</v>
      </c>
      <c r="AH22" s="15">
        <f>'नमुना नंबर.९ सन-२०२५-२०२६'!I23+0</f>
        <v>40</v>
      </c>
      <c r="AI22" s="15">
        <f>'नमुना नंबर.९ सन-२०२५-२०२६'!F23+0</f>
        <v>1105.7527555762081</v>
      </c>
      <c r="AJ22" s="14">
        <f>'नमुना नंबर.९ सन-२०२५-२०२६'!I23+0</f>
        <v>40</v>
      </c>
      <c r="AK22" s="14">
        <f>'नमुना नंबर.९ सन-२०२५-२०२६'!I23+0</f>
        <v>40</v>
      </c>
      <c r="AL22" s="14">
        <f>'नमुना नंबर.९ सन-२०२५-२०२६'!O23+0</f>
        <v>750</v>
      </c>
      <c r="AM22" s="15">
        <f t="shared" si="5"/>
        <v>1935.7527555762081</v>
      </c>
      <c r="AN22" s="14"/>
      <c r="AO22" s="14"/>
      <c r="AP22" s="14"/>
      <c r="AQ22" s="14"/>
      <c r="AR22" s="14"/>
    </row>
    <row r="23" spans="1:44" ht="75" customHeight="1">
      <c r="B23" s="2">
        <v>139</v>
      </c>
      <c r="C23" s="31" t="s">
        <v>6</v>
      </c>
      <c r="D23" s="32"/>
      <c r="G23" s="34"/>
      <c r="H23" s="84" t="s">
        <v>203</v>
      </c>
      <c r="I23" s="2">
        <v>2016</v>
      </c>
      <c r="J23" s="33">
        <v>20</v>
      </c>
      <c r="K23" s="33">
        <v>14</v>
      </c>
      <c r="L23" s="34">
        <f t="shared" si="0"/>
        <v>280</v>
      </c>
      <c r="M23" s="35">
        <f t="shared" si="1"/>
        <v>26.022304832713754</v>
      </c>
      <c r="N23" s="34">
        <v>750</v>
      </c>
      <c r="O23" s="2">
        <v>15708</v>
      </c>
      <c r="P23" s="35">
        <f t="shared" si="2"/>
        <v>428275.09293680295</v>
      </c>
      <c r="Q23" s="37">
        <v>0.95</v>
      </c>
      <c r="R23" s="35">
        <v>1</v>
      </c>
      <c r="S23" s="35">
        <f t="shared" si="3"/>
        <v>406861.33828996279</v>
      </c>
      <c r="T23" s="89">
        <v>0.85</v>
      </c>
      <c r="Y23" s="35">
        <f>'नमुना नंबर.९ सन-२०२५-२०२६'!F24+'नमुना नंबर.९ सन-२०२५-२०२६'!I24+'नमुना नंबर.९ सन-२०२५-२०२६'!L24+'नमुना नंबर.९ सन-२०२५-२०२६'!O24</f>
        <v>1135.8321375464684</v>
      </c>
      <c r="Z23" s="34"/>
      <c r="AA23" s="34"/>
      <c r="AB23" s="34"/>
      <c r="AC23" s="34"/>
      <c r="AD23" s="34"/>
      <c r="AE23" s="106"/>
      <c r="AF23" s="117"/>
      <c r="AG23" s="14">
        <f t="shared" si="4"/>
        <v>16458</v>
      </c>
      <c r="AH23" s="15">
        <f>'नमुना नंबर.९ सन-२०२५-२०२६'!I24+0</f>
        <v>20</v>
      </c>
      <c r="AI23" s="15">
        <f>'नमुना नंबर.९ सन-२०२५-२०२६'!F24+0</f>
        <v>345.8321375464684</v>
      </c>
      <c r="AJ23" s="14">
        <f>'नमुना नंबर.९ सन-२०२५-२०२६'!I24+0</f>
        <v>20</v>
      </c>
      <c r="AK23" s="14">
        <f>'नमुना नंबर.९ सन-२०२५-२०२६'!I24+0</f>
        <v>20</v>
      </c>
      <c r="AL23" s="14">
        <f>'नमुना नंबर.९ सन-२०२५-२०२६'!O24+0</f>
        <v>750</v>
      </c>
      <c r="AM23" s="15">
        <f t="shared" si="5"/>
        <v>1135.8321375464684</v>
      </c>
      <c r="AN23" s="14"/>
      <c r="AO23" s="14"/>
      <c r="AP23" s="14"/>
      <c r="AQ23" s="14"/>
      <c r="AR23" s="14"/>
    </row>
    <row r="24" spans="1:44" ht="75" customHeight="1">
      <c r="A24" s="22"/>
      <c r="B24" s="2">
        <v>691</v>
      </c>
      <c r="C24" s="31" t="s">
        <v>1087</v>
      </c>
      <c r="D24" s="32"/>
      <c r="G24" s="153"/>
      <c r="H24" s="84" t="s">
        <v>1105</v>
      </c>
      <c r="I24" s="36">
        <v>2025</v>
      </c>
      <c r="J24" s="36">
        <v>24</v>
      </c>
      <c r="K24" s="36">
        <v>20</v>
      </c>
      <c r="L24" s="81">
        <f t="shared" si="0"/>
        <v>480</v>
      </c>
      <c r="M24" s="75">
        <f t="shared" si="1"/>
        <v>44.609665427509292</v>
      </c>
      <c r="N24" s="36">
        <v>750</v>
      </c>
      <c r="O24" s="36">
        <v>15708</v>
      </c>
      <c r="P24" s="77">
        <f t="shared" si="2"/>
        <v>734185.87360594794</v>
      </c>
      <c r="Q24" s="78">
        <v>1</v>
      </c>
      <c r="R24" s="77">
        <v>1</v>
      </c>
      <c r="S24" s="77">
        <f t="shared" si="3"/>
        <v>734185.87360594794</v>
      </c>
      <c r="T24" s="89">
        <v>0.85</v>
      </c>
      <c r="Y24" s="75">
        <f>'नमुना नंबर.९ सन-२०२५-२०२६'!F25+'नमुना नंबर.९ सन-२०२५-२०२६'!I25+'नमुना नंबर.९ सन-२०२५-२०२६'!L25+'नमुना नंबर.९ सन-२०२५-२०२६'!O25</f>
        <v>624.05799256505566</v>
      </c>
      <c r="Z24" s="34"/>
      <c r="AA24" s="34"/>
      <c r="AB24" s="34"/>
      <c r="AC24" s="34"/>
      <c r="AD24" s="34"/>
      <c r="AE24" s="106"/>
      <c r="AF24" s="117"/>
      <c r="AG24" s="14">
        <f t="shared" si="4"/>
        <v>16458</v>
      </c>
      <c r="AH24" s="15">
        <f>'नमुना नंबर.९ सन-२०२५-२०२६'!I25+0</f>
        <v>0</v>
      </c>
      <c r="AI24" s="15">
        <f>'नमुना नंबर.९ सन-२०२५-२०२६'!F25+0</f>
        <v>624.05799256505566</v>
      </c>
      <c r="AJ24" s="14">
        <f>'नमुना नंबर.९ सन-२०२५-२०२६'!I25+0</f>
        <v>0</v>
      </c>
      <c r="AK24" s="14">
        <f>'नमुना नंबर.९ सन-२०२५-२०२६'!I25+0</f>
        <v>0</v>
      </c>
      <c r="AL24" s="14">
        <f>'नमुना नंबर.९ सन-२०२५-२०२६'!O25+0</f>
        <v>0</v>
      </c>
      <c r="AM24" s="15">
        <f t="shared" si="5"/>
        <v>624.05799256505566</v>
      </c>
      <c r="AN24" s="14"/>
      <c r="AO24" s="14"/>
      <c r="AP24" s="20"/>
      <c r="AQ24" s="20"/>
      <c r="AR24" s="20"/>
    </row>
    <row r="25" spans="1:44" ht="75" customHeight="1">
      <c r="B25" s="2">
        <v>521</v>
      </c>
      <c r="C25" s="31" t="s">
        <v>92</v>
      </c>
      <c r="D25" s="32"/>
      <c r="G25" s="84" t="s">
        <v>7</v>
      </c>
      <c r="H25" s="84" t="s">
        <v>348</v>
      </c>
      <c r="I25" s="2">
        <v>2006</v>
      </c>
      <c r="J25" s="33">
        <v>24</v>
      </c>
      <c r="K25" s="33">
        <v>24</v>
      </c>
      <c r="L25" s="34">
        <f t="shared" si="0"/>
        <v>576</v>
      </c>
      <c r="M25" s="35">
        <f t="shared" si="1"/>
        <v>53.531598513011154</v>
      </c>
      <c r="N25" s="34">
        <v>750</v>
      </c>
      <c r="O25" s="2">
        <v>11088</v>
      </c>
      <c r="P25" s="35">
        <f t="shared" si="2"/>
        <v>633707.06319702603</v>
      </c>
      <c r="Q25" s="37">
        <v>0.85</v>
      </c>
      <c r="R25" s="35">
        <v>1</v>
      </c>
      <c r="S25" s="35">
        <f t="shared" si="3"/>
        <v>538651.00371747208</v>
      </c>
      <c r="T25" s="89">
        <v>0.75</v>
      </c>
      <c r="Y25" s="35">
        <f>'नमुना नंबर.९ सन-२०२५-२०२६'!F27+'नमुना नंबर.९ सन-२०२५-२०२६'!I27+'नमुना नंबर.९ सन-२०२५-२०२६'!L27+'नमुना नंबर.९ सन-२०२५-२०२६'!O27</f>
        <v>663.98825278810409</v>
      </c>
      <c r="Z25" s="34"/>
      <c r="AA25" s="34"/>
      <c r="AB25" s="34"/>
      <c r="AC25" s="34"/>
      <c r="AD25" s="34"/>
      <c r="AE25" s="106"/>
      <c r="AF25" s="117"/>
      <c r="AG25" s="14">
        <f t="shared" si="4"/>
        <v>11838</v>
      </c>
      <c r="AH25" s="15">
        <f>'नमुना नंबर.९ सन-२०२५-२०२६'!I27+0</f>
        <v>30</v>
      </c>
      <c r="AI25" s="15">
        <f>'नमुना नंबर.९ सन-२०२५-२०२६'!F27+0</f>
        <v>403.98825278810409</v>
      </c>
      <c r="AJ25" s="14">
        <f>'नमुना नंबर.९ सन-२०२५-२०२६'!I27+0</f>
        <v>30</v>
      </c>
      <c r="AK25" s="14">
        <f>'नमुना नंबर.९ सन-२०२५-२०२६'!I27+0</f>
        <v>30</v>
      </c>
      <c r="AL25" s="14">
        <f>'नमुना नंबर.९ सन-२०२५-२०२६'!O27+0</f>
        <v>200</v>
      </c>
      <c r="AM25" s="15">
        <f t="shared" si="5"/>
        <v>663.98825278810409</v>
      </c>
      <c r="AN25" s="14"/>
      <c r="AO25" s="14"/>
      <c r="AP25" s="14"/>
      <c r="AQ25" s="14"/>
      <c r="AR25" s="14"/>
    </row>
    <row r="26" spans="1:44" ht="75" customHeight="1">
      <c r="B26" s="2">
        <v>69</v>
      </c>
      <c r="C26" s="31" t="s">
        <v>6</v>
      </c>
      <c r="D26" s="32"/>
      <c r="H26" s="38" t="s">
        <v>164</v>
      </c>
      <c r="I26" s="2">
        <v>2010</v>
      </c>
      <c r="J26" s="33">
        <v>30</v>
      </c>
      <c r="K26" s="33">
        <v>21</v>
      </c>
      <c r="L26" s="34">
        <f t="shared" si="0"/>
        <v>630</v>
      </c>
      <c r="M26" s="35">
        <f t="shared" si="1"/>
        <v>58.550185873605948</v>
      </c>
      <c r="N26" s="34">
        <v>750</v>
      </c>
      <c r="O26" s="2">
        <v>11088</v>
      </c>
      <c r="P26" s="35">
        <f t="shared" si="2"/>
        <v>693117.10037174716</v>
      </c>
      <c r="Q26" s="37">
        <v>0.85</v>
      </c>
      <c r="R26" s="35">
        <v>1</v>
      </c>
      <c r="S26" s="35">
        <f t="shared" si="3"/>
        <v>589149.53531598509</v>
      </c>
      <c r="T26" s="89">
        <v>0.75</v>
      </c>
      <c r="Y26" s="35">
        <f>'नमुना नंबर.९ सन-२०२५-२०२६'!F28+'नमुना नंबर.९ सन-२०२५-२०२६'!I28+'नमुना नंबर.९ सन-२०२५-२०२६'!L28+'नमुना नंबर.९ सन-२०२५-२०२६'!O28</f>
        <v>1251.8621514869888</v>
      </c>
      <c r="Z26" s="34"/>
      <c r="AA26" s="34"/>
      <c r="AB26" s="34"/>
      <c r="AC26" s="34"/>
      <c r="AD26" s="34"/>
      <c r="AE26" s="106"/>
      <c r="AF26" s="114"/>
      <c r="AG26" s="10">
        <f t="shared" si="4"/>
        <v>11838</v>
      </c>
      <c r="AH26" s="16">
        <f>'नमुना नंबर.९ सन-२०२५-२०२६'!I28+0</f>
        <v>30</v>
      </c>
      <c r="AI26" s="16">
        <f>'नमुना नंबर.९ सन-२०२५-२०२६'!F28+0</f>
        <v>441.86215148698881</v>
      </c>
      <c r="AJ26" s="10">
        <f>'नमुना नंबर.९ सन-२०२५-२०२६'!I28+0</f>
        <v>30</v>
      </c>
      <c r="AK26" s="10">
        <f>'नमुना नंबर.९ सन-२०२५-२०२६'!I28+0</f>
        <v>30</v>
      </c>
      <c r="AL26" s="10">
        <f>'नमुना नंबर.९ सन-२०२५-२०२६'!O28+0</f>
        <v>750</v>
      </c>
      <c r="AM26" s="16">
        <f t="shared" si="5"/>
        <v>1251.8621514869888</v>
      </c>
    </row>
    <row r="27" spans="1:44" ht="75" customHeight="1">
      <c r="B27" s="2">
        <v>605</v>
      </c>
      <c r="C27" s="43" t="s">
        <v>112</v>
      </c>
      <c r="D27" s="32"/>
      <c r="G27" s="34"/>
      <c r="H27" s="84" t="s">
        <v>260</v>
      </c>
      <c r="I27" s="2">
        <v>2013</v>
      </c>
      <c r="J27" s="33">
        <v>18</v>
      </c>
      <c r="K27" s="33">
        <v>21</v>
      </c>
      <c r="L27" s="34">
        <f t="shared" si="0"/>
        <v>378</v>
      </c>
      <c r="M27" s="35">
        <f t="shared" si="1"/>
        <v>35.130111524163567</v>
      </c>
      <c r="N27" s="34">
        <v>750</v>
      </c>
      <c r="O27" s="2">
        <v>11088</v>
      </c>
      <c r="P27" s="35">
        <f t="shared" si="2"/>
        <v>415870.26022304833</v>
      </c>
      <c r="Q27" s="37">
        <v>0.9</v>
      </c>
      <c r="R27" s="35">
        <v>1</v>
      </c>
      <c r="S27" s="35">
        <f t="shared" si="3"/>
        <v>374283.23420074349</v>
      </c>
      <c r="T27" s="89">
        <v>0.75</v>
      </c>
      <c r="Y27" s="35">
        <f>'नमुना नंबर.९ सन-२०२५-२०२६'!F29+'नमुना नंबर.९ सन-२०२५-२०२६'!I29+'नमुना नंबर.९ सन-२०२५-२०२६'!L29+'नमुना नंबर.९ सन-२०२५-२०२६'!O29</f>
        <v>340.71242565055763</v>
      </c>
      <c r="Z27" s="34"/>
      <c r="AA27" s="34"/>
      <c r="AB27" s="34"/>
      <c r="AC27" s="34"/>
      <c r="AD27" s="34"/>
      <c r="AE27" s="106"/>
      <c r="AF27" s="114"/>
      <c r="AG27" s="9">
        <f t="shared" si="4"/>
        <v>11838</v>
      </c>
      <c r="AH27" s="13">
        <f>'नमुना नंबर.९ सन-२०२५-२०२६'!I29+0</f>
        <v>30</v>
      </c>
      <c r="AI27" s="13">
        <f>'नमुना नंबर.९ सन-२०२५-२०२६'!F29+0</f>
        <v>280.71242565055763</v>
      </c>
      <c r="AJ27" s="9">
        <f>'नमुना नंबर.९ सन-२०२५-२०२६'!I29+0</f>
        <v>30</v>
      </c>
      <c r="AK27" s="9">
        <f>'नमुना नंबर.९ सन-२०२५-२०२६'!I29+0</f>
        <v>30</v>
      </c>
      <c r="AL27" s="9">
        <f>'नमुना नंबर.९ सन-२०२५-२०२६'!O29+0</f>
        <v>0</v>
      </c>
      <c r="AM27" s="13">
        <f t="shared" si="5"/>
        <v>340.71242565055763</v>
      </c>
      <c r="AN27" s="9"/>
      <c r="AO27" s="9"/>
      <c r="AP27" s="9"/>
      <c r="AQ27" s="9"/>
      <c r="AR27" s="9"/>
    </row>
    <row r="28" spans="1:44" ht="75" customHeight="1">
      <c r="B28" s="2">
        <v>493</v>
      </c>
      <c r="C28" s="31" t="s">
        <v>92</v>
      </c>
      <c r="D28" s="32"/>
      <c r="G28" s="34"/>
      <c r="H28" s="84" t="s">
        <v>1100</v>
      </c>
      <c r="I28" s="2">
        <v>2025</v>
      </c>
      <c r="J28" s="33">
        <v>18</v>
      </c>
      <c r="K28" s="33">
        <v>21</v>
      </c>
      <c r="L28" s="34">
        <f t="shared" si="0"/>
        <v>378</v>
      </c>
      <c r="M28" s="35">
        <f t="shared" si="1"/>
        <v>35.130111524163567</v>
      </c>
      <c r="N28" s="34">
        <v>750</v>
      </c>
      <c r="O28" s="2">
        <v>15708</v>
      </c>
      <c r="P28" s="35">
        <f t="shared" si="2"/>
        <v>578171.37546468398</v>
      </c>
      <c r="Q28" s="37">
        <v>1</v>
      </c>
      <c r="R28" s="35">
        <v>1</v>
      </c>
      <c r="S28" s="35">
        <f t="shared" si="3"/>
        <v>578171.37546468398</v>
      </c>
      <c r="T28" s="89">
        <v>0.85</v>
      </c>
      <c r="Y28" s="35">
        <f>'नमुना नंबर.९ सन-२०२५-२०२६'!F30+'नमुना नंबर.९ सन-२०२५-२०२६'!I30+'नमुना नंबर.९ सन-२०२५-२०२६'!L30+'नमुना नंबर.९ सन-२०२५-२०२६'!O30</f>
        <v>751.44566914498137</v>
      </c>
      <c r="Z28" s="34"/>
      <c r="AA28" s="34"/>
      <c r="AB28" s="34"/>
      <c r="AC28" s="34"/>
      <c r="AD28" s="34"/>
      <c r="AE28" s="108" t="s">
        <v>1205</v>
      </c>
      <c r="AF28" s="117"/>
      <c r="AG28" s="14">
        <f t="shared" si="4"/>
        <v>16458</v>
      </c>
      <c r="AH28" s="15">
        <f>'नमुना नंबर.९ सन-२०२५-२०२६'!I30+0</f>
        <v>30</v>
      </c>
      <c r="AI28" s="15">
        <f>'नमुना नंबर.९ सन-२०२५-२०२६'!F30+0</f>
        <v>491.44566914498131</v>
      </c>
      <c r="AJ28" s="14">
        <f>'नमुना नंबर.९ सन-२०२५-२०२६'!I30+0</f>
        <v>30</v>
      </c>
      <c r="AK28" s="14">
        <f>'नमुना नंबर.९ सन-२०२५-२०२६'!I30+0</f>
        <v>30</v>
      </c>
      <c r="AL28" s="14">
        <f>'नमुना नंबर.९ सन-२०२५-२०२६'!O30+0</f>
        <v>200</v>
      </c>
      <c r="AM28" s="15">
        <f t="shared" si="5"/>
        <v>751.44566914498137</v>
      </c>
      <c r="AN28" s="14"/>
      <c r="AO28" s="14"/>
      <c r="AP28" s="14"/>
      <c r="AQ28" s="14"/>
      <c r="AR28" s="14"/>
    </row>
    <row r="29" spans="1:44" ht="75" customHeight="1">
      <c r="B29" s="2">
        <v>547</v>
      </c>
      <c r="C29" s="31" t="s">
        <v>94</v>
      </c>
      <c r="D29" s="32"/>
      <c r="G29" s="34"/>
      <c r="H29" s="84" t="s">
        <v>355</v>
      </c>
      <c r="I29" s="2">
        <v>2010</v>
      </c>
      <c r="J29" s="33">
        <v>18</v>
      </c>
      <c r="K29" s="33">
        <v>20</v>
      </c>
      <c r="L29" s="34">
        <f t="shared" si="0"/>
        <v>360</v>
      </c>
      <c r="M29" s="35">
        <f t="shared" si="1"/>
        <v>33.457249070631974</v>
      </c>
      <c r="N29" s="34">
        <v>750</v>
      </c>
      <c r="O29" s="2">
        <v>11088</v>
      </c>
      <c r="P29" s="35">
        <f t="shared" si="2"/>
        <v>396066.91449814133</v>
      </c>
      <c r="Q29" s="37">
        <v>0.9</v>
      </c>
      <c r="R29" s="35">
        <v>1</v>
      </c>
      <c r="S29" s="35">
        <f t="shared" si="3"/>
        <v>356460.2230483272</v>
      </c>
      <c r="T29" s="89">
        <v>0.75</v>
      </c>
      <c r="Y29" s="35">
        <f>'नमुना नंबर.९ सन-२०२५-२०२६'!F31+'नमुना नंबर.९ सन-२०२५-२०२६'!I31+'नमुना नंबर.९ सन-२०२५-२०२६'!L31+'नमुना नंबर.९ सन-२०२५-२०२६'!O31</f>
        <v>267.34516728624538</v>
      </c>
      <c r="Z29" s="34"/>
      <c r="AA29" s="34"/>
      <c r="AB29" s="34"/>
      <c r="AC29" s="34"/>
      <c r="AD29" s="34"/>
      <c r="AE29" s="106"/>
      <c r="AF29" s="114"/>
      <c r="AG29" s="9">
        <f t="shared" si="4"/>
        <v>11838</v>
      </c>
      <c r="AH29" s="13">
        <f>'नमुना नंबर.९ सन-२०२५-२०२६'!I31+0</f>
        <v>0</v>
      </c>
      <c r="AI29" s="13">
        <f>'नमुना नंबर.९ सन-२०२५-२०२६'!F31+0</f>
        <v>267.34516728624538</v>
      </c>
      <c r="AJ29" s="9">
        <f>'नमुना नंबर.९ सन-२०२५-२०२६'!I31+0</f>
        <v>0</v>
      </c>
      <c r="AK29" s="9">
        <f>'नमुना नंबर.९ सन-२०२५-२०२६'!I31+0</f>
        <v>0</v>
      </c>
      <c r="AL29" s="9">
        <f>'नमुना नंबर.९ सन-२०२५-२०२६'!O31+0</f>
        <v>0</v>
      </c>
      <c r="AM29" s="13">
        <f t="shared" si="5"/>
        <v>267.34516728624538</v>
      </c>
      <c r="AN29" s="9"/>
      <c r="AO29" s="9"/>
      <c r="AP29" s="9"/>
      <c r="AQ29" s="9"/>
      <c r="AR29" s="9"/>
    </row>
    <row r="30" spans="1:44" ht="75" customHeight="1">
      <c r="B30" s="2">
        <v>426</v>
      </c>
      <c r="C30" s="31" t="s">
        <v>92</v>
      </c>
      <c r="D30" s="32"/>
      <c r="G30" s="84" t="s">
        <v>7</v>
      </c>
      <c r="H30" s="84" t="s">
        <v>319</v>
      </c>
      <c r="I30" s="2">
        <v>1990</v>
      </c>
      <c r="J30" s="33">
        <v>42</v>
      </c>
      <c r="K30" s="33">
        <v>19</v>
      </c>
      <c r="L30" s="34">
        <f t="shared" si="0"/>
        <v>798</v>
      </c>
      <c r="M30" s="35">
        <f t="shared" si="1"/>
        <v>74.163568773234203</v>
      </c>
      <c r="N30" s="34">
        <v>750</v>
      </c>
      <c r="O30" s="2">
        <v>11088</v>
      </c>
      <c r="P30" s="35">
        <f t="shared" si="2"/>
        <v>877948.3271375465</v>
      </c>
      <c r="Q30" s="37">
        <v>0.85</v>
      </c>
      <c r="R30" s="35">
        <v>1</v>
      </c>
      <c r="S30" s="35">
        <f t="shared" si="3"/>
        <v>746256.07806691446</v>
      </c>
      <c r="T30" s="89">
        <v>0.75</v>
      </c>
      <c r="Y30" s="35">
        <f>'नमुना नंबर.९ सन-२०२५-२०२६'!F32+'नमुना नंबर.९ सन-२०२५-२०२६'!I32+'नमुना नंबर.९ सन-२०२५-२०२६'!L32+'नमुना नंबर.९ सन-२०२५-२०२६'!O32</f>
        <v>839.69205855018583</v>
      </c>
      <c r="Z30" s="34"/>
      <c r="AA30" s="34"/>
      <c r="AB30" s="34"/>
      <c r="AC30" s="34"/>
      <c r="AD30" s="34"/>
      <c r="AE30" s="106"/>
      <c r="AF30" s="117"/>
      <c r="AG30" s="14">
        <f t="shared" si="4"/>
        <v>11838</v>
      </c>
      <c r="AH30" s="15">
        <f>'नमुना नंबर.९ सन-२०२५-२०२६'!I32+0</f>
        <v>40</v>
      </c>
      <c r="AI30" s="15">
        <f>'नमुना नंबर.९ सन-२०२५-२०२६'!F32+0</f>
        <v>559.69205855018583</v>
      </c>
      <c r="AJ30" s="14">
        <f>'नमुना नंबर.९ सन-२०२५-२०२६'!I32+0</f>
        <v>40</v>
      </c>
      <c r="AK30" s="14">
        <f>'नमुना नंबर.९ सन-२०२५-२०२६'!I32+0</f>
        <v>40</v>
      </c>
      <c r="AL30" s="14">
        <f>'नमुना नंबर.९ सन-२०२५-२०२६'!O32+0</f>
        <v>200</v>
      </c>
      <c r="AM30" s="15">
        <f t="shared" si="5"/>
        <v>839.69205855018583</v>
      </c>
      <c r="AN30" s="14"/>
      <c r="AO30" s="14"/>
      <c r="AP30" s="14"/>
      <c r="AQ30" s="14"/>
      <c r="AR30" s="14"/>
    </row>
    <row r="31" spans="1:44" ht="75" customHeight="1">
      <c r="B31" s="2">
        <v>16</v>
      </c>
      <c r="C31" s="31" t="s">
        <v>6</v>
      </c>
      <c r="D31" s="32"/>
      <c r="G31" s="84" t="s">
        <v>7</v>
      </c>
      <c r="H31" s="84" t="s">
        <v>388</v>
      </c>
      <c r="I31" s="2">
        <v>2010</v>
      </c>
      <c r="J31" s="33">
        <v>16</v>
      </c>
      <c r="K31" s="33">
        <v>34</v>
      </c>
      <c r="L31" s="34">
        <f t="shared" si="0"/>
        <v>544</v>
      </c>
      <c r="M31" s="35">
        <f t="shared" si="1"/>
        <v>50.557620817843869</v>
      </c>
      <c r="N31" s="34">
        <v>750</v>
      </c>
      <c r="O31" s="2">
        <v>15708</v>
      </c>
      <c r="P31" s="35">
        <f t="shared" si="2"/>
        <v>832077.32342007442</v>
      </c>
      <c r="Q31" s="37">
        <v>0.9</v>
      </c>
      <c r="R31" s="35">
        <v>1</v>
      </c>
      <c r="S31" s="35">
        <f t="shared" si="3"/>
        <v>748869.59107806697</v>
      </c>
      <c r="T31" s="89">
        <v>0.85</v>
      </c>
      <c r="Y31" s="35">
        <f>'नमुना नंबर.९ सन-२०२५-२०२६'!F34+'नमुना नंबर.९ सन-२०२५-२०२६'!I34+'नमुना नंबर.९ सन-२०२५-२०२६'!L34+'नमुना नंबर.९ सन-२०२५-२०२६'!O34</f>
        <v>1446.539152416357</v>
      </c>
      <c r="Z31" s="34"/>
      <c r="AA31" s="34"/>
      <c r="AB31" s="34"/>
      <c r="AC31" s="34"/>
      <c r="AD31" s="34"/>
      <c r="AE31" s="106"/>
      <c r="AF31" s="117"/>
      <c r="AG31" s="14">
        <f t="shared" si="4"/>
        <v>16458</v>
      </c>
      <c r="AH31" s="15">
        <f>'नमुना नंबर.९ सन-२०२५-२०२६'!I34+0</f>
        <v>30</v>
      </c>
      <c r="AI31" s="15">
        <f>'नमुना नंबर.९ सन-२०२५-२०२६'!F34+0</f>
        <v>636.53915241635684</v>
      </c>
      <c r="AJ31" s="14">
        <f>'नमुना नंबर.९ सन-२०२५-२०२६'!I34+0</f>
        <v>30</v>
      </c>
      <c r="AK31" s="14">
        <f>'नमुना नंबर.९ सन-२०२५-२०२६'!I34+0</f>
        <v>30</v>
      </c>
      <c r="AL31" s="14">
        <f>'नमुना नंबर.९ सन-२०२५-२०२६'!O34+0</f>
        <v>750</v>
      </c>
      <c r="AM31" s="15">
        <f t="shared" si="5"/>
        <v>1446.539152416357</v>
      </c>
      <c r="AN31" s="14"/>
      <c r="AO31" s="14"/>
      <c r="AP31" s="14"/>
      <c r="AQ31" s="14"/>
      <c r="AR31" s="14"/>
    </row>
    <row r="32" spans="1:44" ht="75" customHeight="1">
      <c r="B32" s="2">
        <v>370</v>
      </c>
      <c r="C32" s="31" t="s">
        <v>80</v>
      </c>
      <c r="D32" s="32"/>
      <c r="G32" s="84" t="s">
        <v>7</v>
      </c>
      <c r="H32" s="84" t="s">
        <v>300</v>
      </c>
      <c r="I32" s="2">
        <v>2009</v>
      </c>
      <c r="J32" s="33">
        <v>24</v>
      </c>
      <c r="K32" s="33">
        <v>40</v>
      </c>
      <c r="L32" s="34">
        <f t="shared" si="0"/>
        <v>960</v>
      </c>
      <c r="M32" s="35">
        <f t="shared" si="1"/>
        <v>89.219330855018583</v>
      </c>
      <c r="N32" s="34">
        <v>750</v>
      </c>
      <c r="O32" s="2">
        <v>11088</v>
      </c>
      <c r="P32" s="35">
        <f t="shared" si="2"/>
        <v>1056178.4386617099</v>
      </c>
      <c r="Q32" s="37">
        <v>0.85</v>
      </c>
      <c r="R32" s="35">
        <v>1</v>
      </c>
      <c r="S32" s="35">
        <f t="shared" si="3"/>
        <v>897751.67286245339</v>
      </c>
      <c r="T32" s="89">
        <v>0.75</v>
      </c>
      <c r="Y32" s="35">
        <f>'नमुना नंबर.९ सन-२०२५-२०२६'!F35+'नमुना नंबर.९ सन-२०२५-२०२६'!I35+'नमुना नंबर.९ सन-२०२५-२०२६'!L35+'नमुना नंबर.९ सन-२०२५-२०२६'!O35</f>
        <v>673.31375464684004</v>
      </c>
      <c r="Z32" s="34"/>
      <c r="AA32" s="34"/>
      <c r="AB32" s="34"/>
      <c r="AC32" s="34"/>
      <c r="AD32" s="34"/>
      <c r="AE32" s="106"/>
      <c r="AF32" s="114"/>
      <c r="AG32" s="10">
        <f t="shared" si="4"/>
        <v>11838</v>
      </c>
      <c r="AH32" s="16">
        <f>'नमुना नंबर.९ सन-२०२५-२०२६'!I35+0</f>
        <v>0</v>
      </c>
      <c r="AI32" s="16">
        <f>'नमुना नंबर.९ सन-२०२५-२०२६'!F35+0</f>
        <v>673.31375464684004</v>
      </c>
      <c r="AJ32" s="10">
        <f>'नमुना नंबर.९ सन-२०२५-२०२६'!I35+0</f>
        <v>0</v>
      </c>
      <c r="AK32" s="10">
        <f>'नमुना नंबर.९ सन-२०२५-२०२६'!I35+0</f>
        <v>0</v>
      </c>
      <c r="AL32" s="10">
        <f>'नमुना नंबर.९ सन-२०२५-२०२६'!O35+0</f>
        <v>0</v>
      </c>
      <c r="AM32" s="16">
        <f t="shared" si="5"/>
        <v>673.31375464684004</v>
      </c>
    </row>
    <row r="33" spans="1:44" ht="75" customHeight="1">
      <c r="B33" s="2">
        <v>480</v>
      </c>
      <c r="C33" s="31" t="s">
        <v>92</v>
      </c>
      <c r="D33" s="32"/>
      <c r="G33" s="84" t="s">
        <v>7</v>
      </c>
      <c r="H33" s="84" t="s">
        <v>337</v>
      </c>
      <c r="I33" s="2">
        <v>1998</v>
      </c>
      <c r="J33" s="33">
        <v>16</v>
      </c>
      <c r="K33" s="33">
        <v>11</v>
      </c>
      <c r="L33" s="34">
        <f t="shared" si="0"/>
        <v>176</v>
      </c>
      <c r="M33" s="35">
        <f t="shared" si="1"/>
        <v>16.356877323420075</v>
      </c>
      <c r="N33" s="34">
        <v>750</v>
      </c>
      <c r="O33" s="2">
        <v>15708</v>
      </c>
      <c r="P33" s="35">
        <f t="shared" si="2"/>
        <v>269201.48698884761</v>
      </c>
      <c r="Q33" s="37">
        <v>0.7</v>
      </c>
      <c r="R33" s="35">
        <v>1</v>
      </c>
      <c r="S33" s="35">
        <f t="shared" si="3"/>
        <v>188441.04089219333</v>
      </c>
      <c r="T33" s="89">
        <v>0.85</v>
      </c>
      <c r="Y33" s="35">
        <f>'नमुना नंबर.९ सन-२०२५-२०२६'!F36+'नमुना नंबर.९ सन-२०२५-२०२६'!I36+'नमुना नंबर.९ सन-२०२५-२०२६'!L36+'नमुना नंबर.९ सन-२०२५-२०२६'!O36</f>
        <v>400.17488475836433</v>
      </c>
      <c r="Z33" s="34"/>
      <c r="AA33" s="34"/>
      <c r="AB33" s="34"/>
      <c r="AC33" s="34"/>
      <c r="AD33" s="34"/>
      <c r="AE33" s="106"/>
      <c r="AF33" s="117"/>
      <c r="AG33" s="14">
        <f t="shared" si="4"/>
        <v>16458</v>
      </c>
      <c r="AH33" s="15">
        <f>'नमुना नंबर.९ सन-२०२५-२०२६'!I36+0</f>
        <v>20</v>
      </c>
      <c r="AI33" s="15">
        <f>'नमुना नंबर.९ सन-२०२५-२०२६'!F36+0</f>
        <v>160.1748847583643</v>
      </c>
      <c r="AJ33" s="14">
        <f>'नमुना नंबर.९ सन-२०२५-२०२६'!I36+0</f>
        <v>20</v>
      </c>
      <c r="AK33" s="14">
        <f>'नमुना नंबर.९ सन-२०२५-२०२६'!I36+0</f>
        <v>20</v>
      </c>
      <c r="AL33" s="14">
        <f>'नमुना नंबर.९ सन-२०२५-२०२६'!O36+0</f>
        <v>200</v>
      </c>
      <c r="AM33" s="15">
        <f t="shared" si="5"/>
        <v>400.17488475836433</v>
      </c>
      <c r="AN33" s="14"/>
      <c r="AO33" s="14"/>
      <c r="AP33" s="14"/>
      <c r="AQ33" s="14"/>
      <c r="AR33" s="14"/>
    </row>
    <row r="34" spans="1:44" ht="75" customHeight="1">
      <c r="B34" s="2">
        <v>507</v>
      </c>
      <c r="C34" s="31" t="s">
        <v>92</v>
      </c>
      <c r="D34" s="32"/>
      <c r="G34" s="34"/>
      <c r="H34" s="84" t="s">
        <v>336</v>
      </c>
      <c r="I34" s="2">
        <v>1997</v>
      </c>
      <c r="J34" s="33">
        <v>18</v>
      </c>
      <c r="K34" s="33">
        <v>15</v>
      </c>
      <c r="L34" s="34">
        <f t="shared" si="0"/>
        <v>270</v>
      </c>
      <c r="M34" s="35">
        <f t="shared" si="1"/>
        <v>25.092936802973977</v>
      </c>
      <c r="N34" s="34">
        <v>750</v>
      </c>
      <c r="O34" s="2">
        <v>15708</v>
      </c>
      <c r="P34" s="35">
        <f t="shared" si="2"/>
        <v>412979.55390334572</v>
      </c>
      <c r="Q34" s="37">
        <v>0.7</v>
      </c>
      <c r="R34" s="35">
        <v>1</v>
      </c>
      <c r="S34" s="35">
        <f t="shared" si="3"/>
        <v>289085.68773234199</v>
      </c>
      <c r="T34" s="89">
        <v>0.85</v>
      </c>
      <c r="Y34" s="35">
        <f>'नमुना नंबर.९ सन-२०२५-२०२६'!F37+'नमुना नंबर.९ सन-२०२५-२०२६'!I37+'नमुना नंबर.९ सन-२०२५-२०२६'!L37+'नमुना नंबर.९ सन-२०२५-२०२६'!O37</f>
        <v>1035.7228345724907</v>
      </c>
      <c r="Z34" s="34"/>
      <c r="AA34" s="34"/>
      <c r="AB34" s="34"/>
      <c r="AC34" s="34"/>
      <c r="AD34" s="34"/>
      <c r="AE34" s="106"/>
      <c r="AF34" s="114"/>
      <c r="AG34" s="10">
        <f t="shared" si="4"/>
        <v>16458</v>
      </c>
      <c r="AH34" s="16">
        <f>'नमुना नंबर.९ सन-२०२५-२०२६'!I37+0</f>
        <v>20</v>
      </c>
      <c r="AI34" s="16">
        <f>'नमुना नंबर.९ सन-२०२५-२०२६'!F37+0</f>
        <v>245.72283457249065</v>
      </c>
      <c r="AJ34" s="10">
        <f>'नमुना नंबर.९ सन-२०२५-२०२६'!I37+0</f>
        <v>20</v>
      </c>
      <c r="AK34" s="10">
        <f>'नमुना नंबर.९ सन-२०२५-२०२६'!I37+0</f>
        <v>20</v>
      </c>
      <c r="AL34" s="10">
        <f>'नमुना नंबर.९ सन-२०२५-२०२६'!O37+0</f>
        <v>750</v>
      </c>
      <c r="AM34" s="16">
        <f t="shared" si="5"/>
        <v>1035.7228345724907</v>
      </c>
    </row>
    <row r="35" spans="1:44" ht="75" customHeight="1">
      <c r="B35" s="2"/>
      <c r="C35" s="31" t="s">
        <v>6</v>
      </c>
      <c r="D35" s="32"/>
      <c r="G35" s="34"/>
      <c r="H35" s="84" t="s">
        <v>1109</v>
      </c>
      <c r="I35" s="2">
        <v>2025</v>
      </c>
      <c r="J35" s="33">
        <v>10</v>
      </c>
      <c r="K35" s="33">
        <v>20</v>
      </c>
      <c r="L35" s="34">
        <f t="shared" si="0"/>
        <v>200</v>
      </c>
      <c r="M35" s="35">
        <f t="shared" si="1"/>
        <v>18.587360594795541</v>
      </c>
      <c r="N35" s="34">
        <v>750</v>
      </c>
      <c r="O35" s="2">
        <v>15708</v>
      </c>
      <c r="P35" s="35">
        <f t="shared" si="2"/>
        <v>305910.780669145</v>
      </c>
      <c r="Q35" s="37">
        <v>1</v>
      </c>
      <c r="R35" s="35">
        <v>1</v>
      </c>
      <c r="S35" s="35">
        <f t="shared" si="3"/>
        <v>305910.780669145</v>
      </c>
      <c r="T35" s="89">
        <v>0.85</v>
      </c>
      <c r="Y35" s="35">
        <f>'नमुना नंबर.९ सन-२०२५-२०२६'!F38+'नमुना नंबर.९ सन-२०२५-२०२६'!I38+'नमुना नंबर.९ सन-२०२५-२०२६'!L38+'नमुना नंबर.९ सन-२०२५-२०२६'!O38</f>
        <v>520.02416356877325</v>
      </c>
      <c r="Z35" s="34"/>
      <c r="AA35" s="34"/>
      <c r="AB35" s="34"/>
      <c r="AC35" s="34"/>
      <c r="AD35" s="34"/>
      <c r="AE35" s="108" t="s">
        <v>1211</v>
      </c>
      <c r="AF35" s="114"/>
      <c r="AG35" s="9">
        <f t="shared" si="4"/>
        <v>16458</v>
      </c>
      <c r="AH35" s="13">
        <f>'नमुना नंबर.९ सन-२०२५-२०२६'!I38+0</f>
        <v>30</v>
      </c>
      <c r="AI35" s="13">
        <f>'नमुना नंबर.९ सन-२०२५-२०२६'!F38+0</f>
        <v>260.02416356877319</v>
      </c>
      <c r="AJ35" s="9">
        <f>'नमुना नंबर.९ सन-२०२५-२०२६'!I38+0</f>
        <v>30</v>
      </c>
      <c r="AK35" s="9">
        <f>'नमुना नंबर.९ सन-२०२५-२०२६'!I38+0</f>
        <v>30</v>
      </c>
      <c r="AL35" s="9">
        <f>'नमुना नंबर.९ सन-२०२५-२०२६'!O38+0</f>
        <v>200</v>
      </c>
      <c r="AM35" s="13">
        <f t="shared" si="5"/>
        <v>520.02416356877325</v>
      </c>
      <c r="AN35" s="9"/>
      <c r="AO35" s="9"/>
      <c r="AP35" s="9"/>
      <c r="AQ35" s="9"/>
      <c r="AR35" s="9"/>
    </row>
    <row r="36" spans="1:44" ht="75" customHeight="1">
      <c r="B36" s="2">
        <v>614</v>
      </c>
      <c r="C36" s="31" t="s">
        <v>806</v>
      </c>
      <c r="D36" s="32"/>
      <c r="H36" s="84" t="s">
        <v>875</v>
      </c>
      <c r="I36" s="2">
        <v>2020</v>
      </c>
      <c r="J36" s="33">
        <v>18</v>
      </c>
      <c r="K36" s="33">
        <v>18</v>
      </c>
      <c r="L36" s="34">
        <f t="shared" si="0"/>
        <v>324</v>
      </c>
      <c r="M36" s="35">
        <f t="shared" si="1"/>
        <v>30.111524163568774</v>
      </c>
      <c r="N36" s="34">
        <v>750</v>
      </c>
      <c r="O36" s="2">
        <v>15708</v>
      </c>
      <c r="P36" s="35">
        <f t="shared" si="2"/>
        <v>495575.46468401491</v>
      </c>
      <c r="Q36" s="37">
        <v>1</v>
      </c>
      <c r="R36" s="35">
        <v>1</v>
      </c>
      <c r="S36" s="35">
        <f t="shared" si="3"/>
        <v>495575.46468401491</v>
      </c>
      <c r="T36" s="51">
        <v>0.85</v>
      </c>
      <c r="Y36" s="35">
        <f>'नमुना नंबर.९ सन-२०२५-२०२६'!F39+'नमुना नंबर.९ सन-२०२५-२०२६'!I39+'नमुना नंबर.९ सन-२०२५-२०२६'!L39+'नमुना नंबर.९ सन-२०२५-२०२६'!O39</f>
        <v>1171.2391449814127</v>
      </c>
      <c r="Z36" s="34"/>
      <c r="AA36" s="34"/>
      <c r="AB36" s="34"/>
      <c r="AC36" s="34"/>
      <c r="AD36" s="34"/>
      <c r="AE36" s="106"/>
      <c r="AF36" s="117"/>
      <c r="AG36" s="14">
        <f t="shared" si="4"/>
        <v>16458</v>
      </c>
      <c r="AH36" s="15">
        <f>'नमुना नंबर.९ सन-२०२५-२०२६'!I39+0</f>
        <v>0</v>
      </c>
      <c r="AI36" s="15">
        <f>'नमुना नंबर.९ सन-२०२५-२०२६'!F39+0</f>
        <v>421.23914498141266</v>
      </c>
      <c r="AJ36" s="14">
        <f>'नमुना नंबर.९ सन-२०२५-२०२६'!I39+0</f>
        <v>0</v>
      </c>
      <c r="AK36" s="14">
        <f>'नमुना नंबर.९ सन-२०२५-२०२६'!I39+0</f>
        <v>0</v>
      </c>
      <c r="AL36" s="14">
        <f>'नमुना नंबर.९ सन-२०२५-२०२६'!O39+0</f>
        <v>750</v>
      </c>
      <c r="AM36" s="15">
        <f t="shared" si="5"/>
        <v>1171.2391449814127</v>
      </c>
      <c r="AN36" s="14"/>
      <c r="AO36" s="14"/>
      <c r="AP36" s="14"/>
      <c r="AQ36" s="14"/>
      <c r="AR36" s="14"/>
    </row>
    <row r="37" spans="1:44" ht="75" customHeight="1">
      <c r="B37" s="2">
        <v>95</v>
      </c>
      <c r="C37" s="31" t="s">
        <v>6</v>
      </c>
      <c r="D37" s="32"/>
      <c r="G37" s="34"/>
      <c r="H37" s="84" t="s">
        <v>393</v>
      </c>
      <c r="I37" s="2">
        <v>2009</v>
      </c>
      <c r="J37" s="33">
        <v>19</v>
      </c>
      <c r="K37" s="33">
        <v>29</v>
      </c>
      <c r="L37" s="34">
        <f t="shared" si="0"/>
        <v>551</v>
      </c>
      <c r="M37" s="35">
        <f t="shared" si="1"/>
        <v>51.208178438661712</v>
      </c>
      <c r="N37" s="34">
        <v>750</v>
      </c>
      <c r="O37" s="2">
        <v>15708</v>
      </c>
      <c r="P37" s="35">
        <f t="shared" si="2"/>
        <v>842784.20074349444</v>
      </c>
      <c r="Q37" s="37">
        <v>0.9</v>
      </c>
      <c r="R37" s="35">
        <v>1</v>
      </c>
      <c r="S37" s="35">
        <f t="shared" si="3"/>
        <v>758505.78066914505</v>
      </c>
      <c r="T37" s="89">
        <v>0.85</v>
      </c>
      <c r="Y37" s="35">
        <f>'नमुना नंबर.९ सन-२०२५-२०२६'!F41+'नमुना नंबर.९ सन-२०२५-२०२६'!I41+'नमुना नंबर.९ सन-२०२५-२०२६'!L41+'नमुना नंबर.९ सन-२०२५-२०२६'!O41</f>
        <v>1454.7299135687731</v>
      </c>
      <c r="Z37" s="34"/>
      <c r="AA37" s="34"/>
      <c r="AB37" s="34"/>
      <c r="AC37" s="34"/>
      <c r="AD37" s="34"/>
      <c r="AE37" s="106"/>
      <c r="AF37" s="117"/>
      <c r="AG37" s="14">
        <f t="shared" si="4"/>
        <v>16458</v>
      </c>
      <c r="AH37" s="15">
        <f>'नमुना नंबर.९ सन-२०२५-२०२६'!I41+0</f>
        <v>30</v>
      </c>
      <c r="AI37" s="15">
        <f>'नमुना नंबर.९ सन-२०२५-२०२६'!F41+0</f>
        <v>644.72991356877321</v>
      </c>
      <c r="AJ37" s="14">
        <f>'नमुना नंबर.९ सन-२०२५-२०२६'!I41+0</f>
        <v>30</v>
      </c>
      <c r="AK37" s="14">
        <f>'नमुना नंबर.९ सन-२०२५-२०२६'!I41+0</f>
        <v>30</v>
      </c>
      <c r="AL37" s="14">
        <f>'नमुना नंबर.९ सन-२०२५-२०२६'!O41+0</f>
        <v>750</v>
      </c>
      <c r="AM37" s="15">
        <f t="shared" si="5"/>
        <v>1454.7299135687731</v>
      </c>
      <c r="AN37" s="14"/>
      <c r="AO37" s="14"/>
      <c r="AP37" s="14"/>
      <c r="AQ37" s="14"/>
      <c r="AR37" s="14"/>
    </row>
    <row r="38" spans="1:44" ht="75" customHeight="1">
      <c r="B38" s="2">
        <v>656</v>
      </c>
      <c r="C38" s="31" t="s">
        <v>6</v>
      </c>
      <c r="D38" s="84" t="s">
        <v>986</v>
      </c>
      <c r="G38" s="84" t="s">
        <v>1017</v>
      </c>
      <c r="H38" s="84" t="s">
        <v>1023</v>
      </c>
      <c r="I38" s="36">
        <v>2022</v>
      </c>
      <c r="J38" s="36">
        <v>0</v>
      </c>
      <c r="K38" s="36">
        <v>0</v>
      </c>
      <c r="L38" s="76">
        <v>1600</v>
      </c>
      <c r="M38" s="75">
        <v>92.9</v>
      </c>
      <c r="N38" s="36">
        <v>750</v>
      </c>
      <c r="O38" s="2">
        <v>15708</v>
      </c>
      <c r="P38" s="77">
        <f t="shared" si="2"/>
        <v>1528948.2000000002</v>
      </c>
      <c r="Q38" s="78">
        <v>1</v>
      </c>
      <c r="R38" s="77">
        <v>1</v>
      </c>
      <c r="S38" s="77">
        <f t="shared" si="3"/>
        <v>1528948.2000000002</v>
      </c>
      <c r="T38" s="89">
        <v>0.85</v>
      </c>
      <c r="Y38" s="75">
        <f>'नमुना नंबर.९ सन-२०२५-२०२६'!F42+'नमुना नंबर.९ सन-२०२५-२०२६'!I42+'नमुना नंबर.९ सन-२०२५-२०२६'!L42+'नमुना नंबर.९ सन-२०२५-२०२६'!O42</f>
        <v>10000</v>
      </c>
      <c r="Z38" s="34"/>
      <c r="AA38" s="34"/>
      <c r="AB38" s="34"/>
      <c r="AC38" s="34"/>
      <c r="AD38" s="34"/>
      <c r="AE38" s="108" t="s">
        <v>1021</v>
      </c>
      <c r="AF38" s="117"/>
      <c r="AG38" s="14">
        <f t="shared" si="4"/>
        <v>16458</v>
      </c>
      <c r="AH38" s="15">
        <f>'नमुना नंबर.९ सन-२०२५-२०२६'!I42+0</f>
        <v>0</v>
      </c>
      <c r="AI38" s="15">
        <f>'नमुना नंबर.९ सन-२०२५-२०२६'!F42+0</f>
        <v>10000</v>
      </c>
      <c r="AJ38" s="14">
        <f>'नमुना नंबर.९ सन-२०२५-२०२६'!I42+0</f>
        <v>0</v>
      </c>
      <c r="AK38" s="14">
        <f>'नमुना नंबर.९ सन-२०२५-२०२६'!I42+0</f>
        <v>0</v>
      </c>
      <c r="AL38" s="14">
        <f>'नमुना नंबर.९ सन-२०२५-२०२६'!O42+0</f>
        <v>0</v>
      </c>
      <c r="AM38" s="15">
        <f t="shared" si="5"/>
        <v>10000</v>
      </c>
      <c r="AN38" s="14"/>
      <c r="AO38" s="14"/>
      <c r="AP38" s="11"/>
      <c r="AQ38" s="11"/>
      <c r="AR38" s="11"/>
    </row>
    <row r="39" spans="1:44" ht="75" customHeight="1">
      <c r="B39" s="2">
        <v>352</v>
      </c>
      <c r="C39" s="31" t="s">
        <v>6</v>
      </c>
      <c r="D39" s="32"/>
      <c r="G39" s="34"/>
      <c r="H39" s="84" t="s">
        <v>292</v>
      </c>
      <c r="I39" s="2">
        <v>2006</v>
      </c>
      <c r="J39" s="33">
        <v>24</v>
      </c>
      <c r="K39" s="33">
        <v>35</v>
      </c>
      <c r="L39" s="34">
        <f t="shared" ref="L39:L102" si="6">J39*K39</f>
        <v>840</v>
      </c>
      <c r="M39" s="35">
        <f t="shared" ref="M39:M70" si="7">L39/10.76</f>
        <v>78.066914498141259</v>
      </c>
      <c r="N39" s="34">
        <v>750</v>
      </c>
      <c r="O39" s="2">
        <v>15708</v>
      </c>
      <c r="P39" s="35">
        <f t="shared" ref="P39:P73" si="8">M39*AG39</f>
        <v>1284825.2788104089</v>
      </c>
      <c r="Q39" s="37">
        <v>0.8</v>
      </c>
      <c r="R39" s="35">
        <v>1</v>
      </c>
      <c r="S39" s="35">
        <f t="shared" ref="S39:S70" si="9">M39*AG39*Q39*R39</f>
        <v>1027860.2230483271</v>
      </c>
      <c r="T39" s="89">
        <v>0.85</v>
      </c>
      <c r="Y39" s="35">
        <f>'नमुना नंबर.९ सन-२०२५-२०२६'!F43+'नमुना नंबर.९ सन-२०२५-२०२६'!I43+'नमुना नंबर.९ सन-२०२५-२०२६'!L43+'नमुना नंबर.९ सन-२०२५-२०२६'!O43</f>
        <v>1703.681189591078</v>
      </c>
      <c r="Z39" s="34"/>
      <c r="AA39" s="34"/>
      <c r="AB39" s="34"/>
      <c r="AC39" s="34"/>
      <c r="AD39" s="34"/>
      <c r="AE39" s="106"/>
      <c r="AF39" s="114"/>
      <c r="AG39" s="10">
        <f t="shared" si="4"/>
        <v>16458</v>
      </c>
      <c r="AH39" s="16">
        <f>'नमुना नंबर.९ सन-२०२५-२०२६'!I43+0</f>
        <v>40</v>
      </c>
      <c r="AI39" s="16">
        <f>'नमुना नंबर.९ सन-२०२५-२०२६'!F43+0</f>
        <v>873.68118959107801</v>
      </c>
      <c r="AJ39" s="10">
        <f>'नमुना नंबर.९ सन-२०२५-२०२६'!I43+0</f>
        <v>40</v>
      </c>
      <c r="AK39" s="10">
        <f>'नमुना नंबर.९ सन-२०२५-२०२६'!I43+0</f>
        <v>40</v>
      </c>
      <c r="AL39" s="10">
        <f>'नमुना नंबर.९ सन-२०२५-२०२६'!O43+0</f>
        <v>750</v>
      </c>
      <c r="AM39" s="16">
        <f t="shared" si="5"/>
        <v>1703.681189591078</v>
      </c>
    </row>
    <row r="40" spans="1:44" ht="75" customHeight="1">
      <c r="B40" s="2">
        <v>307</v>
      </c>
      <c r="C40" s="31" t="s">
        <v>6</v>
      </c>
      <c r="D40" s="32"/>
      <c r="G40" s="34"/>
      <c r="H40" s="84" t="s">
        <v>272</v>
      </c>
      <c r="I40" s="2">
        <v>2009</v>
      </c>
      <c r="J40" s="33">
        <v>18</v>
      </c>
      <c r="K40" s="33">
        <v>13</v>
      </c>
      <c r="L40" s="34">
        <f t="shared" si="6"/>
        <v>234</v>
      </c>
      <c r="M40" s="35">
        <f t="shared" si="7"/>
        <v>21.74721189591078</v>
      </c>
      <c r="N40" s="34">
        <v>750</v>
      </c>
      <c r="O40" s="2">
        <v>15708</v>
      </c>
      <c r="P40" s="35">
        <f t="shared" si="8"/>
        <v>357915.61338289961</v>
      </c>
      <c r="Q40" s="37">
        <v>0.8</v>
      </c>
      <c r="R40" s="35">
        <v>1</v>
      </c>
      <c r="S40" s="35">
        <f t="shared" si="9"/>
        <v>286332.49070631969</v>
      </c>
      <c r="T40" s="89">
        <v>0.85</v>
      </c>
      <c r="Y40" s="35">
        <f>'नमुना नंबर.९ सन-२०२५-२०२६'!F44+'नमुना नंबर.९ सन-२०२५-२०२६'!I44+'नमुना नंबर.९ सन-२०२५-२०२६'!L44+'नमुना नंबर.९ सन-२०२५-२०२६'!O44</f>
        <v>1033.3826171003716</v>
      </c>
      <c r="Z40" s="34"/>
      <c r="AA40" s="34"/>
      <c r="AB40" s="34"/>
      <c r="AC40" s="34"/>
      <c r="AD40" s="34"/>
      <c r="AE40" s="106"/>
      <c r="AF40" s="117"/>
      <c r="AG40" s="14">
        <f t="shared" si="4"/>
        <v>16458</v>
      </c>
      <c r="AH40" s="15">
        <f>'नमुना नंबर.९ सन-२०२५-२०२६'!I44+0</f>
        <v>20</v>
      </c>
      <c r="AI40" s="15">
        <f>'नमुना नंबर.९ सन-२०२५-२०२६'!F44+0</f>
        <v>243.3826171003717</v>
      </c>
      <c r="AJ40" s="14">
        <f>'नमुना नंबर.९ सन-२०२५-२०२६'!I44+0</f>
        <v>20</v>
      </c>
      <c r="AK40" s="14">
        <f>'नमुना नंबर.९ सन-२०२५-२०२६'!I44+0</f>
        <v>20</v>
      </c>
      <c r="AL40" s="14">
        <f>'नमुना नंबर.९ सन-२०२५-२०२६'!O44+0</f>
        <v>750</v>
      </c>
      <c r="AM40" s="15">
        <f t="shared" si="5"/>
        <v>1033.3826171003716</v>
      </c>
      <c r="AN40" s="14"/>
      <c r="AO40" s="14"/>
      <c r="AP40" s="14"/>
      <c r="AQ40" s="14"/>
      <c r="AR40" s="14"/>
    </row>
    <row r="41" spans="1:44" ht="75" customHeight="1">
      <c r="B41" s="2">
        <v>93</v>
      </c>
      <c r="C41" s="31" t="s">
        <v>6</v>
      </c>
      <c r="D41" s="32"/>
      <c r="G41" s="84" t="s">
        <v>7</v>
      </c>
      <c r="H41" s="84" t="s">
        <v>177</v>
      </c>
      <c r="I41" s="2">
        <v>1991</v>
      </c>
      <c r="J41" s="33">
        <v>13</v>
      </c>
      <c r="K41" s="33">
        <v>25</v>
      </c>
      <c r="L41" s="34">
        <f t="shared" si="6"/>
        <v>325</v>
      </c>
      <c r="M41" s="35">
        <f t="shared" si="7"/>
        <v>30.204460966542751</v>
      </c>
      <c r="N41" s="34">
        <v>750</v>
      </c>
      <c r="O41" s="2">
        <v>11088</v>
      </c>
      <c r="P41" s="35">
        <f t="shared" si="8"/>
        <v>357560.40892193309</v>
      </c>
      <c r="Q41" s="37">
        <v>0.85</v>
      </c>
      <c r="R41" s="35">
        <v>1</v>
      </c>
      <c r="S41" s="35">
        <f t="shared" si="9"/>
        <v>303926.3475836431</v>
      </c>
      <c r="T41" s="89">
        <v>0.75</v>
      </c>
      <c r="Y41" s="35">
        <f>'नमुना नंबर.९ सन-२०२५-२०२६'!F45+'नमुना नंबर.९ सन-२०२५-२०२६'!I45+'नमुना नंबर.९ सन-२०२५-२०२६'!L45+'नमुना नंबर.९ सन-२०२५-२०२६'!O45</f>
        <v>1037.9447606877325</v>
      </c>
      <c r="Z41" s="34"/>
      <c r="AA41" s="34"/>
      <c r="AB41" s="34"/>
      <c r="AC41" s="34"/>
      <c r="AD41" s="34"/>
      <c r="AE41" s="108" t="s">
        <v>994</v>
      </c>
      <c r="AF41" s="117"/>
      <c r="AG41" s="14">
        <f t="shared" si="4"/>
        <v>11838</v>
      </c>
      <c r="AH41" s="15">
        <f>'नमुना नंबर.९ सन-२०२५-२०२६'!I45+0</f>
        <v>30</v>
      </c>
      <c r="AI41" s="15">
        <f>'नमुना नंबर.९ सन-२०२५-२०२६'!F45+0</f>
        <v>227.94476068773236</v>
      </c>
      <c r="AJ41" s="14">
        <f>'नमुना नंबर.९ सन-२०२५-२०२६'!I45+0</f>
        <v>30</v>
      </c>
      <c r="AK41" s="14">
        <f>'नमुना नंबर.९ सन-२०२५-२०२६'!I45+0</f>
        <v>30</v>
      </c>
      <c r="AL41" s="14">
        <f>'नमुना नंबर.९ सन-२०२५-२०२६'!O45+0</f>
        <v>750</v>
      </c>
      <c r="AM41" s="15">
        <f t="shared" si="5"/>
        <v>1037.9447606877325</v>
      </c>
      <c r="AN41" s="14"/>
      <c r="AO41" s="14"/>
      <c r="AP41" s="14"/>
      <c r="AQ41" s="14"/>
      <c r="AR41" s="14"/>
    </row>
    <row r="42" spans="1:44" ht="75" customHeight="1">
      <c r="B42" s="2">
        <v>276</v>
      </c>
      <c r="C42" s="31" t="s">
        <v>6</v>
      </c>
      <c r="D42" s="32"/>
      <c r="G42" s="151" t="s">
        <v>7</v>
      </c>
      <c r="H42" s="84" t="s">
        <v>269</v>
      </c>
      <c r="I42" s="2">
        <v>2001</v>
      </c>
      <c r="J42" s="33">
        <v>20</v>
      </c>
      <c r="K42" s="33">
        <v>20</v>
      </c>
      <c r="L42" s="34">
        <f t="shared" si="6"/>
        <v>400</v>
      </c>
      <c r="M42" s="35">
        <f t="shared" si="7"/>
        <v>37.174721189591082</v>
      </c>
      <c r="N42" s="34">
        <v>750</v>
      </c>
      <c r="O42" s="2">
        <v>11088</v>
      </c>
      <c r="P42" s="35">
        <f t="shared" si="8"/>
        <v>440074.34944237926</v>
      </c>
      <c r="Q42" s="37">
        <v>0.85</v>
      </c>
      <c r="R42" s="35">
        <v>1</v>
      </c>
      <c r="S42" s="35">
        <f t="shared" si="9"/>
        <v>374063.19702602236</v>
      </c>
      <c r="T42" s="89">
        <v>0.75</v>
      </c>
      <c r="Y42" s="35">
        <f>'नमुना नंबर.९ सन-२०२५-२०२६'!F46+'नमुना नंबर.९ सन-२०२५-२०२६'!I46+'नमुना नंबर.९ सन-२०२५-२०२६'!L46+'नमुना नंबर.९ सन-२०२५-२०२६'!O46</f>
        <v>1090.5473977695167</v>
      </c>
      <c r="Z42" s="34"/>
      <c r="AA42" s="34"/>
      <c r="AB42" s="34"/>
      <c r="AC42" s="34"/>
      <c r="AD42" s="34"/>
      <c r="AE42" s="106"/>
      <c r="AF42" s="117"/>
      <c r="AG42" s="14">
        <f t="shared" si="4"/>
        <v>11838</v>
      </c>
      <c r="AH42" s="15">
        <f>'नमुना नंबर.९ सन-२०२५-२०२६'!I46+0</f>
        <v>30</v>
      </c>
      <c r="AI42" s="15">
        <f>'नमुना नंबर.९ सन-२०२५-२०२६'!F46+0</f>
        <v>280.54739776951675</v>
      </c>
      <c r="AJ42" s="14">
        <f>'नमुना नंबर.९ सन-२०२५-२०२६'!I46+0</f>
        <v>30</v>
      </c>
      <c r="AK42" s="14">
        <f>'नमुना नंबर.९ सन-२०२५-२०२६'!I46+0</f>
        <v>30</v>
      </c>
      <c r="AL42" s="14">
        <f>'नमुना नंबर.९ सन-२०२५-२०२६'!O46+0</f>
        <v>750</v>
      </c>
      <c r="AM42" s="15">
        <f t="shared" si="5"/>
        <v>1090.5473977695167</v>
      </c>
      <c r="AN42" s="14"/>
      <c r="AO42" s="14"/>
      <c r="AP42" s="14"/>
      <c r="AQ42" s="14"/>
      <c r="AR42" s="14"/>
    </row>
    <row r="43" spans="1:44" ht="75" customHeight="1">
      <c r="B43" s="2">
        <v>197</v>
      </c>
      <c r="C43" s="31" t="s">
        <v>6</v>
      </c>
      <c r="D43" s="32"/>
      <c r="G43" s="84" t="s">
        <v>7</v>
      </c>
      <c r="H43" s="84" t="s">
        <v>225</v>
      </c>
      <c r="I43" s="2">
        <v>1987</v>
      </c>
      <c r="J43" s="33">
        <v>20</v>
      </c>
      <c r="K43" s="33">
        <v>30</v>
      </c>
      <c r="L43" s="34">
        <f t="shared" si="6"/>
        <v>600</v>
      </c>
      <c r="M43" s="35">
        <f t="shared" si="7"/>
        <v>55.762081784386616</v>
      </c>
      <c r="N43" s="34">
        <v>750</v>
      </c>
      <c r="O43" s="2">
        <v>15708</v>
      </c>
      <c r="P43" s="35">
        <f t="shared" si="8"/>
        <v>917732.34200743493</v>
      </c>
      <c r="Q43" s="37">
        <v>1</v>
      </c>
      <c r="R43" s="35">
        <v>1</v>
      </c>
      <c r="S43" s="35">
        <f t="shared" si="9"/>
        <v>917732.34200743493</v>
      </c>
      <c r="T43" s="89">
        <v>0.85</v>
      </c>
      <c r="Y43" s="35">
        <f>'नमुना नंबर.९ सन-२०२५-२०२६'!F48+'नमुना नंबर.९ सन-२०२५-२०२६'!I48+'नमुना नंबर.९ सन-२०२५-२०२६'!L48+'नमुना नंबर.९ सन-२०२५-२०२६'!O48</f>
        <v>1590.0724907063195</v>
      </c>
      <c r="Z43" s="34"/>
      <c r="AA43" s="34"/>
      <c r="AB43" s="34"/>
      <c r="AC43" s="34"/>
      <c r="AD43" s="34"/>
      <c r="AE43" s="106"/>
      <c r="AF43" s="117"/>
      <c r="AG43" s="14">
        <f t="shared" si="4"/>
        <v>16458</v>
      </c>
      <c r="AH43" s="15">
        <f>'नमुना नंबर.९ सन-२०२५-२०२६'!I48+0</f>
        <v>30</v>
      </c>
      <c r="AI43" s="15">
        <f>'नमुना नंबर.९ सन-२०२५-२०२६'!F48+0</f>
        <v>780.07249070631963</v>
      </c>
      <c r="AJ43" s="14">
        <f>'नमुना नंबर.९ सन-२०२५-२०२६'!I48+0</f>
        <v>30</v>
      </c>
      <c r="AK43" s="14">
        <f>'नमुना नंबर.९ सन-२०२५-२०२६'!I48+0</f>
        <v>30</v>
      </c>
      <c r="AL43" s="14">
        <f>'नमुना नंबर.९ सन-२०२५-२०२६'!O48+0</f>
        <v>750</v>
      </c>
      <c r="AM43" s="15">
        <f t="shared" si="5"/>
        <v>1590.0724907063195</v>
      </c>
      <c r="AN43" s="14"/>
      <c r="AO43" s="14"/>
      <c r="AP43" s="14"/>
      <c r="AQ43" s="14"/>
      <c r="AR43" s="14"/>
    </row>
    <row r="44" spans="1:44" ht="75" customHeight="1">
      <c r="B44" s="2">
        <v>462</v>
      </c>
      <c r="C44" s="31" t="s">
        <v>92</v>
      </c>
      <c r="D44" s="32"/>
      <c r="G44" s="34"/>
      <c r="H44" s="84" t="s">
        <v>320</v>
      </c>
      <c r="I44" s="2">
        <v>2001</v>
      </c>
      <c r="J44" s="33">
        <v>36</v>
      </c>
      <c r="K44" s="33">
        <v>27</v>
      </c>
      <c r="L44" s="34">
        <f t="shared" si="6"/>
        <v>972</v>
      </c>
      <c r="M44" s="35">
        <f t="shared" si="7"/>
        <v>90.334572490706321</v>
      </c>
      <c r="N44" s="34">
        <v>750</v>
      </c>
      <c r="O44" s="2">
        <v>15708</v>
      </c>
      <c r="P44" s="35">
        <f t="shared" si="8"/>
        <v>1486726.3940520447</v>
      </c>
      <c r="Q44" s="37">
        <v>0.8</v>
      </c>
      <c r="R44" s="35">
        <v>1</v>
      </c>
      <c r="S44" s="35">
        <f t="shared" si="9"/>
        <v>1189381.1152416358</v>
      </c>
      <c r="T44" s="89">
        <v>0.85</v>
      </c>
      <c r="Y44" s="35">
        <f>'नमुना नंबर.९ सन-२०२५-२०२६'!F49+'नमुना नंबर.९ सन-२०२५-२०२६'!I49+'नमुना नंबर.९ सन-२०२५-२०२६'!L49+'नमुना नंबर.९ सन-२०२५-२०२६'!O49</f>
        <v>1090.9739479553905</v>
      </c>
      <c r="Z44" s="34"/>
      <c r="AA44" s="34"/>
      <c r="AB44" s="34"/>
      <c r="AC44" s="34"/>
      <c r="AD44" s="34"/>
      <c r="AE44" s="106"/>
      <c r="AF44" s="114"/>
      <c r="AG44" s="10">
        <f t="shared" si="4"/>
        <v>16458</v>
      </c>
      <c r="AH44" s="16">
        <f>'नमुना नंबर.९ सन-२०२५-२०२६'!I49+0</f>
        <v>40</v>
      </c>
      <c r="AI44" s="16">
        <f>'नमुना नंबर.९ सन-२०२५-२०२६'!F49+0</f>
        <v>1010.9739479553904</v>
      </c>
      <c r="AJ44" s="10">
        <f>'नमुना नंबर.९ सन-२०२५-२०२६'!I49+0</f>
        <v>40</v>
      </c>
      <c r="AK44" s="10">
        <f>'नमुना नंबर.९ सन-२०२५-२०२६'!I49+0</f>
        <v>40</v>
      </c>
      <c r="AL44" s="10">
        <f>'नमुना नंबर.९ सन-२०२५-२०२६'!O49+0</f>
        <v>0</v>
      </c>
      <c r="AM44" s="16">
        <f t="shared" si="5"/>
        <v>1090.9739479553905</v>
      </c>
    </row>
    <row r="45" spans="1:44" ht="75" customHeight="1">
      <c r="B45" s="2">
        <v>561</v>
      </c>
      <c r="C45" s="31" t="s">
        <v>98</v>
      </c>
      <c r="D45" s="32"/>
      <c r="G45" s="84" t="s">
        <v>7</v>
      </c>
      <c r="H45" s="84" t="s">
        <v>364</v>
      </c>
      <c r="I45" s="2">
        <v>2017</v>
      </c>
      <c r="J45" s="33">
        <v>15</v>
      </c>
      <c r="K45" s="33">
        <v>20</v>
      </c>
      <c r="L45" s="34">
        <f t="shared" si="6"/>
        <v>300</v>
      </c>
      <c r="M45" s="35">
        <f t="shared" si="7"/>
        <v>27.881040892193308</v>
      </c>
      <c r="N45" s="34">
        <v>750</v>
      </c>
      <c r="O45" s="2">
        <v>11088</v>
      </c>
      <c r="P45" s="35">
        <f t="shared" si="8"/>
        <v>330055.76208178437</v>
      </c>
      <c r="Q45" s="37">
        <v>0.95</v>
      </c>
      <c r="R45" s="35">
        <v>1</v>
      </c>
      <c r="S45" s="35">
        <f t="shared" si="9"/>
        <v>313552.97397769516</v>
      </c>
      <c r="T45" s="89">
        <v>0.75</v>
      </c>
      <c r="Y45" s="35">
        <f>'नमुना नंबर.९ सन-२०२५-२०२६'!F50+'नमुना नंबर.९ सन-२०२५-२०२६'!I50+'नमुना नंबर.९ सन-२०२५-२०२६'!L50+'नमुना नंबर.९ सन-२०२५-२०२६'!O50</f>
        <v>235.16473048327137</v>
      </c>
      <c r="Z45" s="34"/>
      <c r="AA45" s="34"/>
      <c r="AB45" s="34"/>
      <c r="AC45" s="34"/>
      <c r="AD45" s="34"/>
      <c r="AE45" s="106"/>
      <c r="AF45" s="117"/>
      <c r="AG45" s="14">
        <f t="shared" si="4"/>
        <v>11838</v>
      </c>
      <c r="AH45" s="15">
        <f>'नमुना नंबर.९ सन-२०२५-२०२६'!I50+0</f>
        <v>0</v>
      </c>
      <c r="AI45" s="15">
        <f>'नमुना नंबर.९ सन-२०२५-२०२६'!F50+0</f>
        <v>235.16473048327137</v>
      </c>
      <c r="AJ45" s="14">
        <f>'नमुना नंबर.९ सन-२०२५-२०२६'!I50+0</f>
        <v>0</v>
      </c>
      <c r="AK45" s="14">
        <f>'नमुना नंबर.९ सन-२०२५-२०२६'!I50+0</f>
        <v>0</v>
      </c>
      <c r="AL45" s="14">
        <f>'नमुना नंबर.९ सन-२०२५-२०२६'!O50+0</f>
        <v>0</v>
      </c>
      <c r="AM45" s="15">
        <f t="shared" si="5"/>
        <v>235.16473048327137</v>
      </c>
      <c r="AN45" s="14"/>
      <c r="AO45" s="14"/>
      <c r="AP45" s="14"/>
      <c r="AQ45" s="14"/>
      <c r="AR45" s="14"/>
    </row>
    <row r="46" spans="1:44" ht="75" customHeight="1">
      <c r="B46" s="2">
        <v>240</v>
      </c>
      <c r="C46" s="31" t="s">
        <v>6</v>
      </c>
      <c r="D46" s="32"/>
      <c r="G46" s="34"/>
      <c r="H46" s="84" t="s">
        <v>249</v>
      </c>
      <c r="I46" s="2">
        <v>2025</v>
      </c>
      <c r="J46" s="33">
        <v>15</v>
      </c>
      <c r="K46" s="33">
        <v>13</v>
      </c>
      <c r="L46" s="34">
        <f t="shared" si="6"/>
        <v>195</v>
      </c>
      <c r="M46" s="35">
        <f t="shared" si="7"/>
        <v>18.122676579925653</v>
      </c>
      <c r="N46" s="34">
        <v>750</v>
      </c>
      <c r="O46" s="2">
        <v>15708</v>
      </c>
      <c r="P46" s="35">
        <f t="shared" si="8"/>
        <v>298263.01115241641</v>
      </c>
      <c r="Q46" s="37">
        <v>1</v>
      </c>
      <c r="R46" s="35">
        <v>1</v>
      </c>
      <c r="S46" s="35">
        <f t="shared" si="9"/>
        <v>298263.01115241641</v>
      </c>
      <c r="T46" s="89">
        <v>0.85</v>
      </c>
      <c r="Y46" s="35">
        <f>'नमुना नंबर.९ सन-२०२५-२०२६'!F51+'नमुना नंबर.९ सन-२०२५-२०२६'!I51+'नमुना नंबर.९ सन-२०२५-२०२६'!L51+'नमुना नंबर.९ सन-२०२५-२०२६'!O51</f>
        <v>1063.523559479554</v>
      </c>
      <c r="Z46" s="34"/>
      <c r="AA46" s="34"/>
      <c r="AB46" s="34"/>
      <c r="AC46" s="34"/>
      <c r="AD46" s="34"/>
      <c r="AE46" s="106"/>
      <c r="AF46" s="117"/>
      <c r="AG46" s="14">
        <f t="shared" si="4"/>
        <v>16458</v>
      </c>
      <c r="AH46" s="15">
        <f>'नमुना नंबर.९ सन-२०२५-२०२६'!I51+0</f>
        <v>30</v>
      </c>
      <c r="AI46" s="15">
        <f>'नमुना नंबर.९ सन-२०२५-२०२६'!F51+0</f>
        <v>253.52355947955397</v>
      </c>
      <c r="AJ46" s="14">
        <f>'नमुना नंबर.९ सन-२०२५-२०२६'!I51+0</f>
        <v>30</v>
      </c>
      <c r="AK46" s="14">
        <f>'नमुना नंबर.९ सन-२०२५-२०२६'!I51+0</f>
        <v>30</v>
      </c>
      <c r="AL46" s="14">
        <f>'नमुना नंबर.९ सन-२०२५-२०२६'!O51+0</f>
        <v>750</v>
      </c>
      <c r="AM46" s="15">
        <f t="shared" si="5"/>
        <v>1063.523559479554</v>
      </c>
      <c r="AN46" s="14"/>
      <c r="AO46" s="14"/>
      <c r="AP46" s="14"/>
      <c r="AQ46" s="14"/>
      <c r="AR46" s="14"/>
    </row>
    <row r="47" spans="1:44" ht="75" customHeight="1">
      <c r="A47" s="22"/>
      <c r="B47" s="103">
        <v>281</v>
      </c>
      <c r="C47" s="104" t="s">
        <v>6</v>
      </c>
      <c r="D47" s="105"/>
      <c r="G47" s="1" t="s">
        <v>7</v>
      </c>
      <c r="H47" s="84" t="s">
        <v>271</v>
      </c>
      <c r="I47" s="2">
        <v>1997</v>
      </c>
      <c r="J47" s="33">
        <v>25</v>
      </c>
      <c r="K47" s="33">
        <v>30</v>
      </c>
      <c r="L47" s="34">
        <f t="shared" si="6"/>
        <v>750</v>
      </c>
      <c r="M47" s="35">
        <f t="shared" si="7"/>
        <v>69.702602230483279</v>
      </c>
      <c r="N47" s="34">
        <v>750</v>
      </c>
      <c r="O47" s="2">
        <v>11088</v>
      </c>
      <c r="P47" s="35">
        <f t="shared" si="8"/>
        <v>825139.40520446107</v>
      </c>
      <c r="Q47" s="39">
        <v>0.85</v>
      </c>
      <c r="R47" s="35">
        <v>1</v>
      </c>
      <c r="S47" s="35">
        <f t="shared" si="9"/>
        <v>701368.49442379188</v>
      </c>
      <c r="T47" s="89">
        <v>0.75</v>
      </c>
      <c r="Y47" s="35">
        <f>'नमुना नंबर.९ सन-२०२५-२०२६'!F52+'नमुना नंबर.९ सन-२०२५-२०२६'!I52+'नमुना नंबर.९ सन-२०२५-२०२६'!L52+'नमुना नंबर.९ सन-२०२५-२०२६'!O52</f>
        <v>1440</v>
      </c>
      <c r="Z47" s="34"/>
      <c r="AA47" s="34"/>
      <c r="AB47" s="34"/>
      <c r="AC47" s="34"/>
      <c r="AD47" s="34"/>
      <c r="AE47" s="106"/>
      <c r="AF47" s="122"/>
      <c r="AG47" s="23">
        <f t="shared" si="4"/>
        <v>11838</v>
      </c>
      <c r="AH47" s="24">
        <f>'नमुना नंबर.९ सन-२०२५-२०२६'!I52+0</f>
        <v>40</v>
      </c>
      <c r="AI47" s="24">
        <f>'नमुना नंबर.९ सन-२०२५-२०२६'!F52+0</f>
        <v>610</v>
      </c>
      <c r="AJ47" s="23">
        <f>'नमुना नंबर.९ सन-२०२५-२०२६'!I52+0</f>
        <v>40</v>
      </c>
      <c r="AK47" s="23">
        <f>'नमुना नंबर.९ सन-२०२५-२०२६'!I52+0</f>
        <v>40</v>
      </c>
      <c r="AL47" s="23">
        <f>'नमुना नंबर.९ सन-२०२५-२०२६'!O52+0</f>
        <v>750</v>
      </c>
      <c r="AM47" s="24">
        <f t="shared" si="5"/>
        <v>1440</v>
      </c>
      <c r="AN47" s="23"/>
      <c r="AO47" s="23"/>
      <c r="AP47" s="23"/>
      <c r="AQ47" s="23"/>
      <c r="AR47" s="23"/>
    </row>
    <row r="48" spans="1:44" ht="75" customHeight="1">
      <c r="B48" s="2">
        <v>203</v>
      </c>
      <c r="C48" s="31" t="s">
        <v>6</v>
      </c>
      <c r="D48" s="32"/>
      <c r="G48" s="151" t="s">
        <v>7</v>
      </c>
      <c r="H48" s="84" t="s">
        <v>231</v>
      </c>
      <c r="I48" s="2">
        <v>1986</v>
      </c>
      <c r="J48" s="33">
        <v>41</v>
      </c>
      <c r="K48" s="33">
        <v>30</v>
      </c>
      <c r="L48" s="34">
        <f t="shared" si="6"/>
        <v>1230</v>
      </c>
      <c r="M48" s="35">
        <f t="shared" si="7"/>
        <v>114.31226765799256</v>
      </c>
      <c r="N48" s="34">
        <v>750</v>
      </c>
      <c r="O48" s="2">
        <v>15708</v>
      </c>
      <c r="P48" s="35">
        <f t="shared" si="8"/>
        <v>1881351.3011152416</v>
      </c>
      <c r="Q48" s="37">
        <v>0.7</v>
      </c>
      <c r="R48" s="35">
        <v>1</v>
      </c>
      <c r="S48" s="35">
        <f t="shared" si="9"/>
        <v>1316945.910780669</v>
      </c>
      <c r="T48" s="89">
        <v>0.85</v>
      </c>
      <c r="Y48" s="35">
        <f>'नमुना नंबर.९ सन-२०२५-२०२६'!F53+'नमुना नंबर.९ सन-२०२५-२०२६'!I53+'नमुना नंबर.९ सन-२०२५-२०२६'!L53+'नमुना नंबर.९ सन-२०२५-२०२६'!O53</f>
        <v>1949.4040241635687</v>
      </c>
      <c r="Z48" s="34"/>
      <c r="AA48" s="34"/>
      <c r="AB48" s="34"/>
      <c r="AC48" s="34"/>
      <c r="AD48" s="34"/>
      <c r="AE48" s="106"/>
      <c r="AF48" s="117"/>
      <c r="AG48" s="14">
        <f t="shared" si="4"/>
        <v>16458</v>
      </c>
      <c r="AH48" s="15">
        <f>'नमुना नंबर.९ सन-२०२५-२०२६'!I53+0</f>
        <v>40</v>
      </c>
      <c r="AI48" s="15">
        <f>'नमुना नंबर.९ सन-२०२५-२०२६'!F53+0</f>
        <v>1119.4040241635687</v>
      </c>
      <c r="AJ48" s="14">
        <f>'नमुना नंबर.९ सन-२०२५-२०२६'!I53+0</f>
        <v>40</v>
      </c>
      <c r="AK48" s="14">
        <f>'नमुना नंबर.९ सन-२०२५-२०२६'!I53+0</f>
        <v>40</v>
      </c>
      <c r="AL48" s="14">
        <f>'नमुना नंबर.९ सन-२०२५-२०२६'!O53+0</f>
        <v>750</v>
      </c>
      <c r="AM48" s="15">
        <f t="shared" si="5"/>
        <v>1949.4040241635687</v>
      </c>
      <c r="AN48" s="14"/>
      <c r="AO48" s="14"/>
      <c r="AP48" s="14"/>
      <c r="AQ48" s="14"/>
      <c r="AR48" s="14"/>
    </row>
    <row r="49" spans="1:44" ht="75" customHeight="1">
      <c r="A49" s="86"/>
      <c r="B49" s="2">
        <v>568</v>
      </c>
      <c r="C49" s="54" t="s">
        <v>6</v>
      </c>
      <c r="D49" s="55"/>
      <c r="G49" s="155"/>
      <c r="H49" s="56" t="s">
        <v>367</v>
      </c>
      <c r="I49" s="53">
        <v>2010</v>
      </c>
      <c r="J49" s="57">
        <v>20</v>
      </c>
      <c r="K49" s="57">
        <v>20</v>
      </c>
      <c r="L49" s="58">
        <f t="shared" si="6"/>
        <v>400</v>
      </c>
      <c r="M49" s="59">
        <f t="shared" si="7"/>
        <v>37.174721189591082</v>
      </c>
      <c r="N49" s="34">
        <v>750</v>
      </c>
      <c r="O49" s="53">
        <v>15708</v>
      </c>
      <c r="P49" s="59">
        <f t="shared" si="8"/>
        <v>611821.56133828999</v>
      </c>
      <c r="Q49" s="63">
        <v>0.95</v>
      </c>
      <c r="R49" s="59">
        <v>1</v>
      </c>
      <c r="S49" s="59">
        <f t="shared" si="9"/>
        <v>581230.48327137541</v>
      </c>
      <c r="T49" s="89">
        <v>0.85</v>
      </c>
      <c r="Y49" s="59">
        <f>'नमुना नंबर.९ सन-२०२५-२०२६'!F55+'नमुना नंबर.९ सन-२०२५-२०२६'!I55+'नमुना नंबर.९ सन-२०२५-२०२६'!L55+'नमुना नंबर.९ सन-२०२५-२०२६'!O55</f>
        <v>554.04591078066915</v>
      </c>
      <c r="Z49" s="85"/>
      <c r="AA49" s="85"/>
      <c r="AB49" s="85"/>
      <c r="AC49" s="85"/>
      <c r="AD49" s="85"/>
      <c r="AE49" s="111" t="s">
        <v>970</v>
      </c>
      <c r="AF49" s="121"/>
      <c r="AG49" s="20">
        <f t="shared" si="4"/>
        <v>16458</v>
      </c>
      <c r="AH49" s="21">
        <f>'नमुना नंबर.९ सन-२०२५-२०२६'!I55+0</f>
        <v>30</v>
      </c>
      <c r="AI49" s="21">
        <f>'नमुना नंबर.९ सन-२०२५-२०२६'!F55+0</f>
        <v>494.04591078066909</v>
      </c>
      <c r="AJ49" s="20">
        <f>'नमुना नंबर.९ सन-२०२५-२०२६'!I55+0</f>
        <v>30</v>
      </c>
      <c r="AK49" s="20">
        <f>'नमुना नंबर.९ सन-२०२५-२०२६'!I55+0</f>
        <v>30</v>
      </c>
      <c r="AL49" s="20">
        <f>'नमुना नंबर.९ सन-२०२५-२०२६'!O55+0</f>
        <v>0</v>
      </c>
      <c r="AM49" s="21">
        <f t="shared" si="5"/>
        <v>554.04591078066915</v>
      </c>
      <c r="AN49" s="86"/>
      <c r="AO49" s="86"/>
      <c r="AP49" s="86"/>
      <c r="AQ49" s="86"/>
      <c r="AR49" s="86"/>
    </row>
    <row r="50" spans="1:44" ht="56.45" customHeight="1">
      <c r="B50" s="2">
        <v>450</v>
      </c>
      <c r="C50" s="31" t="s">
        <v>92</v>
      </c>
      <c r="D50" s="32"/>
      <c r="G50" s="84" t="s">
        <v>7</v>
      </c>
      <c r="H50" s="84" t="s">
        <v>193</v>
      </c>
      <c r="I50" s="2">
        <v>2001</v>
      </c>
      <c r="J50" s="33">
        <v>10</v>
      </c>
      <c r="K50" s="33">
        <v>21</v>
      </c>
      <c r="L50" s="34">
        <f t="shared" si="6"/>
        <v>210</v>
      </c>
      <c r="M50" s="35">
        <f t="shared" si="7"/>
        <v>19.516728624535315</v>
      </c>
      <c r="N50" s="34">
        <v>750</v>
      </c>
      <c r="O50" s="2">
        <v>11088</v>
      </c>
      <c r="P50" s="35">
        <f t="shared" si="8"/>
        <v>321206.31970260222</v>
      </c>
      <c r="Q50" s="37">
        <v>0.85</v>
      </c>
      <c r="R50" s="35">
        <v>1</v>
      </c>
      <c r="S50" s="35">
        <f t="shared" si="9"/>
        <v>273025.3717472119</v>
      </c>
      <c r="T50" s="89">
        <v>0.75</v>
      </c>
      <c r="Y50" s="35">
        <f>'नमुना नंबर.९ सन-२०२५-२०२६'!F56+'नमुना नंबर.९ सन-२०२५-२०२६'!I56+'नमुना नंबर.९ सन-२०२५-२०२६'!L56+'नमुना नंबर.९ सन-२०२५-२०२६'!O56</f>
        <v>444.76902881040894</v>
      </c>
      <c r="Z50" s="34"/>
      <c r="AA50" s="34"/>
      <c r="AB50" s="34"/>
      <c r="AC50" s="34"/>
      <c r="AD50" s="34"/>
      <c r="AE50" s="106"/>
      <c r="AF50" s="117"/>
      <c r="AG50" s="14">
        <f>SUM(N46:O46)</f>
        <v>16458</v>
      </c>
      <c r="AH50" s="15">
        <f>'नमुना नंबर.९ सन-२०२५-२०२६'!I51+0</f>
        <v>30</v>
      </c>
      <c r="AI50" s="15">
        <f>'नमुना नंबर.९ सन-२०२५-२०२६'!F51+0</f>
        <v>253.52355947955397</v>
      </c>
      <c r="AJ50" s="14">
        <f>'नमुना नंबर.९ सन-२०२५-२०२६'!I51+0</f>
        <v>30</v>
      </c>
      <c r="AK50" s="14">
        <f>'नमुना नंबर.९ सन-२०२५-२०२६'!I51+0</f>
        <v>30</v>
      </c>
      <c r="AL50" s="14">
        <f>'नमुना नंबर.९ सन-२०२५-२०२६'!O51+0</f>
        <v>750</v>
      </c>
      <c r="AM50" s="15">
        <f>AI46+AJ46+AK46+AL46</f>
        <v>1063.523559479554</v>
      </c>
      <c r="AN50" s="14"/>
      <c r="AO50" s="14"/>
      <c r="AP50" s="14"/>
      <c r="AQ50" s="14"/>
      <c r="AR50" s="14"/>
    </row>
    <row r="51" spans="1:44" ht="75" customHeight="1">
      <c r="B51" s="2">
        <v>83</v>
      </c>
      <c r="C51" s="31" t="s">
        <v>6</v>
      </c>
      <c r="D51" s="32"/>
      <c r="G51" s="84" t="s">
        <v>7</v>
      </c>
      <c r="H51" s="84" t="s">
        <v>160</v>
      </c>
      <c r="I51" s="2">
        <v>1981</v>
      </c>
      <c r="J51" s="33">
        <v>20</v>
      </c>
      <c r="K51" s="33">
        <v>20</v>
      </c>
      <c r="L51" s="34">
        <f t="shared" si="6"/>
        <v>400</v>
      </c>
      <c r="M51" s="35">
        <f t="shared" si="7"/>
        <v>37.174721189591082</v>
      </c>
      <c r="N51" s="34">
        <v>750</v>
      </c>
      <c r="O51" s="2">
        <v>11088</v>
      </c>
      <c r="P51" s="35">
        <f t="shared" si="8"/>
        <v>440074.34944237926</v>
      </c>
      <c r="Q51" s="37">
        <v>0.85</v>
      </c>
      <c r="R51" s="35">
        <v>1</v>
      </c>
      <c r="S51" s="35">
        <f t="shared" si="9"/>
        <v>374063.19702602236</v>
      </c>
      <c r="T51" s="89">
        <v>0.75</v>
      </c>
      <c r="Y51" s="35">
        <f>'नमुना नंबर.९ सन-२०२५-२०२६'!F57+'नमुना नंबर.९ सन-२०२५-२०२६'!I57+'नमुना नंबर.९ सन-२०२५-२०२६'!L57+'नमुना नंबर.९ सन-२०२५-२०२६'!O57</f>
        <v>1090.5473977695167</v>
      </c>
      <c r="Z51" s="34"/>
      <c r="AA51" s="34"/>
      <c r="AB51" s="34"/>
      <c r="AC51" s="34"/>
      <c r="AD51" s="34"/>
      <c r="AE51" s="106"/>
      <c r="AF51" s="114"/>
      <c r="AG51" s="9">
        <f t="shared" ref="AG51:AG73" si="10">SUM(N51:O51)</f>
        <v>11838</v>
      </c>
      <c r="AH51" s="13">
        <f>'नमुना नंबर.९ सन-२०२५-२०२६'!I57+0</f>
        <v>30</v>
      </c>
      <c r="AI51" s="13">
        <f>'नमुना नंबर.९ सन-२०२५-२०२६'!F57+0</f>
        <v>280.54739776951675</v>
      </c>
      <c r="AJ51" s="9">
        <f>'नमुना नंबर.९ सन-२०२५-२०२६'!I57+0</f>
        <v>30</v>
      </c>
      <c r="AK51" s="9">
        <f>'नमुना नंबर.९ सन-२०२५-२०२६'!I57+0</f>
        <v>30</v>
      </c>
      <c r="AL51" s="9">
        <f>'नमुना नंबर.९ सन-२०२५-२०२६'!O57+0</f>
        <v>750</v>
      </c>
      <c r="AM51" s="13">
        <f t="shared" ref="AM51:AM73" si="11">AI51+AJ51+AK51+AL51</f>
        <v>1090.5473977695167</v>
      </c>
      <c r="AN51" s="9"/>
      <c r="AO51" s="9"/>
      <c r="AP51" s="9"/>
      <c r="AQ51" s="9"/>
      <c r="AR51" s="9"/>
    </row>
    <row r="52" spans="1:44" ht="75" customHeight="1">
      <c r="B52" s="2">
        <v>358</v>
      </c>
      <c r="C52" s="31" t="s">
        <v>6</v>
      </c>
      <c r="D52" s="32"/>
      <c r="G52" s="84" t="s">
        <v>7</v>
      </c>
      <c r="H52" s="84" t="s">
        <v>282</v>
      </c>
      <c r="I52" s="2">
        <v>2001</v>
      </c>
      <c r="J52" s="33">
        <v>35</v>
      </c>
      <c r="K52" s="33">
        <v>30</v>
      </c>
      <c r="L52" s="34">
        <f t="shared" si="6"/>
        <v>1050</v>
      </c>
      <c r="M52" s="35">
        <f t="shared" si="7"/>
        <v>97.583643122676577</v>
      </c>
      <c r="N52" s="34">
        <v>750</v>
      </c>
      <c r="O52" s="2">
        <v>11088</v>
      </c>
      <c r="P52" s="35">
        <f t="shared" si="8"/>
        <v>1155195.1672862454</v>
      </c>
      <c r="Q52" s="37">
        <v>0.85</v>
      </c>
      <c r="R52" s="35">
        <v>1</v>
      </c>
      <c r="S52" s="35">
        <f t="shared" si="9"/>
        <v>981915.89219330857</v>
      </c>
      <c r="T52" s="89">
        <v>0.75</v>
      </c>
      <c r="Y52" s="35">
        <f>'नमुना नंबर.९ सन-२०२५-२०२६'!F58+'नमुना नंबर.९ सन-२०२५-२०२६'!I58+'नमुना नंबर.९ सन-२०२५-२०२६'!L58+'नमुना नंबर.९ सन-२०२५-२०२६'!O58</f>
        <v>1566.4369191449814</v>
      </c>
      <c r="Z52" s="34"/>
      <c r="AA52" s="34"/>
      <c r="AB52" s="34"/>
      <c r="AC52" s="34"/>
      <c r="AD52" s="34"/>
      <c r="AE52" s="106"/>
      <c r="AF52" s="117"/>
      <c r="AG52" s="14">
        <f t="shared" si="10"/>
        <v>11838</v>
      </c>
      <c r="AH52" s="15">
        <f>'नमुना नंबर.९ सन-२०२५-२०२६'!I58+0</f>
        <v>40</v>
      </c>
      <c r="AI52" s="15">
        <f>'नमुना नंबर.९ सन-२०२५-२०२६'!F58+0</f>
        <v>736.4369191449814</v>
      </c>
      <c r="AJ52" s="14">
        <f>'नमुना नंबर.९ सन-२०२५-२०२६'!I58+0</f>
        <v>40</v>
      </c>
      <c r="AK52" s="14">
        <f>'नमुना नंबर.९ सन-२०२५-२०२६'!I58+0</f>
        <v>40</v>
      </c>
      <c r="AL52" s="14">
        <f>'नमुना नंबर.९ सन-२०२५-२०२६'!O58+0</f>
        <v>750</v>
      </c>
      <c r="AM52" s="15">
        <f t="shared" si="11"/>
        <v>1566.4369191449814</v>
      </c>
      <c r="AN52" s="14"/>
      <c r="AO52" s="14"/>
      <c r="AP52" s="14"/>
      <c r="AQ52" s="14"/>
      <c r="AR52" s="14"/>
    </row>
    <row r="53" spans="1:44" ht="75" customHeight="1">
      <c r="B53" s="2">
        <v>235</v>
      </c>
      <c r="C53" s="31" t="s">
        <v>6</v>
      </c>
      <c r="D53" s="32"/>
      <c r="H53" s="84" t="s">
        <v>158</v>
      </c>
      <c r="I53" s="2">
        <v>1991</v>
      </c>
      <c r="J53" s="33">
        <v>18</v>
      </c>
      <c r="K53" s="33">
        <v>13</v>
      </c>
      <c r="L53" s="34">
        <f t="shared" si="6"/>
        <v>234</v>
      </c>
      <c r="M53" s="35">
        <f t="shared" si="7"/>
        <v>21.74721189591078</v>
      </c>
      <c r="N53" s="34">
        <v>750</v>
      </c>
      <c r="O53" s="2">
        <v>15708</v>
      </c>
      <c r="P53" s="35">
        <f t="shared" si="8"/>
        <v>357915.61338289961</v>
      </c>
      <c r="Q53" s="37">
        <v>0.7</v>
      </c>
      <c r="R53" s="35">
        <v>1</v>
      </c>
      <c r="S53" s="35">
        <f t="shared" si="9"/>
        <v>250540.9293680297</v>
      </c>
      <c r="T53" s="89">
        <v>0.85</v>
      </c>
      <c r="Y53" s="35">
        <f>'नमुना नंबर.९ सन-२०२५-२०२६'!F59+'नमुना नंबर.९ सन-२०२५-२०२६'!I59+'नमुना नंबर.९ सन-२०२५-२०२६'!L59+'नमुना नंबर.९ सन-२०२५-२०२६'!O59</f>
        <v>252.95978996282525</v>
      </c>
      <c r="Z53" s="34"/>
      <c r="AA53" s="34"/>
      <c r="AB53" s="34"/>
      <c r="AC53" s="34"/>
      <c r="AD53" s="34"/>
      <c r="AE53" s="106"/>
      <c r="AF53" s="114"/>
      <c r="AG53" s="9">
        <f t="shared" si="10"/>
        <v>16458</v>
      </c>
      <c r="AH53" s="13">
        <f>'नमुना नंबर.९ सन-२०२५-२०२६'!I59+0</f>
        <v>20</v>
      </c>
      <c r="AI53" s="13">
        <f>'नमुना नंबर.९ सन-२०२५-२०२६'!F59+0</f>
        <v>212.95978996282525</v>
      </c>
      <c r="AJ53" s="9">
        <f>'नमुना नंबर.९ सन-२०२५-२०२६'!I59+0</f>
        <v>20</v>
      </c>
      <c r="AK53" s="9">
        <f>'नमुना नंबर.९ सन-२०२५-२०२६'!I59+0</f>
        <v>20</v>
      </c>
      <c r="AL53" s="9">
        <f>'नमुना नंबर.९ सन-२०२५-२०२६'!O59+0</f>
        <v>0</v>
      </c>
      <c r="AM53" s="13">
        <f t="shared" si="11"/>
        <v>252.95978996282525</v>
      </c>
      <c r="AN53" s="9"/>
      <c r="AO53" s="9"/>
      <c r="AP53" s="9"/>
      <c r="AQ53" s="9"/>
      <c r="AR53" s="9"/>
    </row>
    <row r="54" spans="1:44" ht="75" customHeight="1">
      <c r="B54" s="2">
        <v>165</v>
      </c>
      <c r="C54" s="31" t="s">
        <v>6</v>
      </c>
      <c r="D54" s="32"/>
      <c r="G54" s="34"/>
      <c r="H54" s="84" t="s">
        <v>214</v>
      </c>
      <c r="I54" s="2">
        <v>2016</v>
      </c>
      <c r="J54" s="33">
        <v>20</v>
      </c>
      <c r="K54" s="33">
        <v>21</v>
      </c>
      <c r="L54" s="34">
        <f t="shared" si="6"/>
        <v>420</v>
      </c>
      <c r="M54" s="35">
        <f t="shared" si="7"/>
        <v>39.033457249070629</v>
      </c>
      <c r="N54" s="34">
        <v>750</v>
      </c>
      <c r="O54" s="2">
        <v>15708</v>
      </c>
      <c r="P54" s="35">
        <f t="shared" si="8"/>
        <v>642412.63940520445</v>
      </c>
      <c r="Q54" s="37">
        <v>0.95</v>
      </c>
      <c r="R54" s="35">
        <v>1</v>
      </c>
      <c r="S54" s="35">
        <f t="shared" si="9"/>
        <v>610292.00743494416</v>
      </c>
      <c r="T54" s="89">
        <v>0.85</v>
      </c>
      <c r="Y54" s="35">
        <f>'नमुना नंबर.९ सन-२०२५-२०२६'!F60+'नमुना नंबर.९ सन-२०२५-२०२६'!I60+'नमुना नंबर.९ सन-२०२५-२०२६'!L60+'नमुना नंबर.९ सन-२०२५-२०२६'!O60</f>
        <v>2078.7482063197026</v>
      </c>
      <c r="Z54" s="34"/>
      <c r="AA54" s="34"/>
      <c r="AB54" s="34"/>
      <c r="AC54" s="34"/>
      <c r="AD54" s="34"/>
      <c r="AE54" s="106"/>
      <c r="AF54" s="114"/>
      <c r="AG54" s="10">
        <f t="shared" si="10"/>
        <v>16458</v>
      </c>
      <c r="AH54" s="16">
        <f>'नमुना नंबर.९ सन-२०२५-२०२६'!I60+0</f>
        <v>30</v>
      </c>
      <c r="AI54" s="16">
        <f>'नमुना नंबर.९ सन-२०२५-२०२६'!F60+0</f>
        <v>518.74820631970249</v>
      </c>
      <c r="AJ54" s="10">
        <f>'नमुना नंबर.९ सन-२०२५-२०२६'!I60+0</f>
        <v>30</v>
      </c>
      <c r="AK54" s="10">
        <f>'नमुना नंबर.९ सन-२०२५-२०२६'!I60+0</f>
        <v>30</v>
      </c>
      <c r="AL54" s="10">
        <f>'नमुना नंबर.९ सन-२०२५-२०२६'!O60+0</f>
        <v>1500</v>
      </c>
      <c r="AM54" s="16">
        <f t="shared" si="11"/>
        <v>2078.7482063197026</v>
      </c>
    </row>
    <row r="55" spans="1:44" ht="75" customHeight="1">
      <c r="B55" s="2">
        <v>562</v>
      </c>
      <c r="C55" s="31" t="s">
        <v>6</v>
      </c>
      <c r="D55" s="32"/>
      <c r="G55" s="34"/>
      <c r="H55" s="84" t="s">
        <v>362</v>
      </c>
      <c r="I55" s="2">
        <v>2010</v>
      </c>
      <c r="J55" s="33">
        <v>18</v>
      </c>
      <c r="K55" s="33">
        <v>20</v>
      </c>
      <c r="L55" s="34">
        <f t="shared" si="6"/>
        <v>360</v>
      </c>
      <c r="M55" s="35">
        <f t="shared" si="7"/>
        <v>33.457249070631974</v>
      </c>
      <c r="N55" s="34">
        <v>750</v>
      </c>
      <c r="O55" s="2">
        <v>11088</v>
      </c>
      <c r="P55" s="35">
        <f t="shared" si="8"/>
        <v>396066.91449814133</v>
      </c>
      <c r="Q55" s="37">
        <v>0.9</v>
      </c>
      <c r="R55" s="35">
        <v>1</v>
      </c>
      <c r="S55" s="35">
        <f t="shared" si="9"/>
        <v>356460.2230483272</v>
      </c>
      <c r="T55" s="89">
        <v>0.75</v>
      </c>
      <c r="Y55" s="35">
        <f>'नमुना नंबर.९ सन-२०२५-२०२६'!F62+'नमुना नंबर.९ सन-२०२५-२०२६'!I62+'नमुना नंबर.९ सन-२०२५-२०२६'!L62+'नमुना नंबर.९ सन-२०२५-२०२६'!O62</f>
        <v>327.34516728624538</v>
      </c>
      <c r="Z55" s="34"/>
      <c r="AA55" s="34"/>
      <c r="AB55" s="34"/>
      <c r="AC55" s="34"/>
      <c r="AD55" s="34"/>
      <c r="AE55" s="106"/>
      <c r="AF55" s="114"/>
      <c r="AG55" s="9">
        <f t="shared" si="10"/>
        <v>11838</v>
      </c>
      <c r="AH55" s="13">
        <f>'नमुना नंबर.९ सन-२०२५-२०२६'!I62+0</f>
        <v>30</v>
      </c>
      <c r="AI55" s="13">
        <f>'नमुना नंबर.९ सन-२०२५-२०२६'!F62+0</f>
        <v>267.34516728624538</v>
      </c>
      <c r="AJ55" s="9">
        <f>'नमुना नंबर.९ सन-२०२५-२०२६'!I62+0</f>
        <v>30</v>
      </c>
      <c r="AK55" s="9">
        <f>'नमुना नंबर.९ सन-२०२५-२०२६'!I62+0</f>
        <v>30</v>
      </c>
      <c r="AL55" s="9">
        <f>'नमुना नंबर.९ सन-२०२५-२०२६'!O62+0</f>
        <v>0</v>
      </c>
      <c r="AM55" s="13">
        <f t="shared" si="11"/>
        <v>327.34516728624538</v>
      </c>
      <c r="AN55" s="9"/>
      <c r="AO55" s="9"/>
      <c r="AP55" s="9"/>
      <c r="AQ55" s="9"/>
      <c r="AR55" s="9"/>
    </row>
    <row r="56" spans="1:44" ht="75" customHeight="1">
      <c r="B56" s="2">
        <v>202</v>
      </c>
      <c r="C56" s="31" t="s">
        <v>6</v>
      </c>
      <c r="D56" s="32"/>
      <c r="G56" s="84" t="s">
        <v>7</v>
      </c>
      <c r="H56" s="84" t="s">
        <v>225</v>
      </c>
      <c r="I56" s="2">
        <v>1997</v>
      </c>
      <c r="J56" s="33">
        <v>22</v>
      </c>
      <c r="K56" s="33">
        <v>21</v>
      </c>
      <c r="L56" s="34">
        <f t="shared" si="6"/>
        <v>462</v>
      </c>
      <c r="M56" s="35">
        <f t="shared" si="7"/>
        <v>42.936802973977699</v>
      </c>
      <c r="N56" s="34">
        <v>750</v>
      </c>
      <c r="O56" s="2">
        <v>11088</v>
      </c>
      <c r="P56" s="35">
        <f t="shared" si="8"/>
        <v>508285.873605948</v>
      </c>
      <c r="Q56" s="37">
        <v>0.85</v>
      </c>
      <c r="R56" s="35">
        <v>1</v>
      </c>
      <c r="S56" s="35">
        <f t="shared" si="9"/>
        <v>432042.99256505579</v>
      </c>
      <c r="T56" s="89">
        <v>0.75</v>
      </c>
      <c r="Y56" s="35">
        <f>'नमुना नंबर.९ सन-२०२५-२०२६'!F63+'नमुना नंबर.९ सन-२०२५-२०२६'!I63+'नमुना नंबर.९ सन-२०२५-२०२६'!L63+'नमुना नंबर.९ सन-२०२५-२०२६'!O63</f>
        <v>1134.0322444237918</v>
      </c>
      <c r="Z56" s="34"/>
      <c r="AA56" s="34"/>
      <c r="AB56" s="34"/>
      <c r="AC56" s="34"/>
      <c r="AD56" s="34"/>
      <c r="AE56" s="106"/>
      <c r="AF56" s="114"/>
      <c r="AG56" s="9">
        <f t="shared" si="10"/>
        <v>11838</v>
      </c>
      <c r="AH56" s="13">
        <f>'नमुना नंबर.९ सन-२०२५-२०२६'!I63+0</f>
        <v>30</v>
      </c>
      <c r="AI56" s="13">
        <f>'नमुना नंबर.९ सन-२०२५-२०२६'!F63+0</f>
        <v>324.03224442379184</v>
      </c>
      <c r="AJ56" s="9">
        <f>'नमुना नंबर.९ सन-२०२५-२०२६'!I63+0</f>
        <v>30</v>
      </c>
      <c r="AK56" s="9">
        <f>'नमुना नंबर.९ सन-२०२५-२०२६'!I63+0</f>
        <v>30</v>
      </c>
      <c r="AL56" s="9">
        <f>'नमुना नंबर.९ सन-२०२५-२०२६'!O63+0</f>
        <v>750</v>
      </c>
      <c r="AM56" s="13">
        <f t="shared" si="11"/>
        <v>1134.0322444237918</v>
      </c>
      <c r="AN56" s="9"/>
      <c r="AO56" s="9"/>
      <c r="AP56" s="9"/>
      <c r="AQ56" s="9"/>
      <c r="AR56" s="9"/>
    </row>
    <row r="57" spans="1:44" ht="75" customHeight="1">
      <c r="B57" s="103">
        <v>130</v>
      </c>
      <c r="C57" s="104" t="s">
        <v>6</v>
      </c>
      <c r="D57" s="105"/>
      <c r="G57" s="34"/>
      <c r="H57" s="84" t="s">
        <v>175</v>
      </c>
      <c r="I57" s="2">
        <v>2013</v>
      </c>
      <c r="J57" s="33">
        <v>25</v>
      </c>
      <c r="K57" s="33">
        <v>22</v>
      </c>
      <c r="L57" s="34">
        <f t="shared" si="6"/>
        <v>550</v>
      </c>
      <c r="M57" s="35">
        <f t="shared" si="7"/>
        <v>51.115241635687731</v>
      </c>
      <c r="N57" s="34">
        <v>750</v>
      </c>
      <c r="O57" s="2">
        <v>15708</v>
      </c>
      <c r="P57" s="35">
        <f t="shared" si="8"/>
        <v>841254.64684014872</v>
      </c>
      <c r="Q57" s="37">
        <v>0.9</v>
      </c>
      <c r="R57" s="35">
        <v>1</v>
      </c>
      <c r="S57" s="35">
        <f t="shared" si="9"/>
        <v>757129.18215613381</v>
      </c>
      <c r="T57" s="89">
        <v>0.85</v>
      </c>
      <c r="Y57" s="35">
        <f>'नमुना नंबर.९ सन-२०२५-२०२६'!F64+'नमुना नंबर.९ सन-२०२५-२०२६'!I64+'नमुना नंबर.९ सन-२०२५-२०२६'!L64+'नमुना नंबर.९ सन-२०२५-२०२६'!O64</f>
        <v>1481</v>
      </c>
      <c r="Z57" s="34"/>
      <c r="AA57" s="34"/>
      <c r="AB57" s="34"/>
      <c r="AC57" s="34"/>
      <c r="AD57" s="34"/>
      <c r="AE57" s="106"/>
      <c r="AF57" s="117"/>
      <c r="AG57" s="14">
        <f t="shared" si="10"/>
        <v>16458</v>
      </c>
      <c r="AH57" s="15">
        <f>'नमुना नंबर.९ सन-२०२५-२०२६'!I64+0</f>
        <v>30</v>
      </c>
      <c r="AI57" s="15">
        <f>'नमुना नंबर.९ सन-२०२५-२०२६'!F64+0</f>
        <v>671</v>
      </c>
      <c r="AJ57" s="14">
        <f>'नमुना नंबर.९ सन-२०२५-२०२६'!I64+0</f>
        <v>30</v>
      </c>
      <c r="AK57" s="14">
        <f>'नमुना नंबर.९ सन-२०२५-२०२६'!I64+0</f>
        <v>30</v>
      </c>
      <c r="AL57" s="14">
        <f>'नमुना नंबर.९ सन-२०२५-२०२६'!O64+0</f>
        <v>750</v>
      </c>
      <c r="AM57" s="15">
        <f t="shared" si="11"/>
        <v>1481</v>
      </c>
      <c r="AN57" s="14"/>
      <c r="AO57" s="14"/>
      <c r="AP57" s="14"/>
      <c r="AQ57" s="14"/>
      <c r="AR57" s="14"/>
    </row>
    <row r="58" spans="1:44" ht="75" customHeight="1">
      <c r="B58" s="2">
        <v>171</v>
      </c>
      <c r="C58" s="31" t="s">
        <v>6</v>
      </c>
      <c r="D58" s="32"/>
      <c r="G58" s="34"/>
      <c r="H58" s="84" t="s">
        <v>217</v>
      </c>
      <c r="I58" s="2">
        <v>2017</v>
      </c>
      <c r="J58" s="33">
        <v>20</v>
      </c>
      <c r="K58" s="33">
        <v>33</v>
      </c>
      <c r="L58" s="34">
        <f t="shared" si="6"/>
        <v>660</v>
      </c>
      <c r="M58" s="35">
        <f t="shared" si="7"/>
        <v>61.338289962825279</v>
      </c>
      <c r="N58" s="34">
        <v>750</v>
      </c>
      <c r="O58" s="2">
        <v>15708</v>
      </c>
      <c r="P58" s="35">
        <f t="shared" si="8"/>
        <v>1009505.5762081784</v>
      </c>
      <c r="Q58" s="37">
        <v>0.95</v>
      </c>
      <c r="R58" s="35">
        <v>1</v>
      </c>
      <c r="S58" s="35">
        <f t="shared" si="9"/>
        <v>959030.29739776941</v>
      </c>
      <c r="T58" s="89">
        <v>0.85</v>
      </c>
      <c r="Y58" s="35">
        <f>'नमुना नंबर.९ सन-२०२५-२०२६'!F65+'नमुना नंबर.९ सन-२०२५-२०२६'!I65+'नमुना नंबर.९ सन-२०२५-२०२६'!L65+'नमुना नंबर.९ सन-२०२५-२०२६'!O65</f>
        <v>1625.1757527881041</v>
      </c>
      <c r="Z58" s="34"/>
      <c r="AA58" s="34"/>
      <c r="AB58" s="34"/>
      <c r="AC58" s="34"/>
      <c r="AD58" s="34"/>
      <c r="AE58" s="106"/>
      <c r="AF58" s="117"/>
      <c r="AG58" s="14">
        <f t="shared" si="10"/>
        <v>16458</v>
      </c>
      <c r="AH58" s="15">
        <f>'नमुना नंबर.९ सन-२०२५-२०२६'!I65+0</f>
        <v>30</v>
      </c>
      <c r="AI58" s="15">
        <f>'नमुना नंबर.९ सन-२०२५-२०२६'!F65+0</f>
        <v>815.17575278810398</v>
      </c>
      <c r="AJ58" s="14">
        <f>'नमुना नंबर.९ सन-२०२५-२०२६'!I65+0</f>
        <v>30</v>
      </c>
      <c r="AK58" s="14">
        <f>'नमुना नंबर.९ सन-२०२५-२०२६'!I65+0</f>
        <v>30</v>
      </c>
      <c r="AL58" s="14">
        <f>'नमुना नंबर.९ सन-२०२५-२०२६'!O65+0</f>
        <v>750</v>
      </c>
      <c r="AM58" s="15">
        <f t="shared" si="11"/>
        <v>1625.1757527881041</v>
      </c>
      <c r="AN58" s="14"/>
      <c r="AO58" s="14"/>
      <c r="AP58" s="14"/>
      <c r="AQ58" s="14"/>
      <c r="AR58" s="14"/>
    </row>
    <row r="59" spans="1:44" ht="75" customHeight="1">
      <c r="B59" s="2">
        <v>401</v>
      </c>
      <c r="C59" s="31" t="s">
        <v>6</v>
      </c>
      <c r="D59" s="32"/>
      <c r="H59" s="84" t="s">
        <v>287</v>
      </c>
      <c r="I59" s="2">
        <v>2009</v>
      </c>
      <c r="J59" s="33">
        <v>18</v>
      </c>
      <c r="K59" s="33">
        <v>20</v>
      </c>
      <c r="L59" s="34">
        <f t="shared" si="6"/>
        <v>360</v>
      </c>
      <c r="M59" s="35">
        <f t="shared" si="7"/>
        <v>33.457249070631974</v>
      </c>
      <c r="N59" s="34">
        <v>750</v>
      </c>
      <c r="O59" s="2">
        <v>15708</v>
      </c>
      <c r="P59" s="35">
        <f t="shared" si="8"/>
        <v>550639.40520446107</v>
      </c>
      <c r="Q59" s="37">
        <v>0.9</v>
      </c>
      <c r="R59" s="35">
        <v>1</v>
      </c>
      <c r="S59" s="35">
        <f t="shared" si="9"/>
        <v>495575.46468401497</v>
      </c>
      <c r="T59" s="89">
        <v>0.85</v>
      </c>
      <c r="Y59" s="35">
        <f>'नमुना नंबर.९ सन-२०२५-२०२६'!F66+'नमुना नंबर.९ सन-२०२५-२०२६'!I66+'नमुना नंबर.९ सन-२०२५-२०२६'!L66+'नमुना नंबर.९ सन-२०२५-२०२६'!O66</f>
        <v>1231.2391449814127</v>
      </c>
      <c r="Z59" s="34"/>
      <c r="AA59" s="34"/>
      <c r="AB59" s="34"/>
      <c r="AC59" s="34"/>
      <c r="AD59" s="34"/>
      <c r="AE59" s="106"/>
      <c r="AF59" s="114"/>
      <c r="AG59" s="10">
        <f t="shared" si="10"/>
        <v>16458</v>
      </c>
      <c r="AH59" s="16">
        <f>'नमुना नंबर.९ सन-२०२५-२०२६'!I66+0</f>
        <v>30</v>
      </c>
      <c r="AI59" s="16">
        <f>'नमुना नंबर.९ सन-२०२५-२०२६'!F66+0</f>
        <v>421.23914498141272</v>
      </c>
      <c r="AJ59" s="10">
        <f>'नमुना नंबर.९ सन-२०२५-२०२६'!I66+0</f>
        <v>30</v>
      </c>
      <c r="AK59" s="10">
        <f>'नमुना नंबर.९ सन-२०२५-२०२६'!I66+0</f>
        <v>30</v>
      </c>
      <c r="AL59" s="10">
        <f>'नमुना नंबर.९ सन-२०२५-२०२६'!O66+0</f>
        <v>750</v>
      </c>
      <c r="AM59" s="16">
        <f t="shared" si="11"/>
        <v>1231.2391449814127</v>
      </c>
    </row>
    <row r="60" spans="1:44" ht="75" customHeight="1">
      <c r="B60" s="2">
        <v>546</v>
      </c>
      <c r="C60" s="31" t="s">
        <v>6</v>
      </c>
      <c r="D60" s="32"/>
      <c r="G60" s="34"/>
      <c r="H60" s="84" t="s">
        <v>355</v>
      </c>
      <c r="I60" s="2">
        <v>2010</v>
      </c>
      <c r="J60" s="33">
        <v>18</v>
      </c>
      <c r="K60" s="33">
        <v>20</v>
      </c>
      <c r="L60" s="34">
        <f t="shared" si="6"/>
        <v>360</v>
      </c>
      <c r="M60" s="35">
        <f t="shared" si="7"/>
        <v>33.457249070631974</v>
      </c>
      <c r="N60" s="34">
        <v>750</v>
      </c>
      <c r="O60" s="2">
        <v>11088</v>
      </c>
      <c r="P60" s="35">
        <f t="shared" si="8"/>
        <v>396066.91449814133</v>
      </c>
      <c r="Q60" s="37">
        <v>0.9</v>
      </c>
      <c r="R60" s="35">
        <v>1</v>
      </c>
      <c r="S60" s="35">
        <f t="shared" si="9"/>
        <v>356460.2230483272</v>
      </c>
      <c r="T60" s="89">
        <v>0.75</v>
      </c>
      <c r="Y60" s="35">
        <f>'नमुना नंबर.९ सन-२०२५-२०२६'!F67+'नमुना नंबर.९ सन-२०२५-२०२६'!I67+'नमुना नंबर.९ सन-२०२५-२०२६'!L67+'नमुना नंबर.९ सन-२०२५-२०२६'!O67</f>
        <v>527.34516728624544</v>
      </c>
      <c r="Z60" s="34"/>
      <c r="AA60" s="34"/>
      <c r="AB60" s="34"/>
      <c r="AC60" s="34"/>
      <c r="AD60" s="34"/>
      <c r="AE60" s="108" t="s">
        <v>997</v>
      </c>
      <c r="AF60" s="117"/>
      <c r="AG60" s="14">
        <f t="shared" si="10"/>
        <v>11838</v>
      </c>
      <c r="AH60" s="15">
        <f>'नमुना नंबर.९ सन-२०२५-२०२६'!I67+0</f>
        <v>30</v>
      </c>
      <c r="AI60" s="15">
        <f>'नमुना नंबर.९ सन-२०२५-२०२६'!F67+0</f>
        <v>267.34516728624538</v>
      </c>
      <c r="AJ60" s="14">
        <f>'नमुना नंबर.९ सन-२०२५-२०२६'!I67+0</f>
        <v>30</v>
      </c>
      <c r="AK60" s="14">
        <f>'नमुना नंबर.९ सन-२०२५-२०२६'!I67+0</f>
        <v>30</v>
      </c>
      <c r="AL60" s="14">
        <f>'नमुना नंबर.९ सन-२०२५-२०२६'!O67+0</f>
        <v>200</v>
      </c>
      <c r="AM60" s="15">
        <f t="shared" si="11"/>
        <v>527.34516728624544</v>
      </c>
      <c r="AN60" s="14"/>
      <c r="AO60" s="14"/>
      <c r="AP60" s="14"/>
      <c r="AQ60" s="14"/>
      <c r="AR60" s="14"/>
    </row>
    <row r="61" spans="1:44" ht="75" customHeight="1">
      <c r="B61" s="2">
        <v>418</v>
      </c>
      <c r="C61" s="31" t="s">
        <v>92</v>
      </c>
      <c r="D61" s="32"/>
      <c r="G61" s="34"/>
      <c r="H61" s="84" t="s">
        <v>316</v>
      </c>
      <c r="I61" s="2">
        <v>2013</v>
      </c>
      <c r="J61" s="33">
        <v>29</v>
      </c>
      <c r="K61" s="33">
        <v>16</v>
      </c>
      <c r="L61" s="34">
        <f t="shared" si="6"/>
        <v>464</v>
      </c>
      <c r="M61" s="35">
        <f t="shared" si="7"/>
        <v>43.122676579925653</v>
      </c>
      <c r="N61" s="34">
        <v>750</v>
      </c>
      <c r="O61" s="2">
        <v>15708</v>
      </c>
      <c r="P61" s="35">
        <f t="shared" si="8"/>
        <v>709713.01115241635</v>
      </c>
      <c r="Q61" s="37">
        <v>0.9</v>
      </c>
      <c r="R61" s="35">
        <v>1</v>
      </c>
      <c r="S61" s="35">
        <f t="shared" si="9"/>
        <v>638741.71003717475</v>
      </c>
      <c r="T61" s="89">
        <v>0.85</v>
      </c>
      <c r="Y61" s="35">
        <f>'नमुना नंबर.९ सन-२०२५-२०२६'!F69+'नमुना नंबर.९ सन-२०२५-२०२६'!I69+'नमुना नंबर.९ सन-२०२५-२०२६'!L69+'नमुना नंबर.९ सन-२०२५-२०२६'!O69</f>
        <v>802.93045353159846</v>
      </c>
      <c r="Z61" s="34"/>
      <c r="AA61" s="34"/>
      <c r="AB61" s="34"/>
      <c r="AC61" s="34"/>
      <c r="AD61" s="34"/>
      <c r="AE61" s="106"/>
      <c r="AF61" s="117"/>
      <c r="AG61" s="14">
        <f t="shared" si="10"/>
        <v>16458</v>
      </c>
      <c r="AH61" s="15">
        <f>'नमुना नंबर.९ सन-२०२५-२०२६'!I69+0</f>
        <v>30</v>
      </c>
      <c r="AI61" s="15">
        <f>'नमुना नंबर.९ सन-२०२५-२०२६'!F69+0</f>
        <v>542.93045353159846</v>
      </c>
      <c r="AJ61" s="14">
        <f>'नमुना नंबर.९ सन-२०२५-२०२६'!I69+0</f>
        <v>30</v>
      </c>
      <c r="AK61" s="14">
        <f>'नमुना नंबर.९ सन-२०२५-२०२६'!I69+0</f>
        <v>30</v>
      </c>
      <c r="AL61" s="14">
        <f>'नमुना नंबर.९ सन-२०२५-२०२६'!O69+0</f>
        <v>200</v>
      </c>
      <c r="AM61" s="15">
        <f t="shared" si="11"/>
        <v>802.93045353159846</v>
      </c>
      <c r="AN61" s="14"/>
      <c r="AO61" s="14"/>
      <c r="AP61" s="14"/>
      <c r="AQ61" s="14"/>
      <c r="AR61" s="14"/>
    </row>
    <row r="62" spans="1:44" ht="75" customHeight="1">
      <c r="B62" s="2">
        <v>135</v>
      </c>
      <c r="C62" s="31" t="s">
        <v>6</v>
      </c>
      <c r="D62" s="32"/>
      <c r="G62" s="34"/>
      <c r="H62" s="84" t="s">
        <v>1052</v>
      </c>
      <c r="I62" s="2">
        <v>2024</v>
      </c>
      <c r="J62" s="33">
        <v>20</v>
      </c>
      <c r="K62" s="33">
        <v>21</v>
      </c>
      <c r="L62" s="34">
        <f t="shared" si="6"/>
        <v>420</v>
      </c>
      <c r="M62" s="35">
        <f t="shared" si="7"/>
        <v>39.033457249070629</v>
      </c>
      <c r="N62" s="34">
        <v>750</v>
      </c>
      <c r="O62" s="2">
        <v>15708</v>
      </c>
      <c r="P62" s="35">
        <f t="shared" si="8"/>
        <v>642412.63940520445</v>
      </c>
      <c r="Q62" s="37">
        <v>0.9</v>
      </c>
      <c r="R62" s="35">
        <v>1</v>
      </c>
      <c r="S62" s="35">
        <f t="shared" si="9"/>
        <v>578171.37546468398</v>
      </c>
      <c r="T62" s="89">
        <v>0.85</v>
      </c>
      <c r="Y62" s="35">
        <f>'नमुना नंबर.९ सन-२०२५-२०२६'!F70+'नमुना नंबर.९ सन-२०२५-२०२६'!I70+'नमुना नंबर.९ सन-२०२५-२०२६'!L70+'नमुना नंबर.९ सन-२०२५-२०२६'!O70</f>
        <v>1321.4456691449814</v>
      </c>
      <c r="Z62" s="34"/>
      <c r="AA62" s="34"/>
      <c r="AB62" s="34"/>
      <c r="AC62" s="34"/>
      <c r="AD62" s="34"/>
      <c r="AE62" s="106"/>
      <c r="AF62" s="116"/>
      <c r="AG62" s="11">
        <f t="shared" si="10"/>
        <v>16458</v>
      </c>
      <c r="AH62" s="12">
        <f>'नमुना नंबर.९ सन-२०२५-२०२६'!I70+0</f>
        <v>40</v>
      </c>
      <c r="AI62" s="12">
        <f>'नमुना नंबर.९ सन-२०२५-२०२६'!F70+0</f>
        <v>491.44566914498131</v>
      </c>
      <c r="AJ62" s="11">
        <f>'नमुना नंबर.९ सन-२०२५-२०२६'!I70+0</f>
        <v>40</v>
      </c>
      <c r="AK62" s="11">
        <f>'नमुना नंबर.९ सन-२०२५-२०२६'!I70+0</f>
        <v>40</v>
      </c>
      <c r="AL62" s="11">
        <f>'नमुना नंबर.९ सन-२०२५-२०२६'!O70+0</f>
        <v>750</v>
      </c>
      <c r="AM62" s="12">
        <f t="shared" si="11"/>
        <v>1321.4456691449814</v>
      </c>
      <c r="AN62" s="11"/>
      <c r="AO62" s="11"/>
      <c r="AP62" s="11"/>
      <c r="AQ62" s="11"/>
      <c r="AR62" s="11"/>
    </row>
    <row r="63" spans="1:44" ht="75" customHeight="1">
      <c r="B63" s="2">
        <v>344</v>
      </c>
      <c r="C63" s="31" t="s">
        <v>6</v>
      </c>
      <c r="D63" s="32"/>
      <c r="G63" s="34"/>
      <c r="H63" s="84" t="s">
        <v>287</v>
      </c>
      <c r="I63" s="2">
        <v>2010</v>
      </c>
      <c r="J63" s="33">
        <v>18</v>
      </c>
      <c r="K63" s="33">
        <v>15</v>
      </c>
      <c r="L63" s="34">
        <f t="shared" si="6"/>
        <v>270</v>
      </c>
      <c r="M63" s="35">
        <f t="shared" si="7"/>
        <v>25.092936802973977</v>
      </c>
      <c r="N63" s="34">
        <v>750</v>
      </c>
      <c r="O63" s="2">
        <v>15708</v>
      </c>
      <c r="P63" s="35">
        <f t="shared" si="8"/>
        <v>412979.55390334572</v>
      </c>
      <c r="Q63" s="37">
        <v>0.9</v>
      </c>
      <c r="R63" s="35">
        <v>1</v>
      </c>
      <c r="S63" s="35">
        <f t="shared" si="9"/>
        <v>371681.59851301118</v>
      </c>
      <c r="T63" s="89">
        <v>0.85</v>
      </c>
      <c r="Y63" s="35">
        <f>'नमुना नंबर.९ सन-२०२५-२०२६'!F71+'नमुना नंबर.९ सन-२०२५-२०२६'!I71+'नमुना नंबर.९ सन-२०२५-२०२६'!L71+'नमुना नंबर.९ सन-२०२५-२०२६'!O71</f>
        <v>1105.9293587360594</v>
      </c>
      <c r="Z63" s="34"/>
      <c r="AA63" s="34"/>
      <c r="AB63" s="34"/>
      <c r="AC63" s="34"/>
      <c r="AD63" s="34"/>
      <c r="AE63" s="106"/>
      <c r="AF63" s="114"/>
      <c r="AG63" s="10">
        <f t="shared" si="10"/>
        <v>16458</v>
      </c>
      <c r="AH63" s="16">
        <f>'नमुना नंबर.९ सन-२०२५-२०२६'!I71+0</f>
        <v>20</v>
      </c>
      <c r="AI63" s="16">
        <f>'नमुना नंबर.९ सन-२०२५-२०२६'!F71+0</f>
        <v>315.9293587360595</v>
      </c>
      <c r="AJ63" s="10">
        <f>'नमुना नंबर.९ सन-२०२५-२०२६'!I71+0</f>
        <v>20</v>
      </c>
      <c r="AK63" s="10">
        <f>'नमुना नंबर.९ सन-२०२५-२०२६'!I71+0</f>
        <v>20</v>
      </c>
      <c r="AL63" s="10">
        <f>'नमुना नंबर.९ सन-२०२५-२०२६'!O71+0</f>
        <v>750</v>
      </c>
      <c r="AM63" s="16">
        <f t="shared" si="11"/>
        <v>1105.9293587360594</v>
      </c>
    </row>
    <row r="64" spans="1:44" ht="75" customHeight="1">
      <c r="B64" s="2">
        <v>85</v>
      </c>
      <c r="C64" s="31" t="s">
        <v>6</v>
      </c>
      <c r="D64" s="32"/>
      <c r="G64" s="84" t="s">
        <v>7</v>
      </c>
      <c r="H64" s="84" t="s">
        <v>172</v>
      </c>
      <c r="I64" s="2">
        <v>1961</v>
      </c>
      <c r="J64" s="33">
        <v>40</v>
      </c>
      <c r="K64" s="33">
        <v>18</v>
      </c>
      <c r="L64" s="34">
        <f t="shared" si="6"/>
        <v>720</v>
      </c>
      <c r="M64" s="35">
        <f t="shared" si="7"/>
        <v>66.914498141263948</v>
      </c>
      <c r="N64" s="52">
        <v>750</v>
      </c>
      <c r="O64" s="2">
        <v>7115</v>
      </c>
      <c r="P64" s="35">
        <f t="shared" si="8"/>
        <v>526282.52788104094</v>
      </c>
      <c r="Q64" s="37">
        <v>0.85</v>
      </c>
      <c r="R64" s="35">
        <v>1</v>
      </c>
      <c r="S64" s="35">
        <f t="shared" si="9"/>
        <v>447340.14869888476</v>
      </c>
      <c r="T64" s="89">
        <v>0.75</v>
      </c>
      <c r="Y64" s="35">
        <f>'नमुना नंबर.९ सन-२०२५-२०२६'!F72+'नमुना नंबर.९ सन-२०२५-२०२६'!I72+'नमुना नंबर.९ सन-२०२५-२०२६'!L72+'नमुना नंबर.९ सन-२०२५-२०२६'!O72</f>
        <v>415.50511152416357</v>
      </c>
      <c r="Z64" s="34"/>
      <c r="AA64" s="34"/>
      <c r="AB64" s="34"/>
      <c r="AC64" s="34"/>
      <c r="AD64" s="34"/>
      <c r="AE64" s="108" t="s">
        <v>1119</v>
      </c>
      <c r="AF64" s="117"/>
      <c r="AG64" s="14">
        <f t="shared" si="10"/>
        <v>7865</v>
      </c>
      <c r="AH64" s="15">
        <f>'नमुना नंबर.९ सन-२०२५-२०२६'!I72+0</f>
        <v>40</v>
      </c>
      <c r="AI64" s="15">
        <f>'नमुना नंबर.९ सन-२०२५-२०२६'!F72+0</f>
        <v>335.50511152416357</v>
      </c>
      <c r="AJ64" s="14">
        <f>'नमुना नंबर.९ सन-२०२५-२०२६'!I72+0</f>
        <v>40</v>
      </c>
      <c r="AK64" s="14">
        <f>'नमुना नंबर.९ सन-२०२५-२०२६'!I72+0</f>
        <v>40</v>
      </c>
      <c r="AL64" s="14">
        <f>'नमुना नंबर.९ सन-२०२५-२०२६'!O72+0</f>
        <v>0</v>
      </c>
      <c r="AM64" s="15">
        <f t="shared" si="11"/>
        <v>415.50511152416357</v>
      </c>
      <c r="AN64" s="14"/>
      <c r="AO64" s="14"/>
      <c r="AP64" s="14"/>
      <c r="AQ64" s="14"/>
      <c r="AR64" s="14"/>
    </row>
    <row r="65" spans="1:44" ht="75" customHeight="1">
      <c r="B65" s="2">
        <v>23</v>
      </c>
      <c r="C65" s="31" t="s">
        <v>6</v>
      </c>
      <c r="D65" s="32"/>
      <c r="G65" s="151" t="s">
        <v>7</v>
      </c>
      <c r="H65" s="84" t="s">
        <v>381</v>
      </c>
      <c r="I65" s="2">
        <v>1976</v>
      </c>
      <c r="J65" s="33">
        <v>23</v>
      </c>
      <c r="K65" s="33">
        <v>46</v>
      </c>
      <c r="L65" s="34">
        <f t="shared" si="6"/>
        <v>1058</v>
      </c>
      <c r="M65" s="35">
        <f t="shared" si="7"/>
        <v>98.327137546468407</v>
      </c>
      <c r="N65" s="34">
        <v>750</v>
      </c>
      <c r="O65" s="2">
        <v>11088</v>
      </c>
      <c r="P65" s="35">
        <f t="shared" si="8"/>
        <v>1163996.654275093</v>
      </c>
      <c r="Q65" s="37">
        <v>0.85</v>
      </c>
      <c r="R65" s="35">
        <v>1</v>
      </c>
      <c r="S65" s="35">
        <f t="shared" si="9"/>
        <v>989397.15613382903</v>
      </c>
      <c r="T65" s="89">
        <v>0.75</v>
      </c>
      <c r="Y65" s="35">
        <f>'नमुना नंबर.९ सन-२०२५-२०२६'!F73+'नमुना नंबर.९ सन-२०२५-२०२६'!I73+'नमुना नंबर.९ सन-२०२५-२०२६'!L73+'नमुना नंबर.९ सन-२०२५-२०२६'!O73</f>
        <v>822.04786710037183</v>
      </c>
      <c r="Z65" s="34"/>
      <c r="AA65" s="34"/>
      <c r="AB65" s="34"/>
      <c r="AC65" s="34"/>
      <c r="AD65" s="34"/>
      <c r="AE65" s="106"/>
      <c r="AF65" s="117"/>
      <c r="AG65" s="14">
        <f t="shared" si="10"/>
        <v>11838</v>
      </c>
      <c r="AH65" s="15">
        <f>'नमुना नंबर.९ सन-२०२५-२०२६'!I73+0</f>
        <v>40</v>
      </c>
      <c r="AI65" s="15">
        <f>'नमुना नंबर.९ सन-२०२५-२०२६'!F73+0</f>
        <v>742.04786710037183</v>
      </c>
      <c r="AJ65" s="14">
        <f>'नमुना नंबर.९ सन-२०२५-२०२६'!I73+0</f>
        <v>40</v>
      </c>
      <c r="AK65" s="14">
        <f>'नमुना नंबर.९ सन-२०२५-२०२६'!I73+0</f>
        <v>40</v>
      </c>
      <c r="AL65" s="14">
        <f>'नमुना नंबर.९ सन-२०२५-२०२६'!O73+0</f>
        <v>0</v>
      </c>
      <c r="AM65" s="15">
        <f t="shared" si="11"/>
        <v>822.04786710037183</v>
      </c>
      <c r="AN65" s="14"/>
      <c r="AO65" s="14"/>
      <c r="AP65" s="14"/>
      <c r="AQ65" s="14"/>
      <c r="AR65" s="14"/>
    </row>
    <row r="66" spans="1:44" ht="75" customHeight="1">
      <c r="B66" s="2">
        <v>304</v>
      </c>
      <c r="C66" s="31" t="s">
        <v>6</v>
      </c>
      <c r="D66" s="32"/>
      <c r="G66" s="84" t="s">
        <v>7</v>
      </c>
      <c r="H66" s="84" t="s">
        <v>280</v>
      </c>
      <c r="I66" s="2">
        <v>2006</v>
      </c>
      <c r="J66" s="33">
        <v>33</v>
      </c>
      <c r="K66" s="33">
        <v>30</v>
      </c>
      <c r="L66" s="34">
        <f t="shared" si="6"/>
        <v>990</v>
      </c>
      <c r="M66" s="35">
        <f t="shared" si="7"/>
        <v>92.007434944237914</v>
      </c>
      <c r="N66" s="52">
        <v>750</v>
      </c>
      <c r="O66" s="2">
        <v>0</v>
      </c>
      <c r="P66" s="35">
        <f t="shared" si="8"/>
        <v>69005.576208178434</v>
      </c>
      <c r="Q66" s="37">
        <v>1</v>
      </c>
      <c r="R66" s="35">
        <v>1</v>
      </c>
      <c r="S66" s="35">
        <f t="shared" si="9"/>
        <v>69005.576208178434</v>
      </c>
      <c r="T66" s="89">
        <v>1.6</v>
      </c>
      <c r="Y66" s="35">
        <f>'नमुना नंबर.९ सन-२०२५-२०२६'!F74+'नमुना नंबर.९ सन-२०२५-२०२६'!I74+'नमुना नंबर.९ सन-२०२५-२०२६'!L74+'नमुना नंबर.९ सन-२०२५-२०२६'!O74</f>
        <v>110.40892193308551</v>
      </c>
      <c r="Z66" s="34"/>
      <c r="AA66" s="34"/>
      <c r="AB66" s="34"/>
      <c r="AC66" s="34"/>
      <c r="AD66" s="34"/>
      <c r="AE66" s="106"/>
      <c r="AF66" s="117"/>
      <c r="AG66" s="14">
        <f t="shared" si="10"/>
        <v>750</v>
      </c>
      <c r="AH66" s="15">
        <f>'नमुना नंबर.९ सन-२०२५-२०२६'!I74+0</f>
        <v>0</v>
      </c>
      <c r="AI66" s="15">
        <f>'नमुना नंबर.९ सन-२०२५-२०२६'!F74+0</f>
        <v>110.40892193308551</v>
      </c>
      <c r="AJ66" s="14">
        <f>'नमुना नंबर.९ सन-२०२५-२०२६'!I74+0</f>
        <v>0</v>
      </c>
      <c r="AK66" s="14">
        <f>'नमुना नंबर.९ सन-२०२५-२०२६'!I74+0</f>
        <v>0</v>
      </c>
      <c r="AL66" s="14">
        <f>'नमुना नंबर.९ सन-२०२५-२०२६'!O74+0</f>
        <v>0</v>
      </c>
      <c r="AM66" s="15">
        <f t="shared" si="11"/>
        <v>110.40892193308551</v>
      </c>
      <c r="AN66" s="14"/>
      <c r="AO66" s="14"/>
      <c r="AP66" s="14"/>
      <c r="AQ66" s="14"/>
      <c r="AR66" s="14"/>
    </row>
    <row r="67" spans="1:44" s="62" customFormat="1" ht="75" customHeight="1">
      <c r="A67"/>
      <c r="B67" s="2">
        <v>313</v>
      </c>
      <c r="C67" s="31" t="s">
        <v>68</v>
      </c>
      <c r="D67" s="32"/>
      <c r="G67" s="84" t="s">
        <v>7</v>
      </c>
      <c r="H67" s="84" t="s">
        <v>281</v>
      </c>
      <c r="I67" s="2">
        <v>2004</v>
      </c>
      <c r="J67" s="33">
        <v>20</v>
      </c>
      <c r="K67" s="33">
        <v>25</v>
      </c>
      <c r="L67" s="34">
        <f t="shared" si="6"/>
        <v>500</v>
      </c>
      <c r="M67" s="35">
        <f t="shared" si="7"/>
        <v>46.468401486988846</v>
      </c>
      <c r="N67" s="34">
        <v>750</v>
      </c>
      <c r="O67" s="2">
        <v>15708</v>
      </c>
      <c r="P67" s="35">
        <f t="shared" si="8"/>
        <v>764776.9516728624</v>
      </c>
      <c r="Q67" s="37">
        <v>0.8</v>
      </c>
      <c r="R67" s="35">
        <v>1</v>
      </c>
      <c r="S67" s="35">
        <f t="shared" si="9"/>
        <v>611821.56133828999</v>
      </c>
      <c r="T67" s="89">
        <v>0.85</v>
      </c>
      <c r="Y67" s="35">
        <f>'नमुना नंबर.९ सन-२०२५-२०२६'!F76+'नमुना नंबर.९ सन-२०२५-२०२६'!I76+'नमुना नंबर.९ सन-२०२५-२०२६'!L76+'नमुना नंबर.९ सन-२०२५-२०२६'!O76</f>
        <v>520.04832713754638</v>
      </c>
      <c r="Z67" s="34"/>
      <c r="AA67" s="34"/>
      <c r="AB67" s="34"/>
      <c r="AC67" s="34"/>
      <c r="AD67" s="34"/>
      <c r="AE67" s="108" t="s">
        <v>1006</v>
      </c>
      <c r="AF67" s="114"/>
      <c r="AG67" s="10">
        <f t="shared" si="10"/>
        <v>16458</v>
      </c>
      <c r="AH67" s="16">
        <f>'नमुना नंबर.९ सन-२०२५-२०२६'!I76+0</f>
        <v>0</v>
      </c>
      <c r="AI67" s="16">
        <f>'नमुना नंबर.९ सन-२०२५-२०२६'!F76+0</f>
        <v>520.04832713754638</v>
      </c>
      <c r="AJ67" s="10">
        <f>'नमुना नंबर.९ सन-२०२५-२०२६'!I76+0</f>
        <v>0</v>
      </c>
      <c r="AK67" s="10">
        <f>'नमुना नंबर.९ सन-२०२५-२०२६'!I76+0</f>
        <v>0</v>
      </c>
      <c r="AL67" s="10">
        <f>'नमुना नंबर.९ सन-२०२५-२०२६'!O76+0</f>
        <v>0</v>
      </c>
      <c r="AM67" s="16">
        <f t="shared" si="11"/>
        <v>520.04832713754638</v>
      </c>
      <c r="AN67"/>
      <c r="AO67"/>
      <c r="AP67"/>
      <c r="AQ67"/>
      <c r="AR67"/>
    </row>
    <row r="68" spans="1:44" ht="75" customHeight="1">
      <c r="B68" s="2">
        <v>651</v>
      </c>
      <c r="C68" s="31" t="s">
        <v>6</v>
      </c>
      <c r="D68" s="84" t="s">
        <v>981</v>
      </c>
      <c r="H68" s="84" t="s">
        <v>983</v>
      </c>
      <c r="I68" s="36">
        <v>2024</v>
      </c>
      <c r="J68" s="36">
        <v>15</v>
      </c>
      <c r="K68" s="36">
        <v>30</v>
      </c>
      <c r="L68" s="76">
        <f t="shared" si="6"/>
        <v>450</v>
      </c>
      <c r="M68" s="75">
        <f t="shared" si="7"/>
        <v>41.82156133828996</v>
      </c>
      <c r="N68" s="36">
        <v>750</v>
      </c>
      <c r="O68" s="2">
        <v>19360</v>
      </c>
      <c r="P68" s="77">
        <f t="shared" si="8"/>
        <v>841031.59851301112</v>
      </c>
      <c r="Q68" s="78">
        <v>1</v>
      </c>
      <c r="R68" s="77">
        <v>1</v>
      </c>
      <c r="S68" s="77">
        <f t="shared" si="9"/>
        <v>841031.59851301112</v>
      </c>
      <c r="T68" s="89">
        <v>0.85</v>
      </c>
      <c r="Y68" s="75">
        <f>'नमुना नंबर.९ सन-२०२५-२०२६'!F77+'नमुना नंबर.९ सन-२०२५-२०२६'!I77+'नमुना नंबर.९ सन-२०२५-२०२६'!L77+'नमुना नंबर.९ सन-२०२५-२०२६'!O77</f>
        <v>714.87685873605938</v>
      </c>
      <c r="Z68" s="34"/>
      <c r="AA68" s="34"/>
      <c r="AB68" s="34"/>
      <c r="AC68" s="34"/>
      <c r="AD68" s="34"/>
      <c r="AE68" s="108" t="s">
        <v>1031</v>
      </c>
      <c r="AF68" s="117"/>
      <c r="AG68" s="14">
        <f t="shared" si="10"/>
        <v>20110</v>
      </c>
      <c r="AH68" s="15">
        <f>'नमुना नंबर.९ सन-२०२५-२०२६'!I77+0</f>
        <v>0</v>
      </c>
      <c r="AI68" s="15">
        <f>'नमुना नंबर.९ सन-२०२५-२०२६'!F77+0</f>
        <v>714.87685873605938</v>
      </c>
      <c r="AJ68" s="14">
        <f>'नमुना नंबर.९ सन-२०२५-२०२६'!I77+0</f>
        <v>0</v>
      </c>
      <c r="AK68" s="14">
        <f>'नमुना नंबर.९ सन-२०२५-२०२६'!I77+0</f>
        <v>0</v>
      </c>
      <c r="AL68" s="14">
        <f>'नमुना नंबर.९ सन-२०२५-२०२६'!O77+0</f>
        <v>0</v>
      </c>
      <c r="AM68" s="15">
        <f t="shared" si="11"/>
        <v>714.87685873605938</v>
      </c>
      <c r="AN68" s="14"/>
      <c r="AO68" s="14"/>
      <c r="AP68" s="11"/>
      <c r="AQ68" s="11"/>
      <c r="AR68" s="11"/>
    </row>
    <row r="69" spans="1:44" ht="75" customHeight="1">
      <c r="B69" s="2">
        <v>9</v>
      </c>
      <c r="C69" s="31" t="s">
        <v>6</v>
      </c>
      <c r="D69" s="32"/>
      <c r="G69" s="84" t="s">
        <v>7</v>
      </c>
      <c r="H69" s="84" t="s">
        <v>384</v>
      </c>
      <c r="I69" s="2">
        <v>2011</v>
      </c>
      <c r="J69" s="33">
        <v>14</v>
      </c>
      <c r="K69" s="33">
        <v>14</v>
      </c>
      <c r="L69" s="34">
        <f t="shared" si="6"/>
        <v>196</v>
      </c>
      <c r="M69" s="35">
        <f t="shared" si="7"/>
        <v>18.21561338289963</v>
      </c>
      <c r="N69" s="34">
        <v>750</v>
      </c>
      <c r="O69" s="2">
        <v>15708</v>
      </c>
      <c r="P69" s="35">
        <f t="shared" si="8"/>
        <v>299792.56505576213</v>
      </c>
      <c r="Q69" s="37">
        <v>0.9</v>
      </c>
      <c r="R69" s="35">
        <v>1</v>
      </c>
      <c r="S69" s="35">
        <f t="shared" si="9"/>
        <v>269813.30855018593</v>
      </c>
      <c r="T69" s="89">
        <v>0.85</v>
      </c>
      <c r="Y69" s="35">
        <f>'नमुना नंबर.९ सन-२०२५-२०२६'!F78+'नमुना नंबर.९ सन-२०२५-२०२६'!I78+'नमुना नंबर.९ सन-२०२५-२०२६'!L78+'नमुना नंबर.९ सन-२०२५-२०२६'!O78</f>
        <v>1019.3413122676581</v>
      </c>
      <c r="Z69" s="34"/>
      <c r="AA69" s="34"/>
      <c r="AB69" s="34"/>
      <c r="AC69" s="34"/>
      <c r="AD69" s="34"/>
      <c r="AE69" s="106"/>
      <c r="AF69" s="114"/>
      <c r="AG69" s="10">
        <f t="shared" si="10"/>
        <v>16458</v>
      </c>
      <c r="AH69" s="16">
        <f>'नमुना नंबर.९ सन-२०२५-२०२६'!I78+0</f>
        <v>20</v>
      </c>
      <c r="AI69" s="16">
        <f>'नमुना नंबर.९ सन-२०२५-२०२६'!F78+0</f>
        <v>229.34131226765803</v>
      </c>
      <c r="AJ69" s="10">
        <f>'नमुना नंबर.९ सन-२०२५-२०२६'!I78+0</f>
        <v>20</v>
      </c>
      <c r="AK69" s="10">
        <f>'नमुना नंबर.९ सन-२०२५-२०२६'!I78+0</f>
        <v>20</v>
      </c>
      <c r="AL69" s="10">
        <f>'नमुना नंबर.९ सन-२०२५-२०२६'!O78+0</f>
        <v>750</v>
      </c>
      <c r="AM69" s="16">
        <f t="shared" si="11"/>
        <v>1019.3413122676581</v>
      </c>
    </row>
    <row r="70" spans="1:44" ht="75" customHeight="1">
      <c r="B70" s="2">
        <v>474</v>
      </c>
      <c r="C70" s="31" t="s">
        <v>92</v>
      </c>
      <c r="D70" s="32"/>
      <c r="G70" s="34"/>
      <c r="H70" s="84" t="s">
        <v>336</v>
      </c>
      <c r="I70" s="2">
        <v>1996</v>
      </c>
      <c r="J70" s="33">
        <v>15</v>
      </c>
      <c r="K70" s="33">
        <v>18</v>
      </c>
      <c r="L70" s="34">
        <f t="shared" si="6"/>
        <v>270</v>
      </c>
      <c r="M70" s="35">
        <f t="shared" si="7"/>
        <v>25.092936802973977</v>
      </c>
      <c r="N70" s="34">
        <v>750</v>
      </c>
      <c r="O70" s="2">
        <v>15708</v>
      </c>
      <c r="P70" s="35">
        <f t="shared" si="8"/>
        <v>412979.55390334572</v>
      </c>
      <c r="Q70" s="37">
        <v>0.7</v>
      </c>
      <c r="R70" s="35">
        <v>1</v>
      </c>
      <c r="S70" s="35">
        <f t="shared" si="9"/>
        <v>289085.68773234199</v>
      </c>
      <c r="T70" s="89">
        <v>0.85</v>
      </c>
      <c r="Y70" s="35">
        <f>'नमुना नंबर.९ सन-२०२५-२०२६'!F79+'नमुना नंबर.९ सन-२०२५-२०२६'!I79+'नमुना नंबर.९ सन-२०२५-२०२६'!L79+'नमुना नंबर.९ सन-२०२५-२०२६'!O79</f>
        <v>1035.7228345724907</v>
      </c>
      <c r="Z70" s="34"/>
      <c r="AA70" s="34"/>
      <c r="AB70" s="34"/>
      <c r="AC70" s="34"/>
      <c r="AD70" s="34"/>
      <c r="AE70" s="106"/>
      <c r="AF70" s="114"/>
      <c r="AG70" s="10">
        <f t="shared" si="10"/>
        <v>16458</v>
      </c>
      <c r="AH70" s="16">
        <f>'नमुना नंबर.९ सन-२०२५-२०२६'!I79+0</f>
        <v>20</v>
      </c>
      <c r="AI70" s="16">
        <f>'नमुना नंबर.९ सन-२०२५-२०२६'!F79+0</f>
        <v>245.72283457249065</v>
      </c>
      <c r="AJ70" s="10">
        <f>'नमुना नंबर.९ सन-२०२५-२०२६'!I79+0</f>
        <v>20</v>
      </c>
      <c r="AK70" s="10">
        <f>'नमुना नंबर.९ सन-२०२५-२०२६'!I79+0</f>
        <v>20</v>
      </c>
      <c r="AL70" s="10">
        <f>'नमुना नंबर.९ सन-२०२५-२०२६'!O79+0</f>
        <v>750</v>
      </c>
      <c r="AM70" s="16">
        <f t="shared" si="11"/>
        <v>1035.7228345724907</v>
      </c>
    </row>
    <row r="71" spans="1:44" ht="75" customHeight="1">
      <c r="B71" s="2">
        <v>475</v>
      </c>
      <c r="C71" s="31" t="s">
        <v>92</v>
      </c>
      <c r="D71" s="32"/>
      <c r="G71" s="151" t="s">
        <v>7</v>
      </c>
      <c r="H71" s="84" t="s">
        <v>338</v>
      </c>
      <c r="I71" s="2">
        <v>1991</v>
      </c>
      <c r="J71" s="33">
        <v>23</v>
      </c>
      <c r="K71" s="33">
        <v>26</v>
      </c>
      <c r="L71" s="34">
        <f t="shared" si="6"/>
        <v>598</v>
      </c>
      <c r="M71" s="35">
        <f t="shared" ref="M71:M102" si="12">L71/10.76</f>
        <v>55.576208178438662</v>
      </c>
      <c r="N71" s="34">
        <v>750</v>
      </c>
      <c r="O71" s="2">
        <v>15708</v>
      </c>
      <c r="P71" s="35">
        <f t="shared" si="8"/>
        <v>914673.23420074349</v>
      </c>
      <c r="Q71" s="37">
        <v>0.7</v>
      </c>
      <c r="R71" s="35">
        <v>1</v>
      </c>
      <c r="S71" s="35">
        <f t="shared" ref="S71:S73" si="13">M71*AG71*Q71*R71</f>
        <v>640271.26394052035</v>
      </c>
      <c r="T71" s="89">
        <v>0.85</v>
      </c>
      <c r="Y71" s="35">
        <f>'नमुना नंबर.९ सन-२०२५-२०२६'!F80+'नमुना नंबर.९ सन-२०२५-२०२६'!I80+'नमुना नंबर.९ सन-२०२५-२०२६'!L80+'नमुना नंबर.९ सन-२०२५-२०२६'!O80</f>
        <v>544.23057434944235</v>
      </c>
      <c r="Z71" s="34"/>
      <c r="AA71" s="34"/>
      <c r="AB71" s="34"/>
      <c r="AC71" s="34"/>
      <c r="AD71" s="34"/>
      <c r="AE71" s="106"/>
      <c r="AF71" s="117"/>
      <c r="AG71" s="14">
        <f t="shared" si="10"/>
        <v>16458</v>
      </c>
      <c r="AH71" s="15">
        <f>'नमुना नंबर.९ सन-२०२५-२०२६'!I80+0</f>
        <v>0</v>
      </c>
      <c r="AI71" s="15">
        <f>'नमुना नंबर.९ सन-२०२५-२०२६'!F80+0</f>
        <v>544.23057434944235</v>
      </c>
      <c r="AJ71" s="14">
        <f>'नमुना नंबर.९ सन-२०२५-२०२६'!I80+0</f>
        <v>0</v>
      </c>
      <c r="AK71" s="14">
        <f>'नमुना नंबर.९ सन-२०२५-२०२६'!I80+0</f>
        <v>0</v>
      </c>
      <c r="AL71" s="14">
        <f>'नमुना नंबर.९ सन-२०२५-२०२६'!O80+0</f>
        <v>0</v>
      </c>
      <c r="AM71" s="15">
        <f t="shared" si="11"/>
        <v>544.23057434944235</v>
      </c>
      <c r="AN71" s="14"/>
      <c r="AO71" s="14"/>
      <c r="AP71" s="14"/>
      <c r="AQ71" s="14"/>
      <c r="AR71" s="14"/>
    </row>
    <row r="72" spans="1:44" ht="75" customHeight="1">
      <c r="B72" s="2">
        <v>425</v>
      </c>
      <c r="C72" s="31" t="s">
        <v>92</v>
      </c>
      <c r="D72" s="32"/>
      <c r="G72" s="34"/>
      <c r="H72" s="84" t="s">
        <v>315</v>
      </c>
      <c r="I72" s="2">
        <v>2010</v>
      </c>
      <c r="J72" s="33">
        <v>18</v>
      </c>
      <c r="K72" s="33">
        <v>17</v>
      </c>
      <c r="L72" s="34">
        <f t="shared" si="6"/>
        <v>306</v>
      </c>
      <c r="M72" s="35">
        <f t="shared" si="12"/>
        <v>28.438661710037174</v>
      </c>
      <c r="N72" s="34">
        <v>750</v>
      </c>
      <c r="O72" s="2">
        <v>15708</v>
      </c>
      <c r="P72" s="35">
        <f t="shared" si="8"/>
        <v>468043.49442379182</v>
      </c>
      <c r="Q72" s="37">
        <v>0.9</v>
      </c>
      <c r="R72" s="35">
        <v>1</v>
      </c>
      <c r="S72" s="35">
        <f t="shared" si="13"/>
        <v>421239.14498141262</v>
      </c>
      <c r="T72" s="89">
        <v>0.85</v>
      </c>
      <c r="Y72" s="35">
        <f>'नमुना नंबर.९ सन-२०२५-२०२६'!F81+'नमुना नंबर.९ सन-२०२५-२०२६'!I81+'नमुना नंबर.९ सन-२०२५-२०२६'!L81+'नमुना नंबर.९ सन-२०२५-२०२६'!O81</f>
        <v>618.05327323420079</v>
      </c>
      <c r="Z72" s="34"/>
      <c r="AA72" s="34"/>
      <c r="AB72" s="34"/>
      <c r="AC72" s="34"/>
      <c r="AD72" s="34"/>
      <c r="AE72" s="106"/>
      <c r="AF72" s="117"/>
      <c r="AG72" s="14">
        <f t="shared" si="10"/>
        <v>16458</v>
      </c>
      <c r="AH72" s="15">
        <f>'नमुना नंबर.९ सन-२०२५-२०२६'!I81+0</f>
        <v>30</v>
      </c>
      <c r="AI72" s="15">
        <f>'नमुना नंबर.९ सन-२०२५-२०२६'!F81+0</f>
        <v>358.05327323420073</v>
      </c>
      <c r="AJ72" s="14">
        <f>'नमुना नंबर.९ सन-२०२५-२०२६'!I81+0</f>
        <v>30</v>
      </c>
      <c r="AK72" s="14">
        <f>'नमुना नंबर.९ सन-२०२५-२०२६'!I81+0</f>
        <v>30</v>
      </c>
      <c r="AL72" s="14">
        <f>'नमुना नंबर.९ सन-२०२५-२०२६'!O81+0</f>
        <v>200</v>
      </c>
      <c r="AM72" s="15">
        <f t="shared" si="11"/>
        <v>618.05327323420079</v>
      </c>
      <c r="AN72" s="14"/>
      <c r="AO72" s="14"/>
      <c r="AP72" s="14"/>
      <c r="AQ72" s="14"/>
      <c r="AR72" s="14"/>
    </row>
    <row r="73" spans="1:44" ht="75" customHeight="1">
      <c r="B73" s="2">
        <v>240</v>
      </c>
      <c r="C73" s="31" t="s">
        <v>6</v>
      </c>
      <c r="D73" s="32"/>
      <c r="G73" s="34"/>
      <c r="H73" s="84" t="s">
        <v>1186</v>
      </c>
      <c r="I73" s="2">
        <v>2025</v>
      </c>
      <c r="J73" s="33">
        <v>15</v>
      </c>
      <c r="K73" s="33">
        <v>13</v>
      </c>
      <c r="L73" s="34">
        <f t="shared" si="6"/>
        <v>195</v>
      </c>
      <c r="M73" s="35">
        <f t="shared" si="12"/>
        <v>18.122676579925653</v>
      </c>
      <c r="N73" s="34">
        <v>750</v>
      </c>
      <c r="O73" s="2">
        <v>15708</v>
      </c>
      <c r="P73" s="35">
        <f t="shared" si="8"/>
        <v>298263.01115241641</v>
      </c>
      <c r="Q73" s="37">
        <v>1</v>
      </c>
      <c r="R73" s="35">
        <v>1</v>
      </c>
      <c r="S73" s="35">
        <f t="shared" si="13"/>
        <v>298263.01115241641</v>
      </c>
      <c r="T73" s="89">
        <v>0.85</v>
      </c>
      <c r="Y73" s="35">
        <f>'नमुना नंबर.९ सन-२०२५-२०२६'!F83+'नमुना नंबर.९ सन-२०२५-२०२६'!I83+'नमुना नंबर.९ सन-२०२५-२०२६'!L83+'नमुना नंबर.९ सन-२०२५-२०२६'!O83</f>
        <v>1063.523559479554</v>
      </c>
      <c r="Z73" s="34"/>
      <c r="AA73" s="34"/>
      <c r="AB73" s="34"/>
      <c r="AC73" s="34"/>
      <c r="AD73" s="34"/>
      <c r="AE73" s="106"/>
      <c r="AF73" s="117"/>
      <c r="AG73" s="14">
        <f t="shared" si="10"/>
        <v>16458</v>
      </c>
      <c r="AH73" s="15">
        <f>'नमुना नंबर.९ सन-२०२५-२०२६'!I83+0</f>
        <v>30</v>
      </c>
      <c r="AI73" s="15">
        <f>'नमुना नंबर.९ सन-२०२५-२०२६'!F83+0</f>
        <v>253.52355947955397</v>
      </c>
      <c r="AJ73" s="14">
        <f>'नमुना नंबर.९ सन-२०२५-२०२६'!I83+0</f>
        <v>30</v>
      </c>
      <c r="AK73" s="14">
        <f>'नमुना नंबर.९ सन-२०२५-२०२६'!I83+0</f>
        <v>30</v>
      </c>
      <c r="AL73" s="14">
        <f>'नमुना नंबर.९ सन-२०२५-२०२६'!O83+0</f>
        <v>750</v>
      </c>
      <c r="AM73" s="15">
        <f t="shared" si="11"/>
        <v>1063.523559479554</v>
      </c>
      <c r="AN73" s="14"/>
      <c r="AO73" s="14"/>
      <c r="AP73" s="14"/>
      <c r="AQ73" s="14"/>
      <c r="AR73" s="14"/>
    </row>
    <row r="74" spans="1:44" ht="75" customHeight="1">
      <c r="B74" s="2">
        <v>343</v>
      </c>
      <c r="C74" s="31" t="s">
        <v>6</v>
      </c>
      <c r="D74" s="32"/>
      <c r="G74" s="84" t="s">
        <v>7</v>
      </c>
      <c r="H74" s="84" t="s">
        <v>290</v>
      </c>
      <c r="I74" s="2">
        <v>2007</v>
      </c>
      <c r="J74" s="33">
        <v>15</v>
      </c>
      <c r="K74" s="33">
        <v>20</v>
      </c>
      <c r="L74" s="34">
        <f t="shared" si="6"/>
        <v>300</v>
      </c>
      <c r="M74" s="35">
        <f t="shared" si="12"/>
        <v>27.881040892193308</v>
      </c>
      <c r="N74" s="52">
        <v>750</v>
      </c>
      <c r="O74" s="2">
        <v>0</v>
      </c>
      <c r="P74" s="35">
        <v>20631.97</v>
      </c>
      <c r="Q74" s="37">
        <v>1</v>
      </c>
      <c r="R74" s="35">
        <v>1</v>
      </c>
      <c r="S74" s="35">
        <v>20631.97</v>
      </c>
      <c r="T74" s="89">
        <v>1.6</v>
      </c>
      <c r="Y74" s="35">
        <f>'नमुना नंबर.९ सन-२०२५-२०२६'!F84+'नमुना नंबर.९ सन-२०२५-२०२६'!I84+'नमुना नंबर.९ सन-२०२५-२०२६'!L84+'नमुना नंबर.९ सन-२०२५-२०२६'!O84</f>
        <v>33.011152000000003</v>
      </c>
      <c r="Z74" s="34"/>
      <c r="AA74" s="34"/>
      <c r="AB74" s="34"/>
      <c r="AC74" s="34"/>
      <c r="AD74" s="34"/>
      <c r="AE74" s="106"/>
      <c r="AF74" s="114"/>
      <c r="AG74" s="17">
        <f>SUM(N70:O70)</f>
        <v>16458</v>
      </c>
      <c r="AH74" s="16">
        <f>'नमुना नंबर.९ सन-२०२५-२०२६'!I79+0</f>
        <v>20</v>
      </c>
      <c r="AI74" s="16">
        <f>'नमुना नंबर.९ सन-२०२५-२०२६'!F79+0</f>
        <v>245.72283457249065</v>
      </c>
      <c r="AJ74" s="10">
        <f>'नमुना नंबर.९ सन-२०२५-२०२६'!I79+0</f>
        <v>20</v>
      </c>
      <c r="AK74" s="10">
        <f>'नमुना नंबर.९ सन-२०२५-२०२६'!I79+0</f>
        <v>20</v>
      </c>
      <c r="AL74" s="10">
        <f>'नमुना नंबर.९ सन-२०२५-२०२६'!O79+0</f>
        <v>750</v>
      </c>
      <c r="AM74" s="16">
        <f>AI70+AJ70+AK70+AL70</f>
        <v>1035.7228345724907</v>
      </c>
    </row>
    <row r="75" spans="1:44" ht="75" customHeight="1">
      <c r="B75" s="2">
        <v>169</v>
      </c>
      <c r="C75" s="31" t="s">
        <v>6</v>
      </c>
      <c r="D75" s="32"/>
      <c r="G75" s="84" t="s">
        <v>7</v>
      </c>
      <c r="H75" s="84" t="s">
        <v>1123</v>
      </c>
      <c r="I75" s="2">
        <v>1946</v>
      </c>
      <c r="J75" s="33">
        <v>21</v>
      </c>
      <c r="K75" s="33">
        <v>13</v>
      </c>
      <c r="L75" s="34">
        <f t="shared" si="6"/>
        <v>273</v>
      </c>
      <c r="M75" s="35">
        <f t="shared" si="12"/>
        <v>25.371747211895912</v>
      </c>
      <c r="N75" s="52">
        <v>750</v>
      </c>
      <c r="O75" s="2">
        <v>15708</v>
      </c>
      <c r="P75" s="35">
        <f t="shared" ref="P75:P138" si="14">M75*AG75</f>
        <v>417568.21561338293</v>
      </c>
      <c r="Q75" s="37">
        <v>1</v>
      </c>
      <c r="R75" s="35">
        <v>1</v>
      </c>
      <c r="S75" s="35">
        <f t="shared" ref="S75:S106" si="15">M75*AG75*Q75*R75</f>
        <v>417568.21561338293</v>
      </c>
      <c r="T75" s="89">
        <v>0.75</v>
      </c>
      <c r="Y75" s="35">
        <f>'नमुना नंबर.९ सन-२०२५-२०२६'!F85+'नमुना नंबर.९ सन-२०२५-२०२६'!I85+'नमुना नंबर.९ सन-२०२५-२०२६'!L85+'नमुना नंबर.९ सन-२०२५-२०२६'!O85</f>
        <v>573.17616171003715</v>
      </c>
      <c r="Z75" s="34"/>
      <c r="AA75" s="34"/>
      <c r="AB75" s="34"/>
      <c r="AC75" s="34"/>
      <c r="AD75" s="34"/>
      <c r="AE75" s="108" t="s">
        <v>1124</v>
      </c>
      <c r="AF75" s="114"/>
      <c r="AG75" s="10">
        <f t="shared" ref="AG75:AG138" si="16">SUM(N75:O75)</f>
        <v>16458</v>
      </c>
      <c r="AH75" s="16">
        <f>'नमुना नंबर.९ सन-२०२५-२०२६'!I85+0</f>
        <v>30</v>
      </c>
      <c r="AI75" s="16">
        <f>'नमुना नंबर.९ सन-२०२५-२०२६'!F85+0</f>
        <v>313.17616171003715</v>
      </c>
      <c r="AJ75" s="10">
        <f>'नमुना नंबर.९ सन-२०२५-२०२६'!I85+0</f>
        <v>30</v>
      </c>
      <c r="AK75" s="10">
        <f>'नमुना नंबर.९ सन-२०२५-२०२६'!I85+0</f>
        <v>30</v>
      </c>
      <c r="AL75" s="10">
        <f>'नमुना नंबर.९ सन-२०२५-२०२६'!O85+0</f>
        <v>200</v>
      </c>
      <c r="AM75" s="16">
        <f t="shared" ref="AM75:AM138" si="17">AI75+AJ75+AK75+AL75</f>
        <v>573.17616171003715</v>
      </c>
    </row>
    <row r="76" spans="1:44" s="4" customFormat="1" ht="75" customHeight="1">
      <c r="A76"/>
      <c r="B76" s="2">
        <v>405</v>
      </c>
      <c r="C76" s="31" t="s">
        <v>6</v>
      </c>
      <c r="D76" s="32"/>
      <c r="G76" s="34"/>
      <c r="H76" s="84" t="s">
        <v>272</v>
      </c>
      <c r="I76" s="2">
        <v>2011</v>
      </c>
      <c r="J76" s="33">
        <v>18</v>
      </c>
      <c r="K76" s="33">
        <v>20</v>
      </c>
      <c r="L76" s="34">
        <f t="shared" si="6"/>
        <v>360</v>
      </c>
      <c r="M76" s="35">
        <f t="shared" si="12"/>
        <v>33.457249070631974</v>
      </c>
      <c r="N76" s="34">
        <v>750</v>
      </c>
      <c r="O76" s="2">
        <v>15708</v>
      </c>
      <c r="P76" s="35">
        <f t="shared" si="14"/>
        <v>550639.40520446107</v>
      </c>
      <c r="Q76" s="37">
        <v>0.9</v>
      </c>
      <c r="R76" s="35">
        <v>1</v>
      </c>
      <c r="S76" s="35">
        <f t="shared" si="15"/>
        <v>495575.46468401497</v>
      </c>
      <c r="T76" s="89">
        <v>0.85</v>
      </c>
      <c r="Y76" s="35">
        <f>'नमुना नंबर.९ सन-२०२५-२०२६'!F86+'नमुना नंबर.९ सन-२०२५-२०२६'!I86+'नमुना नंबर.९ सन-२०२५-२०२६'!L86+'नमुना नंबर.९ सन-२०२५-२०२६'!O86</f>
        <v>421.23914498141272</v>
      </c>
      <c r="Z76" s="34"/>
      <c r="AA76" s="34"/>
      <c r="AB76" s="34"/>
      <c r="AC76" s="34"/>
      <c r="AD76" s="34"/>
      <c r="AE76" s="106"/>
      <c r="AF76" s="117"/>
      <c r="AG76" s="14">
        <f t="shared" si="16"/>
        <v>16458</v>
      </c>
      <c r="AH76" s="15">
        <f>'नमुना नंबर.९ सन-२०२५-२०२६'!I86+0</f>
        <v>0</v>
      </c>
      <c r="AI76" s="15">
        <f>'नमुना नंबर.९ सन-२०२५-२०२६'!F86+0</f>
        <v>421.23914498141272</v>
      </c>
      <c r="AJ76" s="14">
        <f>'नमुना नंबर.९ सन-२०२५-२०२६'!I86+0</f>
        <v>0</v>
      </c>
      <c r="AK76" s="14">
        <f>'नमुना नंबर.९ सन-२०२५-२०२६'!I86+0</f>
        <v>0</v>
      </c>
      <c r="AL76" s="14">
        <f>'नमुना नंबर.९ सन-२०२५-२०२६'!O86+0</f>
        <v>0</v>
      </c>
      <c r="AM76" s="15">
        <f t="shared" si="17"/>
        <v>421.23914498141272</v>
      </c>
      <c r="AN76" s="14"/>
      <c r="AO76" s="14"/>
      <c r="AP76" s="14"/>
      <c r="AQ76" s="14"/>
      <c r="AR76" s="14"/>
    </row>
    <row r="77" spans="1:44" ht="75" customHeight="1">
      <c r="B77" s="2">
        <v>599</v>
      </c>
      <c r="C77" s="31" t="s">
        <v>111</v>
      </c>
      <c r="D77" s="32"/>
      <c r="G77" s="34"/>
      <c r="H77" s="84" t="s">
        <v>377</v>
      </c>
      <c r="I77" s="2">
        <v>2013</v>
      </c>
      <c r="J77" s="33">
        <v>14</v>
      </c>
      <c r="K77" s="33">
        <v>24</v>
      </c>
      <c r="L77" s="34">
        <f t="shared" si="6"/>
        <v>336</v>
      </c>
      <c r="M77" s="35">
        <f t="shared" si="12"/>
        <v>31.226765799256505</v>
      </c>
      <c r="N77" s="34">
        <v>750</v>
      </c>
      <c r="O77" s="2">
        <v>11088</v>
      </c>
      <c r="P77" s="35">
        <f t="shared" si="14"/>
        <v>369662.4535315985</v>
      </c>
      <c r="Q77" s="37">
        <v>0.9</v>
      </c>
      <c r="R77" s="35">
        <v>1</v>
      </c>
      <c r="S77" s="35">
        <f t="shared" si="15"/>
        <v>332696.20817843865</v>
      </c>
      <c r="T77" s="89">
        <v>0.75</v>
      </c>
      <c r="Y77" s="35">
        <f>'नमुना नंबर.९ सन-२०२५-२०२६'!F87+'नमुना नंबर.९ सन-२०२५-२०२६'!I87+'नमुना नंबर.९ सन-२०२५-२०२६'!L87+'नमुना नंबर.९ सन-२०२५-२०२६'!O87</f>
        <v>1059.522156133829</v>
      </c>
      <c r="Z77" s="34"/>
      <c r="AA77" s="34"/>
      <c r="AB77" s="34"/>
      <c r="AC77" s="34"/>
      <c r="AD77" s="34"/>
      <c r="AE77" s="106"/>
      <c r="AF77" s="114"/>
      <c r="AG77" s="10">
        <f t="shared" si="16"/>
        <v>11838</v>
      </c>
      <c r="AH77" s="16">
        <f>'नमुना नंबर.९ सन-२०२५-२०२६'!I87+0</f>
        <v>30</v>
      </c>
      <c r="AI77" s="16">
        <f>'नमुना नंबर.९ सन-२०२५-२०२६'!F87+0</f>
        <v>249.52215613382901</v>
      </c>
      <c r="AJ77" s="10">
        <f>'नमुना नंबर.९ सन-२०२५-२०२६'!I87+0</f>
        <v>30</v>
      </c>
      <c r="AK77" s="10">
        <f>'नमुना नंबर.९ सन-२०२५-२०२६'!I87+0</f>
        <v>30</v>
      </c>
      <c r="AL77" s="10">
        <f>'नमुना नंबर.९ सन-२०२५-२०२६'!O87+0</f>
        <v>750</v>
      </c>
      <c r="AM77" s="16">
        <f t="shared" si="17"/>
        <v>1059.522156133829</v>
      </c>
    </row>
    <row r="78" spans="1:44" ht="75" customHeight="1">
      <c r="B78" s="2">
        <v>251</v>
      </c>
      <c r="C78" s="31" t="s">
        <v>6</v>
      </c>
      <c r="D78" s="32"/>
      <c r="G78" s="84" t="s">
        <v>7</v>
      </c>
      <c r="H78" s="84" t="s">
        <v>259</v>
      </c>
      <c r="I78" s="2">
        <v>2001</v>
      </c>
      <c r="J78" s="33">
        <v>20</v>
      </c>
      <c r="K78" s="33">
        <v>33</v>
      </c>
      <c r="L78" s="34">
        <f t="shared" si="6"/>
        <v>660</v>
      </c>
      <c r="M78" s="35">
        <f t="shared" si="12"/>
        <v>61.338289962825279</v>
      </c>
      <c r="N78" s="52">
        <v>750</v>
      </c>
      <c r="O78" s="2">
        <v>19360</v>
      </c>
      <c r="P78" s="35">
        <f t="shared" si="14"/>
        <v>1233513.0111524165</v>
      </c>
      <c r="Q78" s="37">
        <v>0.8</v>
      </c>
      <c r="R78" s="35">
        <v>1</v>
      </c>
      <c r="S78" s="35">
        <f t="shared" si="15"/>
        <v>986810.40892193327</v>
      </c>
      <c r="T78" s="89">
        <v>1.35</v>
      </c>
      <c r="Y78" s="35">
        <f>'नमुना नंबर.९ सन-२०२५-२०२६'!F88+'नमुना नंबर.९ सन-२०२५-२०२६'!I88+'नमुना नंबर.९ सन-२०२५-२०२६'!L88+'नमुना नंबर.९ सन-२०२५-२०२६'!O88</f>
        <v>2142.1940520446096</v>
      </c>
      <c r="Z78" s="34"/>
      <c r="AA78" s="34"/>
      <c r="AB78" s="34"/>
      <c r="AC78" s="34"/>
      <c r="AD78" s="34"/>
      <c r="AE78" s="106"/>
      <c r="AF78" s="117"/>
      <c r="AG78" s="14">
        <f t="shared" si="16"/>
        <v>20110</v>
      </c>
      <c r="AH78" s="15">
        <f>'नमुना नंबर.९ सन-२०२५-२०२६'!I88+0</f>
        <v>30</v>
      </c>
      <c r="AI78" s="15">
        <f>'नमुना नंबर.९ सन-२०२५-२०२६'!F88+0</f>
        <v>1332.1940520446099</v>
      </c>
      <c r="AJ78" s="14">
        <f>'नमुना नंबर.९ सन-२०२५-२०२६'!I88+0</f>
        <v>30</v>
      </c>
      <c r="AK78" s="14">
        <f>'नमुना नंबर.९ सन-२०२५-२०२६'!I88+0</f>
        <v>30</v>
      </c>
      <c r="AL78" s="14">
        <f>'नमुना नंबर.९ सन-२०२५-२०२६'!O88+0</f>
        <v>750</v>
      </c>
      <c r="AM78" s="15">
        <f t="shared" si="17"/>
        <v>2142.1940520446096</v>
      </c>
      <c r="AN78" s="14"/>
      <c r="AO78" s="14"/>
      <c r="AP78" s="14"/>
      <c r="AQ78" s="14"/>
      <c r="AR78" s="14"/>
    </row>
    <row r="79" spans="1:44" ht="75" customHeight="1">
      <c r="B79" s="2">
        <v>618</v>
      </c>
      <c r="C79" s="43" t="s">
        <v>816</v>
      </c>
      <c r="D79" s="32"/>
      <c r="G79" s="84" t="s">
        <v>7</v>
      </c>
      <c r="H79" s="84" t="s">
        <v>817</v>
      </c>
      <c r="I79" s="2">
        <v>2021</v>
      </c>
      <c r="J79" s="33">
        <v>20</v>
      </c>
      <c r="K79" s="33">
        <v>21</v>
      </c>
      <c r="L79" s="34">
        <f t="shared" si="6"/>
        <v>420</v>
      </c>
      <c r="M79" s="35">
        <f t="shared" si="12"/>
        <v>39.033457249070629</v>
      </c>
      <c r="N79" s="34">
        <v>750</v>
      </c>
      <c r="O79" s="2">
        <v>15708</v>
      </c>
      <c r="P79" s="35">
        <f t="shared" si="14"/>
        <v>642412.63940520445</v>
      </c>
      <c r="Q79" s="37">
        <v>0.95</v>
      </c>
      <c r="R79" s="35">
        <v>1</v>
      </c>
      <c r="S79" s="35">
        <f t="shared" si="15"/>
        <v>610292.00743494416</v>
      </c>
      <c r="T79" s="89">
        <v>0.85</v>
      </c>
      <c r="Y79" s="35">
        <f>'नमुना नंबर.९ सन-२०२५-२०२६'!F90+'नमुना नंबर.९ सन-२०२५-२०२६'!I90+'नमुना नंबर.९ सन-२०२५-२०२६'!L90+'नमुना नंबर.९ सन-२०२५-२०२६'!O90</f>
        <v>518.74820631970249</v>
      </c>
      <c r="Z79" s="34"/>
      <c r="AA79" s="34"/>
      <c r="AB79" s="34"/>
      <c r="AC79" s="34"/>
      <c r="AD79" s="34"/>
      <c r="AE79" s="108" t="s">
        <v>990</v>
      </c>
      <c r="AF79" s="114"/>
      <c r="AG79" s="10">
        <f t="shared" si="16"/>
        <v>16458</v>
      </c>
      <c r="AH79" s="16">
        <f>'नमुना नंबर.९ सन-२०२५-२०२६'!I90+0</f>
        <v>0</v>
      </c>
      <c r="AI79" s="16">
        <f>'नमुना नंबर.९ सन-२०२५-२०२६'!F90+0</f>
        <v>518.74820631970249</v>
      </c>
      <c r="AJ79" s="10">
        <f>'नमुना नंबर.९ सन-२०२५-२०२६'!I90+0</f>
        <v>0</v>
      </c>
      <c r="AK79" s="10">
        <f>'नमुना नंबर.९ सन-२०२५-२०२६'!I90+0</f>
        <v>0</v>
      </c>
      <c r="AL79" s="10">
        <f>'नमुना नंबर.९ सन-२०२५-२०२६'!O90+0</f>
        <v>0</v>
      </c>
      <c r="AM79" s="16">
        <f t="shared" si="17"/>
        <v>518.74820631970249</v>
      </c>
    </row>
    <row r="80" spans="1:44" ht="75" customHeight="1">
      <c r="B80" s="2">
        <v>64</v>
      </c>
      <c r="C80" s="31" t="s">
        <v>6</v>
      </c>
      <c r="D80" s="32"/>
      <c r="G80" s="34"/>
      <c r="H80" s="38" t="s">
        <v>920</v>
      </c>
      <c r="I80" s="2">
        <v>2017</v>
      </c>
      <c r="J80" s="33">
        <v>16</v>
      </c>
      <c r="K80" s="33">
        <v>38</v>
      </c>
      <c r="L80" s="34">
        <f t="shared" si="6"/>
        <v>608</v>
      </c>
      <c r="M80" s="35">
        <f t="shared" si="12"/>
        <v>56.505576208178439</v>
      </c>
      <c r="N80" s="34">
        <v>750</v>
      </c>
      <c r="O80" s="2">
        <v>15708</v>
      </c>
      <c r="P80" s="35">
        <f t="shared" si="14"/>
        <v>929968.77323420078</v>
      </c>
      <c r="Q80" s="37">
        <v>1</v>
      </c>
      <c r="R80" s="35">
        <v>1</v>
      </c>
      <c r="S80" s="35">
        <f t="shared" si="15"/>
        <v>929968.77323420078</v>
      </c>
      <c r="T80" s="89">
        <v>0.85</v>
      </c>
      <c r="Y80" s="35">
        <f>'नमुना नंबर.९ सन-२०२५-२०२६'!F91+'नमुना नंबर.९ सन-२०२५-२०२६'!I91+'नमुना नंबर.९ सन-२०२५-२०२६'!L91+'नमुना नंबर.९ सन-२०२५-२०२६'!O91</f>
        <v>1620.4734572490706</v>
      </c>
      <c r="Z80" s="34"/>
      <c r="AA80" s="34"/>
      <c r="AB80" s="34"/>
      <c r="AC80" s="34"/>
      <c r="AD80" s="34"/>
      <c r="AE80" s="106"/>
      <c r="AF80" s="117"/>
      <c r="AG80" s="14">
        <f t="shared" si="16"/>
        <v>16458</v>
      </c>
      <c r="AH80" s="15">
        <f>'नमुना नंबर.९ सन-२०२५-२०२६'!I91+0</f>
        <v>40</v>
      </c>
      <c r="AI80" s="15">
        <f>'नमुना नंबर.९ सन-२०२५-२०२६'!F91+0</f>
        <v>790.47345724907063</v>
      </c>
      <c r="AJ80" s="14">
        <f>'नमुना नंबर.९ सन-२०२५-२०२६'!I91+0</f>
        <v>40</v>
      </c>
      <c r="AK80" s="14">
        <f>'नमुना नंबर.९ सन-२०२५-२०२६'!I91+0</f>
        <v>40</v>
      </c>
      <c r="AL80" s="14">
        <f>'नमुना नंबर.९ सन-२०२५-२०२६'!O91+0</f>
        <v>750</v>
      </c>
      <c r="AM80" s="15">
        <f t="shared" si="17"/>
        <v>1620.4734572490706</v>
      </c>
      <c r="AN80" s="14"/>
      <c r="AO80" s="14"/>
      <c r="AP80" s="14"/>
      <c r="AQ80" s="14"/>
      <c r="AR80" s="14"/>
    </row>
    <row r="81" spans="2:44" ht="75" customHeight="1">
      <c r="B81" s="2">
        <v>453</v>
      </c>
      <c r="C81" s="31" t="s">
        <v>92</v>
      </c>
      <c r="D81" s="32"/>
      <c r="G81" s="84" t="s">
        <v>7</v>
      </c>
      <c r="H81" s="84" t="s">
        <v>330</v>
      </c>
      <c r="I81" s="2">
        <v>2001</v>
      </c>
      <c r="J81" s="33">
        <v>10</v>
      </c>
      <c r="K81" s="33">
        <v>18</v>
      </c>
      <c r="L81" s="34">
        <f t="shared" si="6"/>
        <v>180</v>
      </c>
      <c r="M81" s="35">
        <f t="shared" si="12"/>
        <v>16.728624535315987</v>
      </c>
      <c r="N81" s="34">
        <v>750</v>
      </c>
      <c r="O81" s="2">
        <v>11088</v>
      </c>
      <c r="P81" s="35">
        <f t="shared" si="14"/>
        <v>198033.45724907066</v>
      </c>
      <c r="Q81" s="37">
        <v>0.9</v>
      </c>
      <c r="R81" s="35">
        <v>1</v>
      </c>
      <c r="S81" s="35">
        <f t="shared" si="15"/>
        <v>178230.1115241636</v>
      </c>
      <c r="T81" s="89">
        <v>0.75</v>
      </c>
      <c r="Y81" s="35">
        <f>'नमुना नंबर.९ सन-२०२५-२०२६'!F92+'नमुना नंबर.९ सन-२०२५-२०२६'!I92+'नमुना नंबर.९ सन-२०२५-२०२६'!L92+'नमुना नंबर.९ सन-२०२५-२०२६'!O92</f>
        <v>373.67258364312272</v>
      </c>
      <c r="Z81" s="34"/>
      <c r="AA81" s="34"/>
      <c r="AB81" s="34"/>
      <c r="AC81" s="34"/>
      <c r="AD81" s="34"/>
      <c r="AE81" s="108" t="s">
        <v>996</v>
      </c>
      <c r="AF81" s="117"/>
      <c r="AG81" s="14">
        <f t="shared" si="16"/>
        <v>11838</v>
      </c>
      <c r="AH81" s="15">
        <f>'नमुना नंबर.९ सन-२०२५-२०२६'!I92+0</f>
        <v>20</v>
      </c>
      <c r="AI81" s="15">
        <f>'नमुना नंबर.९ सन-२०२५-२०२६'!F92+0</f>
        <v>133.67258364312269</v>
      </c>
      <c r="AJ81" s="14">
        <f>'नमुना नंबर.९ सन-२०२५-२०२६'!I92+0</f>
        <v>20</v>
      </c>
      <c r="AK81" s="14">
        <f>'नमुना नंबर.९ सन-२०२५-२०२६'!I92+0</f>
        <v>20</v>
      </c>
      <c r="AL81" s="14">
        <f>'नमुना नंबर.९ सन-२०२५-२०२६'!O92+0</f>
        <v>200</v>
      </c>
      <c r="AM81" s="15">
        <f t="shared" si="17"/>
        <v>373.67258364312272</v>
      </c>
      <c r="AN81" s="14"/>
      <c r="AO81" s="14"/>
      <c r="AP81" s="14"/>
      <c r="AQ81" s="14"/>
      <c r="AR81" s="14"/>
    </row>
    <row r="82" spans="2:44" ht="75" customHeight="1">
      <c r="B82" s="2">
        <v>103</v>
      </c>
      <c r="C82" s="31" t="s">
        <v>6</v>
      </c>
      <c r="D82" s="32"/>
      <c r="G82" s="151" t="s">
        <v>7</v>
      </c>
      <c r="H82" s="84" t="s">
        <v>182</v>
      </c>
      <c r="I82" s="2">
        <v>2011</v>
      </c>
      <c r="J82" s="33">
        <v>27</v>
      </c>
      <c r="K82" s="33">
        <v>22</v>
      </c>
      <c r="L82" s="34">
        <f t="shared" si="6"/>
        <v>594</v>
      </c>
      <c r="M82" s="35">
        <f t="shared" si="12"/>
        <v>55.204460966542754</v>
      </c>
      <c r="N82" s="34">
        <v>750</v>
      </c>
      <c r="O82" s="2">
        <v>11088</v>
      </c>
      <c r="P82" s="35">
        <f t="shared" si="14"/>
        <v>653510.40892193315</v>
      </c>
      <c r="Q82" s="37">
        <v>1</v>
      </c>
      <c r="R82" s="35">
        <v>1</v>
      </c>
      <c r="S82" s="35">
        <f t="shared" si="15"/>
        <v>653510.40892193315</v>
      </c>
      <c r="T82" s="89">
        <v>0.85</v>
      </c>
      <c r="Y82" s="35">
        <f>'नमुना नंबर.९ सन-२०२५-२०२६'!F93+'नमुना नंबर.९ सन-२०२५-२०२६'!I93+'नमुना नंबर.९ सन-२०२५-२०२६'!L93+'नमुना नंबर.९ सन-२०२५-२०२६'!O93</f>
        <v>1365.4838475836432</v>
      </c>
      <c r="Z82" s="34"/>
      <c r="AA82" s="34"/>
      <c r="AB82" s="34"/>
      <c r="AC82" s="34"/>
      <c r="AD82" s="34"/>
      <c r="AE82" s="106"/>
      <c r="AF82" s="114"/>
      <c r="AG82" s="10">
        <f t="shared" si="16"/>
        <v>11838</v>
      </c>
      <c r="AH82" s="16">
        <f>'नमुना नंबर.९ सन-२०२५-२०२६'!I93+0</f>
        <v>30</v>
      </c>
      <c r="AI82" s="16">
        <f>'नमुना नंबर.९ सन-२०२५-२०२६'!F93+0</f>
        <v>555.48384758364318</v>
      </c>
      <c r="AJ82" s="10">
        <f>'नमुना नंबर.९ सन-२०२५-२०२६'!I93+0</f>
        <v>30</v>
      </c>
      <c r="AK82" s="10">
        <f>'नमुना नंबर.९ सन-२०२५-२०२६'!I93+0</f>
        <v>30</v>
      </c>
      <c r="AL82" s="10">
        <f>'नमुना नंबर.९ सन-२०२५-२०२६'!O93+0</f>
        <v>750</v>
      </c>
      <c r="AM82" s="16">
        <f t="shared" si="17"/>
        <v>1365.4838475836432</v>
      </c>
    </row>
    <row r="83" spans="2:44" ht="75" customHeight="1">
      <c r="B83" s="2">
        <v>416</v>
      </c>
      <c r="C83" s="31" t="s">
        <v>92</v>
      </c>
      <c r="D83" s="32"/>
      <c r="G83" s="84" t="s">
        <v>7</v>
      </c>
      <c r="H83" s="84" t="s">
        <v>317</v>
      </c>
      <c r="I83" s="2">
        <v>1997</v>
      </c>
      <c r="J83" s="33">
        <v>21</v>
      </c>
      <c r="K83" s="33">
        <v>17</v>
      </c>
      <c r="L83" s="34">
        <f t="shared" si="6"/>
        <v>357</v>
      </c>
      <c r="M83" s="35">
        <f t="shared" si="12"/>
        <v>33.17843866171004</v>
      </c>
      <c r="N83" s="34">
        <v>750</v>
      </c>
      <c r="O83" s="2">
        <v>11088</v>
      </c>
      <c r="P83" s="35">
        <f t="shared" si="14"/>
        <v>392766.35687732347</v>
      </c>
      <c r="Q83" s="37">
        <v>0.85</v>
      </c>
      <c r="R83" s="35">
        <v>1</v>
      </c>
      <c r="S83" s="35">
        <f t="shared" si="15"/>
        <v>333851.40334572492</v>
      </c>
      <c r="T83" s="89">
        <v>0.75</v>
      </c>
      <c r="Y83" s="35">
        <f>'नमुना नंबर.९ सन-२०२५-२०२६'!F94+'नमुना नंबर.९ सन-२०२५-२०२६'!I94+'नमुना नंबर.९ सन-२०२५-२०२६'!L94+'नमुना नंबर.९ सन-२०२५-२०२६'!O94</f>
        <v>510.38855250929367</v>
      </c>
      <c r="Z83" s="34"/>
      <c r="AA83" s="34"/>
      <c r="AB83" s="34"/>
      <c r="AC83" s="34"/>
      <c r="AD83" s="34"/>
      <c r="AE83" s="106"/>
      <c r="AF83" s="114"/>
      <c r="AG83" s="9">
        <f t="shared" si="16"/>
        <v>11838</v>
      </c>
      <c r="AH83" s="13">
        <f>'नमुना नंबर.९ सन-२०२५-२०२६'!I94+0</f>
        <v>30</v>
      </c>
      <c r="AI83" s="13">
        <f>'नमुना नंबर.९ सन-२०२५-२०२६'!F94+0</f>
        <v>250.38855250929367</v>
      </c>
      <c r="AJ83" s="9">
        <f>'नमुना नंबर.९ सन-२०२५-२०२६'!I94+0</f>
        <v>30</v>
      </c>
      <c r="AK83" s="9">
        <f>'नमुना नंबर.९ सन-२०२५-२०२६'!I94+0</f>
        <v>30</v>
      </c>
      <c r="AL83" s="9">
        <f>'नमुना नंबर.९ सन-२०२५-२०२६'!O94+0</f>
        <v>200</v>
      </c>
      <c r="AM83" s="13">
        <f t="shared" si="17"/>
        <v>510.38855250929367</v>
      </c>
      <c r="AN83" s="9"/>
      <c r="AO83" s="9"/>
      <c r="AP83" s="9"/>
      <c r="AQ83" s="9"/>
      <c r="AR83" s="9"/>
    </row>
    <row r="84" spans="2:44" ht="75" customHeight="1">
      <c r="B84" s="2">
        <v>81</v>
      </c>
      <c r="C84" s="31" t="s">
        <v>6</v>
      </c>
      <c r="D84" s="32"/>
      <c r="G84" s="34"/>
      <c r="H84" s="84" t="s">
        <v>170</v>
      </c>
      <c r="I84" s="2">
        <v>2004</v>
      </c>
      <c r="J84" s="33">
        <v>42</v>
      </c>
      <c r="K84" s="33">
        <v>20</v>
      </c>
      <c r="L84" s="34">
        <f t="shared" si="6"/>
        <v>840</v>
      </c>
      <c r="M84" s="35">
        <f t="shared" si="12"/>
        <v>78.066914498141259</v>
      </c>
      <c r="N84" s="34">
        <v>750</v>
      </c>
      <c r="O84" s="2">
        <v>11088</v>
      </c>
      <c r="P84" s="35">
        <f t="shared" si="14"/>
        <v>924156.13382899622</v>
      </c>
      <c r="Q84" s="37">
        <v>0.85</v>
      </c>
      <c r="R84" s="35">
        <v>1</v>
      </c>
      <c r="S84" s="35">
        <f t="shared" si="15"/>
        <v>785532.71375464671</v>
      </c>
      <c r="T84" s="89">
        <v>0.75</v>
      </c>
      <c r="Y84" s="35">
        <f>'नमुना नंबर.९ सन-२०२५-२०२६'!F95+'नमुना नंबर.९ सन-२०२५-२०२६'!I95+'नमुना नंबर.९ सन-२०२५-२०२६'!L95+'नमुना नंबर.९ सन-२०२५-२०२६'!O95</f>
        <v>2169.1495353159853</v>
      </c>
      <c r="Z84" s="34"/>
      <c r="AA84" s="34"/>
      <c r="AB84" s="34"/>
      <c r="AC84" s="34"/>
      <c r="AD84" s="34"/>
      <c r="AE84" s="106"/>
      <c r="AF84" s="116"/>
      <c r="AG84" s="11">
        <f t="shared" si="16"/>
        <v>11838</v>
      </c>
      <c r="AH84" s="12">
        <f>'नमुना नंबर.९ सन-२०२५-२०२६'!I95+0</f>
        <v>40</v>
      </c>
      <c r="AI84" s="12">
        <f>'नमुना नंबर.९ सन-२०२५-२०२६'!F95+0</f>
        <v>589.14953531598508</v>
      </c>
      <c r="AJ84" s="11">
        <f>'नमुना नंबर.९ सन-२०२५-२०२६'!I95+0</f>
        <v>40</v>
      </c>
      <c r="AK84" s="11">
        <f>'नमुना नंबर.९ सन-२०२५-२०२६'!I95+0</f>
        <v>40</v>
      </c>
      <c r="AL84" s="11">
        <f>'नमुना नंबर.९ सन-२०२५-२०२६'!O95+0</f>
        <v>1500</v>
      </c>
      <c r="AM84" s="12">
        <f t="shared" si="17"/>
        <v>2169.1495353159853</v>
      </c>
      <c r="AN84" s="11"/>
      <c r="AO84" s="11"/>
      <c r="AP84" s="11"/>
      <c r="AQ84" s="11"/>
      <c r="AR84" s="11"/>
    </row>
    <row r="85" spans="2:44" ht="60.6" customHeight="1">
      <c r="B85" s="2">
        <v>504</v>
      </c>
      <c r="C85" s="31" t="s">
        <v>92</v>
      </c>
      <c r="D85" s="32"/>
      <c r="G85" s="34"/>
      <c r="H85" s="84" t="s">
        <v>336</v>
      </c>
      <c r="I85" s="2">
        <v>1997</v>
      </c>
      <c r="J85" s="33">
        <v>18</v>
      </c>
      <c r="K85" s="33">
        <v>15</v>
      </c>
      <c r="L85" s="34">
        <f t="shared" si="6"/>
        <v>270</v>
      </c>
      <c r="M85" s="35">
        <f t="shared" si="12"/>
        <v>25.092936802973977</v>
      </c>
      <c r="N85" s="34">
        <v>750</v>
      </c>
      <c r="O85" s="2">
        <v>15708</v>
      </c>
      <c r="P85" s="35">
        <f t="shared" si="14"/>
        <v>412979.55390334572</v>
      </c>
      <c r="Q85" s="37">
        <v>0.7</v>
      </c>
      <c r="R85" s="35">
        <v>1</v>
      </c>
      <c r="S85" s="35">
        <f t="shared" si="15"/>
        <v>289085.68773234199</v>
      </c>
      <c r="T85" s="89">
        <v>0.85</v>
      </c>
      <c r="Y85" s="35">
        <f>'नमुना नंबर.९ सन-२०२५-२०२६'!F97+'नमुना नंबर.९ सन-२०२५-२०२६'!I97+'नमुना नंबर.९ सन-२०२५-२०२६'!L97+'नमुना नंबर.९ सन-२०२५-२०२६'!O97</f>
        <v>485.72283457249068</v>
      </c>
      <c r="Z85" s="34"/>
      <c r="AA85" s="34"/>
      <c r="AB85" s="34"/>
      <c r="AC85" s="34"/>
      <c r="AD85" s="34"/>
      <c r="AE85" s="106"/>
      <c r="AF85" s="114"/>
      <c r="AG85" s="10">
        <f t="shared" si="16"/>
        <v>16458</v>
      </c>
      <c r="AH85" s="16">
        <f>'नमुना नंबर.९ सन-२०२५-२०२६'!I97+0</f>
        <v>20</v>
      </c>
      <c r="AI85" s="16">
        <f>'नमुना नंबर.९ सन-२०२५-२०२६'!F97+0</f>
        <v>245.72283457249065</v>
      </c>
      <c r="AJ85" s="10">
        <f>'नमुना नंबर.९ सन-२०२५-२०२६'!I97+0</f>
        <v>20</v>
      </c>
      <c r="AK85" s="10">
        <f>'नमुना नंबर.९ सन-२०२५-२०२६'!I97+0</f>
        <v>20</v>
      </c>
      <c r="AL85" s="10">
        <f>'नमुना नंबर.९ सन-२०२५-२०२६'!O97+0</f>
        <v>200</v>
      </c>
      <c r="AM85" s="16">
        <f t="shared" si="17"/>
        <v>485.72283457249068</v>
      </c>
    </row>
    <row r="86" spans="2:44" ht="62.45" customHeight="1">
      <c r="B86" s="2">
        <v>459</v>
      </c>
      <c r="C86" s="31" t="s">
        <v>92</v>
      </c>
      <c r="D86" s="32"/>
      <c r="G86" s="34"/>
      <c r="H86" s="84" t="s">
        <v>334</v>
      </c>
      <c r="I86" s="2">
        <v>2017</v>
      </c>
      <c r="J86" s="33">
        <v>30</v>
      </c>
      <c r="K86" s="33">
        <v>23</v>
      </c>
      <c r="L86" s="34">
        <f t="shared" si="6"/>
        <v>690</v>
      </c>
      <c r="M86" s="35">
        <f t="shared" si="12"/>
        <v>64.126394052044617</v>
      </c>
      <c r="N86" s="34">
        <v>750</v>
      </c>
      <c r="O86" s="2">
        <v>15708</v>
      </c>
      <c r="P86" s="35">
        <f t="shared" si="14"/>
        <v>1055392.1933085504</v>
      </c>
      <c r="Q86" s="37">
        <v>1</v>
      </c>
      <c r="R86" s="35">
        <v>1</v>
      </c>
      <c r="S86" s="35">
        <f t="shared" si="15"/>
        <v>1055392.1933085504</v>
      </c>
      <c r="T86" s="89">
        <v>0.85</v>
      </c>
      <c r="Y86" s="35">
        <f>'नमुना नंबर.९ सन-२०२५-२०२६'!F98+'नमुना नंबर.९ सन-२०२५-२०२६'!I98+'नमुना नंबर.९ सन-२०२५-२०२६'!L98+'नमुना नंबर.९ सन-२०२५-२०२६'!O98</f>
        <v>1157.0833643122678</v>
      </c>
      <c r="Z86" s="34"/>
      <c r="AA86" s="34"/>
      <c r="AB86" s="34"/>
      <c r="AC86" s="34"/>
      <c r="AD86" s="34"/>
      <c r="AE86" s="106"/>
      <c r="AF86" s="114"/>
      <c r="AG86" s="10">
        <f t="shared" si="16"/>
        <v>16458</v>
      </c>
      <c r="AH86" s="16">
        <f>'नमुना नंबर.९ सन-२०२५-२०२६'!I98+0</f>
        <v>30</v>
      </c>
      <c r="AI86" s="16">
        <f>'नमुना नंबर.९ सन-२०२५-२०२६'!F98+0</f>
        <v>897.08336431226769</v>
      </c>
      <c r="AJ86" s="10">
        <f>'नमुना नंबर.९ सन-२०२५-२०२६'!I98+0</f>
        <v>30</v>
      </c>
      <c r="AK86" s="10">
        <f>'नमुना नंबर.९ सन-२०२५-२०२६'!I98+0</f>
        <v>30</v>
      </c>
      <c r="AL86" s="10">
        <f>'नमुना नंबर.९ सन-२०२५-२०२६'!O98+0</f>
        <v>200</v>
      </c>
      <c r="AM86" s="16">
        <f t="shared" si="17"/>
        <v>1157.0833643122678</v>
      </c>
    </row>
    <row r="87" spans="2:44" ht="75" customHeight="1">
      <c r="B87" s="2">
        <v>100</v>
      </c>
      <c r="C87" s="31" t="s">
        <v>6</v>
      </c>
      <c r="D87" s="32"/>
      <c r="H87" s="84" t="s">
        <v>181</v>
      </c>
      <c r="I87" s="2">
        <v>2011</v>
      </c>
      <c r="J87" s="33">
        <v>27</v>
      </c>
      <c r="K87" s="33">
        <v>25</v>
      </c>
      <c r="L87" s="34">
        <f t="shared" si="6"/>
        <v>675</v>
      </c>
      <c r="M87" s="35">
        <f t="shared" si="12"/>
        <v>62.732342007434944</v>
      </c>
      <c r="N87" s="34">
        <v>750</v>
      </c>
      <c r="O87" s="2">
        <v>15708</v>
      </c>
      <c r="P87" s="35">
        <f t="shared" si="14"/>
        <v>1032448.8847583643</v>
      </c>
      <c r="Q87" s="37">
        <v>0.9</v>
      </c>
      <c r="R87" s="35">
        <v>1</v>
      </c>
      <c r="S87" s="35">
        <f t="shared" si="15"/>
        <v>929203.99628252792</v>
      </c>
      <c r="T87" s="89">
        <v>0.85</v>
      </c>
      <c r="Y87" s="35">
        <f>'नमुना नंबर.९ सन-२०२५-२०२६'!F99+'नमुना नंबर.९ सन-२०२५-२०२६'!I99+'नमुना नंबर.९ सन-२०२५-२०२६'!L99+'नमुना नंबर.९ सन-२०२५-२०२६'!O99</f>
        <v>1599.8233968401487</v>
      </c>
      <c r="Z87" s="34"/>
      <c r="AA87" s="34"/>
      <c r="AB87" s="34"/>
      <c r="AC87" s="34"/>
      <c r="AD87" s="34"/>
      <c r="AE87" s="106"/>
      <c r="AF87" s="114"/>
      <c r="AG87" s="9">
        <f t="shared" si="16"/>
        <v>16458</v>
      </c>
      <c r="AH87" s="13">
        <f>'नमुना नंबर.९ सन-२०२५-२०२६'!I99+0</f>
        <v>30</v>
      </c>
      <c r="AI87" s="13">
        <f>'नमुना नंबर.९ सन-२०२५-२०२६'!F99+0</f>
        <v>789.82339684014869</v>
      </c>
      <c r="AJ87" s="9">
        <f>'नमुना नंबर.९ सन-२०२५-२०२६'!I99+0</f>
        <v>30</v>
      </c>
      <c r="AK87" s="9">
        <f>'नमुना नंबर.९ सन-२०२५-२०२६'!I99+0</f>
        <v>30</v>
      </c>
      <c r="AL87" s="9">
        <f>'नमुना नंबर.९ सन-२०२५-२०२६'!O99+0</f>
        <v>750</v>
      </c>
      <c r="AM87" s="13">
        <f t="shared" si="17"/>
        <v>1599.8233968401487</v>
      </c>
      <c r="AN87" s="9"/>
      <c r="AO87" s="9"/>
      <c r="AP87" s="9"/>
      <c r="AQ87" s="9"/>
      <c r="AR87" s="9"/>
    </row>
    <row r="88" spans="2:44" ht="75" customHeight="1">
      <c r="B88" s="2">
        <v>216</v>
      </c>
      <c r="C88" s="31" t="s">
        <v>6</v>
      </c>
      <c r="D88" s="32"/>
      <c r="H88" s="84" t="s">
        <v>811</v>
      </c>
      <c r="I88" s="2">
        <v>2008</v>
      </c>
      <c r="J88" s="33">
        <v>18</v>
      </c>
      <c r="K88" s="33">
        <v>13</v>
      </c>
      <c r="L88" s="34">
        <f t="shared" si="6"/>
        <v>234</v>
      </c>
      <c r="M88" s="35">
        <f t="shared" si="12"/>
        <v>21.74721189591078</v>
      </c>
      <c r="N88" s="34">
        <v>750</v>
      </c>
      <c r="O88" s="2">
        <v>11088</v>
      </c>
      <c r="P88" s="35">
        <f t="shared" si="14"/>
        <v>257443.49442379182</v>
      </c>
      <c r="Q88" s="37">
        <v>0.95</v>
      </c>
      <c r="R88" s="35">
        <v>1</v>
      </c>
      <c r="S88" s="35">
        <f t="shared" si="15"/>
        <v>244571.31970260222</v>
      </c>
      <c r="T88" s="89">
        <v>0.75</v>
      </c>
      <c r="Y88" s="35">
        <f>'नमुना नंबर.९ सन-२०२५-२०२६'!F100+'नमुना नंबर.९ सन-२०२५-२०२६'!I100+'नमुना नंबर.९ सन-२०२५-२०२६'!L100+'नमुना नंबर.९ सन-२०२५-२०२६'!O100</f>
        <v>973.42848977695166</v>
      </c>
      <c r="Z88" s="34"/>
      <c r="AA88" s="34"/>
      <c r="AB88" s="34"/>
      <c r="AC88" s="34"/>
      <c r="AD88" s="34"/>
      <c r="AE88" s="108"/>
      <c r="AF88" s="114"/>
      <c r="AG88" s="10">
        <f t="shared" si="16"/>
        <v>11838</v>
      </c>
      <c r="AH88" s="16">
        <f>'नमुना नंबर.९ सन-२०२५-२०२६'!I100+0</f>
        <v>20</v>
      </c>
      <c r="AI88" s="16">
        <f>'नमुना नंबर.९ सन-२०२५-२०२६'!F100+0</f>
        <v>183.42848977695166</v>
      </c>
      <c r="AJ88" s="10">
        <f>'नमुना नंबर.९ सन-२०२५-२०२६'!I100+0</f>
        <v>20</v>
      </c>
      <c r="AK88" s="10">
        <f>'नमुना नंबर.९ सन-२०२५-२०२६'!I100+0</f>
        <v>20</v>
      </c>
      <c r="AL88" s="10">
        <f>'नमुना नंबर.९ सन-२०२५-२०२६'!O100+0</f>
        <v>750</v>
      </c>
      <c r="AM88" s="16">
        <f t="shared" si="17"/>
        <v>973.42848977695166</v>
      </c>
    </row>
    <row r="89" spans="2:44" ht="75" customHeight="1">
      <c r="B89" s="2">
        <v>228</v>
      </c>
      <c r="C89" s="31" t="s">
        <v>6</v>
      </c>
      <c r="D89" s="32"/>
      <c r="G89" s="34"/>
      <c r="H89" s="84" t="s">
        <v>184</v>
      </c>
      <c r="I89" s="2">
        <v>2025</v>
      </c>
      <c r="J89" s="33">
        <v>18</v>
      </c>
      <c r="K89" s="33">
        <v>13</v>
      </c>
      <c r="L89" s="34">
        <f t="shared" si="6"/>
        <v>234</v>
      </c>
      <c r="M89" s="35">
        <f t="shared" si="12"/>
        <v>21.74721189591078</v>
      </c>
      <c r="N89" s="34">
        <v>750</v>
      </c>
      <c r="O89" s="2">
        <v>15708</v>
      </c>
      <c r="P89" s="35">
        <f t="shared" si="14"/>
        <v>357915.61338289961</v>
      </c>
      <c r="Q89" s="37">
        <v>1</v>
      </c>
      <c r="R89" s="35">
        <v>1</v>
      </c>
      <c r="S89" s="35">
        <f t="shared" si="15"/>
        <v>357915.61338289961</v>
      </c>
      <c r="T89" s="89">
        <v>0.85</v>
      </c>
      <c r="Y89" s="35">
        <f>'नमुना नंबर.९ सन-२०२५-२०२६'!F101+'नमुना नंबर.९ सन-२०२५-२०२६'!I101+'नमुना नंबर.९ सन-२०२५-२०२६'!L101+'नमुना नंबर.९ सन-२०२५-२०२६'!O101</f>
        <v>544.2282713754646</v>
      </c>
      <c r="Z89" s="34"/>
      <c r="AA89" s="34"/>
      <c r="AB89" s="34"/>
      <c r="AC89" s="34"/>
      <c r="AD89" s="34"/>
      <c r="AE89" s="106"/>
      <c r="AF89" s="114"/>
      <c r="AG89" s="10">
        <f t="shared" si="16"/>
        <v>16458</v>
      </c>
      <c r="AH89" s="16">
        <f>'नमुना नंबर.९ सन-२०२५-२०२६'!I101+0</f>
        <v>20</v>
      </c>
      <c r="AI89" s="16">
        <f>'नमुना नंबर.९ सन-२०२५-२०२६'!F101+0</f>
        <v>304.22827137546466</v>
      </c>
      <c r="AJ89" s="10">
        <f>'नमुना नंबर.९ सन-२०२५-२०२६'!I101+0</f>
        <v>20</v>
      </c>
      <c r="AK89" s="10">
        <f>'नमुना नंबर.९ सन-२०२५-२०२६'!I101+0</f>
        <v>20</v>
      </c>
      <c r="AL89" s="10">
        <f>'नमुना नंबर.९ सन-२०२५-२०२६'!O101+0</f>
        <v>200</v>
      </c>
      <c r="AM89" s="16">
        <f t="shared" si="17"/>
        <v>544.2282713754646</v>
      </c>
    </row>
    <row r="90" spans="2:44" ht="75" customHeight="1">
      <c r="B90" s="2"/>
      <c r="C90" s="31" t="s">
        <v>92</v>
      </c>
      <c r="D90" s="32"/>
      <c r="H90" s="83" t="s">
        <v>851</v>
      </c>
      <c r="I90" s="2">
        <v>2022</v>
      </c>
      <c r="J90" s="33">
        <v>18</v>
      </c>
      <c r="K90" s="33">
        <v>18</v>
      </c>
      <c r="L90" s="34">
        <f t="shared" si="6"/>
        <v>324</v>
      </c>
      <c r="M90" s="35">
        <f t="shared" si="12"/>
        <v>30.111524163568774</v>
      </c>
      <c r="N90" s="52">
        <v>750</v>
      </c>
      <c r="O90" s="2">
        <v>19360</v>
      </c>
      <c r="P90" s="72">
        <f t="shared" si="14"/>
        <v>605542.75092936808</v>
      </c>
      <c r="Q90" s="37">
        <v>1</v>
      </c>
      <c r="R90" s="72">
        <v>1</v>
      </c>
      <c r="S90" s="77">
        <f t="shared" si="15"/>
        <v>605542.75092936808</v>
      </c>
      <c r="T90" s="89">
        <v>1.35</v>
      </c>
      <c r="Y90" s="72">
        <f>'नमुना नंबर.९ सन-२०२५-२०२६'!F102+'नमुना नंबर.९ सन-२०२५-२०२६'!I102+'नमुना नंबर.९ सन-२०२५-२०२६'!L102+'नमुना नंबर.९ सन-२०२५-२०२६'!O102</f>
        <v>1077.4827137546467</v>
      </c>
      <c r="Z90" s="34"/>
      <c r="AA90" s="34"/>
      <c r="AB90" s="34"/>
      <c r="AC90" s="34"/>
      <c r="AD90" s="34"/>
      <c r="AE90" s="108" t="s">
        <v>1007</v>
      </c>
      <c r="AF90" s="117"/>
      <c r="AG90" s="14">
        <f t="shared" si="16"/>
        <v>20110</v>
      </c>
      <c r="AH90" s="15">
        <f>'नमुना नंबर.९ सन-२०२५-२०२६'!I102+0</f>
        <v>30</v>
      </c>
      <c r="AI90" s="15">
        <f>'नमुना नंबर.९ सन-२०२५-२०२६'!F102+0</f>
        <v>817.48271375464685</v>
      </c>
      <c r="AJ90" s="14">
        <f>'नमुना नंबर.९ सन-२०२५-२०२६'!I102+0</f>
        <v>30</v>
      </c>
      <c r="AK90" s="14">
        <f>'नमुना नंबर.९ सन-२०२५-२०२६'!I102+0</f>
        <v>30</v>
      </c>
      <c r="AL90" s="14">
        <f>'नमुना नंबर.९ सन-२०२५-२०२६'!O102+0</f>
        <v>200</v>
      </c>
      <c r="AM90" s="15">
        <f t="shared" si="17"/>
        <v>1077.4827137546467</v>
      </c>
      <c r="AN90" s="14"/>
      <c r="AO90" s="14"/>
      <c r="AP90" s="14"/>
      <c r="AQ90" s="14"/>
      <c r="AR90" s="14"/>
    </row>
    <row r="91" spans="2:44" ht="75" customHeight="1">
      <c r="B91" s="2">
        <v>557</v>
      </c>
      <c r="C91" s="31" t="s">
        <v>96</v>
      </c>
      <c r="D91" s="32"/>
      <c r="G91" s="151" t="s">
        <v>7</v>
      </c>
      <c r="H91" s="84" t="s">
        <v>360</v>
      </c>
      <c r="I91" s="2">
        <v>2016</v>
      </c>
      <c r="J91" s="33">
        <v>18</v>
      </c>
      <c r="K91" s="33">
        <v>20</v>
      </c>
      <c r="L91" s="34">
        <f t="shared" si="6"/>
        <v>360</v>
      </c>
      <c r="M91" s="35">
        <f t="shared" si="12"/>
        <v>33.457249070631974</v>
      </c>
      <c r="N91" s="34">
        <v>750</v>
      </c>
      <c r="O91" s="2">
        <v>11088</v>
      </c>
      <c r="P91" s="35">
        <f t="shared" si="14"/>
        <v>396066.91449814133</v>
      </c>
      <c r="Q91" s="37">
        <v>0.95</v>
      </c>
      <c r="R91" s="35">
        <v>1</v>
      </c>
      <c r="S91" s="35">
        <f t="shared" si="15"/>
        <v>376263.56877323426</v>
      </c>
      <c r="T91" s="89">
        <v>0.75</v>
      </c>
      <c r="Y91" s="35">
        <f>'नमुना नंबर.९ सन-२०२५-२०२६'!F104+'नमुना नंबर.९ सन-२०२५-२०२६'!I104+'नमुना नंबर.९ सन-२०२५-२०२६'!L104+'नमुना नंबर.९ सन-२०२५-२०२६'!O104</f>
        <v>282.19767657992571</v>
      </c>
      <c r="Z91" s="34"/>
      <c r="AA91" s="34"/>
      <c r="AB91" s="34"/>
      <c r="AC91" s="34"/>
      <c r="AD91" s="34"/>
      <c r="AE91" s="106"/>
      <c r="AF91" s="117"/>
      <c r="AG91" s="14">
        <f t="shared" si="16"/>
        <v>11838</v>
      </c>
      <c r="AH91" s="15">
        <f>'नमुना नंबर.९ सन-२०२५-२०२६'!I104+0</f>
        <v>0</v>
      </c>
      <c r="AI91" s="15">
        <f>'नमुना नंबर.९ सन-२०२५-२०२६'!F104+0</f>
        <v>282.19767657992571</v>
      </c>
      <c r="AJ91" s="14">
        <f>'नमुना नंबर.९ सन-२०२५-२०२६'!I104+0</f>
        <v>0</v>
      </c>
      <c r="AK91" s="14">
        <f>'नमुना नंबर.९ सन-२०२५-२०२६'!I104+0</f>
        <v>0</v>
      </c>
      <c r="AL91" s="14">
        <f>'नमुना नंबर.९ सन-२०२५-२०२६'!O104+0</f>
        <v>0</v>
      </c>
      <c r="AM91" s="15">
        <f t="shared" si="17"/>
        <v>282.19767657992571</v>
      </c>
      <c r="AN91" s="14"/>
      <c r="AO91" s="14"/>
      <c r="AP91" s="14"/>
      <c r="AQ91" s="14"/>
      <c r="AR91" s="14"/>
    </row>
    <row r="92" spans="2:44" ht="75" customHeight="1">
      <c r="B92" s="2">
        <v>285</v>
      </c>
      <c r="C92" s="31" t="s">
        <v>6</v>
      </c>
      <c r="D92" s="32"/>
      <c r="G92" s="34"/>
      <c r="H92" s="84" t="s">
        <v>239</v>
      </c>
      <c r="I92" s="2">
        <v>1991</v>
      </c>
      <c r="J92" s="33">
        <v>18</v>
      </c>
      <c r="K92" s="33">
        <v>15</v>
      </c>
      <c r="L92" s="34">
        <f t="shared" si="6"/>
        <v>270</v>
      </c>
      <c r="M92" s="35">
        <f t="shared" si="12"/>
        <v>25.092936802973977</v>
      </c>
      <c r="N92" s="52">
        <v>750</v>
      </c>
      <c r="O92" s="2">
        <v>0</v>
      </c>
      <c r="P92" s="35">
        <f t="shared" si="14"/>
        <v>18819.702602230482</v>
      </c>
      <c r="Q92" s="39">
        <v>1</v>
      </c>
      <c r="R92" s="35">
        <v>1</v>
      </c>
      <c r="S92" s="35">
        <f t="shared" si="15"/>
        <v>18819.702602230482</v>
      </c>
      <c r="T92" s="89">
        <v>1.6</v>
      </c>
      <c r="Y92" s="35">
        <f>'नमुना नंबर.९ सन-२०२५-२०२६'!F105+'नमुना नंबर.९ सन-२०२५-२०२६'!I105+'नमुना नंबर.९ सन-२०२५-२०२६'!L105+'नमुना नंबर.९ सन-२०२५-२०२६'!O105</f>
        <v>30.111524163568774</v>
      </c>
      <c r="Z92" s="34"/>
      <c r="AA92" s="34"/>
      <c r="AB92" s="34"/>
      <c r="AC92" s="34"/>
      <c r="AD92" s="34"/>
      <c r="AE92" s="106"/>
      <c r="AF92" s="114"/>
      <c r="AG92" s="9">
        <f t="shared" si="16"/>
        <v>750</v>
      </c>
      <c r="AH92" s="13">
        <f>'नमुना नंबर.९ सन-२०२५-२०२६'!I105+0</f>
        <v>0</v>
      </c>
      <c r="AI92" s="13">
        <f>'नमुना नंबर.९ सन-२०२५-२०२६'!F105+0</f>
        <v>30.111524163568774</v>
      </c>
      <c r="AJ92" s="9">
        <f>'नमुना नंबर.९ सन-२०२५-२०२६'!I105+0</f>
        <v>0</v>
      </c>
      <c r="AK92" s="9">
        <f>'नमुना नंबर.९ सन-२०२५-२०२६'!I105+0</f>
        <v>0</v>
      </c>
      <c r="AL92" s="9">
        <f>'नमुना नंबर.९ सन-२०२५-२०२६'!O105+0</f>
        <v>0</v>
      </c>
      <c r="AM92" s="13">
        <f t="shared" si="17"/>
        <v>30.111524163568774</v>
      </c>
      <c r="AN92" s="9"/>
      <c r="AO92" s="9"/>
      <c r="AP92" s="9"/>
      <c r="AQ92" s="9"/>
      <c r="AR92" s="9"/>
    </row>
    <row r="93" spans="2:44" ht="75" customHeight="1">
      <c r="B93" s="2">
        <v>267</v>
      </c>
      <c r="C93" s="31" t="s">
        <v>6</v>
      </c>
      <c r="D93" s="32"/>
      <c r="H93" s="84" t="s">
        <v>926</v>
      </c>
      <c r="I93" s="2">
        <v>2022</v>
      </c>
      <c r="J93" s="33">
        <v>19</v>
      </c>
      <c r="K93" s="33">
        <v>17</v>
      </c>
      <c r="L93" s="34">
        <f t="shared" si="6"/>
        <v>323</v>
      </c>
      <c r="M93" s="35">
        <f t="shared" si="12"/>
        <v>30.018587360594797</v>
      </c>
      <c r="N93" s="34">
        <v>750</v>
      </c>
      <c r="O93" s="2">
        <v>15708</v>
      </c>
      <c r="P93" s="72">
        <f t="shared" si="14"/>
        <v>494045.91078066919</v>
      </c>
      <c r="Q93" s="37">
        <v>0.95</v>
      </c>
      <c r="R93" s="72">
        <v>1</v>
      </c>
      <c r="S93" s="72">
        <f t="shared" si="15"/>
        <v>469343.61524163571</v>
      </c>
      <c r="T93" s="89">
        <v>0.85</v>
      </c>
      <c r="Y93" s="35">
        <f>'नमुना नंबर.९ सन-२०२५-२०२६'!F106+'नमुना नंबर.९ सन-२०२५-२०२६'!I106+'नमुना नंबर.९ सन-२०२५-२०२६'!L106+'नमुना नंबर.९ सन-२०२५-२०२६'!O106</f>
        <v>1208.9420729553904</v>
      </c>
      <c r="Z93" s="34"/>
      <c r="AA93" s="34"/>
      <c r="AB93" s="34"/>
      <c r="AC93" s="34"/>
      <c r="AD93" s="34"/>
      <c r="AE93" s="106"/>
      <c r="AF93" s="114"/>
      <c r="AG93" s="10">
        <f t="shared" si="16"/>
        <v>16458</v>
      </c>
      <c r="AH93" s="16">
        <f>'नमुना नंबर.९ सन-२०२५-२०२६'!I106+0</f>
        <v>30</v>
      </c>
      <c r="AI93" s="16">
        <f>'नमुना नंबर.९ सन-२०२५-२०२६'!F106+0</f>
        <v>398.9420729553903</v>
      </c>
      <c r="AJ93" s="10">
        <f>'नमुना नंबर.९ सन-२०२५-२०२६'!I106+0</f>
        <v>30</v>
      </c>
      <c r="AK93" s="10">
        <f>'नमुना नंबर.९ सन-२०२५-२०२६'!I106+0</f>
        <v>30</v>
      </c>
      <c r="AL93" s="10">
        <f>'नमुना नंबर.९ सन-२०२५-२०२६'!O106+0</f>
        <v>750</v>
      </c>
      <c r="AM93" s="16">
        <f t="shared" si="17"/>
        <v>1208.9420729553904</v>
      </c>
    </row>
    <row r="94" spans="2:44" ht="75" customHeight="1">
      <c r="B94" s="52">
        <v>129</v>
      </c>
      <c r="C94" s="31" t="s">
        <v>6</v>
      </c>
      <c r="D94" s="32"/>
      <c r="G94" s="84" t="s">
        <v>7</v>
      </c>
      <c r="H94" s="84" t="s">
        <v>196</v>
      </c>
      <c r="I94" s="2">
        <v>2001</v>
      </c>
      <c r="J94" s="33">
        <v>20</v>
      </c>
      <c r="K94" s="33">
        <v>20</v>
      </c>
      <c r="L94" s="34">
        <f t="shared" si="6"/>
        <v>400</v>
      </c>
      <c r="M94" s="35">
        <f t="shared" si="12"/>
        <v>37.174721189591082</v>
      </c>
      <c r="N94" s="34">
        <v>750</v>
      </c>
      <c r="O94" s="2">
        <v>15708</v>
      </c>
      <c r="P94" s="35">
        <f t="shared" si="14"/>
        <v>611821.56133828999</v>
      </c>
      <c r="Q94" s="37">
        <v>0.8</v>
      </c>
      <c r="R94" s="35">
        <v>1</v>
      </c>
      <c r="S94" s="35">
        <f t="shared" si="15"/>
        <v>489457.24907063204</v>
      </c>
      <c r="T94" s="89">
        <v>0.85</v>
      </c>
      <c r="Y94" s="35">
        <f>'नमुना नंबर.९ सन-२०२५-२०२६'!F107+'नमुना नंबर.९ सन-२०२५-२०२६'!I107+'नमुना नंबर.९ सन-२०२५-२०२६'!L107+'नमुना नंबर.९ सन-२०२५-२०२६'!O107</f>
        <v>1226.0386617100371</v>
      </c>
      <c r="Z94" s="34"/>
      <c r="AA94" s="34"/>
      <c r="AB94" s="34"/>
      <c r="AC94" s="34"/>
      <c r="AD94" s="34"/>
      <c r="AE94" s="106"/>
      <c r="AF94" s="114"/>
      <c r="AG94" s="10">
        <f t="shared" si="16"/>
        <v>16458</v>
      </c>
      <c r="AH94" s="16">
        <f>'नमुना नंबर.९ सन-२०२५-२०२६'!I107+0</f>
        <v>30</v>
      </c>
      <c r="AI94" s="16">
        <f>'नमुना नंबर.९ सन-२०२५-२०२६'!F107+0</f>
        <v>416.03866171003722</v>
      </c>
      <c r="AJ94" s="10">
        <f>'नमुना नंबर.९ सन-२०२५-२०२६'!I107+0</f>
        <v>30</v>
      </c>
      <c r="AK94" s="10">
        <f>'नमुना नंबर.९ सन-२०२५-२०२६'!I107+0</f>
        <v>30</v>
      </c>
      <c r="AL94" s="10">
        <f>'नमुना नंबर.९ सन-२०२५-२०२६'!O107+0</f>
        <v>750</v>
      </c>
      <c r="AM94" s="16">
        <f t="shared" si="17"/>
        <v>1226.0386617100371</v>
      </c>
    </row>
    <row r="95" spans="2:44" ht="75" customHeight="1">
      <c r="B95" s="2">
        <v>224</v>
      </c>
      <c r="C95" s="31" t="s">
        <v>6</v>
      </c>
      <c r="D95" s="32"/>
      <c r="G95" s="151" t="s">
        <v>7</v>
      </c>
      <c r="H95" s="84" t="s">
        <v>156</v>
      </c>
      <c r="I95" s="2">
        <v>1976</v>
      </c>
      <c r="J95" s="33">
        <v>20</v>
      </c>
      <c r="K95" s="33">
        <v>22</v>
      </c>
      <c r="L95" s="34">
        <f t="shared" si="6"/>
        <v>440</v>
      </c>
      <c r="M95" s="35">
        <f t="shared" si="12"/>
        <v>40.892193308550183</v>
      </c>
      <c r="N95" s="52">
        <v>750</v>
      </c>
      <c r="O95" s="2">
        <v>0</v>
      </c>
      <c r="P95" s="35">
        <f t="shared" si="14"/>
        <v>30669.144981412639</v>
      </c>
      <c r="Q95" s="36">
        <v>0.5</v>
      </c>
      <c r="R95" s="35">
        <v>1</v>
      </c>
      <c r="S95" s="35">
        <f t="shared" si="15"/>
        <v>15334.57249070632</v>
      </c>
      <c r="T95" s="89">
        <v>1.6</v>
      </c>
      <c r="Y95" s="35">
        <f>'नमुना नंबर.९ सन-२०२५-२०२६'!F108+'नमुना नंबर.९ सन-२०२५-२०२६'!I108+'नमुना नंबर.९ सन-२०२५-२०२६'!L108+'नमुना नंबर.९ सन-२०२५-२०२६'!O108</f>
        <v>24.535315985130111</v>
      </c>
      <c r="Z95" s="34"/>
      <c r="AA95" s="34"/>
      <c r="AB95" s="34"/>
      <c r="AC95" s="34"/>
      <c r="AD95" s="34"/>
      <c r="AE95" s="106"/>
      <c r="AF95" s="117"/>
      <c r="AG95" s="14">
        <f t="shared" si="16"/>
        <v>750</v>
      </c>
      <c r="AH95" s="15">
        <f>'नमुना नंबर.९ सन-२०२५-२०२६'!I108+0</f>
        <v>0</v>
      </c>
      <c r="AI95" s="15">
        <f>'नमुना नंबर.९ सन-२०२५-२०२६'!F108+0</f>
        <v>24.535315985130111</v>
      </c>
      <c r="AJ95" s="14">
        <f>'नमुना नंबर.९ सन-२०२५-२०२६'!I108+0</f>
        <v>0</v>
      </c>
      <c r="AK95" s="14">
        <f>'नमुना नंबर.९ सन-२०२५-२०२६'!I108+0</f>
        <v>0</v>
      </c>
      <c r="AL95" s="14">
        <f>'नमुना नंबर.९ सन-२०२५-२०२६'!O108+0</f>
        <v>0</v>
      </c>
      <c r="AM95" s="15">
        <f t="shared" si="17"/>
        <v>24.535315985130111</v>
      </c>
      <c r="AN95" s="14"/>
      <c r="AO95" s="14"/>
      <c r="AP95" s="14"/>
      <c r="AQ95" s="14"/>
      <c r="AR95" s="14"/>
    </row>
    <row r="96" spans="2:44" ht="75" customHeight="1">
      <c r="B96" s="103">
        <v>12</v>
      </c>
      <c r="C96" s="104" t="s">
        <v>6</v>
      </c>
      <c r="D96" s="105"/>
      <c r="G96" s="34"/>
      <c r="H96" s="84" t="s">
        <v>385</v>
      </c>
      <c r="I96" s="2">
        <v>2014</v>
      </c>
      <c r="J96" s="33">
        <v>28</v>
      </c>
      <c r="K96" s="33">
        <v>23</v>
      </c>
      <c r="L96" s="34">
        <f t="shared" si="6"/>
        <v>644</v>
      </c>
      <c r="M96" s="35">
        <f t="shared" si="12"/>
        <v>59.85130111524164</v>
      </c>
      <c r="N96" s="34">
        <v>750</v>
      </c>
      <c r="O96" s="2">
        <v>15708</v>
      </c>
      <c r="P96" s="35">
        <f t="shared" si="14"/>
        <v>985032.71375464695</v>
      </c>
      <c r="Q96" s="37">
        <v>0.95</v>
      </c>
      <c r="R96" s="35">
        <v>1</v>
      </c>
      <c r="S96" s="35">
        <f t="shared" si="15"/>
        <v>935781.07806691458</v>
      </c>
      <c r="T96" s="89">
        <v>0.85</v>
      </c>
      <c r="Y96" s="35">
        <f>'नमुना नंबर.९ सन-२०२५-२०२६'!F109+'नमुना नंबर.९ सन-२०२५-२०२६'!I109+'नमुना नंबर.९ सन-२०२५-२०२६'!L109+'नमुना नंबर.९ सन-२०२५-२०२६'!O109</f>
        <v>1621</v>
      </c>
      <c r="Z96" s="34"/>
      <c r="AA96" s="34"/>
      <c r="AB96" s="34"/>
      <c r="AC96" s="34"/>
      <c r="AD96" s="34"/>
      <c r="AE96" s="106"/>
      <c r="AF96" s="117"/>
      <c r="AG96" s="14">
        <f t="shared" si="16"/>
        <v>16458</v>
      </c>
      <c r="AH96" s="15">
        <f>'नमुना नंबर.९ सन-२०२५-२०२६'!I109+0</f>
        <v>30</v>
      </c>
      <c r="AI96" s="15">
        <f>'नमुना नंबर.९ सन-२०२५-२०२६'!F109+0</f>
        <v>811</v>
      </c>
      <c r="AJ96" s="14">
        <f>'नमुना नंबर.९ सन-२०२५-२०२६'!I109+0</f>
        <v>30</v>
      </c>
      <c r="AK96" s="14">
        <f>'नमुना नंबर.९ सन-२०२५-२०२६'!I109+0</f>
        <v>30</v>
      </c>
      <c r="AL96" s="14">
        <f>'नमुना नंबर.९ सन-२०२५-२०२६'!O109+0</f>
        <v>750</v>
      </c>
      <c r="AM96" s="15">
        <f t="shared" si="17"/>
        <v>1621</v>
      </c>
      <c r="AN96" s="14"/>
      <c r="AO96" s="14"/>
      <c r="AP96" s="14"/>
      <c r="AQ96" s="14"/>
      <c r="AR96" s="14"/>
    </row>
    <row r="97" spans="1:44" s="8" customFormat="1" ht="75" customHeight="1">
      <c r="A97"/>
      <c r="B97" s="2">
        <v>465</v>
      </c>
      <c r="C97" s="31" t="s">
        <v>92</v>
      </c>
      <c r="D97" s="32"/>
      <c r="G97" s="151" t="s">
        <v>7</v>
      </c>
      <c r="H97" s="84" t="s">
        <v>331</v>
      </c>
      <c r="I97" s="2">
        <v>1997</v>
      </c>
      <c r="J97" s="33">
        <v>28</v>
      </c>
      <c r="K97" s="33">
        <v>23</v>
      </c>
      <c r="L97" s="34">
        <f t="shared" si="6"/>
        <v>644</v>
      </c>
      <c r="M97" s="35">
        <f t="shared" si="12"/>
        <v>59.85130111524164</v>
      </c>
      <c r="N97" s="34">
        <v>750</v>
      </c>
      <c r="O97" s="2">
        <v>11088</v>
      </c>
      <c r="P97" s="35">
        <f t="shared" si="14"/>
        <v>708519.70260223048</v>
      </c>
      <c r="Q97" s="37">
        <v>0.85</v>
      </c>
      <c r="R97" s="35">
        <v>1</v>
      </c>
      <c r="S97" s="35">
        <f t="shared" si="15"/>
        <v>602241.74721189588</v>
      </c>
      <c r="T97" s="89">
        <v>0.75</v>
      </c>
      <c r="Y97" s="35">
        <f>'नमुना नंबर.९ सन-२०२५-२०२६'!F111+'नमुना नंबर.९ सन-२०२५-२०२६'!I111+'नमुना नंबर.९ सन-२०२५-२०२६'!L111+'नमुना नंबर.९ सन-२०२५-२०२६'!O111</f>
        <v>1261.6813104089219</v>
      </c>
      <c r="Z97" s="34"/>
      <c r="AA97" s="34"/>
      <c r="AB97" s="34"/>
      <c r="AC97" s="34"/>
      <c r="AD97" s="34"/>
      <c r="AE97" s="106"/>
      <c r="AF97" s="114"/>
      <c r="AG97" s="10">
        <f t="shared" si="16"/>
        <v>11838</v>
      </c>
      <c r="AH97" s="16">
        <f>'नमुना नंबर.९ सन-२०२५-२०२६'!I111+0</f>
        <v>30</v>
      </c>
      <c r="AI97" s="16">
        <f>'नमुना नंबर.९ सन-२०२५-२०२६'!F111+0</f>
        <v>451.68131040892195</v>
      </c>
      <c r="AJ97" s="10">
        <f>'नमुना नंबर.९ सन-२०२५-२०२६'!I111+0</f>
        <v>30</v>
      </c>
      <c r="AK97" s="10">
        <f>'नमुना नंबर.९ सन-२०२५-२०२६'!I111+0</f>
        <v>30</v>
      </c>
      <c r="AL97" s="10">
        <f>'नमुना नंबर.९ सन-२०२५-२०२६'!O111+0</f>
        <v>750</v>
      </c>
      <c r="AM97" s="16">
        <f t="shared" si="17"/>
        <v>1261.6813104089219</v>
      </c>
      <c r="AN97"/>
      <c r="AO97"/>
      <c r="AP97"/>
      <c r="AQ97"/>
      <c r="AR97"/>
    </row>
    <row r="98" spans="1:44" ht="75" customHeight="1">
      <c r="B98" s="2">
        <v>500</v>
      </c>
      <c r="C98" s="31" t="s">
        <v>92</v>
      </c>
      <c r="D98" s="32"/>
      <c r="G98" s="34"/>
      <c r="H98" s="84" t="s">
        <v>336</v>
      </c>
      <c r="I98" s="2">
        <v>1997</v>
      </c>
      <c r="J98" s="33">
        <v>18</v>
      </c>
      <c r="K98" s="33">
        <v>15</v>
      </c>
      <c r="L98" s="34">
        <f t="shared" si="6"/>
        <v>270</v>
      </c>
      <c r="M98" s="35">
        <f t="shared" si="12"/>
        <v>25.092936802973977</v>
      </c>
      <c r="N98" s="34">
        <v>750</v>
      </c>
      <c r="O98" s="2">
        <v>15708</v>
      </c>
      <c r="P98" s="35">
        <f t="shared" si="14"/>
        <v>412979.55390334572</v>
      </c>
      <c r="Q98" s="37">
        <v>0.7</v>
      </c>
      <c r="R98" s="35">
        <v>1</v>
      </c>
      <c r="S98" s="35">
        <f t="shared" si="15"/>
        <v>289085.68773234199</v>
      </c>
      <c r="T98" s="89">
        <v>0.85</v>
      </c>
      <c r="Y98" s="35">
        <f>'नमुना नंबर.९ सन-२०२५-२०२६'!F112+'नमुना नंबर.९ सन-२०२५-२०२६'!I112+'नमुना नंबर.९ सन-२०२५-२०२६'!L112+'नमुना नंबर.९ सन-२०२५-२०२६'!O112</f>
        <v>1035.7228345724907</v>
      </c>
      <c r="Z98" s="34"/>
      <c r="AA98" s="34"/>
      <c r="AB98" s="34"/>
      <c r="AC98" s="34"/>
      <c r="AD98" s="34"/>
      <c r="AE98" s="106"/>
      <c r="AF98" s="114"/>
      <c r="AG98" s="10">
        <f t="shared" si="16"/>
        <v>16458</v>
      </c>
      <c r="AH98" s="16">
        <f>'नमुना नंबर.९ सन-२०२५-२०२६'!I112+0</f>
        <v>20</v>
      </c>
      <c r="AI98" s="16">
        <f>'नमुना नंबर.९ सन-२०२५-२०२६'!F112+0</f>
        <v>245.72283457249065</v>
      </c>
      <c r="AJ98" s="10">
        <f>'नमुना नंबर.९ सन-२०२५-२०२६'!I112+0</f>
        <v>20</v>
      </c>
      <c r="AK98" s="10">
        <f>'नमुना नंबर.९ सन-२०२५-२०२६'!I112+0</f>
        <v>20</v>
      </c>
      <c r="AL98" s="10">
        <f>'नमुना नंबर.९ सन-२०२५-२०२६'!O112+0</f>
        <v>750</v>
      </c>
      <c r="AM98" s="16">
        <f t="shared" si="17"/>
        <v>1035.7228345724907</v>
      </c>
    </row>
    <row r="99" spans="1:44" ht="75" customHeight="1">
      <c r="B99" s="2">
        <v>148</v>
      </c>
      <c r="C99" s="31" t="s">
        <v>6</v>
      </c>
      <c r="D99" s="32"/>
      <c r="G99" s="34"/>
      <c r="H99" s="84" t="s">
        <v>184</v>
      </c>
      <c r="I99" s="2">
        <v>2015</v>
      </c>
      <c r="J99" s="33">
        <v>23</v>
      </c>
      <c r="K99" s="33">
        <v>24</v>
      </c>
      <c r="L99" s="34">
        <f t="shared" si="6"/>
        <v>552</v>
      </c>
      <c r="M99" s="35">
        <f t="shared" si="12"/>
        <v>51.301115241635692</v>
      </c>
      <c r="N99" s="34">
        <v>750</v>
      </c>
      <c r="O99" s="2">
        <v>15708</v>
      </c>
      <c r="P99" s="35">
        <f t="shared" si="14"/>
        <v>844313.75464684027</v>
      </c>
      <c r="Q99" s="37">
        <v>0.95</v>
      </c>
      <c r="R99" s="35">
        <v>1</v>
      </c>
      <c r="S99" s="35">
        <f t="shared" si="15"/>
        <v>802098.06691449822</v>
      </c>
      <c r="T99" s="89">
        <v>0.85</v>
      </c>
      <c r="Y99" s="35">
        <f>'नमुना नंबर.९ सन-२०२५-२०२६'!F113+'नमुना नंबर.९ सन-२०२५-२०२६'!I113+'नमुना नंबर.९ सन-२०२५-२०२६'!L113+'नमुना नंबर.९ सन-२०२५-२०२६'!O113</f>
        <v>1491.7833568773235</v>
      </c>
      <c r="Z99" s="34"/>
      <c r="AA99" s="34"/>
      <c r="AB99" s="34"/>
      <c r="AC99" s="34"/>
      <c r="AD99" s="34"/>
      <c r="AE99" s="106"/>
      <c r="AF99" s="114"/>
      <c r="AG99" s="10">
        <f t="shared" si="16"/>
        <v>16458</v>
      </c>
      <c r="AH99" s="16">
        <f>'नमुना नंबर.९ सन-२०२५-२०२६'!I113+0</f>
        <v>30</v>
      </c>
      <c r="AI99" s="16">
        <f>'नमुना नंबर.९ सन-२०२५-२०२६'!F113+0</f>
        <v>681.7833568773234</v>
      </c>
      <c r="AJ99" s="10">
        <f>'नमुना नंबर.९ सन-२०२५-२०२६'!I113+0</f>
        <v>30</v>
      </c>
      <c r="AK99" s="10">
        <f>'नमुना नंबर.९ सन-२०२५-२०२६'!I113+0</f>
        <v>30</v>
      </c>
      <c r="AL99" s="10">
        <f>'नमुना नंबर.९ सन-२०२५-२०२६'!O113+0</f>
        <v>750</v>
      </c>
      <c r="AM99" s="16">
        <f t="shared" si="17"/>
        <v>1491.7833568773235</v>
      </c>
    </row>
    <row r="100" spans="1:44" ht="75" customHeight="1">
      <c r="B100" s="2">
        <v>509</v>
      </c>
      <c r="C100" s="31" t="s">
        <v>92</v>
      </c>
      <c r="D100" s="32"/>
      <c r="H100" s="84" t="s">
        <v>336</v>
      </c>
      <c r="I100" s="2">
        <v>1997</v>
      </c>
      <c r="J100" s="33">
        <v>18</v>
      </c>
      <c r="K100" s="33">
        <v>15</v>
      </c>
      <c r="L100" s="34">
        <f t="shared" si="6"/>
        <v>270</v>
      </c>
      <c r="M100" s="35">
        <f t="shared" si="12"/>
        <v>25.092936802973977</v>
      </c>
      <c r="N100" s="34">
        <v>750</v>
      </c>
      <c r="O100" s="2">
        <v>15708</v>
      </c>
      <c r="P100" s="35">
        <f t="shared" si="14"/>
        <v>412979.55390334572</v>
      </c>
      <c r="Q100" s="37">
        <v>0.7</v>
      </c>
      <c r="R100" s="35">
        <v>1</v>
      </c>
      <c r="S100" s="35">
        <f t="shared" si="15"/>
        <v>289085.68773234199</v>
      </c>
      <c r="T100" s="89">
        <v>0.85</v>
      </c>
      <c r="Y100" s="35">
        <f>'नमुना नंबर.९ सन-२०२५-२०२६'!F114+'नमुना नंबर.९ सन-२०२५-२०२६'!I114+'नमुना नंबर.९ सन-२०२५-२०२६'!L114+'नमुना नंबर.९ सन-२०२५-२०२६'!O114</f>
        <v>285.72283457249068</v>
      </c>
      <c r="Z100" s="34"/>
      <c r="AA100" s="34"/>
      <c r="AB100" s="34"/>
      <c r="AC100" s="34"/>
      <c r="AD100" s="34"/>
      <c r="AE100" s="106"/>
      <c r="AF100" s="114"/>
      <c r="AG100" s="10">
        <f t="shared" si="16"/>
        <v>16458</v>
      </c>
      <c r="AH100" s="16">
        <f>'नमुना नंबर.९ सन-२०२५-२०२६'!I114+0</f>
        <v>20</v>
      </c>
      <c r="AI100" s="16">
        <f>'नमुना नंबर.९ सन-२०२५-२०२६'!F114+0</f>
        <v>245.72283457249065</v>
      </c>
      <c r="AJ100" s="10">
        <f>'नमुना नंबर.९ सन-२०२५-२०२६'!I114+0</f>
        <v>20</v>
      </c>
      <c r="AK100" s="10">
        <f>'नमुना नंबर.९ सन-२०२५-२०२६'!I114+0</f>
        <v>20</v>
      </c>
      <c r="AL100" s="10">
        <f>'नमुना नंबर.९ सन-२०२५-२०२६'!O114+0</f>
        <v>0</v>
      </c>
      <c r="AM100" s="16">
        <f t="shared" si="17"/>
        <v>285.72283457249068</v>
      </c>
    </row>
    <row r="101" spans="1:44" ht="75" customHeight="1">
      <c r="B101" s="2">
        <v>72</v>
      </c>
      <c r="C101" s="31" t="s">
        <v>6</v>
      </c>
      <c r="D101" s="32"/>
      <c r="G101" s="151" t="s">
        <v>7</v>
      </c>
      <c r="H101" s="84" t="s">
        <v>166</v>
      </c>
      <c r="I101" s="2">
        <v>2006</v>
      </c>
      <c r="J101" s="33">
        <v>11</v>
      </c>
      <c r="K101" s="33">
        <v>30</v>
      </c>
      <c r="L101" s="34">
        <f t="shared" si="6"/>
        <v>330</v>
      </c>
      <c r="M101" s="35">
        <f t="shared" si="12"/>
        <v>30.669144981412639</v>
      </c>
      <c r="N101" s="34">
        <v>750</v>
      </c>
      <c r="O101" s="2">
        <v>15708</v>
      </c>
      <c r="P101" s="35">
        <f t="shared" si="14"/>
        <v>504752.78810408921</v>
      </c>
      <c r="Q101" s="37">
        <v>0.8</v>
      </c>
      <c r="R101" s="35">
        <v>1</v>
      </c>
      <c r="S101" s="35">
        <f t="shared" si="15"/>
        <v>403802.23048327141</v>
      </c>
      <c r="T101" s="89">
        <v>0.85</v>
      </c>
      <c r="Y101" s="35">
        <f>'नमुना नंबर.९ सन-२०२५-२०२६'!F115+'नमुना नंबर.९ सन-२०२५-२०२६'!I115+'नमुना नंबर.९ सन-२०२५-२०२६'!L115+'नमुना नंबर.९ सन-२०२५-२०२६'!O115</f>
        <v>1153.2318959107806</v>
      </c>
      <c r="Z101" s="34"/>
      <c r="AA101" s="34"/>
      <c r="AB101" s="34"/>
      <c r="AC101" s="34"/>
      <c r="AD101" s="34"/>
      <c r="AE101" s="106"/>
      <c r="AF101" s="114"/>
      <c r="AG101" s="10">
        <f t="shared" si="16"/>
        <v>16458</v>
      </c>
      <c r="AH101" s="16">
        <f>'नमुना नंबर.९ सन-२०२५-२०२६'!I115+0</f>
        <v>30</v>
      </c>
      <c r="AI101" s="16">
        <f>'नमुना नंबर.९ सन-२०२५-२०२६'!F115+0</f>
        <v>343.23189591078068</v>
      </c>
      <c r="AJ101" s="10">
        <f>'नमुना नंबर.९ सन-२०२५-२०२६'!I115+0</f>
        <v>30</v>
      </c>
      <c r="AK101" s="10">
        <f>'नमुना नंबर.९ सन-२०२५-२०२६'!I115+0</f>
        <v>30</v>
      </c>
      <c r="AL101" s="10">
        <f>'नमुना नंबर.९ सन-२०२५-२०२६'!O115+0</f>
        <v>750</v>
      </c>
      <c r="AM101" s="16">
        <f t="shared" si="17"/>
        <v>1153.2318959107806</v>
      </c>
    </row>
    <row r="102" spans="1:44" s="88" customFormat="1" ht="75" customHeight="1">
      <c r="A102"/>
      <c r="B102" s="2"/>
      <c r="C102" s="31" t="s">
        <v>92</v>
      </c>
      <c r="D102" s="32"/>
      <c r="G102" s="46"/>
      <c r="H102" s="84" t="s">
        <v>1051</v>
      </c>
      <c r="I102" s="2">
        <v>2024</v>
      </c>
      <c r="J102" s="33">
        <v>23</v>
      </c>
      <c r="K102" s="33">
        <v>14</v>
      </c>
      <c r="L102" s="34">
        <f t="shared" si="6"/>
        <v>322</v>
      </c>
      <c r="M102" s="35">
        <f t="shared" si="12"/>
        <v>29.92565055762082</v>
      </c>
      <c r="N102" s="34">
        <v>750</v>
      </c>
      <c r="O102" s="2">
        <v>15708</v>
      </c>
      <c r="P102" s="35">
        <f t="shared" si="14"/>
        <v>492516.35687732347</v>
      </c>
      <c r="Q102" s="37">
        <v>1</v>
      </c>
      <c r="R102" s="35">
        <v>1</v>
      </c>
      <c r="S102" s="35">
        <f t="shared" si="15"/>
        <v>492516.35687732347</v>
      </c>
      <c r="T102" s="89">
        <v>0.85</v>
      </c>
      <c r="Y102" s="35">
        <f>'नमुना नंबर.९ सन-२०२५-२०२६'!F116+'नमुना नंबर.९ सन-२०२५-२०२६'!I116+'नमुना नंबर.९ सन-२०२५-२०२६'!L116+'नमुना नंबर.९ सन-२०२५-२०२६'!O116</f>
        <v>678.63890334572488</v>
      </c>
      <c r="Z102" s="34"/>
      <c r="AA102" s="34"/>
      <c r="AB102" s="34"/>
      <c r="AC102" s="34"/>
      <c r="AD102" s="34"/>
      <c r="AE102" s="106"/>
      <c r="AF102" s="114"/>
      <c r="AG102" s="10">
        <f t="shared" si="16"/>
        <v>16458</v>
      </c>
      <c r="AH102" s="16">
        <f>'नमुना नंबर.९ सन-२०२५-२०२६'!I116+0</f>
        <v>30</v>
      </c>
      <c r="AI102" s="16">
        <f>'नमुना नंबर.९ सन-२०२५-२०२६'!F116+0</f>
        <v>418.63890334572494</v>
      </c>
      <c r="AJ102" s="10">
        <f>'नमुना नंबर.९ सन-२०२५-२०२६'!I116+0</f>
        <v>30</v>
      </c>
      <c r="AK102" s="10">
        <f>'नमुना नंबर.९ सन-२०२५-२०२६'!I116+0</f>
        <v>30</v>
      </c>
      <c r="AL102" s="10">
        <f>'नमुना नंबर.९ सन-२०२५-२०२६'!O116+0</f>
        <v>200</v>
      </c>
      <c r="AM102" s="16">
        <f t="shared" si="17"/>
        <v>678.63890334572488</v>
      </c>
      <c r="AN102"/>
      <c r="AO102"/>
      <c r="AP102"/>
      <c r="AQ102"/>
      <c r="AR102"/>
    </row>
    <row r="103" spans="1:44" ht="75" customHeight="1">
      <c r="B103" s="2">
        <v>366</v>
      </c>
      <c r="C103" s="31" t="s">
        <v>6</v>
      </c>
      <c r="D103" s="32"/>
      <c r="G103" s="151" t="s">
        <v>7</v>
      </c>
      <c r="H103" s="84" t="s">
        <v>298</v>
      </c>
      <c r="I103" s="2">
        <v>2009</v>
      </c>
      <c r="J103" s="33">
        <v>25</v>
      </c>
      <c r="K103" s="33">
        <v>20</v>
      </c>
      <c r="L103" s="34">
        <f t="shared" ref="L103:L166" si="18">J103*K103</f>
        <v>500</v>
      </c>
      <c r="M103" s="35">
        <f t="shared" ref="M103:M134" si="19">L103/10.76</f>
        <v>46.468401486988846</v>
      </c>
      <c r="N103" s="52">
        <v>750</v>
      </c>
      <c r="O103" s="2">
        <v>0</v>
      </c>
      <c r="P103" s="35">
        <f t="shared" si="14"/>
        <v>34851.301115241637</v>
      </c>
      <c r="Q103" s="37">
        <v>1</v>
      </c>
      <c r="R103" s="35">
        <v>1</v>
      </c>
      <c r="S103" s="35">
        <f t="shared" si="15"/>
        <v>34851.301115241637</v>
      </c>
      <c r="T103" s="89">
        <v>1.6</v>
      </c>
      <c r="Y103" s="35">
        <f>'नमुना नंबर.९ सन-२०२५-२०२६'!F118+'नमुना नंबर.९ सन-२०२५-२०२६'!I118+'नमुना नंबर.९ सन-२०२५-२०२६'!L118+'नमुना नंबर.९ सन-२०२५-२०२६'!O118</f>
        <v>55.762081784386623</v>
      </c>
      <c r="Z103" s="34"/>
      <c r="AA103" s="34"/>
      <c r="AB103" s="34"/>
      <c r="AC103" s="34"/>
      <c r="AD103" s="34"/>
      <c r="AE103" s="106"/>
      <c r="AF103" s="117"/>
      <c r="AG103" s="14">
        <f t="shared" si="16"/>
        <v>750</v>
      </c>
      <c r="AH103" s="15">
        <f>'नमुना नंबर.९ सन-२०२५-२०२६'!I118+0</f>
        <v>0</v>
      </c>
      <c r="AI103" s="15">
        <f>'नमुना नंबर.९ सन-२०२५-२०२६'!F118+0</f>
        <v>55.762081784386623</v>
      </c>
      <c r="AJ103" s="14">
        <f>'नमुना नंबर.९ सन-२०२५-२०२६'!I118+0</f>
        <v>0</v>
      </c>
      <c r="AK103" s="14">
        <f>'नमुना नंबर.९ सन-२०२५-२०२६'!I118+0</f>
        <v>0</v>
      </c>
      <c r="AL103" s="14">
        <f>'नमुना नंबर.९ सन-२०२५-२०२६'!O118+0</f>
        <v>0</v>
      </c>
      <c r="AM103" s="15">
        <f t="shared" si="17"/>
        <v>55.762081784386623</v>
      </c>
      <c r="AN103" s="14"/>
      <c r="AO103" s="14"/>
      <c r="AP103" s="14"/>
      <c r="AQ103" s="14"/>
      <c r="AR103" s="14"/>
    </row>
    <row r="104" spans="1:44" ht="75" customHeight="1">
      <c r="B104" s="2">
        <v>160</v>
      </c>
      <c r="C104" s="31" t="s">
        <v>6</v>
      </c>
      <c r="D104" s="32"/>
      <c r="G104" s="151" t="s">
        <v>7</v>
      </c>
      <c r="H104" s="84" t="s">
        <v>211</v>
      </c>
      <c r="I104" s="2">
        <v>2013</v>
      </c>
      <c r="J104" s="33">
        <v>25</v>
      </c>
      <c r="K104" s="33">
        <v>22</v>
      </c>
      <c r="L104" s="34">
        <f t="shared" si="18"/>
        <v>550</v>
      </c>
      <c r="M104" s="35">
        <f t="shared" si="19"/>
        <v>51.115241635687731</v>
      </c>
      <c r="N104" s="34">
        <v>750</v>
      </c>
      <c r="O104" s="2">
        <v>15708</v>
      </c>
      <c r="P104" s="35">
        <f t="shared" si="14"/>
        <v>841254.64684014872</v>
      </c>
      <c r="Q104" s="37">
        <v>0.9</v>
      </c>
      <c r="R104" s="35">
        <v>1</v>
      </c>
      <c r="S104" s="35">
        <f t="shared" si="15"/>
        <v>757129.18215613381</v>
      </c>
      <c r="T104" s="89">
        <v>0.85</v>
      </c>
      <c r="Y104" s="35">
        <f>'नमुना नंबर.९ सन-२०२५-२०२६'!F119+'नमुना नंबर.९ सन-२०२५-२०२६'!I119+'नमुना नंबर.९ सन-२०२५-२०२६'!L119+'नमुना नंबर.९ सन-२०२५-२०२६'!O119</f>
        <v>903.55980483271367</v>
      </c>
      <c r="Z104" s="34"/>
      <c r="AA104" s="34"/>
      <c r="AB104" s="34"/>
      <c r="AC104" s="34"/>
      <c r="AD104" s="34"/>
      <c r="AE104" s="106"/>
      <c r="AF104" s="114"/>
      <c r="AG104" s="10">
        <f t="shared" si="16"/>
        <v>16458</v>
      </c>
      <c r="AH104" s="16">
        <f>'नमुना नंबर.९ सन-२०२५-२०२६'!I119+0</f>
        <v>30</v>
      </c>
      <c r="AI104" s="16">
        <f>'नमुना नंबर.९ सन-२०२५-२०२६'!F119+0</f>
        <v>643.55980483271367</v>
      </c>
      <c r="AJ104" s="10">
        <f>'नमुना नंबर.९ सन-२०२५-२०२६'!I119+0</f>
        <v>30</v>
      </c>
      <c r="AK104" s="10">
        <f>'नमुना नंबर.९ सन-२०२५-२०२६'!I119+0</f>
        <v>30</v>
      </c>
      <c r="AL104" s="10">
        <f>'नमुना नंबर.९ सन-२०२५-२०२६'!O119+0</f>
        <v>200</v>
      </c>
      <c r="AM104" s="16">
        <f t="shared" si="17"/>
        <v>903.55980483271367</v>
      </c>
    </row>
    <row r="105" spans="1:44" ht="75" customHeight="1">
      <c r="B105" s="2">
        <v>22</v>
      </c>
      <c r="C105" s="31" t="s">
        <v>6</v>
      </c>
      <c r="D105" s="32"/>
      <c r="G105" s="84" t="s">
        <v>7</v>
      </c>
      <c r="H105" s="84" t="s">
        <v>389</v>
      </c>
      <c r="I105" s="2">
        <v>2010</v>
      </c>
      <c r="J105" s="33">
        <v>26</v>
      </c>
      <c r="K105" s="33">
        <v>26</v>
      </c>
      <c r="L105" s="34">
        <f t="shared" si="18"/>
        <v>676</v>
      </c>
      <c r="M105" s="35">
        <f t="shared" si="19"/>
        <v>62.825278810408925</v>
      </c>
      <c r="N105" s="34">
        <v>750</v>
      </c>
      <c r="O105" s="2">
        <v>15708</v>
      </c>
      <c r="P105" s="35">
        <f t="shared" si="14"/>
        <v>1033978.4386617101</v>
      </c>
      <c r="Q105" s="37">
        <v>0.9</v>
      </c>
      <c r="R105" s="35">
        <v>1</v>
      </c>
      <c r="S105" s="35">
        <f t="shared" si="15"/>
        <v>930580.59479553916</v>
      </c>
      <c r="T105" s="89">
        <v>0.85</v>
      </c>
      <c r="Y105" s="35">
        <f>'नमुना नंबर.९ सन-२०२५-२०२६'!F120+'नमुना नंबर.९ सन-२०२५-२०२६'!I120+'नमुना नंबर.९ सन-२०२५-२०२६'!L120+'नमुना नंबर.९ सन-२०२५-२०२६'!O120</f>
        <v>1600.9935055762082</v>
      </c>
      <c r="Z105" s="34"/>
      <c r="AA105" s="34"/>
      <c r="AB105" s="34"/>
      <c r="AC105" s="34"/>
      <c r="AD105" s="34"/>
      <c r="AE105" s="109" t="s">
        <v>1038</v>
      </c>
      <c r="AF105" s="114"/>
      <c r="AG105" s="9">
        <f t="shared" si="16"/>
        <v>16458</v>
      </c>
      <c r="AH105" s="13">
        <f>'नमुना नंबर.९ सन-२०२५-२०२६'!I120+0</f>
        <v>30</v>
      </c>
      <c r="AI105" s="13">
        <f>'नमुना नंबर.९ सन-२०२५-२०२६'!F120+0</f>
        <v>790.99350557620824</v>
      </c>
      <c r="AJ105" s="9">
        <f>'नमुना नंबर.९ सन-२०२५-२०२६'!I120+0</f>
        <v>30</v>
      </c>
      <c r="AK105" s="9">
        <f>'नमुना नंबर.९ सन-२०२५-२०२६'!I120+0</f>
        <v>30</v>
      </c>
      <c r="AL105" s="9">
        <f>'नमुना नंबर.९ सन-२०२५-२०२६'!O120+0</f>
        <v>750</v>
      </c>
      <c r="AM105" s="13">
        <f t="shared" si="17"/>
        <v>1600.9935055762082</v>
      </c>
      <c r="AN105" s="9"/>
      <c r="AO105" s="9"/>
      <c r="AP105" s="9"/>
      <c r="AQ105" s="9"/>
      <c r="AR105" s="9"/>
    </row>
    <row r="106" spans="1:44" ht="75" customHeight="1">
      <c r="B106" s="2">
        <v>494</v>
      </c>
      <c r="C106" s="31" t="s">
        <v>92</v>
      </c>
      <c r="D106" s="32"/>
      <c r="G106" s="34"/>
      <c r="H106" s="84" t="s">
        <v>336</v>
      </c>
      <c r="I106" s="2">
        <v>1997</v>
      </c>
      <c r="J106" s="33">
        <v>18</v>
      </c>
      <c r="K106" s="33">
        <v>15</v>
      </c>
      <c r="L106" s="34">
        <f t="shared" si="18"/>
        <v>270</v>
      </c>
      <c r="M106" s="35">
        <f t="shared" si="19"/>
        <v>25.092936802973977</v>
      </c>
      <c r="N106" s="34">
        <v>750</v>
      </c>
      <c r="O106" s="2">
        <v>15708</v>
      </c>
      <c r="P106" s="35">
        <f t="shared" si="14"/>
        <v>412979.55390334572</v>
      </c>
      <c r="Q106" s="37">
        <v>0.7</v>
      </c>
      <c r="R106" s="35">
        <v>1</v>
      </c>
      <c r="S106" s="35">
        <f t="shared" si="15"/>
        <v>289085.68773234199</v>
      </c>
      <c r="T106" s="89">
        <v>0.85</v>
      </c>
      <c r="Y106" s="35">
        <f>'नमुना नंबर.९ सन-२०२५-२०२६'!F121+'नमुना नंबर.९ सन-२०२५-२०२६'!I121+'नमुना नंबर.९ सन-२०२५-२०२६'!L121+'नमुना नंबर.९ सन-२०२५-२०२६'!O121</f>
        <v>485.72283457249068</v>
      </c>
      <c r="Z106" s="34"/>
      <c r="AA106" s="34"/>
      <c r="AB106" s="34"/>
      <c r="AC106" s="34"/>
      <c r="AD106" s="34"/>
      <c r="AE106" s="106"/>
      <c r="AF106" s="114"/>
      <c r="AG106" s="10">
        <f t="shared" si="16"/>
        <v>16458</v>
      </c>
      <c r="AH106" s="16">
        <f>'नमुना नंबर.९ सन-२०२५-२०२६'!I121+0</f>
        <v>20</v>
      </c>
      <c r="AI106" s="16">
        <f>'नमुना नंबर.९ सन-२०२५-२०२६'!F121+0</f>
        <v>245.72283457249065</v>
      </c>
      <c r="AJ106" s="10">
        <f>'नमुना नंबर.९ सन-२०२५-२०२६'!I121+0</f>
        <v>20</v>
      </c>
      <c r="AK106" s="10">
        <f>'नमुना नंबर.९ सन-२०२५-२०२६'!I121+0</f>
        <v>20</v>
      </c>
      <c r="AL106" s="10">
        <f>'नमुना नंबर.९ सन-२०२५-२०२६'!O121+0</f>
        <v>200</v>
      </c>
      <c r="AM106" s="16">
        <f t="shared" si="17"/>
        <v>485.72283457249068</v>
      </c>
    </row>
    <row r="107" spans="1:44" ht="75" customHeight="1">
      <c r="B107" s="2">
        <v>490</v>
      </c>
      <c r="C107" s="31" t="s">
        <v>92</v>
      </c>
      <c r="D107" s="32"/>
      <c r="H107" s="84" t="s">
        <v>345</v>
      </c>
      <c r="I107" s="2">
        <v>2016</v>
      </c>
      <c r="J107" s="33">
        <v>18</v>
      </c>
      <c r="K107" s="33">
        <v>28</v>
      </c>
      <c r="L107" s="34">
        <f t="shared" si="18"/>
        <v>504</v>
      </c>
      <c r="M107" s="35">
        <f t="shared" si="19"/>
        <v>46.840148698884761</v>
      </c>
      <c r="N107" s="34">
        <v>750</v>
      </c>
      <c r="O107" s="2">
        <v>15708</v>
      </c>
      <c r="P107" s="35">
        <f t="shared" si="14"/>
        <v>770895.16728624539</v>
      </c>
      <c r="Q107" s="37">
        <v>0.95</v>
      </c>
      <c r="R107" s="35">
        <v>1</v>
      </c>
      <c r="S107" s="35">
        <f t="shared" ref="S107:S138" si="20">M107*AG107*Q107*R107</f>
        <v>732350.40892193303</v>
      </c>
      <c r="T107" s="89">
        <v>0.85</v>
      </c>
      <c r="Y107" s="35">
        <f>'नमुना नंबर.९ सन-२०२५-२०२६'!F122+'नमुना नंबर.९ सन-२०२५-२०२६'!I122+'नमुना नंबर.९ सन-२०२५-२०२६'!L122+'नमुना नंबर.९ सन-२०२५-२०२६'!O122</f>
        <v>882.49784758364308</v>
      </c>
      <c r="Z107" s="34"/>
      <c r="AA107" s="34"/>
      <c r="AB107" s="34"/>
      <c r="AC107" s="34"/>
      <c r="AD107" s="34"/>
      <c r="AE107" s="106"/>
      <c r="AF107" s="117"/>
      <c r="AG107" s="14">
        <f t="shared" si="16"/>
        <v>16458</v>
      </c>
      <c r="AH107" s="15">
        <f>'नमुना नंबर.९ सन-२०२५-२०२६'!I122+0</f>
        <v>30</v>
      </c>
      <c r="AI107" s="15">
        <f>'नमुना नंबर.९ सन-२०२५-२०२६'!F122+0</f>
        <v>622.49784758364308</v>
      </c>
      <c r="AJ107" s="14">
        <f>'नमुना नंबर.९ सन-२०२५-२०२६'!I122+0</f>
        <v>30</v>
      </c>
      <c r="AK107" s="14">
        <f>'नमुना नंबर.९ सन-२०२५-२०२६'!I122+0</f>
        <v>30</v>
      </c>
      <c r="AL107" s="14">
        <f>'नमुना नंबर.९ सन-२०२५-२०२६'!O122+0</f>
        <v>200</v>
      </c>
      <c r="AM107" s="15">
        <f t="shared" si="17"/>
        <v>882.49784758364308</v>
      </c>
      <c r="AN107" s="14"/>
      <c r="AO107" s="14"/>
      <c r="AP107" s="14"/>
      <c r="AQ107" s="14"/>
      <c r="AR107" s="14"/>
    </row>
    <row r="108" spans="1:44" ht="75" customHeight="1">
      <c r="B108" s="2">
        <v>277</v>
      </c>
      <c r="C108" s="31" t="s">
        <v>6</v>
      </c>
      <c r="D108" s="32"/>
      <c r="G108" s="34"/>
      <c r="H108" s="84" t="s">
        <v>270</v>
      </c>
      <c r="I108" s="2">
        <v>2016</v>
      </c>
      <c r="J108" s="33">
        <v>17</v>
      </c>
      <c r="K108" s="33">
        <v>20</v>
      </c>
      <c r="L108" s="34">
        <f t="shared" si="18"/>
        <v>340</v>
      </c>
      <c r="M108" s="35">
        <f t="shared" si="19"/>
        <v>31.598513011152416</v>
      </c>
      <c r="N108" s="34">
        <v>750</v>
      </c>
      <c r="O108" s="2">
        <v>15708</v>
      </c>
      <c r="P108" s="35">
        <f t="shared" si="14"/>
        <v>520048.3271375465</v>
      </c>
      <c r="Q108" s="37">
        <v>0.95</v>
      </c>
      <c r="R108" s="35">
        <v>1</v>
      </c>
      <c r="S108" s="35">
        <f t="shared" si="20"/>
        <v>494045.91078066913</v>
      </c>
      <c r="T108" s="89">
        <v>0.85</v>
      </c>
      <c r="Y108" s="35">
        <f>'नमुना नंबर.९ सन-२०२५-२०२६'!F123+'नमुना नंबर.९ सन-२०२५-२०२६'!I123+'नमुना नंबर.९ सन-२०२५-२०२६'!L123+'नमुना नंबर.९ सन-२०२५-२०२६'!O123</f>
        <v>1229.9390241635688</v>
      </c>
      <c r="Z108" s="34"/>
      <c r="AA108" s="34"/>
      <c r="AB108" s="34"/>
      <c r="AC108" s="34"/>
      <c r="AD108" s="34"/>
      <c r="AE108" s="106"/>
      <c r="AF108" s="114"/>
      <c r="AG108" s="9">
        <f t="shared" si="16"/>
        <v>16458</v>
      </c>
      <c r="AH108" s="13">
        <f>'नमुना नंबर.९ सन-२०२५-२०२६'!I123+0</f>
        <v>30</v>
      </c>
      <c r="AI108" s="13">
        <f>'नमुना नंबर.९ सन-२०२५-२०२६'!F123+0</f>
        <v>419.93902416356877</v>
      </c>
      <c r="AJ108" s="9">
        <f>'नमुना नंबर.९ सन-२०२५-२०२६'!I123+0</f>
        <v>30</v>
      </c>
      <c r="AK108" s="9">
        <f>'नमुना नंबर.९ सन-२०२५-२०२६'!I123+0</f>
        <v>30</v>
      </c>
      <c r="AL108" s="9">
        <f>'नमुना नंबर.९ सन-२०२५-२०२६'!O123+0</f>
        <v>750</v>
      </c>
      <c r="AM108" s="13">
        <f t="shared" si="17"/>
        <v>1229.9390241635688</v>
      </c>
      <c r="AN108" s="9"/>
      <c r="AO108" s="9"/>
      <c r="AP108" s="9"/>
      <c r="AQ108" s="9"/>
      <c r="AR108" s="9"/>
    </row>
    <row r="109" spans="1:44" ht="75" customHeight="1">
      <c r="B109" s="2">
        <v>379</v>
      </c>
      <c r="C109" s="31" t="s">
        <v>6</v>
      </c>
      <c r="D109" s="32"/>
      <c r="G109" s="34"/>
      <c r="H109" s="84" t="s">
        <v>272</v>
      </c>
      <c r="I109" s="2">
        <v>2008</v>
      </c>
      <c r="J109" s="33">
        <v>18</v>
      </c>
      <c r="K109" s="33">
        <v>22</v>
      </c>
      <c r="L109" s="34">
        <f t="shared" si="18"/>
        <v>396</v>
      </c>
      <c r="M109" s="35">
        <f t="shared" si="19"/>
        <v>36.802973977695167</v>
      </c>
      <c r="N109" s="34">
        <v>750</v>
      </c>
      <c r="O109" s="2">
        <v>15708</v>
      </c>
      <c r="P109" s="35">
        <f t="shared" si="14"/>
        <v>605703.34572490701</v>
      </c>
      <c r="Q109" s="37">
        <v>0.8</v>
      </c>
      <c r="R109" s="35">
        <v>1</v>
      </c>
      <c r="S109" s="35">
        <f t="shared" si="20"/>
        <v>484562.67657992564</v>
      </c>
      <c r="T109" s="89">
        <v>0.85</v>
      </c>
      <c r="Y109" s="35">
        <f>'नमुना नंबर.९ सन-२०२५-२०२६'!F125+'नमुना नंबर.९ सन-२०२५-२०२६'!I125+'नमुना नंबर.९ सन-२०२५-२०२६'!L125+'नमुना नंबर.९ सन-२०२५-२०२६'!O125</f>
        <v>1221.8782750929367</v>
      </c>
      <c r="Z109" s="34"/>
      <c r="AA109" s="34"/>
      <c r="AB109" s="34"/>
      <c r="AC109" s="34"/>
      <c r="AD109" s="34"/>
      <c r="AE109" s="106"/>
      <c r="AF109" s="114"/>
      <c r="AG109" s="10">
        <f t="shared" si="16"/>
        <v>16458</v>
      </c>
      <c r="AH109" s="16">
        <f>'नमुना नंबर.९ सन-२०२५-२०२६'!I125+0</f>
        <v>30</v>
      </c>
      <c r="AI109" s="16">
        <f>'नमुना नंबर.९ सन-२०२५-२०२६'!F125+0</f>
        <v>411.8782750929368</v>
      </c>
      <c r="AJ109" s="10">
        <f>'नमुना नंबर.९ सन-२०२५-२०२६'!I125+0</f>
        <v>30</v>
      </c>
      <c r="AK109" s="10">
        <f>'नमुना नंबर.९ सन-२०२५-२०२६'!I125+0</f>
        <v>30</v>
      </c>
      <c r="AL109" s="10">
        <f>'नमुना नंबर.९ सन-२०२५-२०२६'!O125+0</f>
        <v>750</v>
      </c>
      <c r="AM109" s="16">
        <f t="shared" si="17"/>
        <v>1221.8782750929367</v>
      </c>
    </row>
    <row r="110" spans="1:44" ht="75" customHeight="1">
      <c r="B110" s="2">
        <v>167</v>
      </c>
      <c r="C110" s="31" t="s">
        <v>6</v>
      </c>
      <c r="D110" s="32"/>
      <c r="G110" s="151" t="s">
        <v>7</v>
      </c>
      <c r="H110" s="84" t="s">
        <v>215</v>
      </c>
      <c r="I110" s="2">
        <v>2011</v>
      </c>
      <c r="J110" s="33">
        <v>15</v>
      </c>
      <c r="K110" s="33">
        <v>30</v>
      </c>
      <c r="L110" s="34">
        <f t="shared" si="18"/>
        <v>450</v>
      </c>
      <c r="M110" s="35">
        <f t="shared" si="19"/>
        <v>41.82156133828996</v>
      </c>
      <c r="N110" s="34">
        <v>750</v>
      </c>
      <c r="O110" s="2">
        <v>11088</v>
      </c>
      <c r="P110" s="35">
        <f t="shared" si="14"/>
        <v>495083.64312267653</v>
      </c>
      <c r="Q110" s="37">
        <v>0.85</v>
      </c>
      <c r="R110" s="35">
        <v>1</v>
      </c>
      <c r="S110" s="35">
        <f t="shared" si="20"/>
        <v>420821.09665427502</v>
      </c>
      <c r="T110" s="89">
        <v>0.75</v>
      </c>
      <c r="Y110" s="35">
        <f>'नमुना नंबर.९ सन-२०२५-२०२६'!F126+'नमुना नंबर.९ सन-२०२५-२०२६'!I126+'नमुना नंबर.९ सन-२०२५-२०२६'!L126+'नमुना नंबर.९ सन-२०२५-२०२६'!O126</f>
        <v>1125.6158224907063</v>
      </c>
      <c r="Z110" s="34"/>
      <c r="AA110" s="34"/>
      <c r="AB110" s="34"/>
      <c r="AC110" s="34"/>
      <c r="AD110" s="34"/>
      <c r="AE110" s="106"/>
      <c r="AF110" s="114"/>
      <c r="AG110" s="10">
        <f t="shared" si="16"/>
        <v>11838</v>
      </c>
      <c r="AH110" s="16">
        <f>'नमुना नंबर.९ सन-२०२५-२०२६'!I126+0</f>
        <v>30</v>
      </c>
      <c r="AI110" s="16">
        <f>'नमुना नंबर.९ सन-२०२५-२०२६'!F126+0</f>
        <v>315.61582249070625</v>
      </c>
      <c r="AJ110" s="10">
        <f>'नमुना नंबर.९ सन-२०२५-२०२६'!I126+0</f>
        <v>30</v>
      </c>
      <c r="AK110" s="10">
        <f>'नमुना नंबर.९ सन-२०२५-२०२६'!I126+0</f>
        <v>30</v>
      </c>
      <c r="AL110" s="10">
        <f>'नमुना नंबर.९ सन-२०२५-२०२६'!O126+0</f>
        <v>750</v>
      </c>
      <c r="AM110" s="16">
        <f t="shared" si="17"/>
        <v>1125.6158224907063</v>
      </c>
    </row>
    <row r="111" spans="1:44" ht="75" customHeight="1">
      <c r="B111" s="2">
        <v>82</v>
      </c>
      <c r="C111" s="31" t="s">
        <v>6</v>
      </c>
      <c r="D111" s="32"/>
      <c r="G111" s="84" t="s">
        <v>7</v>
      </c>
      <c r="H111" s="84" t="s">
        <v>171</v>
      </c>
      <c r="I111" s="2">
        <v>2006</v>
      </c>
      <c r="J111" s="33">
        <v>20</v>
      </c>
      <c r="K111" s="33">
        <v>31</v>
      </c>
      <c r="L111" s="34">
        <f t="shared" si="18"/>
        <v>620</v>
      </c>
      <c r="M111" s="35">
        <f t="shared" si="19"/>
        <v>57.62081784386617</v>
      </c>
      <c r="N111" s="34">
        <v>750</v>
      </c>
      <c r="O111" s="2">
        <v>15708</v>
      </c>
      <c r="P111" s="35">
        <f t="shared" si="14"/>
        <v>948323.42007434939</v>
      </c>
      <c r="Q111" s="37">
        <v>0.8</v>
      </c>
      <c r="R111" s="35">
        <v>1</v>
      </c>
      <c r="S111" s="35">
        <f t="shared" si="20"/>
        <v>758658.73605947953</v>
      </c>
      <c r="T111" s="89">
        <v>0.85</v>
      </c>
      <c r="Y111" s="35">
        <f>'नमुना नंबर.९ सन-२०२५-२०२६'!F127+'नमुना नंबर.९ सन-२०२५-२०२६'!I127+'नमुना नंबर.९ सन-२०२५-२०२६'!L127+'नमुना नंबर.९ सन-२०२५-२०२६'!O127</f>
        <v>1454.8599256505577</v>
      </c>
      <c r="Z111" s="34"/>
      <c r="AA111" s="34"/>
      <c r="AB111" s="34"/>
      <c r="AC111" s="34"/>
      <c r="AD111" s="34"/>
      <c r="AE111" s="106"/>
      <c r="AF111" s="117"/>
      <c r="AG111" s="14">
        <f t="shared" si="16"/>
        <v>16458</v>
      </c>
      <c r="AH111" s="15">
        <f>'नमुना नंबर.९ सन-२०२५-२०२६'!I127+0</f>
        <v>30</v>
      </c>
      <c r="AI111" s="15">
        <f>'नमुना नंबर.९ सन-२०२५-२०२६'!F127+0</f>
        <v>644.85992565055767</v>
      </c>
      <c r="AJ111" s="14">
        <f>'नमुना नंबर.९ सन-२०२५-२०२६'!I127+0</f>
        <v>30</v>
      </c>
      <c r="AK111" s="14">
        <f>'नमुना नंबर.९ सन-२०२५-२०२६'!I127+0</f>
        <v>30</v>
      </c>
      <c r="AL111" s="14">
        <f>'नमुना नंबर.९ सन-२०२५-२०२६'!O127+0</f>
        <v>750</v>
      </c>
      <c r="AM111" s="15">
        <f t="shared" si="17"/>
        <v>1454.8599256505577</v>
      </c>
      <c r="AN111" s="14"/>
      <c r="AO111" s="14"/>
      <c r="AP111" s="14"/>
      <c r="AQ111" s="14"/>
      <c r="AR111" s="14"/>
    </row>
    <row r="112" spans="1:44" ht="75" customHeight="1">
      <c r="B112" s="2"/>
      <c r="C112" s="31" t="s">
        <v>6</v>
      </c>
      <c r="D112" s="32"/>
      <c r="G112" s="84" t="s">
        <v>7</v>
      </c>
      <c r="H112" s="84" t="s">
        <v>275</v>
      </c>
      <c r="I112" s="2">
        <v>1976</v>
      </c>
      <c r="J112" s="33">
        <v>28</v>
      </c>
      <c r="K112" s="33">
        <v>11</v>
      </c>
      <c r="L112" s="34">
        <f t="shared" si="18"/>
        <v>308</v>
      </c>
      <c r="M112" s="35">
        <f t="shared" si="19"/>
        <v>28.624535315985131</v>
      </c>
      <c r="N112" s="34">
        <v>750</v>
      </c>
      <c r="O112" s="2">
        <v>11088</v>
      </c>
      <c r="P112" s="35">
        <f t="shared" si="14"/>
        <v>338857.24907063198</v>
      </c>
      <c r="Q112" s="37">
        <v>0.85</v>
      </c>
      <c r="R112" s="35">
        <v>1</v>
      </c>
      <c r="S112" s="35">
        <f t="shared" si="20"/>
        <v>288028.66171003715</v>
      </c>
      <c r="T112" s="89">
        <v>0.75</v>
      </c>
      <c r="Y112" s="35">
        <f>'नमुना नंबर.९ सन-२०२५-२०२६'!F128+'नमुना नंबर.९ सन-२०२५-२०२६'!I128+'नमुना नंबर.९ सन-२०२५-२०२६'!L128+'नमुना नंबर.९ सन-२०२५-२०२६'!O128</f>
        <v>1006.0214962825279</v>
      </c>
      <c r="Z112" s="34"/>
      <c r="AA112" s="34"/>
      <c r="AB112" s="34"/>
      <c r="AC112" s="34"/>
      <c r="AD112" s="34"/>
      <c r="AE112" s="108" t="s">
        <v>1048</v>
      </c>
      <c r="AF112" s="117"/>
      <c r="AG112" s="14">
        <f t="shared" si="16"/>
        <v>11838</v>
      </c>
      <c r="AH112" s="15">
        <f>'नमुना नंबर.९ सन-२०२५-२०२६'!I128+0</f>
        <v>20</v>
      </c>
      <c r="AI112" s="15">
        <f>'नमुना नंबर.९ सन-२०२५-२०२६'!F128+0</f>
        <v>216.02149628252789</v>
      </c>
      <c r="AJ112" s="14">
        <f>'नमुना नंबर.९ सन-२०२५-२०२६'!I128+0</f>
        <v>20</v>
      </c>
      <c r="AK112" s="14">
        <f>'नमुना नंबर.९ सन-२०२५-२०२६'!I128+0</f>
        <v>20</v>
      </c>
      <c r="AL112" s="14">
        <f>'नमुना नंबर.९ सन-२०२५-२०२६'!O128+0</f>
        <v>750</v>
      </c>
      <c r="AM112" s="15">
        <f t="shared" si="17"/>
        <v>1006.0214962825279</v>
      </c>
      <c r="AN112" s="14"/>
      <c r="AO112" s="14"/>
      <c r="AP112" s="14"/>
      <c r="AQ112" s="14"/>
      <c r="AR112" s="14"/>
    </row>
    <row r="113" spans="1:44" ht="75" customHeight="1">
      <c r="B113" s="2">
        <v>122</v>
      </c>
      <c r="C113" s="31" t="s">
        <v>6</v>
      </c>
      <c r="D113" s="32"/>
      <c r="G113" s="84" t="s">
        <v>7</v>
      </c>
      <c r="H113" s="84" t="s">
        <v>194</v>
      </c>
      <c r="I113" s="2">
        <v>2008</v>
      </c>
      <c r="J113" s="33">
        <v>29</v>
      </c>
      <c r="K113" s="33">
        <v>15</v>
      </c>
      <c r="L113" s="34">
        <f t="shared" si="18"/>
        <v>435</v>
      </c>
      <c r="M113" s="35">
        <f t="shared" si="19"/>
        <v>40.427509293680295</v>
      </c>
      <c r="N113" s="34">
        <v>750</v>
      </c>
      <c r="O113" s="2">
        <v>15708</v>
      </c>
      <c r="P113" s="35">
        <f t="shared" si="14"/>
        <v>665355.94795539032</v>
      </c>
      <c r="Q113" s="37">
        <v>0.8</v>
      </c>
      <c r="R113" s="35">
        <v>1</v>
      </c>
      <c r="S113" s="35">
        <f t="shared" si="20"/>
        <v>532284.75836431223</v>
      </c>
      <c r="T113" s="89">
        <v>0.85</v>
      </c>
      <c r="Y113" s="35">
        <f>'नमुना नंबर.९ सन-२०२५-२०२६'!F129+'नमुना नंबर.९ सन-२०२५-२०२६'!I129+'नमुना नंबर.९ सन-२०२५-२०२६'!L129+'नमुना नंबर.९ सन-२०२५-२०२६'!O129</f>
        <v>1262.4420446096653</v>
      </c>
      <c r="Z113" s="34"/>
      <c r="AA113" s="34"/>
      <c r="AB113" s="34"/>
      <c r="AC113" s="34"/>
      <c r="AD113" s="34"/>
      <c r="AE113" s="106"/>
      <c r="AF113" s="114"/>
      <c r="AG113" s="10">
        <f t="shared" si="16"/>
        <v>16458</v>
      </c>
      <c r="AH113" s="16">
        <f>'नमुना नंबर.९ सन-२०२५-२०२६'!I129+0</f>
        <v>30</v>
      </c>
      <c r="AI113" s="16">
        <f>'नमुना नंबर.९ सन-२०२५-२०२६'!F129+0</f>
        <v>452.44204460966534</v>
      </c>
      <c r="AJ113" s="10">
        <f>'नमुना नंबर.९ सन-२०२५-२०२६'!I129+0</f>
        <v>30</v>
      </c>
      <c r="AK113" s="10">
        <f>'नमुना नंबर.९ सन-२०२५-२०२६'!I129+0</f>
        <v>30</v>
      </c>
      <c r="AL113" s="10">
        <f>'नमुना नंबर.९ सन-२०२५-२०२६'!O129+0</f>
        <v>750</v>
      </c>
      <c r="AM113" s="16">
        <f t="shared" si="17"/>
        <v>1262.4420446096653</v>
      </c>
    </row>
    <row r="114" spans="1:44" ht="75" customHeight="1">
      <c r="B114" s="2">
        <v>123</v>
      </c>
      <c r="C114" s="31" t="s">
        <v>6</v>
      </c>
      <c r="D114" s="32"/>
      <c r="G114" s="84" t="s">
        <v>7</v>
      </c>
      <c r="H114" s="84" t="s">
        <v>194</v>
      </c>
      <c r="I114" s="2">
        <v>2008</v>
      </c>
      <c r="J114" s="33">
        <v>29</v>
      </c>
      <c r="K114" s="33">
        <v>17</v>
      </c>
      <c r="L114" s="34">
        <f t="shared" si="18"/>
        <v>493</v>
      </c>
      <c r="M114" s="35">
        <f t="shared" si="19"/>
        <v>45.817843866171003</v>
      </c>
      <c r="N114" s="34">
        <v>750</v>
      </c>
      <c r="O114" s="2">
        <v>15708</v>
      </c>
      <c r="P114" s="35">
        <f t="shared" si="14"/>
        <v>754070.07434944238</v>
      </c>
      <c r="Q114" s="37">
        <v>0.8</v>
      </c>
      <c r="R114" s="35">
        <v>1</v>
      </c>
      <c r="S114" s="35">
        <f t="shared" si="20"/>
        <v>603256.05947955395</v>
      </c>
      <c r="T114" s="89">
        <v>0.85</v>
      </c>
      <c r="Y114" s="35">
        <f>'नमुना नंबर.९ सन-२०२५-२०२६'!F130+'नमुना नंबर.९ सन-२०२५-२०२६'!I130+'नमुना नंबर.९ सन-२०२५-२०२६'!L130+'नमुना नंबर.९ सन-२०२५-२०२६'!O130</f>
        <v>572.76765055762087</v>
      </c>
      <c r="Z114" s="34"/>
      <c r="AA114" s="34"/>
      <c r="AB114" s="34"/>
      <c r="AC114" s="34"/>
      <c r="AD114" s="34"/>
      <c r="AE114" s="106"/>
      <c r="AF114" s="114"/>
      <c r="AG114" s="9">
        <f t="shared" si="16"/>
        <v>16458</v>
      </c>
      <c r="AH114" s="13">
        <f>'नमुना नंबर.९ सन-२०२५-२०२६'!I130+0</f>
        <v>30</v>
      </c>
      <c r="AI114" s="13">
        <f>'नमुना नंबर.९ सन-२०२५-२०२६'!F130+0</f>
        <v>512.76765055762087</v>
      </c>
      <c r="AJ114" s="9">
        <f>'नमुना नंबर.९ सन-२०२५-२०२६'!I130+0</f>
        <v>30</v>
      </c>
      <c r="AK114" s="9">
        <f>'नमुना नंबर.९ सन-२०२५-२०२६'!I130+0</f>
        <v>30</v>
      </c>
      <c r="AL114" s="9">
        <f>'नमुना नंबर.९ सन-२०२५-२०२६'!O130+0</f>
        <v>0</v>
      </c>
      <c r="AM114" s="13">
        <f t="shared" si="17"/>
        <v>572.76765055762087</v>
      </c>
      <c r="AN114" s="9"/>
      <c r="AO114" s="9"/>
      <c r="AP114" s="9"/>
      <c r="AQ114" s="9"/>
      <c r="AR114" s="9"/>
    </row>
    <row r="115" spans="1:44" ht="75" customHeight="1">
      <c r="B115" s="2">
        <v>482</v>
      </c>
      <c r="C115" s="31" t="s">
        <v>92</v>
      </c>
      <c r="D115" s="32"/>
      <c r="H115" s="84" t="s">
        <v>870</v>
      </c>
      <c r="I115" s="2">
        <v>2022</v>
      </c>
      <c r="J115" s="33">
        <v>14</v>
      </c>
      <c r="K115" s="33">
        <v>34</v>
      </c>
      <c r="L115" s="34">
        <f t="shared" si="18"/>
        <v>476</v>
      </c>
      <c r="M115" s="35">
        <f t="shared" si="19"/>
        <v>44.237918215613384</v>
      </c>
      <c r="N115" s="34">
        <v>750</v>
      </c>
      <c r="O115" s="2">
        <v>15708</v>
      </c>
      <c r="P115" s="35">
        <f t="shared" si="14"/>
        <v>728067.65799256507</v>
      </c>
      <c r="Q115" s="37">
        <v>1</v>
      </c>
      <c r="R115" s="35">
        <v>1</v>
      </c>
      <c r="S115" s="35">
        <f t="shared" si="20"/>
        <v>728067.65799256507</v>
      </c>
      <c r="T115" s="89">
        <v>0.85</v>
      </c>
      <c r="Y115" s="35">
        <f>'नमुना नंबर.९ सन-२०२५-२०२६'!F132+'नमुना नंबर.९ सन-२०२५-२०२६'!I132+'नमुना नंबर.९ सन-२०२५-२०२६'!L132+'नमुना नंबर.९ सन-२०२५-२०२६'!O132</f>
        <v>878.85750929368032</v>
      </c>
      <c r="Z115" s="34"/>
      <c r="AA115" s="34"/>
      <c r="AB115" s="34"/>
      <c r="AC115" s="34"/>
      <c r="AD115" s="34"/>
      <c r="AE115" s="106"/>
      <c r="AF115" s="116"/>
      <c r="AG115" s="11">
        <f t="shared" si="16"/>
        <v>16458</v>
      </c>
      <c r="AH115" s="12">
        <f>'नमुना नंबर.९ सन-२०२५-२०२६'!I132+0</f>
        <v>30</v>
      </c>
      <c r="AI115" s="12">
        <f>'नमुना नंबर.९ सन-२०२५-२०२६'!F132+0</f>
        <v>618.85750929368032</v>
      </c>
      <c r="AJ115" s="11">
        <f>'नमुना नंबर.९ सन-२०२५-२०२६'!I132+0</f>
        <v>30</v>
      </c>
      <c r="AK115" s="11">
        <f>'नमुना नंबर.९ सन-२०२५-२०२६'!I132+0</f>
        <v>30</v>
      </c>
      <c r="AL115" s="11">
        <f>'नमुना नंबर.९ सन-२०२५-२०२६'!O132+0</f>
        <v>200</v>
      </c>
      <c r="AM115" s="12">
        <f t="shared" si="17"/>
        <v>878.85750929368032</v>
      </c>
      <c r="AN115" s="11"/>
      <c r="AO115" s="11"/>
      <c r="AP115" s="11"/>
      <c r="AQ115" s="11"/>
      <c r="AR115" s="11"/>
    </row>
    <row r="116" spans="1:44" ht="75" customHeight="1">
      <c r="B116" s="2">
        <v>128</v>
      </c>
      <c r="C116" s="31" t="s">
        <v>6</v>
      </c>
      <c r="D116" s="32"/>
      <c r="G116" s="156"/>
      <c r="H116" s="84" t="s">
        <v>785</v>
      </c>
      <c r="I116" s="2">
        <v>2020</v>
      </c>
      <c r="J116" s="33">
        <v>28</v>
      </c>
      <c r="K116" s="33">
        <v>23</v>
      </c>
      <c r="L116" s="34">
        <f t="shared" si="18"/>
        <v>644</v>
      </c>
      <c r="M116" s="35">
        <f t="shared" si="19"/>
        <v>59.85130111524164</v>
      </c>
      <c r="N116" s="34">
        <v>750</v>
      </c>
      <c r="O116" s="2">
        <v>15708</v>
      </c>
      <c r="P116" s="35">
        <f t="shared" si="14"/>
        <v>985032.71375464695</v>
      </c>
      <c r="Q116" s="37">
        <v>0.95</v>
      </c>
      <c r="R116" s="35">
        <v>1</v>
      </c>
      <c r="S116" s="35">
        <f t="shared" si="20"/>
        <v>935781.07806691458</v>
      </c>
      <c r="T116" s="89">
        <v>0.85</v>
      </c>
      <c r="Y116" s="35">
        <f>'नमुना नंबर.९ सन-२०२५-२०२६'!F133+'नमुना नंबर.९ सन-२०२५-२०२६'!I133+'नमुना नंबर.९ सन-२०२५-२०२६'!L133+'नमुना नंबर.९ सन-२०२५-२०२६'!O133</f>
        <v>2355.4139163568775</v>
      </c>
      <c r="Z116" s="34"/>
      <c r="AA116" s="34"/>
      <c r="AB116" s="34"/>
      <c r="AC116" s="34"/>
      <c r="AD116" s="34"/>
      <c r="AE116" s="106"/>
      <c r="AF116" s="120"/>
      <c r="AG116" s="29">
        <f t="shared" si="16"/>
        <v>16458</v>
      </c>
      <c r="AH116" s="30">
        <f>'नमुना नंबर.९ सन-२०२५-२०२६'!I133+0</f>
        <v>30</v>
      </c>
      <c r="AI116" s="30">
        <f>'नमुना नंबर.९ सन-२०२५-२०२६'!F133+0</f>
        <v>795.41391635687739</v>
      </c>
      <c r="AJ116" s="29">
        <f>'नमुना नंबर.९ सन-२०२५-२०२६'!I133+0</f>
        <v>30</v>
      </c>
      <c r="AK116" s="29">
        <f>'नमुना नंबर.९ सन-२०२५-२०२६'!I133+0</f>
        <v>30</v>
      </c>
      <c r="AL116" s="29">
        <f>'नमुना नंबर.९ सन-२०२५-२०२६'!O133+0</f>
        <v>1500</v>
      </c>
      <c r="AM116" s="30">
        <f t="shared" si="17"/>
        <v>2355.4139163568775</v>
      </c>
      <c r="AN116" s="8"/>
      <c r="AO116" s="8"/>
      <c r="AP116" s="8"/>
      <c r="AQ116" s="8"/>
      <c r="AR116" s="8"/>
    </row>
    <row r="117" spans="1:44" ht="75" customHeight="1">
      <c r="B117" s="2">
        <v>610</v>
      </c>
      <c r="C117" s="31" t="s">
        <v>6</v>
      </c>
      <c r="D117" s="32"/>
      <c r="H117" s="84" t="s">
        <v>874</v>
      </c>
      <c r="I117" s="2">
        <v>2020</v>
      </c>
      <c r="J117" s="33">
        <v>28</v>
      </c>
      <c r="K117" s="33">
        <v>27</v>
      </c>
      <c r="L117" s="34">
        <f t="shared" si="18"/>
        <v>756</v>
      </c>
      <c r="M117" s="35">
        <f t="shared" si="19"/>
        <v>70.260223048327134</v>
      </c>
      <c r="N117" s="34">
        <v>750</v>
      </c>
      <c r="O117" s="2">
        <v>15708</v>
      </c>
      <c r="P117" s="35">
        <f t="shared" si="14"/>
        <v>1156342.750929368</v>
      </c>
      <c r="Q117" s="37">
        <v>0.9</v>
      </c>
      <c r="R117" s="35">
        <v>1</v>
      </c>
      <c r="S117" s="35">
        <f t="shared" si="20"/>
        <v>1040708.4758364311</v>
      </c>
      <c r="T117" s="89">
        <v>0.85</v>
      </c>
      <c r="Y117" s="35">
        <f>'नमुना नंबर.९ सन-२०२५-२०२६'!F134+'नमुना नंबर.९ सन-२०२५-२०२६'!I134+'नमुना नंबर.९ सन-२०२५-२०२६'!L134+'नमुना नंबर.९ सन-२०२५-२०२६'!O134</f>
        <v>1714.6022044609663</v>
      </c>
      <c r="Z117" s="34"/>
      <c r="AA117" s="34"/>
      <c r="AB117" s="34"/>
      <c r="AC117" s="34"/>
      <c r="AD117" s="34"/>
      <c r="AE117" s="106"/>
      <c r="AF117" s="117"/>
      <c r="AG117" s="14">
        <f t="shared" si="16"/>
        <v>16458</v>
      </c>
      <c r="AH117" s="15">
        <f>'नमुना नंबर.९ सन-२०२५-२०२६'!I134+0</f>
        <v>40</v>
      </c>
      <c r="AI117" s="15">
        <f>'नमुना नंबर.९ सन-२०२५-२०२६'!F134+0</f>
        <v>884.60220446096639</v>
      </c>
      <c r="AJ117" s="14">
        <f>'नमुना नंबर.९ सन-२०२५-२०२६'!I134+0</f>
        <v>40</v>
      </c>
      <c r="AK117" s="14">
        <f>'नमुना नंबर.९ सन-२०२५-२०२६'!I134+0</f>
        <v>40</v>
      </c>
      <c r="AL117" s="14">
        <f>'नमुना नंबर.९ सन-२०२५-२०२६'!O134+0</f>
        <v>750</v>
      </c>
      <c r="AM117" s="15">
        <f t="shared" si="17"/>
        <v>1714.6022044609663</v>
      </c>
      <c r="AN117" s="14"/>
      <c r="AO117" s="14"/>
      <c r="AP117" s="14"/>
      <c r="AQ117" s="14"/>
      <c r="AR117" s="14"/>
    </row>
    <row r="118" spans="1:44" ht="75" customHeight="1">
      <c r="A118" s="22"/>
      <c r="B118" s="2">
        <v>657</v>
      </c>
      <c r="C118" s="31" t="s">
        <v>6</v>
      </c>
      <c r="D118" s="84" t="s">
        <v>969</v>
      </c>
      <c r="G118" s="84" t="s">
        <v>968</v>
      </c>
      <c r="H118" s="84" t="s">
        <v>967</v>
      </c>
      <c r="I118" s="36">
        <v>2022</v>
      </c>
      <c r="J118" s="36">
        <v>38</v>
      </c>
      <c r="K118" s="36">
        <v>63</v>
      </c>
      <c r="L118" s="76">
        <f t="shared" si="18"/>
        <v>2394</v>
      </c>
      <c r="M118" s="75">
        <f t="shared" si="19"/>
        <v>222.49070631970261</v>
      </c>
      <c r="N118" s="36">
        <v>750</v>
      </c>
      <c r="O118" s="36">
        <v>11708</v>
      </c>
      <c r="P118" s="77">
        <f t="shared" si="14"/>
        <v>2771789.2193308552</v>
      </c>
      <c r="Q118" s="78">
        <v>1</v>
      </c>
      <c r="R118" s="77">
        <v>1.2</v>
      </c>
      <c r="S118" s="77">
        <f t="shared" si="20"/>
        <v>3326147.063197026</v>
      </c>
      <c r="T118" s="89">
        <v>1.7</v>
      </c>
      <c r="Y118" s="75">
        <f>'नमुना नंबर.९ सन-२०२५-२०२६'!F135+'नमुना नंबर.९ सन-२०२५-२०२६'!I135+'नमुना नंबर.९ सन-२०२५-२०२६'!L135+'नमुना नंबर.९ सन-२०२५-२०२६'!O135</f>
        <v>16549</v>
      </c>
      <c r="Z118" s="34"/>
      <c r="AA118" s="34"/>
      <c r="AB118" s="34"/>
      <c r="AC118" s="34"/>
      <c r="AD118" s="34"/>
      <c r="AE118" s="108" t="s">
        <v>1019</v>
      </c>
      <c r="AF118" s="117"/>
      <c r="AG118" s="14">
        <f t="shared" si="16"/>
        <v>12458</v>
      </c>
      <c r="AH118" s="15">
        <f>'नमुना नंबर.९ सन-२०२५-२०२६'!I135+0</f>
        <v>0</v>
      </c>
      <c r="AI118" s="15">
        <f>'नमुना नंबर.९ सन-२०२५-२०२६'!F135+0</f>
        <v>16549</v>
      </c>
      <c r="AJ118" s="14">
        <f>'नमुना नंबर.९ सन-२०२५-२०२६'!I135+0</f>
        <v>0</v>
      </c>
      <c r="AK118" s="14">
        <f>'नमुना नंबर.९ सन-२०२५-२०२६'!I135+0</f>
        <v>0</v>
      </c>
      <c r="AL118" s="14">
        <f>'नमुना नंबर.९ सन-२०२५-२०२६'!O135+0</f>
        <v>0</v>
      </c>
      <c r="AM118" s="15">
        <f t="shared" si="17"/>
        <v>16549</v>
      </c>
      <c r="AN118" s="20"/>
      <c r="AO118" s="20"/>
      <c r="AP118" s="20"/>
      <c r="AQ118" s="20"/>
      <c r="AR118" s="20"/>
    </row>
    <row r="119" spans="1:44" ht="75" customHeight="1">
      <c r="B119" s="2">
        <v>295</v>
      </c>
      <c r="C119" s="31" t="s">
        <v>62</v>
      </c>
      <c r="D119" s="32"/>
      <c r="G119" s="84" t="s">
        <v>7</v>
      </c>
      <c r="H119" s="84" t="s">
        <v>277</v>
      </c>
      <c r="I119" s="2">
        <v>2009</v>
      </c>
      <c r="J119" s="33">
        <v>40</v>
      </c>
      <c r="K119" s="33">
        <v>10</v>
      </c>
      <c r="L119" s="34">
        <f t="shared" si="18"/>
        <v>400</v>
      </c>
      <c r="M119" s="35">
        <f t="shared" si="19"/>
        <v>37.174721189591082</v>
      </c>
      <c r="N119" s="34">
        <v>750</v>
      </c>
      <c r="O119" s="2">
        <v>15708</v>
      </c>
      <c r="P119" s="35">
        <f t="shared" si="14"/>
        <v>611821.56133828999</v>
      </c>
      <c r="Q119" s="37">
        <v>0.9</v>
      </c>
      <c r="R119" s="35">
        <v>1</v>
      </c>
      <c r="S119" s="35">
        <f t="shared" si="20"/>
        <v>550639.40520446096</v>
      </c>
      <c r="T119" s="89">
        <v>0.85</v>
      </c>
      <c r="Y119" s="35">
        <f>'नमुना नंबर.९ सन-२०२५-२०२६'!F136+'नमुना नंबर.९ सन-२०२५-२०२६'!I136+'नमुना नंबर.९ सन-२०२५-२०२६'!L136+'नमुना नंबर.९ सन-२०२५-२०२६'!O136</f>
        <v>468.04349442379174</v>
      </c>
      <c r="Z119" s="34"/>
      <c r="AA119" s="34"/>
      <c r="AB119" s="34"/>
      <c r="AC119" s="34"/>
      <c r="AD119" s="34"/>
      <c r="AE119" s="106"/>
      <c r="AF119" s="117"/>
      <c r="AG119" s="14">
        <f t="shared" si="16"/>
        <v>16458</v>
      </c>
      <c r="AH119" s="15">
        <f>'नमुना नंबर.९ सन-२०२५-२०२६'!I136+0</f>
        <v>0</v>
      </c>
      <c r="AI119" s="15">
        <f>'नमुना नंबर.९ सन-२०२५-२०२६'!F136+0</f>
        <v>468.04349442379174</v>
      </c>
      <c r="AJ119" s="14">
        <f>'नमुना नंबर.९ सन-२०२५-२०२६'!I136+0</f>
        <v>0</v>
      </c>
      <c r="AK119" s="14">
        <f>'नमुना नंबर.९ सन-२०२५-२०२६'!I136+0</f>
        <v>0</v>
      </c>
      <c r="AL119" s="14">
        <f>'नमुना नंबर.९ सन-२०२५-२०२६'!O136+0</f>
        <v>0</v>
      </c>
      <c r="AM119" s="15">
        <f t="shared" si="17"/>
        <v>468.04349442379174</v>
      </c>
      <c r="AN119" s="14"/>
      <c r="AO119" s="14"/>
      <c r="AP119" s="14"/>
      <c r="AQ119" s="14"/>
      <c r="AR119" s="14"/>
    </row>
    <row r="120" spans="1:44" ht="75" customHeight="1">
      <c r="B120" s="2">
        <v>296</v>
      </c>
      <c r="C120" s="31" t="s">
        <v>63</v>
      </c>
      <c r="D120" s="32"/>
      <c r="G120" s="151" t="s">
        <v>7</v>
      </c>
      <c r="H120" s="84" t="s">
        <v>278</v>
      </c>
      <c r="I120" s="2">
        <v>2009</v>
      </c>
      <c r="J120" s="33">
        <v>10</v>
      </c>
      <c r="K120" s="33">
        <v>10</v>
      </c>
      <c r="L120" s="34">
        <f t="shared" si="18"/>
        <v>100</v>
      </c>
      <c r="M120" s="35">
        <f t="shared" si="19"/>
        <v>9.2936802973977706</v>
      </c>
      <c r="N120" s="34">
        <v>750</v>
      </c>
      <c r="O120" s="2">
        <v>15708</v>
      </c>
      <c r="P120" s="35">
        <f t="shared" si="14"/>
        <v>152955.3903345725</v>
      </c>
      <c r="Q120" s="37">
        <v>0.9</v>
      </c>
      <c r="R120" s="35">
        <v>1</v>
      </c>
      <c r="S120" s="35">
        <f t="shared" si="20"/>
        <v>137659.85130111524</v>
      </c>
      <c r="T120" s="89">
        <v>0.85</v>
      </c>
      <c r="Y120" s="35">
        <f>'नमुना नंबर.९ सन-२०२५-२०२६'!F137+'नमुना नंबर.९ सन-२०२५-२०२६'!I137+'नमुना नंबर.९ सन-२०२५-२०२६'!L137+'नमुना नंबर.९ सन-२०२५-२०२६'!O137</f>
        <v>117.01087360594794</v>
      </c>
      <c r="Z120" s="34"/>
      <c r="AA120" s="34"/>
      <c r="AB120" s="34"/>
      <c r="AC120" s="34"/>
      <c r="AD120" s="34"/>
      <c r="AE120" s="106"/>
      <c r="AF120" s="117"/>
      <c r="AG120" s="14">
        <f t="shared" si="16"/>
        <v>16458</v>
      </c>
      <c r="AH120" s="15">
        <f>'नमुना नंबर.९ सन-२०२५-२०२६'!I137+0</f>
        <v>0</v>
      </c>
      <c r="AI120" s="15">
        <f>'नमुना नंबर.९ सन-२०२५-२०२६'!F137+0</f>
        <v>117.01087360594794</v>
      </c>
      <c r="AJ120" s="14">
        <f>'नमुना नंबर.९ सन-२०२५-२०२६'!I137+0</f>
        <v>0</v>
      </c>
      <c r="AK120" s="14">
        <f>'नमुना नंबर.९ सन-२०२५-२०२६'!I137+0</f>
        <v>0</v>
      </c>
      <c r="AL120" s="14">
        <f>'नमुना नंबर.९ सन-२०२५-२०२६'!O137+0</f>
        <v>0</v>
      </c>
      <c r="AM120" s="15">
        <f t="shared" si="17"/>
        <v>117.01087360594794</v>
      </c>
      <c r="AN120" s="14"/>
      <c r="AO120" s="14"/>
      <c r="AP120" s="14"/>
      <c r="AQ120" s="14"/>
      <c r="AR120" s="14"/>
    </row>
    <row r="121" spans="1:44" ht="75" customHeight="1">
      <c r="A121" s="22"/>
      <c r="B121" s="2">
        <v>664</v>
      </c>
      <c r="C121" s="31" t="s">
        <v>6</v>
      </c>
      <c r="D121" s="84" t="s">
        <v>986</v>
      </c>
      <c r="G121" s="151" t="s">
        <v>7</v>
      </c>
      <c r="H121" s="84" t="s">
        <v>972</v>
      </c>
      <c r="I121" s="36">
        <v>2023</v>
      </c>
      <c r="J121" s="36">
        <v>30</v>
      </c>
      <c r="K121" s="36">
        <v>30</v>
      </c>
      <c r="L121" s="76">
        <f t="shared" si="18"/>
        <v>900</v>
      </c>
      <c r="M121" s="75">
        <f t="shared" si="19"/>
        <v>83.643122676579921</v>
      </c>
      <c r="N121" s="36">
        <v>750</v>
      </c>
      <c r="O121" s="2">
        <v>15708</v>
      </c>
      <c r="P121" s="77">
        <f t="shared" si="14"/>
        <v>1376598.5130111524</v>
      </c>
      <c r="Q121" s="78">
        <v>1</v>
      </c>
      <c r="R121" s="77">
        <v>1</v>
      </c>
      <c r="S121" s="77">
        <f t="shared" si="20"/>
        <v>1376598.5130111524</v>
      </c>
      <c r="T121" s="89">
        <v>0.85</v>
      </c>
      <c r="Y121" s="75">
        <f>'नमुना नंबर.९ सन-२०२५-२०२६'!F139+'नमुना नंबर.९ सन-२०२५-२०२६'!I139+'नमुना नंबर.९ सन-२०२५-२०२६'!L139+'नमुना नंबर.९ सन-२०२५-२०२६'!O139</f>
        <v>1170.1087360594795</v>
      </c>
      <c r="Z121" s="34"/>
      <c r="AA121" s="34"/>
      <c r="AB121" s="34"/>
      <c r="AC121" s="34"/>
      <c r="AD121" s="34"/>
      <c r="AE121" s="108" t="s">
        <v>1010</v>
      </c>
      <c r="AF121" s="117"/>
      <c r="AG121" s="14">
        <f t="shared" si="16"/>
        <v>16458</v>
      </c>
      <c r="AH121" s="15">
        <f>'नमुना नंबर.९ सन-२०२५-२०२६'!I139+0</f>
        <v>0</v>
      </c>
      <c r="AI121" s="15">
        <f>'नमुना नंबर.९ सन-२०२५-२०२६'!F139+0</f>
        <v>1170.1087360594795</v>
      </c>
      <c r="AJ121" s="14">
        <f>'नमुना नंबर.९ सन-२०२५-२०२६'!I139+0</f>
        <v>0</v>
      </c>
      <c r="AK121" s="14">
        <f>'नमुना नंबर.९ सन-२०२५-२०२६'!I139+0</f>
        <v>0</v>
      </c>
      <c r="AL121" s="14">
        <f>'नमुना नंबर.९ सन-२०२५-२०२६'!O139+0</f>
        <v>0</v>
      </c>
      <c r="AM121" s="15">
        <f t="shared" si="17"/>
        <v>1170.1087360594795</v>
      </c>
      <c r="AN121" s="20"/>
      <c r="AO121" s="20"/>
      <c r="AP121" s="20"/>
      <c r="AQ121" s="20"/>
      <c r="AR121" s="20"/>
    </row>
    <row r="122" spans="1:44" ht="76.150000000000006" customHeight="1">
      <c r="B122" s="2">
        <v>41</v>
      </c>
      <c r="C122" s="31" t="s">
        <v>6</v>
      </c>
      <c r="D122" s="32"/>
      <c r="G122" s="151" t="s">
        <v>7</v>
      </c>
      <c r="H122" s="84" t="s">
        <v>155</v>
      </c>
      <c r="I122" s="2">
        <v>1996</v>
      </c>
      <c r="J122" s="33">
        <v>42</v>
      </c>
      <c r="K122" s="33">
        <v>35</v>
      </c>
      <c r="L122" s="34">
        <f t="shared" si="18"/>
        <v>1470</v>
      </c>
      <c r="M122" s="35">
        <f t="shared" si="19"/>
        <v>136.61710037174723</v>
      </c>
      <c r="N122" s="34">
        <v>750</v>
      </c>
      <c r="O122" s="2">
        <v>11088</v>
      </c>
      <c r="P122" s="35">
        <f t="shared" si="14"/>
        <v>1617273.2342007437</v>
      </c>
      <c r="Q122" s="37">
        <v>0.85</v>
      </c>
      <c r="R122" s="35">
        <v>1</v>
      </c>
      <c r="S122" s="35">
        <f t="shared" si="20"/>
        <v>1374682.249070632</v>
      </c>
      <c r="T122" s="89">
        <v>0.75</v>
      </c>
      <c r="Y122" s="35">
        <f>'नमुना नंबर.९ सन-२०२५-२०२६'!F140+'नमुना नंबर.९ सन-२०२५-२०२६'!I140+'नमुना नंबर.९ सन-२०२५-२०२६'!L140+'नमुना नंबर.९ सन-२०२५-२०२६'!O140</f>
        <v>1861.0116868029741</v>
      </c>
      <c r="Z122" s="34"/>
      <c r="AA122" s="34"/>
      <c r="AB122" s="34"/>
      <c r="AC122" s="34"/>
      <c r="AD122" s="34"/>
      <c r="AE122" s="106"/>
      <c r="AF122" s="117"/>
      <c r="AG122" s="14">
        <f t="shared" si="16"/>
        <v>11838</v>
      </c>
      <c r="AH122" s="15">
        <f>'नमुना नंबर.९ सन-२०२५-२०२६'!I140+0</f>
        <v>40</v>
      </c>
      <c r="AI122" s="15">
        <f>'नमुना नंबर.९ सन-२०२५-२०२६'!F140+0</f>
        <v>1031.0116868029741</v>
      </c>
      <c r="AJ122" s="14">
        <f>'नमुना नंबर.९ सन-२०२५-२०२६'!I140+0</f>
        <v>40</v>
      </c>
      <c r="AK122" s="14">
        <f>'नमुना नंबर.९ सन-२०२५-२०२६'!I140+0</f>
        <v>40</v>
      </c>
      <c r="AL122" s="14">
        <f>'नमुना नंबर.९ सन-२०२५-२०२६'!O140+0</f>
        <v>750</v>
      </c>
      <c r="AM122" s="15">
        <f t="shared" si="17"/>
        <v>1861.0116868029741</v>
      </c>
      <c r="AN122" s="14"/>
      <c r="AO122" s="14"/>
      <c r="AP122" s="14"/>
      <c r="AQ122" s="14"/>
      <c r="AR122" s="14"/>
    </row>
    <row r="123" spans="1:44" ht="69.95" customHeight="1">
      <c r="B123" s="2">
        <v>360</v>
      </c>
      <c r="C123" s="31" t="s">
        <v>6</v>
      </c>
      <c r="D123" s="32"/>
      <c r="G123" s="84" t="s">
        <v>7</v>
      </c>
      <c r="H123" s="84" t="s">
        <v>297</v>
      </c>
      <c r="I123" s="2">
        <v>2009</v>
      </c>
      <c r="J123" s="33">
        <v>65</v>
      </c>
      <c r="K123" s="33">
        <v>65</v>
      </c>
      <c r="L123" s="34">
        <f t="shared" si="18"/>
        <v>4225</v>
      </c>
      <c r="M123" s="35">
        <f t="shared" si="19"/>
        <v>392.65799256505579</v>
      </c>
      <c r="N123" s="52">
        <v>750</v>
      </c>
      <c r="O123" s="2">
        <v>0</v>
      </c>
      <c r="P123" s="35">
        <f t="shared" si="14"/>
        <v>294493.49442379182</v>
      </c>
      <c r="Q123" s="37">
        <v>1</v>
      </c>
      <c r="R123" s="35">
        <v>1</v>
      </c>
      <c r="S123" s="35">
        <f t="shared" si="20"/>
        <v>294493.49442379182</v>
      </c>
      <c r="T123" s="89">
        <v>1.6</v>
      </c>
      <c r="Y123" s="35">
        <f>'नमुना नंबर.९ सन-२०२५-२०२६'!F141+'नमुना नंबर.९ सन-२०२५-२०२६'!I141+'नमुना नंबर.९ सन-२०२५-२०२६'!L141+'नमुना नंबर.९ सन-२०२५-२०२६'!O141</f>
        <v>471.189591078067</v>
      </c>
      <c r="Z123" s="34"/>
      <c r="AA123" s="34"/>
      <c r="AB123" s="34"/>
      <c r="AC123" s="34"/>
      <c r="AD123" s="34"/>
      <c r="AE123" s="106"/>
      <c r="AF123" s="114"/>
      <c r="AG123" s="10">
        <f t="shared" si="16"/>
        <v>750</v>
      </c>
      <c r="AH123" s="16">
        <f>'नमुना नंबर.९ सन-२०२५-२०२६'!I141+0</f>
        <v>0</v>
      </c>
      <c r="AI123" s="16">
        <f>'नमुना नंबर.९ सन-२०२५-२०२६'!F141+0</f>
        <v>471.189591078067</v>
      </c>
      <c r="AJ123" s="10">
        <f>'नमुना नंबर.९ सन-२०२५-२०२६'!I141+0</f>
        <v>0</v>
      </c>
      <c r="AK123" s="10">
        <f>'नमुना नंबर.९ सन-२०२५-२०२६'!I141+0</f>
        <v>0</v>
      </c>
      <c r="AL123" s="10">
        <f>'नमुना नंबर.९ सन-२०२५-२०२६'!O141+0</f>
        <v>0</v>
      </c>
      <c r="AM123" s="16">
        <f t="shared" si="17"/>
        <v>471.189591078067</v>
      </c>
    </row>
    <row r="124" spans="1:44" ht="69.95" customHeight="1">
      <c r="B124" s="2">
        <v>585</v>
      </c>
      <c r="C124" s="43" t="s">
        <v>1356</v>
      </c>
      <c r="D124" s="32"/>
      <c r="G124" s="151" t="s">
        <v>102</v>
      </c>
      <c r="H124" s="84" t="s">
        <v>371</v>
      </c>
      <c r="I124" s="2">
        <v>2025</v>
      </c>
      <c r="J124" s="33">
        <v>20</v>
      </c>
      <c r="K124" s="33">
        <v>20</v>
      </c>
      <c r="L124" s="34">
        <f t="shared" si="18"/>
        <v>400</v>
      </c>
      <c r="M124" s="35">
        <f t="shared" si="19"/>
        <v>37.174721189591082</v>
      </c>
      <c r="N124" s="34">
        <v>750</v>
      </c>
      <c r="O124" s="2">
        <v>15708</v>
      </c>
      <c r="P124" s="35">
        <f t="shared" si="14"/>
        <v>611821.56133828999</v>
      </c>
      <c r="Q124" s="37">
        <v>1</v>
      </c>
      <c r="R124" s="35">
        <v>1</v>
      </c>
      <c r="S124" s="35">
        <f t="shared" si="20"/>
        <v>611821.56133828999</v>
      </c>
      <c r="T124" s="89">
        <v>0.85</v>
      </c>
      <c r="Y124" s="35">
        <f>'नमुना नंबर.९ सन-२०२५-२०२६'!F142+'नमुना नंबर.९ सन-२०२५-२०२६'!I142+'नमुना नंबर.९ सन-२०२५-२०२६'!L142+'नमुना नंबर.९ सन-२०२५-२०२६'!O142</f>
        <v>520.04832713754638</v>
      </c>
      <c r="Z124" s="34"/>
      <c r="AA124" s="34"/>
      <c r="AB124" s="34"/>
      <c r="AC124" s="34"/>
      <c r="AD124" s="34"/>
      <c r="AE124" s="106"/>
      <c r="AF124" s="114"/>
      <c r="AG124" s="10">
        <f t="shared" si="16"/>
        <v>16458</v>
      </c>
      <c r="AH124" s="16">
        <f>'नमुना नंबर.९ सन-२०२५-२०२६'!I142+0</f>
        <v>0</v>
      </c>
      <c r="AI124" s="16">
        <f>'नमुना नंबर.९ सन-२०२५-२०२६'!F142+0</f>
        <v>520.04832713754638</v>
      </c>
      <c r="AJ124" s="10">
        <f>'नमुना नंबर.९ सन-२०२५-२०२६'!I142+0</f>
        <v>0</v>
      </c>
      <c r="AK124" s="10">
        <f>'नमुना नंबर.९ सन-२०२५-२०२६'!I142+0</f>
        <v>0</v>
      </c>
      <c r="AL124" s="10">
        <f>'नमुना नंबर.९ सन-२०२५-२०२६'!O142+0</f>
        <v>0</v>
      </c>
      <c r="AM124" s="16">
        <f t="shared" si="17"/>
        <v>520.04832713754638</v>
      </c>
    </row>
    <row r="125" spans="1:44" s="8" customFormat="1" ht="69.95" customHeight="1">
      <c r="A125"/>
      <c r="B125" s="2"/>
      <c r="C125" s="31" t="s">
        <v>6</v>
      </c>
      <c r="D125" s="32"/>
      <c r="G125" s="151" t="s">
        <v>7</v>
      </c>
      <c r="H125" s="84" t="s">
        <v>275</v>
      </c>
      <c r="I125" s="2">
        <v>1976</v>
      </c>
      <c r="J125" s="33">
        <v>28</v>
      </c>
      <c r="K125" s="33">
        <v>11</v>
      </c>
      <c r="L125" s="34">
        <f t="shared" si="18"/>
        <v>308</v>
      </c>
      <c r="M125" s="35">
        <f t="shared" si="19"/>
        <v>28.624535315985131</v>
      </c>
      <c r="N125" s="34">
        <v>750</v>
      </c>
      <c r="O125" s="2">
        <v>11088</v>
      </c>
      <c r="P125" s="35">
        <f t="shared" si="14"/>
        <v>338857.24907063198</v>
      </c>
      <c r="Q125" s="37">
        <v>0.85</v>
      </c>
      <c r="R125" s="35">
        <v>1</v>
      </c>
      <c r="S125" s="35">
        <f t="shared" si="20"/>
        <v>288028.66171003715</v>
      </c>
      <c r="T125" s="89">
        <v>0.75</v>
      </c>
      <c r="Y125" s="35">
        <f>'नमुना नंबर.९ सन-२०२५-२०२६'!F143+'नमुना नंबर.९ सन-२०२५-२०२६'!I143+'नमुना नंबर.९ सन-२०२५-२०२६'!L143+'नमुना नंबर.९ सन-२०२५-२०२६'!O143</f>
        <v>256.02149628252789</v>
      </c>
      <c r="Z125" s="34"/>
      <c r="AA125" s="34"/>
      <c r="AB125" s="34"/>
      <c r="AC125" s="34"/>
      <c r="AD125" s="34"/>
      <c r="AE125" s="108" t="s">
        <v>1048</v>
      </c>
      <c r="AF125" s="117"/>
      <c r="AG125" s="14">
        <f t="shared" si="16"/>
        <v>11838</v>
      </c>
      <c r="AH125" s="15">
        <f>'नमुना नंबर.९ सन-२०२५-२०२६'!I143+0</f>
        <v>20</v>
      </c>
      <c r="AI125" s="15">
        <f>'नमुना नंबर.९ सन-२०२५-२०२६'!F143+0</f>
        <v>216.02149628252789</v>
      </c>
      <c r="AJ125" s="14">
        <f>'नमुना नंबर.९ सन-२०२५-२०२६'!I143+0</f>
        <v>20</v>
      </c>
      <c r="AK125" s="14">
        <f>'नमुना नंबर.९ सन-२०२५-२०२६'!I143+0</f>
        <v>20</v>
      </c>
      <c r="AL125" s="14">
        <f>'नमुना नंबर.९ सन-२०२५-२०२६'!O143+0</f>
        <v>0</v>
      </c>
      <c r="AM125" s="15">
        <f t="shared" si="17"/>
        <v>256.02149628252789</v>
      </c>
      <c r="AN125" s="14"/>
      <c r="AO125" s="14"/>
      <c r="AP125" s="14"/>
      <c r="AQ125" s="14"/>
      <c r="AR125" s="14"/>
    </row>
    <row r="126" spans="1:44" ht="69.95" customHeight="1">
      <c r="B126" s="103">
        <v>146</v>
      </c>
      <c r="C126" s="104" t="s">
        <v>6</v>
      </c>
      <c r="D126" s="105"/>
      <c r="G126" s="84"/>
      <c r="H126" s="84" t="s">
        <v>1094</v>
      </c>
      <c r="I126" s="2">
        <v>2025</v>
      </c>
      <c r="J126" s="33">
        <v>22</v>
      </c>
      <c r="K126" s="33">
        <v>24</v>
      </c>
      <c r="L126" s="34">
        <f t="shared" si="18"/>
        <v>528</v>
      </c>
      <c r="M126" s="35">
        <f t="shared" si="19"/>
        <v>49.070631970260223</v>
      </c>
      <c r="N126" s="34">
        <v>750</v>
      </c>
      <c r="O126" s="2">
        <v>15708</v>
      </c>
      <c r="P126" s="35">
        <f t="shared" si="14"/>
        <v>807604.46096654271</v>
      </c>
      <c r="Q126" s="37">
        <v>1</v>
      </c>
      <c r="R126" s="35">
        <v>1</v>
      </c>
      <c r="S126" s="35">
        <f t="shared" si="20"/>
        <v>807604.46096654271</v>
      </c>
      <c r="T126" s="89">
        <v>0.85</v>
      </c>
      <c r="Y126" s="35">
        <f>'नमुना नंबर.९ सन-२०२५-२०२६'!F144+'नमुना नंबर.९ सन-२०२५-२०२६'!I144+'नमुना नंबर.९ सन-२०२५-२०२६'!L144+'नमुना नंबर.९ सन-२०२५-२०२६'!O144</f>
        <v>1496.4637918215612</v>
      </c>
      <c r="Z126" s="34"/>
      <c r="AA126" s="34"/>
      <c r="AB126" s="34"/>
      <c r="AC126" s="34"/>
      <c r="AD126" s="34"/>
      <c r="AE126" s="106"/>
      <c r="AF126" s="114"/>
      <c r="AG126" s="10">
        <f t="shared" si="16"/>
        <v>16458</v>
      </c>
      <c r="AH126" s="16">
        <f>'नमुना नंबर.९ सन-२०२५-२०२६'!I144+0</f>
        <v>30</v>
      </c>
      <c r="AI126" s="16">
        <f>'नमुना नंबर.९ सन-२०२५-२०२६'!F144+0</f>
        <v>686.46379182156124</v>
      </c>
      <c r="AJ126" s="10">
        <f>'नमुना नंबर.९ सन-२०२५-२०२६'!I144+0</f>
        <v>30</v>
      </c>
      <c r="AK126" s="10">
        <f>'नमुना नंबर.९ सन-२०२५-२०२६'!I144+0</f>
        <v>30</v>
      </c>
      <c r="AL126" s="10">
        <f>'नमुना नंबर.९ सन-२०२५-२०२६'!O144+0</f>
        <v>750</v>
      </c>
      <c r="AM126" s="16">
        <f t="shared" si="17"/>
        <v>1496.4637918215612</v>
      </c>
    </row>
    <row r="127" spans="1:44" ht="69.95" customHeight="1">
      <c r="B127" s="2">
        <v>311</v>
      </c>
      <c r="C127" s="31" t="s">
        <v>6</v>
      </c>
      <c r="D127" s="32"/>
      <c r="G127" s="151" t="s">
        <v>7</v>
      </c>
      <c r="H127" s="84" t="s">
        <v>283</v>
      </c>
      <c r="I127" s="2">
        <v>2009</v>
      </c>
      <c r="J127" s="33">
        <v>30</v>
      </c>
      <c r="K127" s="33">
        <v>30</v>
      </c>
      <c r="L127" s="34">
        <f t="shared" si="18"/>
        <v>900</v>
      </c>
      <c r="M127" s="35">
        <f t="shared" si="19"/>
        <v>83.643122676579921</v>
      </c>
      <c r="N127" s="34">
        <v>750</v>
      </c>
      <c r="O127" s="2">
        <v>15708</v>
      </c>
      <c r="P127" s="35">
        <f t="shared" si="14"/>
        <v>1376598.5130111524</v>
      </c>
      <c r="Q127" s="37">
        <v>0.8</v>
      </c>
      <c r="R127" s="35">
        <v>1</v>
      </c>
      <c r="S127" s="35">
        <f t="shared" si="20"/>
        <v>1101278.8104089219</v>
      </c>
      <c r="T127" s="89">
        <v>0.85</v>
      </c>
      <c r="Y127" s="35">
        <f>'नमुना नंबर.९ सन-२०२५-२०२६'!F146+'नमुना नंबर.९ सन-२०२५-२०२६'!I146+'नमुना नंबर.९ सन-२०२५-२०२६'!L146+'नमुना नंबर.९ सन-२०२५-२०२६'!O146</f>
        <v>1766.0869888475836</v>
      </c>
      <c r="Z127" s="34"/>
      <c r="AA127" s="34"/>
      <c r="AB127" s="34"/>
      <c r="AC127" s="34"/>
      <c r="AD127" s="34"/>
      <c r="AE127" s="106"/>
      <c r="AF127" s="114"/>
      <c r="AG127" s="10">
        <f t="shared" si="16"/>
        <v>16458</v>
      </c>
      <c r="AH127" s="16">
        <f>'नमुना नंबर.९ सन-२०२५-२०२६'!I146+0</f>
        <v>40</v>
      </c>
      <c r="AI127" s="16">
        <f>'नमुना नंबर.९ सन-२०२५-२०२६'!F146+0</f>
        <v>936.08698884758348</v>
      </c>
      <c r="AJ127" s="10">
        <f>'नमुना नंबर.९ सन-२०२५-२०२६'!I146+0</f>
        <v>40</v>
      </c>
      <c r="AK127" s="10">
        <f>'नमुना नंबर.९ सन-२०२५-२०२६'!I146+0</f>
        <v>40</v>
      </c>
      <c r="AL127" s="10">
        <f>'नमुना नंबर.९ सन-२०२५-२०२६'!O146+0</f>
        <v>750</v>
      </c>
      <c r="AM127" s="16">
        <f t="shared" si="17"/>
        <v>1766.0869888475836</v>
      </c>
    </row>
    <row r="128" spans="1:44" ht="75" customHeight="1">
      <c r="B128" s="2">
        <v>533</v>
      </c>
      <c r="C128" s="31" t="s">
        <v>92</v>
      </c>
      <c r="D128" s="32"/>
      <c r="G128" s="84" t="s">
        <v>7</v>
      </c>
      <c r="H128" s="84" t="s">
        <v>269</v>
      </c>
      <c r="I128" s="2">
        <v>2007</v>
      </c>
      <c r="J128" s="33">
        <v>13</v>
      </c>
      <c r="K128" s="33">
        <v>13</v>
      </c>
      <c r="L128" s="34">
        <f t="shared" si="18"/>
        <v>169</v>
      </c>
      <c r="M128" s="35">
        <f t="shared" si="19"/>
        <v>15.706319702602231</v>
      </c>
      <c r="N128" s="34">
        <v>750</v>
      </c>
      <c r="O128" s="2">
        <v>11088</v>
      </c>
      <c r="P128" s="35">
        <f t="shared" si="14"/>
        <v>185931.4126394052</v>
      </c>
      <c r="Q128" s="37">
        <v>0.85</v>
      </c>
      <c r="R128" s="35">
        <v>1</v>
      </c>
      <c r="S128" s="35">
        <f t="shared" si="20"/>
        <v>158041.70074349441</v>
      </c>
      <c r="T128" s="89">
        <v>0.75</v>
      </c>
      <c r="Y128" s="35">
        <f>'नमुना नंबर.९ सन-२०२५-२०२६'!F147+'नमुना नंबर.९ सन-२०२५-२०२६'!I147+'नमुना नंबर.९ सन-२०२५-२०२६'!L147+'नमुना नंबर.९ सन-२०२५-२०२६'!O147</f>
        <v>358.5312755576208</v>
      </c>
      <c r="Z128" s="34"/>
      <c r="AA128" s="34"/>
      <c r="AB128" s="34"/>
      <c r="AC128" s="34"/>
      <c r="AD128" s="34"/>
      <c r="AE128" s="106"/>
      <c r="AF128" s="114"/>
      <c r="AG128" s="9">
        <f t="shared" si="16"/>
        <v>11838</v>
      </c>
      <c r="AH128" s="13">
        <f>'नमुना नंबर.९ सन-२०२५-२०२६'!I147+0</f>
        <v>20</v>
      </c>
      <c r="AI128" s="13">
        <f>'नमुना नंबर.९ सन-२०२५-२०२६'!F147+0</f>
        <v>118.5312755576208</v>
      </c>
      <c r="AJ128" s="9">
        <f>'नमुना नंबर.९ सन-२०२५-२०२६'!I147+0</f>
        <v>20</v>
      </c>
      <c r="AK128" s="9">
        <f>'नमुना नंबर.९ सन-२०२५-२०२६'!I147+0</f>
        <v>20</v>
      </c>
      <c r="AL128" s="9">
        <f>'नमुना नंबर.९ सन-२०२५-२०२६'!O147+0</f>
        <v>200</v>
      </c>
      <c r="AM128" s="13">
        <f t="shared" si="17"/>
        <v>358.5312755576208</v>
      </c>
      <c r="AN128" s="9"/>
      <c r="AO128" s="9"/>
      <c r="AP128" s="9"/>
      <c r="AQ128" s="9"/>
      <c r="AR128" s="9"/>
    </row>
    <row r="129" spans="1:44" ht="65.45" customHeight="1">
      <c r="B129" s="2">
        <v>164</v>
      </c>
      <c r="C129" s="31" t="s">
        <v>6</v>
      </c>
      <c r="D129" s="32"/>
      <c r="G129" s="84" t="s">
        <v>7</v>
      </c>
      <c r="H129" s="84" t="s">
        <v>156</v>
      </c>
      <c r="I129" s="2">
        <v>1941</v>
      </c>
      <c r="J129" s="33">
        <v>21</v>
      </c>
      <c r="K129" s="33">
        <v>22</v>
      </c>
      <c r="L129" s="34">
        <f t="shared" si="18"/>
        <v>462</v>
      </c>
      <c r="M129" s="35">
        <f t="shared" si="19"/>
        <v>42.936802973977699</v>
      </c>
      <c r="N129" s="52">
        <v>750</v>
      </c>
      <c r="O129" s="2">
        <v>0</v>
      </c>
      <c r="P129" s="35">
        <f t="shared" si="14"/>
        <v>32202.602230483273</v>
      </c>
      <c r="Q129" s="37">
        <v>1</v>
      </c>
      <c r="R129" s="35">
        <v>1</v>
      </c>
      <c r="S129" s="35">
        <f t="shared" si="20"/>
        <v>32202.602230483273</v>
      </c>
      <c r="T129" s="89">
        <v>1.6</v>
      </c>
      <c r="Y129" s="35">
        <f>'नमुना नंबर.९ सन-२०२५-२०२६'!F148+'नमुना नंबर.९ सन-२०२५-२०२६'!I148+'नमुना नंबर.९ सन-२०२५-२०२६'!L148+'नमुना नंबर.९ सन-२०२५-२०२६'!O148</f>
        <v>51.52416356877324</v>
      </c>
      <c r="Z129" s="34"/>
      <c r="AA129" s="34"/>
      <c r="AB129" s="34"/>
      <c r="AC129" s="34"/>
      <c r="AD129" s="34"/>
      <c r="AE129" s="106"/>
      <c r="AF129" s="117"/>
      <c r="AG129" s="14">
        <f t="shared" si="16"/>
        <v>750</v>
      </c>
      <c r="AH129" s="15">
        <f>'नमुना नंबर.९ सन-२०२५-२०२६'!I148+0</f>
        <v>0</v>
      </c>
      <c r="AI129" s="15">
        <f>'नमुना नंबर.९ सन-२०२५-२०२६'!F148+0</f>
        <v>51.52416356877324</v>
      </c>
      <c r="AJ129" s="14">
        <f>'नमुना नंबर.९ सन-२०२५-२०२६'!I148+0</f>
        <v>0</v>
      </c>
      <c r="AK129" s="14">
        <f>'नमुना नंबर.९ सन-२०२५-२०२६'!I148+0</f>
        <v>0</v>
      </c>
      <c r="AL129" s="14">
        <f>'नमुना नंबर.९ सन-२०२५-२०२६'!O148+0</f>
        <v>0</v>
      </c>
      <c r="AM129" s="15">
        <f t="shared" si="17"/>
        <v>51.52416356877324</v>
      </c>
      <c r="AN129" s="14"/>
      <c r="AO129" s="14"/>
      <c r="AP129" s="14"/>
      <c r="AQ129" s="14"/>
      <c r="AR129" s="14"/>
    </row>
    <row r="130" spans="1:44" ht="65.45" customHeight="1">
      <c r="B130" s="2">
        <v>373</v>
      </c>
      <c r="C130" s="31" t="s">
        <v>82</v>
      </c>
      <c r="D130" s="32"/>
      <c r="G130" s="34"/>
      <c r="H130" s="84" t="s">
        <v>272</v>
      </c>
      <c r="I130" s="2">
        <v>2014</v>
      </c>
      <c r="J130" s="33">
        <v>18</v>
      </c>
      <c r="K130" s="33">
        <v>36</v>
      </c>
      <c r="L130" s="34">
        <f t="shared" si="18"/>
        <v>648</v>
      </c>
      <c r="M130" s="35">
        <f t="shared" si="19"/>
        <v>60.223048327137548</v>
      </c>
      <c r="N130" s="34">
        <v>750</v>
      </c>
      <c r="O130" s="2">
        <v>15708</v>
      </c>
      <c r="P130" s="35">
        <f t="shared" si="14"/>
        <v>991150.92936802981</v>
      </c>
      <c r="Q130" s="37">
        <v>0.95</v>
      </c>
      <c r="R130" s="35">
        <v>1</v>
      </c>
      <c r="S130" s="35">
        <f t="shared" si="20"/>
        <v>941593.38289962825</v>
      </c>
      <c r="T130" s="89">
        <v>0.85</v>
      </c>
      <c r="Y130" s="35">
        <f>'नमुना नंबर.९ सन-२०२५-२०२६'!F149+'नमुना नंबर.९ सन-२०२५-२०२६'!I149+'नमुना नंबर.९ सन-२०२५-२०२६'!L149+'नमुना नंबर.९ सन-२०२५-२०२६'!O149</f>
        <v>800.35437546468404</v>
      </c>
      <c r="Z130" s="34"/>
      <c r="AA130" s="34"/>
      <c r="AB130" s="34"/>
      <c r="AC130" s="34"/>
      <c r="AD130" s="34"/>
      <c r="AE130" s="106"/>
      <c r="AF130" s="114"/>
      <c r="AG130" s="10">
        <f t="shared" si="16"/>
        <v>16458</v>
      </c>
      <c r="AH130" s="16">
        <f>'नमुना नंबर.९ सन-२०२५-२०२६'!I149+0</f>
        <v>0</v>
      </c>
      <c r="AI130" s="16">
        <f>'नमुना नंबर.९ सन-२०२५-२०२६'!F149+0</f>
        <v>800.35437546468404</v>
      </c>
      <c r="AJ130" s="10">
        <f>'नमुना नंबर.९ सन-२०२५-२०२६'!I149+0</f>
        <v>0</v>
      </c>
      <c r="AK130" s="10">
        <f>'नमुना नंबर.९ सन-२०२५-२०२६'!I149+0</f>
        <v>0</v>
      </c>
      <c r="AL130" s="10">
        <f>'नमुना नंबर.९ सन-२०२५-२०२६'!O149+0</f>
        <v>0</v>
      </c>
      <c r="AM130" s="16">
        <f t="shared" si="17"/>
        <v>800.35437546468404</v>
      </c>
    </row>
    <row r="131" spans="1:44" ht="75" customHeight="1">
      <c r="B131" s="2">
        <v>68</v>
      </c>
      <c r="C131" s="31" t="s">
        <v>6</v>
      </c>
      <c r="D131" s="32"/>
      <c r="G131" s="151" t="s">
        <v>7</v>
      </c>
      <c r="H131" s="84" t="s">
        <v>163</v>
      </c>
      <c r="I131" s="2">
        <v>1976</v>
      </c>
      <c r="J131" s="33">
        <v>20</v>
      </c>
      <c r="K131" s="33">
        <v>8</v>
      </c>
      <c r="L131" s="34">
        <f t="shared" si="18"/>
        <v>160</v>
      </c>
      <c r="M131" s="35">
        <f t="shared" si="19"/>
        <v>14.869888475836431</v>
      </c>
      <c r="N131" s="52">
        <v>750</v>
      </c>
      <c r="O131" s="2">
        <v>7115</v>
      </c>
      <c r="P131" s="35">
        <f t="shared" si="14"/>
        <v>116951.67286245353</v>
      </c>
      <c r="Q131" s="37">
        <v>0.85</v>
      </c>
      <c r="R131" s="35">
        <v>1</v>
      </c>
      <c r="S131" s="35">
        <f t="shared" si="20"/>
        <v>99408.921933085498</v>
      </c>
      <c r="T131" s="89">
        <v>0.75</v>
      </c>
      <c r="Y131" s="35">
        <f>'नमुना नंबर.९ सन-२०२५-२०२६'!F150+'नमुना नंबर.९ सन-२०२५-२०२६'!I150+'नमुना नंबर.९ सन-२०२५-२०२६'!L150+'नमुना नंबर.९ सन-२०२५-२०२६'!O150</f>
        <v>114.55669144981412</v>
      </c>
      <c r="Z131" s="34"/>
      <c r="AA131" s="34"/>
      <c r="AB131" s="34"/>
      <c r="AC131" s="34"/>
      <c r="AD131" s="34"/>
      <c r="AE131" s="106"/>
      <c r="AF131" s="114"/>
      <c r="AG131" s="10">
        <f t="shared" si="16"/>
        <v>7865</v>
      </c>
      <c r="AH131" s="16">
        <f>'नमुना नंबर.९ सन-२०२५-२०२६'!I150+0</f>
        <v>20</v>
      </c>
      <c r="AI131" s="16">
        <f>'नमुना नंबर.९ सन-२०२५-२०२६'!F150+0</f>
        <v>74.556691449814124</v>
      </c>
      <c r="AJ131" s="10">
        <f>'नमुना नंबर.९ सन-२०२५-२०२६'!I150+0</f>
        <v>20</v>
      </c>
      <c r="AK131" s="10">
        <f>'नमुना नंबर.९ सन-२०२५-२०२६'!I150+0</f>
        <v>20</v>
      </c>
      <c r="AL131" s="10">
        <f>'नमुना नंबर.९ सन-२०२५-२०२६'!O150+0</f>
        <v>0</v>
      </c>
      <c r="AM131" s="16">
        <f t="shared" si="17"/>
        <v>114.55669144981412</v>
      </c>
    </row>
    <row r="132" spans="1:44" ht="60.6" customHeight="1">
      <c r="B132" s="2">
        <v>671</v>
      </c>
      <c r="C132" s="31" t="s">
        <v>6</v>
      </c>
      <c r="D132" s="84" t="s">
        <v>1036</v>
      </c>
      <c r="G132" s="84" t="s">
        <v>7</v>
      </c>
      <c r="H132" s="84" t="s">
        <v>1037</v>
      </c>
      <c r="I132" s="36">
        <v>2024</v>
      </c>
      <c r="J132" s="36">
        <v>20</v>
      </c>
      <c r="K132" s="36">
        <v>25</v>
      </c>
      <c r="L132" s="76">
        <f t="shared" si="18"/>
        <v>500</v>
      </c>
      <c r="M132" s="75">
        <f t="shared" si="19"/>
        <v>46.468401486988846</v>
      </c>
      <c r="N132" s="36">
        <v>750</v>
      </c>
      <c r="O132" s="2">
        <v>11088</v>
      </c>
      <c r="P132" s="77">
        <f t="shared" si="14"/>
        <v>550092.93680297397</v>
      </c>
      <c r="Q132" s="78">
        <v>1</v>
      </c>
      <c r="R132" s="77">
        <v>1</v>
      </c>
      <c r="S132" s="77">
        <f t="shared" si="20"/>
        <v>550092.93680297397</v>
      </c>
      <c r="T132" s="89">
        <v>0.75</v>
      </c>
      <c r="Y132" s="75">
        <f>'नमुना नंबर.९ सन-२०२५-२०२६'!F151+'नमुना नंबर.९ सन-२०२५-२०२६'!I151+'नमुना नंबर.९ सन-२०२५-२०२६'!L151+'नमुना नंबर.९ सन-२०२५-२०२६'!O151</f>
        <v>412.56970260223051</v>
      </c>
      <c r="Z132" s="34"/>
      <c r="AA132" s="34"/>
      <c r="AB132" s="34"/>
      <c r="AC132" s="34"/>
      <c r="AD132" s="34"/>
      <c r="AE132" s="108" t="s">
        <v>1031</v>
      </c>
      <c r="AF132" s="117"/>
      <c r="AG132" s="14">
        <f t="shared" si="16"/>
        <v>11838</v>
      </c>
      <c r="AH132" s="15">
        <f>'नमुना नंबर.९ सन-२०२५-२०२६'!I151+0</f>
        <v>0</v>
      </c>
      <c r="AI132" s="15">
        <f>'नमुना नंबर.९ सन-२०२५-२०२६'!F151+0</f>
        <v>412.56970260223051</v>
      </c>
      <c r="AJ132" s="14">
        <f>'नमुना नंबर.९ सन-२०२५-२०२६'!I151+0</f>
        <v>0</v>
      </c>
      <c r="AK132" s="14">
        <f>'नमुना नंबर.९ सन-२०२५-२०२६'!I151+0</f>
        <v>0</v>
      </c>
      <c r="AL132" s="14">
        <f>'नमुना नंबर.९ सन-२०२५-२०२६'!O151+0</f>
        <v>0</v>
      </c>
      <c r="AM132" s="15">
        <f t="shared" si="17"/>
        <v>412.56970260223051</v>
      </c>
      <c r="AN132" s="14"/>
      <c r="AO132" s="14"/>
      <c r="AP132" s="11"/>
      <c r="AQ132" s="11"/>
      <c r="AR132" s="11"/>
    </row>
    <row r="133" spans="1:44" ht="75" customHeight="1">
      <c r="B133" s="2"/>
      <c r="C133" s="31" t="s">
        <v>6</v>
      </c>
      <c r="D133" s="32"/>
      <c r="G133" s="34"/>
      <c r="H133" s="84" t="s">
        <v>871</v>
      </c>
      <c r="I133" s="2">
        <v>2024</v>
      </c>
      <c r="J133" s="33">
        <v>12.5</v>
      </c>
      <c r="K133" s="33">
        <v>21</v>
      </c>
      <c r="L133" s="34">
        <f t="shared" si="18"/>
        <v>262.5</v>
      </c>
      <c r="M133" s="35">
        <f t="shared" si="19"/>
        <v>24.395910780669144</v>
      </c>
      <c r="N133" s="34">
        <v>750</v>
      </c>
      <c r="O133" s="2">
        <v>15708</v>
      </c>
      <c r="P133" s="35">
        <f t="shared" si="14"/>
        <v>401507.89962825278</v>
      </c>
      <c r="Q133" s="37">
        <v>0.95</v>
      </c>
      <c r="R133" s="35">
        <v>1</v>
      </c>
      <c r="S133" s="35">
        <f t="shared" si="20"/>
        <v>381432.5046468401</v>
      </c>
      <c r="T133" s="89">
        <v>0.85</v>
      </c>
      <c r="Y133" s="35">
        <f>'नमुना नंबर.९ सन-२०२५-२०२६'!F153+'नमुना नंबर.९ सन-२०२५-२०२६'!I153+'नमुना नंबर.९ सन-२०२५-२०२६'!L153+'नमुना नंबर.९ सन-२०२५-२०२६'!O153</f>
        <v>564.21762894981407</v>
      </c>
      <c r="Z133" s="34"/>
      <c r="AA133" s="34"/>
      <c r="AB133" s="34"/>
      <c r="AC133" s="34"/>
      <c r="AD133" s="34"/>
      <c r="AE133" s="108" t="s">
        <v>1002</v>
      </c>
      <c r="AF133" s="117"/>
      <c r="AG133" s="14">
        <f t="shared" si="16"/>
        <v>16458</v>
      </c>
      <c r="AH133" s="15">
        <f>'नमुना नंबर.९ सन-२०२५-२०२६'!I153+0</f>
        <v>20</v>
      </c>
      <c r="AI133" s="15">
        <f>'नमुना नंबर.९ सन-२०२५-२०२६'!F153+0</f>
        <v>324.21762894981407</v>
      </c>
      <c r="AJ133" s="14">
        <f>'नमुना नंबर.९ सन-२०२५-२०२६'!I153+0</f>
        <v>20</v>
      </c>
      <c r="AK133" s="14">
        <f>'नमुना नंबर.९ सन-२०२५-२०२६'!I153+0</f>
        <v>20</v>
      </c>
      <c r="AL133" s="14">
        <f>'नमुना नंबर.९ सन-२०२५-२०२६'!O153+0</f>
        <v>200</v>
      </c>
      <c r="AM133" s="15">
        <f t="shared" si="17"/>
        <v>564.21762894981407</v>
      </c>
      <c r="AN133" s="14"/>
      <c r="AO133" s="14"/>
      <c r="AP133" s="14"/>
      <c r="AQ133" s="14"/>
      <c r="AR133" s="14"/>
    </row>
    <row r="134" spans="1:44" ht="75" customHeight="1">
      <c r="A134" s="22"/>
      <c r="B134" s="2">
        <v>665</v>
      </c>
      <c r="C134" s="31" t="s">
        <v>6</v>
      </c>
      <c r="D134" s="84" t="s">
        <v>973</v>
      </c>
      <c r="G134" s="151" t="s">
        <v>7</v>
      </c>
      <c r="H134" s="84" t="s">
        <v>825</v>
      </c>
      <c r="I134" s="36">
        <v>2014</v>
      </c>
      <c r="J134" s="36">
        <v>40</v>
      </c>
      <c r="K134" s="36">
        <v>50</v>
      </c>
      <c r="L134" s="76">
        <f t="shared" si="18"/>
        <v>2000</v>
      </c>
      <c r="M134" s="75">
        <f t="shared" si="19"/>
        <v>185.87360594795538</v>
      </c>
      <c r="N134" s="36">
        <v>750</v>
      </c>
      <c r="O134" s="2">
        <v>11088</v>
      </c>
      <c r="P134" s="77">
        <f t="shared" si="14"/>
        <v>2200371.7472118959</v>
      </c>
      <c r="Q134" s="78">
        <v>1</v>
      </c>
      <c r="R134" s="77">
        <v>1</v>
      </c>
      <c r="S134" s="77">
        <f t="shared" si="20"/>
        <v>2200371.7472118959</v>
      </c>
      <c r="T134" s="89">
        <v>0.75</v>
      </c>
      <c r="Y134" s="75">
        <f>'नमुना नंबर.९ सन-२०२५-२०२६'!F154+'नमुना नंबर.९ सन-२०२५-२०२६'!I154+'नमुना नंबर.९ सन-२०२५-२०२६'!L154+'नमुना नंबर.९ सन-२०२५-२०२६'!O154</f>
        <v>1650.278810408922</v>
      </c>
      <c r="Z134" s="34"/>
      <c r="AA134" s="34"/>
      <c r="AB134" s="34"/>
      <c r="AC134" s="34"/>
      <c r="AD134" s="34"/>
      <c r="AE134" s="108" t="s">
        <v>1009</v>
      </c>
      <c r="AF134" s="117"/>
      <c r="AG134" s="14">
        <f t="shared" si="16"/>
        <v>11838</v>
      </c>
      <c r="AH134" s="15">
        <f>'नमुना नंबर.९ सन-२०२५-२०२६'!I154+0</f>
        <v>0</v>
      </c>
      <c r="AI134" s="15">
        <f>'नमुना नंबर.९ सन-२०२५-२०२६'!F154+0</f>
        <v>1650.278810408922</v>
      </c>
      <c r="AJ134" s="14">
        <f>'नमुना नंबर.९ सन-२०२५-२०२६'!I154+0</f>
        <v>0</v>
      </c>
      <c r="AK134" s="14">
        <f>'नमुना नंबर.९ सन-२०२५-२०२६'!I154+0</f>
        <v>0</v>
      </c>
      <c r="AL134" s="14">
        <f>'नमुना नंबर.९ सन-२०२५-२०२६'!O154+0</f>
        <v>0</v>
      </c>
      <c r="AM134" s="15">
        <f t="shared" si="17"/>
        <v>1650.278810408922</v>
      </c>
      <c r="AN134" s="20"/>
      <c r="AO134" s="20"/>
      <c r="AP134" s="20"/>
      <c r="AQ134" s="20"/>
      <c r="AR134" s="20"/>
    </row>
    <row r="135" spans="1:44" ht="64.900000000000006" customHeight="1">
      <c r="A135" s="22"/>
      <c r="B135" s="2">
        <v>666</v>
      </c>
      <c r="C135" s="31" t="s">
        <v>6</v>
      </c>
      <c r="D135" s="84" t="s">
        <v>973</v>
      </c>
      <c r="G135" s="84" t="s">
        <v>7</v>
      </c>
      <c r="H135" s="84" t="s">
        <v>975</v>
      </c>
      <c r="I135" s="36">
        <v>2014</v>
      </c>
      <c r="J135" s="36">
        <v>74</v>
      </c>
      <c r="K135" s="36">
        <v>95</v>
      </c>
      <c r="L135" s="76">
        <f t="shared" si="18"/>
        <v>7030</v>
      </c>
      <c r="M135" s="75">
        <f t="shared" ref="M135:M166" si="21">L135/10.76</f>
        <v>653.34572490706319</v>
      </c>
      <c r="N135" s="36">
        <v>750</v>
      </c>
      <c r="O135" s="2">
        <v>7115</v>
      </c>
      <c r="P135" s="77">
        <f t="shared" si="14"/>
        <v>5138564.1263940521</v>
      </c>
      <c r="Q135" s="78">
        <v>1</v>
      </c>
      <c r="R135" s="77">
        <v>1</v>
      </c>
      <c r="S135" s="77">
        <f t="shared" si="20"/>
        <v>5138564.1263940521</v>
      </c>
      <c r="T135" s="89">
        <v>0.5</v>
      </c>
      <c r="Y135" s="75">
        <f>'नमुना नंबर.९ सन-२०२५-२०२६'!F155+'नमुना नंबर.९ सन-२०२५-२०२६'!I155+'नमुना नंबर.९ सन-२०२५-२०२६'!L155+'नमुना नंबर.९ सन-२०२५-२०२६'!O155</f>
        <v>2569.2820631970262</v>
      </c>
      <c r="Z135" s="34"/>
      <c r="AA135" s="34"/>
      <c r="AB135" s="34"/>
      <c r="AC135" s="34"/>
      <c r="AD135" s="34"/>
      <c r="AE135" s="108" t="s">
        <v>1009</v>
      </c>
      <c r="AF135" s="117"/>
      <c r="AG135" s="14">
        <f t="shared" si="16"/>
        <v>7865</v>
      </c>
      <c r="AH135" s="15">
        <f>'नमुना नंबर.९ सन-२०२५-२०२६'!I155+0</f>
        <v>0</v>
      </c>
      <c r="AI135" s="15">
        <f>'नमुना नंबर.९ सन-२०२५-२०२६'!F155+0</f>
        <v>2569.2820631970262</v>
      </c>
      <c r="AJ135" s="14">
        <f>'नमुना नंबर.९ सन-२०२५-२०२६'!I155+0</f>
        <v>0</v>
      </c>
      <c r="AK135" s="14">
        <f>'नमुना नंबर.९ सन-२०२५-२०२६'!I155+0</f>
        <v>0</v>
      </c>
      <c r="AL135" s="14">
        <f>'नमुना नंबर.९ सन-२०२५-२०२६'!O155+0</f>
        <v>0</v>
      </c>
      <c r="AM135" s="15">
        <f t="shared" si="17"/>
        <v>2569.2820631970262</v>
      </c>
      <c r="AN135" s="20"/>
      <c r="AO135" s="20"/>
      <c r="AP135" s="20"/>
      <c r="AQ135" s="20"/>
      <c r="AR135" s="20"/>
    </row>
    <row r="136" spans="1:44" ht="75" customHeight="1">
      <c r="B136" s="2">
        <v>288</v>
      </c>
      <c r="C136" s="31" t="s">
        <v>61</v>
      </c>
      <c r="D136" s="32"/>
      <c r="G136" s="151" t="s">
        <v>7</v>
      </c>
      <c r="H136" s="84" t="s">
        <v>274</v>
      </c>
      <c r="I136" s="2">
        <v>2001</v>
      </c>
      <c r="J136" s="33">
        <v>40</v>
      </c>
      <c r="K136" s="33">
        <v>33</v>
      </c>
      <c r="L136" s="34">
        <f t="shared" si="18"/>
        <v>1320</v>
      </c>
      <c r="M136" s="35">
        <f t="shared" si="21"/>
        <v>122.67657992565056</v>
      </c>
      <c r="N136" s="34">
        <v>750</v>
      </c>
      <c r="O136" s="2">
        <v>15708</v>
      </c>
      <c r="P136" s="35">
        <f t="shared" si="14"/>
        <v>2019011.1524163568</v>
      </c>
      <c r="Q136" s="37">
        <v>0.8</v>
      </c>
      <c r="R136" s="35">
        <v>1</v>
      </c>
      <c r="S136" s="35">
        <f t="shared" si="20"/>
        <v>1615208.9219330857</v>
      </c>
      <c r="T136" s="89">
        <v>0.85</v>
      </c>
      <c r="Y136" s="35">
        <f>'नमुना नंबर.९ सन-२०२५-२०२६'!F156+'नमुना नंबर.९ सन-२०२५-२०२६'!I156+'नमुना नंबर.९ सन-२०२५-२०२६'!L156+'नमुना नंबर.९ सन-२०२५-२०२६'!O156</f>
        <v>1372.9275836431227</v>
      </c>
      <c r="Z136" s="34"/>
      <c r="AA136" s="34"/>
      <c r="AB136" s="34"/>
      <c r="AC136" s="34"/>
      <c r="AD136" s="34"/>
      <c r="AE136" s="106"/>
      <c r="AF136" s="117"/>
      <c r="AG136" s="14">
        <f t="shared" si="16"/>
        <v>16458</v>
      </c>
      <c r="AH136" s="15">
        <f>'नमुना नंबर.९ सन-२०२५-२०२६'!I156+0</f>
        <v>0</v>
      </c>
      <c r="AI136" s="15">
        <f>'नमुना नंबर.९ सन-२०२५-२०२६'!F156+0</f>
        <v>1372.9275836431227</v>
      </c>
      <c r="AJ136" s="14">
        <f>'नमुना नंबर.९ सन-२०२५-२०२६'!I156+0</f>
        <v>0</v>
      </c>
      <c r="AK136" s="14">
        <f>'नमुना नंबर.९ सन-२०२५-२०२६'!I156+0</f>
        <v>0</v>
      </c>
      <c r="AL136" s="14">
        <f>'नमुना नंबर.९ सन-२०२५-२०२६'!O156+0</f>
        <v>0</v>
      </c>
      <c r="AM136" s="15">
        <f t="shared" si="17"/>
        <v>1372.9275836431227</v>
      </c>
      <c r="AN136" s="14"/>
      <c r="AO136" s="14"/>
      <c r="AP136" s="14"/>
      <c r="AQ136" s="14"/>
      <c r="AR136" s="14"/>
    </row>
    <row r="137" spans="1:44" ht="75" customHeight="1">
      <c r="B137" s="2">
        <v>376</v>
      </c>
      <c r="C137" s="31" t="s">
        <v>61</v>
      </c>
      <c r="D137" s="32"/>
      <c r="G137" s="151" t="s">
        <v>7</v>
      </c>
      <c r="H137" s="84" t="s">
        <v>303</v>
      </c>
      <c r="I137" s="2">
        <v>2006</v>
      </c>
      <c r="J137" s="33">
        <v>22</v>
      </c>
      <c r="K137" s="33">
        <v>60</v>
      </c>
      <c r="L137" s="34">
        <f t="shared" si="18"/>
        <v>1320</v>
      </c>
      <c r="M137" s="35">
        <f t="shared" si="21"/>
        <v>122.67657992565056</v>
      </c>
      <c r="N137" s="34">
        <v>750</v>
      </c>
      <c r="O137" s="2">
        <v>15708</v>
      </c>
      <c r="P137" s="35">
        <f t="shared" si="14"/>
        <v>2019011.1524163568</v>
      </c>
      <c r="Q137" s="37">
        <v>0.8</v>
      </c>
      <c r="R137" s="35">
        <v>1</v>
      </c>
      <c r="S137" s="35">
        <f t="shared" si="20"/>
        <v>1615208.9219330857</v>
      </c>
      <c r="T137" s="89">
        <v>0.85</v>
      </c>
      <c r="Y137" s="35">
        <f>'नमुना नंबर.९ सन-२०२५-२०२६'!F157+'नमुना नंबर.९ सन-२०२५-२०२६'!I157+'नमुना नंबर.९ सन-२०२५-२०२६'!L157+'नमुना नंबर.९ सन-२०२५-२०२६'!O157</f>
        <v>1372.9275836431227</v>
      </c>
      <c r="Z137" s="34"/>
      <c r="AA137" s="34"/>
      <c r="AB137" s="34"/>
      <c r="AC137" s="34"/>
      <c r="AD137" s="34"/>
      <c r="AE137" s="106"/>
      <c r="AF137" s="114"/>
      <c r="AG137" s="10">
        <f t="shared" si="16"/>
        <v>16458</v>
      </c>
      <c r="AH137" s="16">
        <f>'नमुना नंबर.९ सन-२०२५-२०२६'!I157+0</f>
        <v>0</v>
      </c>
      <c r="AI137" s="16">
        <f>'नमुना नंबर.९ सन-२०२५-२०२६'!F157+0</f>
        <v>1372.9275836431227</v>
      </c>
      <c r="AJ137" s="10">
        <f>'नमुना नंबर.९ सन-२०२५-२०२६'!I157+0</f>
        <v>0</v>
      </c>
      <c r="AK137" s="10">
        <f>'नमुना नंबर.९ सन-२०२५-२०२६'!I157+0</f>
        <v>0</v>
      </c>
      <c r="AL137" s="10">
        <f>'नमुना नंबर.९ सन-२०२५-२०२६'!O157+0</f>
        <v>0</v>
      </c>
      <c r="AM137" s="16">
        <f t="shared" si="17"/>
        <v>1372.9275836431227</v>
      </c>
    </row>
    <row r="138" spans="1:44" ht="75" customHeight="1">
      <c r="B138" s="2">
        <v>445</v>
      </c>
      <c r="C138" s="31" t="s">
        <v>92</v>
      </c>
      <c r="D138" s="32"/>
      <c r="H138" s="84" t="s">
        <v>320</v>
      </c>
      <c r="I138" s="2">
        <v>1996</v>
      </c>
      <c r="J138" s="33">
        <v>28</v>
      </c>
      <c r="K138" s="33">
        <v>19</v>
      </c>
      <c r="L138" s="34">
        <f t="shared" si="18"/>
        <v>532</v>
      </c>
      <c r="M138" s="35">
        <f t="shared" si="21"/>
        <v>49.442379182156138</v>
      </c>
      <c r="N138" s="34">
        <v>750</v>
      </c>
      <c r="O138" s="2">
        <v>15708</v>
      </c>
      <c r="P138" s="35">
        <f t="shared" si="14"/>
        <v>813722.6765799257</v>
      </c>
      <c r="Q138" s="37">
        <v>0.7</v>
      </c>
      <c r="R138" s="35">
        <v>1</v>
      </c>
      <c r="S138" s="35">
        <f t="shared" si="20"/>
        <v>569605.87360594794</v>
      </c>
      <c r="T138" s="89">
        <v>0.85</v>
      </c>
      <c r="Y138" s="35">
        <f>'नमुना नंबर.९ सन-२०२५-२०२६'!F158+'नमुना नंबर.९ सन-२०२५-२०२६'!I158+'नमुना नंबर.९ सन-२०२५-२०२६'!L158+'नमुना नंबर.९ सन-२०२५-२०२६'!O158</f>
        <v>744.16499256505574</v>
      </c>
      <c r="Z138" s="34"/>
      <c r="AA138" s="34"/>
      <c r="AB138" s="34"/>
      <c r="AC138" s="34"/>
      <c r="AD138" s="34"/>
      <c r="AE138" s="106"/>
      <c r="AF138" s="114"/>
      <c r="AG138" s="10">
        <f t="shared" si="16"/>
        <v>16458</v>
      </c>
      <c r="AH138" s="16">
        <f>'नमुना नंबर.९ सन-२०२५-२०२६'!I158+0</f>
        <v>30</v>
      </c>
      <c r="AI138" s="16">
        <f>'नमुना नंबर.९ सन-२०२५-२०२६'!F158+0</f>
        <v>484.16499256505574</v>
      </c>
      <c r="AJ138" s="10">
        <f>'नमुना नंबर.९ सन-२०२५-२०२६'!I158+0</f>
        <v>30</v>
      </c>
      <c r="AK138" s="10">
        <f>'नमुना नंबर.९ सन-२०२५-२०२६'!I158+0</f>
        <v>30</v>
      </c>
      <c r="AL138" s="10">
        <f>'नमुना नंबर.९ सन-२०२५-२०२६'!O158+0</f>
        <v>200</v>
      </c>
      <c r="AM138" s="16">
        <f t="shared" si="17"/>
        <v>744.16499256505574</v>
      </c>
    </row>
    <row r="139" spans="1:44" ht="75" customHeight="1">
      <c r="B139" s="2">
        <v>581</v>
      </c>
      <c r="C139" s="43" t="s">
        <v>103</v>
      </c>
      <c r="D139" s="32"/>
      <c r="G139" s="151" t="s">
        <v>102</v>
      </c>
      <c r="H139" s="84" t="s">
        <v>369</v>
      </c>
      <c r="I139" s="2">
        <v>2018</v>
      </c>
      <c r="J139" s="33">
        <v>15</v>
      </c>
      <c r="K139" s="33">
        <v>30</v>
      </c>
      <c r="L139" s="34">
        <f t="shared" si="18"/>
        <v>450</v>
      </c>
      <c r="M139" s="35">
        <f t="shared" si="21"/>
        <v>41.82156133828996</v>
      </c>
      <c r="N139" s="34">
        <v>750</v>
      </c>
      <c r="O139" s="2">
        <v>11088</v>
      </c>
      <c r="P139" s="35">
        <f t="shared" ref="P139:P202" si="22">M139*AG139</f>
        <v>495083.64312267653</v>
      </c>
      <c r="Q139" s="37">
        <v>1</v>
      </c>
      <c r="R139" s="35">
        <v>1</v>
      </c>
      <c r="S139" s="35">
        <f t="shared" ref="S139:S170" si="23">M139*AG139*Q139*R139</f>
        <v>495083.64312267653</v>
      </c>
      <c r="T139" s="89">
        <v>0.75</v>
      </c>
      <c r="Y139" s="35">
        <f>'नमुना नंबर.९ सन-२०२५-२०२६'!F160+'नमुना नंबर.९ सन-२०२५-२०२६'!I160+'नमुना नंबर.९ सन-२०२५-२०२६'!L160+'नमुना नंबर.९ सन-२०२५-२०२६'!O160</f>
        <v>371.31273234200739</v>
      </c>
      <c r="Z139" s="34"/>
      <c r="AA139" s="34"/>
      <c r="AB139" s="34"/>
      <c r="AC139" s="34"/>
      <c r="AD139" s="34"/>
      <c r="AE139" s="106"/>
      <c r="AF139" s="114"/>
      <c r="AG139" s="10">
        <f t="shared" ref="AG139:AG202" si="24">SUM(N139:O139)</f>
        <v>11838</v>
      </c>
      <c r="AH139" s="16">
        <f>'नमुना नंबर.९ सन-२०२५-२०२६'!I160+0</f>
        <v>0</v>
      </c>
      <c r="AI139" s="16">
        <f>'नमुना नंबर.९ सन-२०२५-२०२६'!F160+0</f>
        <v>371.31273234200739</v>
      </c>
      <c r="AJ139" s="10">
        <f>'नमुना नंबर.९ सन-२०२५-२०२६'!I160+0</f>
        <v>0</v>
      </c>
      <c r="AK139" s="10">
        <f>'नमुना नंबर.९ सन-२०२५-२०२६'!I160+0</f>
        <v>0</v>
      </c>
      <c r="AL139" s="10">
        <f>'नमुना नंबर.९ सन-२०२५-२०२६'!O160+0</f>
        <v>0</v>
      </c>
      <c r="AM139" s="16">
        <f t="shared" ref="AM139:AM202" si="25">AI139+AJ139+AK139+AL139</f>
        <v>371.31273234200739</v>
      </c>
    </row>
    <row r="140" spans="1:44" ht="63" customHeight="1">
      <c r="B140" s="2"/>
      <c r="C140" s="31" t="s">
        <v>6</v>
      </c>
      <c r="D140" s="32"/>
      <c r="G140" s="84" t="s">
        <v>7</v>
      </c>
      <c r="H140" s="84" t="s">
        <v>1071</v>
      </c>
      <c r="I140" s="2">
        <v>2006</v>
      </c>
      <c r="J140" s="33">
        <v>13</v>
      </c>
      <c r="K140" s="33">
        <v>20</v>
      </c>
      <c r="L140" s="34">
        <f t="shared" si="18"/>
        <v>260</v>
      </c>
      <c r="M140" s="35">
        <f t="shared" si="21"/>
        <v>24.1635687732342</v>
      </c>
      <c r="N140" s="34">
        <v>750</v>
      </c>
      <c r="O140" s="2">
        <v>15708</v>
      </c>
      <c r="P140" s="35">
        <f t="shared" si="22"/>
        <v>397684.01486988849</v>
      </c>
      <c r="Q140" s="37">
        <v>0.8</v>
      </c>
      <c r="R140" s="35">
        <v>1</v>
      </c>
      <c r="S140" s="35">
        <f t="shared" si="23"/>
        <v>318147.21189591079</v>
      </c>
      <c r="T140" s="89">
        <v>0.85</v>
      </c>
      <c r="Y140" s="35">
        <f>'नमुना नंबर.९ सन-२०२५-२०२६'!F161+'नमुना नंबर.९ सन-२०२५-२०२६'!I161+'नमुना नंबर.९ सन-२०२५-२०२६'!L161+'नमुना नंबर.९ सन-२०२५-२०२६'!O161</f>
        <v>330.4251301115242</v>
      </c>
      <c r="Z140" s="34"/>
      <c r="AA140" s="34"/>
      <c r="AB140" s="34"/>
      <c r="AC140" s="34"/>
      <c r="AD140" s="34"/>
      <c r="AE140" s="108" t="s">
        <v>1120</v>
      </c>
      <c r="AF140" s="117"/>
      <c r="AG140" s="14">
        <f t="shared" si="24"/>
        <v>16458</v>
      </c>
      <c r="AH140" s="15">
        <f>'नमुना नंबर.९ सन-२०२५-२०२६'!I161+0</f>
        <v>30</v>
      </c>
      <c r="AI140" s="15">
        <f>'नमुना नंबर.९ सन-२०२५-२०२६'!F161+0</f>
        <v>270.4251301115242</v>
      </c>
      <c r="AJ140" s="14">
        <f>'नमुना नंबर.९ सन-२०२५-२०२६'!I161+0</f>
        <v>30</v>
      </c>
      <c r="AK140" s="14">
        <f>'नमुना नंबर.९ सन-२०२५-२०२६'!I161+0</f>
        <v>30</v>
      </c>
      <c r="AL140" s="14">
        <f>'नमुना नंबर.९ सन-२०२५-२०२६'!O161+0</f>
        <v>0</v>
      </c>
      <c r="AM140" s="15">
        <f t="shared" si="25"/>
        <v>330.4251301115242</v>
      </c>
      <c r="AN140" s="14"/>
      <c r="AO140" s="14"/>
      <c r="AP140" s="14"/>
      <c r="AQ140" s="14"/>
      <c r="AR140" s="14"/>
    </row>
    <row r="141" spans="1:44" ht="70.150000000000006" customHeight="1">
      <c r="B141" s="2">
        <v>232</v>
      </c>
      <c r="C141" s="31" t="s">
        <v>6</v>
      </c>
      <c r="D141" s="32"/>
      <c r="G141" s="34"/>
      <c r="H141" s="84" t="s">
        <v>244</v>
      </c>
      <c r="I141" s="2">
        <v>1991</v>
      </c>
      <c r="J141" s="33">
        <v>18</v>
      </c>
      <c r="K141" s="33">
        <v>13</v>
      </c>
      <c r="L141" s="34">
        <f t="shared" si="18"/>
        <v>234</v>
      </c>
      <c r="M141" s="35">
        <f t="shared" si="21"/>
        <v>21.74721189591078</v>
      </c>
      <c r="N141" s="52">
        <v>750</v>
      </c>
      <c r="O141" s="2">
        <v>0</v>
      </c>
      <c r="P141" s="35">
        <f t="shared" si="22"/>
        <v>16310.408921933085</v>
      </c>
      <c r="Q141" s="37">
        <v>1</v>
      </c>
      <c r="R141" s="35">
        <v>1</v>
      </c>
      <c r="S141" s="35">
        <f t="shared" si="23"/>
        <v>16310.408921933085</v>
      </c>
      <c r="T141" s="89">
        <v>0</v>
      </c>
      <c r="Y141" s="35">
        <f>'नमुना नंबर.९ सन-२०२५-२०२६'!F162+'नमुना नंबर.९ सन-२०२५-२०२६'!I162+'नमुना नंबर.९ सन-२०२५-२०२६'!L162+'नमुना नंबर.९ सन-२०२५-२०२६'!O162</f>
        <v>0</v>
      </c>
      <c r="Z141" s="34"/>
      <c r="AA141" s="34"/>
      <c r="AB141" s="34"/>
      <c r="AC141" s="34"/>
      <c r="AD141" s="34"/>
      <c r="AE141" s="106"/>
      <c r="AF141" s="114"/>
      <c r="AG141" s="10">
        <f t="shared" si="24"/>
        <v>750</v>
      </c>
      <c r="AH141" s="16">
        <f>'नमुना नंबर.९ सन-२०२५-२०२६'!I162+0</f>
        <v>0</v>
      </c>
      <c r="AI141" s="16">
        <f>'नमुना नंबर.९ सन-२०२५-२०२६'!F162+0</f>
        <v>0</v>
      </c>
      <c r="AJ141" s="10">
        <f>'नमुना नंबर.९ सन-२०२५-२०२६'!I162+0</f>
        <v>0</v>
      </c>
      <c r="AK141" s="10">
        <f>'नमुना नंबर.९ सन-२०२५-२०२६'!I162+0</f>
        <v>0</v>
      </c>
      <c r="AL141" s="10">
        <f>'नमुना नंबर.९ सन-२०२५-२०२६'!O162+0</f>
        <v>0</v>
      </c>
      <c r="AM141" s="16">
        <f t="shared" si="25"/>
        <v>0</v>
      </c>
    </row>
    <row r="142" spans="1:44" ht="70.150000000000006" customHeight="1">
      <c r="B142" s="2">
        <v>567</v>
      </c>
      <c r="C142" s="31" t="s">
        <v>101</v>
      </c>
      <c r="D142" s="32"/>
      <c r="G142" s="34"/>
      <c r="H142" s="84" t="s">
        <v>366</v>
      </c>
      <c r="I142" s="2">
        <v>2017</v>
      </c>
      <c r="J142" s="33">
        <v>20</v>
      </c>
      <c r="K142" s="33">
        <v>20</v>
      </c>
      <c r="L142" s="34">
        <f t="shared" si="18"/>
        <v>400</v>
      </c>
      <c r="M142" s="35">
        <f t="shared" si="21"/>
        <v>37.174721189591082</v>
      </c>
      <c r="N142" s="34">
        <v>750</v>
      </c>
      <c r="O142" s="2">
        <v>15708</v>
      </c>
      <c r="P142" s="35">
        <f t="shared" si="22"/>
        <v>611821.56133828999</v>
      </c>
      <c r="Q142" s="37">
        <v>1</v>
      </c>
      <c r="R142" s="35">
        <v>1</v>
      </c>
      <c r="S142" s="35">
        <f t="shared" si="23"/>
        <v>611821.56133828999</v>
      </c>
      <c r="T142" s="89">
        <v>0.85</v>
      </c>
      <c r="Y142" s="35">
        <f>'नमुना नंबर.९ सन-२०२५-२०२६'!F163+'नमुना नंबर.९ सन-२०२५-२०२६'!I163+'नमुना नंबर.९ सन-२०२५-२०२६'!L163+'नमुना नंबर.९ सन-२०२५-२०२६'!O163</f>
        <v>520.04832713754638</v>
      </c>
      <c r="Z142" s="34"/>
      <c r="AA142" s="34"/>
      <c r="AB142" s="34"/>
      <c r="AC142" s="34"/>
      <c r="AD142" s="34"/>
      <c r="AE142" s="106"/>
      <c r="AF142" s="114"/>
      <c r="AG142" s="9">
        <f t="shared" si="24"/>
        <v>16458</v>
      </c>
      <c r="AH142" s="13">
        <f>'नमुना नंबर.९ सन-२०२५-२०२६'!I163+0</f>
        <v>0</v>
      </c>
      <c r="AI142" s="13">
        <f>'नमुना नंबर.९ सन-२०२५-२०२६'!F163+0</f>
        <v>520.04832713754638</v>
      </c>
      <c r="AJ142" s="9">
        <f>'नमुना नंबर.९ सन-२०२५-२०२६'!I163+0</f>
        <v>0</v>
      </c>
      <c r="AK142" s="9">
        <f>'नमुना नंबर.९ सन-२०२५-२०२६'!I163+0</f>
        <v>0</v>
      </c>
      <c r="AL142" s="9">
        <f>'नमुना नंबर.९ सन-२०२५-२०२६'!O163+0</f>
        <v>0</v>
      </c>
      <c r="AM142" s="13">
        <f t="shared" si="25"/>
        <v>520.04832713754638</v>
      </c>
      <c r="AN142" s="9"/>
      <c r="AO142" s="9"/>
      <c r="AP142" s="9"/>
      <c r="AQ142" s="9"/>
      <c r="AR142" s="9"/>
    </row>
    <row r="143" spans="1:44" ht="70.150000000000006" customHeight="1">
      <c r="B143" s="2">
        <v>491</v>
      </c>
      <c r="C143" s="31" t="s">
        <v>92</v>
      </c>
      <c r="D143" s="32"/>
      <c r="G143" s="34"/>
      <c r="H143" s="84" t="s">
        <v>336</v>
      </c>
      <c r="I143" s="2">
        <v>1996</v>
      </c>
      <c r="J143" s="33">
        <v>15</v>
      </c>
      <c r="K143" s="33">
        <v>18</v>
      </c>
      <c r="L143" s="34">
        <f t="shared" si="18"/>
        <v>270</v>
      </c>
      <c r="M143" s="35">
        <f t="shared" si="21"/>
        <v>25.092936802973977</v>
      </c>
      <c r="N143" s="34">
        <v>750</v>
      </c>
      <c r="O143" s="2">
        <v>15708</v>
      </c>
      <c r="P143" s="35">
        <f t="shared" si="22"/>
        <v>412979.55390334572</v>
      </c>
      <c r="Q143" s="37">
        <v>0.7</v>
      </c>
      <c r="R143" s="35">
        <v>1</v>
      </c>
      <c r="S143" s="35">
        <f t="shared" si="23"/>
        <v>289085.68773234199</v>
      </c>
      <c r="T143" s="89">
        <v>0.85</v>
      </c>
      <c r="Y143" s="35">
        <f>'नमुना नंबर.९ सन-२०२५-२०२६'!F164+'नमुना नंबर.९ सन-२०२५-२०२६'!I164+'नमुना नंबर.९ सन-२०२५-२०२६'!L164+'नमुना नंबर.९ सन-२०२५-२०२६'!O164</f>
        <v>505.72283457249068</v>
      </c>
      <c r="Z143" s="34"/>
      <c r="AA143" s="34"/>
      <c r="AB143" s="34"/>
      <c r="AC143" s="34"/>
      <c r="AD143" s="34"/>
      <c r="AE143" s="106"/>
      <c r="AF143" s="114"/>
      <c r="AG143" s="10">
        <f t="shared" si="24"/>
        <v>16458</v>
      </c>
      <c r="AH143" s="16">
        <f>'नमुना नंबर.९ सन-२०२५-२०२६'!I164+0</f>
        <v>30</v>
      </c>
      <c r="AI143" s="16">
        <f>'नमुना नंबर.९ सन-२०२५-२०२६'!F164+0</f>
        <v>245.72283457249065</v>
      </c>
      <c r="AJ143" s="10">
        <f>'नमुना नंबर.९ सन-२०२५-२०२६'!I164+0</f>
        <v>30</v>
      </c>
      <c r="AK143" s="10">
        <f>'नमुना नंबर.९ सन-२०२५-२०२६'!I164+0</f>
        <v>30</v>
      </c>
      <c r="AL143" s="10">
        <f>'नमुना नंबर.९ सन-२०२५-२०२६'!O164+0</f>
        <v>200</v>
      </c>
      <c r="AM143" s="16">
        <f t="shared" si="25"/>
        <v>505.72283457249068</v>
      </c>
    </row>
    <row r="144" spans="1:44" ht="70.150000000000006" customHeight="1">
      <c r="B144" s="2">
        <v>84</v>
      </c>
      <c r="C144" s="31" t="s">
        <v>6</v>
      </c>
      <c r="D144" s="32"/>
      <c r="G144" s="151" t="s">
        <v>7</v>
      </c>
      <c r="H144" s="84" t="s">
        <v>900</v>
      </c>
      <c r="I144" s="2">
        <v>1981</v>
      </c>
      <c r="J144" s="33">
        <v>20</v>
      </c>
      <c r="K144" s="33">
        <v>9</v>
      </c>
      <c r="L144" s="34">
        <f t="shared" si="18"/>
        <v>180</v>
      </c>
      <c r="M144" s="35">
        <f t="shared" si="21"/>
        <v>16.728624535315987</v>
      </c>
      <c r="N144" s="34">
        <v>750</v>
      </c>
      <c r="O144" s="2">
        <v>15708</v>
      </c>
      <c r="P144" s="35">
        <f t="shared" si="22"/>
        <v>275319.70260223054</v>
      </c>
      <c r="Q144" s="37">
        <v>0.95</v>
      </c>
      <c r="R144" s="35">
        <v>1</v>
      </c>
      <c r="S144" s="35">
        <f t="shared" si="23"/>
        <v>261553.71747211899</v>
      </c>
      <c r="T144" s="89">
        <v>0.85</v>
      </c>
      <c r="Y144" s="35">
        <f>'नमुना नंबर.९ सन-२०२५-२०२६'!F165+'नमुना नंबर.९ सन-२०२५-२०२६'!I165+'नमुना नंबर.९ सन-२०२५-२०२६'!L165+'नमुना नंबर.९ सन-२०२५-२०२६'!O165</f>
        <v>262.32065985130112</v>
      </c>
      <c r="Z144" s="34"/>
      <c r="AA144" s="34"/>
      <c r="AB144" s="34"/>
      <c r="AC144" s="34"/>
      <c r="AD144" s="34"/>
      <c r="AE144" s="106"/>
      <c r="AF144" s="114"/>
      <c r="AG144" s="9">
        <f t="shared" si="24"/>
        <v>16458</v>
      </c>
      <c r="AH144" s="13">
        <f>'नमुना नंबर.९ सन-२०२५-२०२६'!I165+0</f>
        <v>20</v>
      </c>
      <c r="AI144" s="13">
        <f>'नमुना नंबर.९ सन-२०२५-२०२६'!F165+0</f>
        <v>222.32065985130114</v>
      </c>
      <c r="AJ144" s="9">
        <f>'नमुना नंबर.९ सन-२०२५-२०२६'!I165+0</f>
        <v>20</v>
      </c>
      <c r="AK144" s="9">
        <f>'नमुना नंबर.९ सन-२०२५-२०२६'!I165+0</f>
        <v>20</v>
      </c>
      <c r="AL144" s="9">
        <f>'नमुना नंबर.९ सन-२०२५-२०२६'!O165+0</f>
        <v>0</v>
      </c>
      <c r="AM144" s="13">
        <f t="shared" si="25"/>
        <v>262.32065985130112</v>
      </c>
      <c r="AN144" s="9"/>
      <c r="AO144" s="9"/>
      <c r="AP144" s="9"/>
      <c r="AQ144" s="9"/>
      <c r="AR144" s="9"/>
    </row>
    <row r="145" spans="1:44" ht="70.150000000000006" customHeight="1">
      <c r="A145" s="22"/>
      <c r="B145" s="2">
        <v>687</v>
      </c>
      <c r="C145" s="31" t="s">
        <v>1178</v>
      </c>
      <c r="D145" s="32"/>
      <c r="G145" s="22"/>
      <c r="H145" s="84" t="s">
        <v>1105</v>
      </c>
      <c r="I145" s="36">
        <v>2025</v>
      </c>
      <c r="J145" s="36">
        <v>11</v>
      </c>
      <c r="K145" s="36">
        <v>36</v>
      </c>
      <c r="L145" s="81">
        <f t="shared" si="18"/>
        <v>396</v>
      </c>
      <c r="M145" s="75">
        <f t="shared" si="21"/>
        <v>36.802973977695167</v>
      </c>
      <c r="N145" s="36">
        <v>750</v>
      </c>
      <c r="O145" s="36">
        <v>15708</v>
      </c>
      <c r="P145" s="77">
        <f t="shared" si="22"/>
        <v>605703.34572490701</v>
      </c>
      <c r="Q145" s="78">
        <v>1</v>
      </c>
      <c r="R145" s="77">
        <v>1</v>
      </c>
      <c r="S145" s="77">
        <f t="shared" si="23"/>
        <v>605703.34572490701</v>
      </c>
      <c r="T145" s="89">
        <v>0.85</v>
      </c>
      <c r="Y145" s="75">
        <f>'नमुना नंबर.९ सन-२०२५-२०२६'!F167+'नमुना नंबर.९ सन-२०२५-२०२६'!I167+'नमुना नंबर.९ सन-२०२५-२०२६'!L167+'नमुना नंबर.९ सन-२०२५-२०२६'!O167</f>
        <v>514.84784386617093</v>
      </c>
      <c r="Z145" s="34"/>
      <c r="AA145" s="34"/>
      <c r="AB145" s="34"/>
      <c r="AC145" s="34"/>
      <c r="AD145" s="34"/>
      <c r="AE145" s="106"/>
      <c r="AF145" s="117"/>
      <c r="AG145" s="14">
        <f t="shared" si="24"/>
        <v>16458</v>
      </c>
      <c r="AH145" s="15">
        <f>'नमुना नंबर.९ सन-२०२५-२०२६'!I167+0</f>
        <v>0</v>
      </c>
      <c r="AI145" s="15">
        <f>'नमुना नंबर.९ सन-२०२५-२०२६'!F167+0</f>
        <v>514.84784386617093</v>
      </c>
      <c r="AJ145" s="14">
        <f>'नमुना नंबर.९ सन-२०२५-२०२६'!I167+0</f>
        <v>0</v>
      </c>
      <c r="AK145" s="14">
        <f>'नमुना नंबर.९ सन-२०२५-२०२६'!I167+0</f>
        <v>0</v>
      </c>
      <c r="AL145" s="14">
        <f>'नमुना नंबर.९ सन-२०२५-२०२६'!O167+0</f>
        <v>0</v>
      </c>
      <c r="AM145" s="15">
        <f t="shared" si="25"/>
        <v>514.84784386617093</v>
      </c>
      <c r="AN145" s="14"/>
      <c r="AO145" s="14"/>
      <c r="AP145" s="20"/>
      <c r="AQ145" s="20"/>
      <c r="AR145" s="20"/>
    </row>
    <row r="146" spans="1:44" ht="70.150000000000006" customHeight="1">
      <c r="B146" s="2">
        <v>340</v>
      </c>
      <c r="C146" s="31" t="s">
        <v>6</v>
      </c>
      <c r="D146" s="32"/>
      <c r="G146" s="34"/>
      <c r="H146" s="84" t="s">
        <v>272</v>
      </c>
      <c r="I146" s="2">
        <v>2006</v>
      </c>
      <c r="J146" s="33">
        <v>18</v>
      </c>
      <c r="K146" s="33">
        <v>13</v>
      </c>
      <c r="L146" s="34">
        <f t="shared" si="18"/>
        <v>234</v>
      </c>
      <c r="M146" s="35">
        <f t="shared" si="21"/>
        <v>21.74721189591078</v>
      </c>
      <c r="N146" s="34">
        <v>750</v>
      </c>
      <c r="O146" s="2">
        <v>15708</v>
      </c>
      <c r="P146" s="35">
        <f t="shared" si="22"/>
        <v>357915.61338289961</v>
      </c>
      <c r="Q146" s="37">
        <v>0.8</v>
      </c>
      <c r="R146" s="35">
        <v>1</v>
      </c>
      <c r="S146" s="35">
        <f t="shared" si="23"/>
        <v>286332.49070631969</v>
      </c>
      <c r="T146" s="89">
        <v>0.85</v>
      </c>
      <c r="Y146" s="35">
        <f>'नमुना नंबर.९ सन-२०२५-२०२६'!F168+'नमुना नंबर.९ सन-२०२५-२०२६'!I168+'नमुना नंबर.९ सन-२०२५-२०२६'!L168+'नमुना नंबर.९ सन-२०२५-२०२६'!O168</f>
        <v>243.3826171003717</v>
      </c>
      <c r="Z146" s="34"/>
      <c r="AA146" s="34"/>
      <c r="AB146" s="34"/>
      <c r="AC146" s="34"/>
      <c r="AD146" s="34"/>
      <c r="AE146" s="106"/>
      <c r="AF146" s="114"/>
      <c r="AG146" s="9">
        <f t="shared" si="24"/>
        <v>16458</v>
      </c>
      <c r="AH146" s="13">
        <f>'नमुना नंबर.९ सन-२०२५-२०२६'!I168+0</f>
        <v>0</v>
      </c>
      <c r="AI146" s="13">
        <f>'नमुना नंबर.९ सन-२०२५-२०२६'!F168+0</f>
        <v>243.3826171003717</v>
      </c>
      <c r="AJ146" s="9">
        <f>'नमुना नंबर.९ सन-२०२५-२०२६'!I168+0</f>
        <v>0</v>
      </c>
      <c r="AK146" s="9">
        <f>'नमुना नंबर.९ सन-२०२५-२०२६'!I168+0</f>
        <v>0</v>
      </c>
      <c r="AL146" s="9">
        <f>'नमुना नंबर.९ सन-२०२५-२०२६'!O168+0</f>
        <v>0</v>
      </c>
      <c r="AM146" s="13">
        <f t="shared" si="25"/>
        <v>243.3826171003717</v>
      </c>
      <c r="AN146" s="9"/>
      <c r="AO146" s="9"/>
      <c r="AP146" s="9"/>
      <c r="AQ146" s="9"/>
      <c r="AR146" s="9"/>
    </row>
    <row r="147" spans="1:44" ht="75" customHeight="1">
      <c r="B147" s="2">
        <v>342</v>
      </c>
      <c r="C147" s="31" t="s">
        <v>947</v>
      </c>
      <c r="D147" s="32"/>
      <c r="G147" s="34"/>
      <c r="H147" s="84" t="s">
        <v>287</v>
      </c>
      <c r="I147" s="2">
        <v>2006</v>
      </c>
      <c r="J147" s="33">
        <v>18</v>
      </c>
      <c r="K147" s="33">
        <v>30</v>
      </c>
      <c r="L147" s="34">
        <f t="shared" si="18"/>
        <v>540</v>
      </c>
      <c r="M147" s="35">
        <f t="shared" si="21"/>
        <v>50.185873605947954</v>
      </c>
      <c r="N147" s="34">
        <v>750</v>
      </c>
      <c r="O147" s="2">
        <v>15708</v>
      </c>
      <c r="P147" s="35">
        <f t="shared" si="22"/>
        <v>825959.10780669143</v>
      </c>
      <c r="Q147" s="37">
        <v>0.8</v>
      </c>
      <c r="R147" s="35">
        <v>1</v>
      </c>
      <c r="S147" s="35">
        <f t="shared" si="23"/>
        <v>660767.28624535317</v>
      </c>
      <c r="T147" s="89">
        <v>0.85</v>
      </c>
      <c r="Y147" s="35">
        <f>'नमुना नंबर.९ सन-२०२५-२०२६'!F169+'नमुना नंबर.९ सन-२०२५-२०२६'!I169+'नमुना नंबर.९ सन-२०२५-२०२६'!L169+'नमुना नंबर.९ सन-२०२५-२०२६'!O169</f>
        <v>561.65219330855018</v>
      </c>
      <c r="Z147" s="34"/>
      <c r="AA147" s="34"/>
      <c r="AB147" s="34"/>
      <c r="AC147" s="34"/>
      <c r="AD147" s="34"/>
      <c r="AE147" s="106"/>
      <c r="AF147" s="117"/>
      <c r="AG147" s="14">
        <f t="shared" si="24"/>
        <v>16458</v>
      </c>
      <c r="AH147" s="15">
        <f>'नमुना नंबर.९ सन-२०२५-२०२६'!I169+0</f>
        <v>0</v>
      </c>
      <c r="AI147" s="15">
        <f>'नमुना नंबर.९ सन-२०२५-२०२६'!F169+0</f>
        <v>561.65219330855018</v>
      </c>
      <c r="AJ147" s="14">
        <f>'नमुना नंबर.९ सन-२०२५-२०२६'!I169+0</f>
        <v>0</v>
      </c>
      <c r="AK147" s="14">
        <f>'नमुना नंबर.९ सन-२०२५-२०२६'!I169+0</f>
        <v>0</v>
      </c>
      <c r="AL147" s="14">
        <f>'नमुना नंबर.९ सन-२०२५-२०२६'!O169+0</f>
        <v>0</v>
      </c>
      <c r="AM147" s="15">
        <f t="shared" si="25"/>
        <v>561.65219330855018</v>
      </c>
      <c r="AN147" s="14"/>
      <c r="AO147" s="14"/>
      <c r="AP147" s="14"/>
      <c r="AQ147" s="14"/>
      <c r="AR147" s="14"/>
    </row>
    <row r="148" spans="1:44" ht="75" customHeight="1">
      <c r="B148" s="2">
        <v>270</v>
      </c>
      <c r="C148" s="31" t="s">
        <v>6</v>
      </c>
      <c r="D148" s="32"/>
      <c r="G148" s="84" t="s">
        <v>7</v>
      </c>
      <c r="H148" s="84" t="s">
        <v>197</v>
      </c>
      <c r="I148" s="2">
        <v>1999</v>
      </c>
      <c r="J148" s="33">
        <v>22</v>
      </c>
      <c r="K148" s="33">
        <v>24</v>
      </c>
      <c r="L148" s="34">
        <f t="shared" si="18"/>
        <v>528</v>
      </c>
      <c r="M148" s="35">
        <f t="shared" si="21"/>
        <v>49.070631970260223</v>
      </c>
      <c r="N148" s="34">
        <v>750</v>
      </c>
      <c r="O148" s="2">
        <v>11088</v>
      </c>
      <c r="P148" s="35">
        <f t="shared" si="22"/>
        <v>580898.14126394049</v>
      </c>
      <c r="Q148" s="37">
        <v>0.85</v>
      </c>
      <c r="R148" s="35">
        <v>1</v>
      </c>
      <c r="S148" s="35">
        <f t="shared" si="23"/>
        <v>493763.42007434939</v>
      </c>
      <c r="T148" s="89">
        <v>0.75</v>
      </c>
      <c r="Y148" s="35">
        <f>'नमुना नंबर.९ सन-२०२५-२०२६'!F170+'नमुना नंबर.९ सन-२०२५-२०२६'!I170+'नमुना नंबर.९ सन-२०२५-२०२६'!L170+'नमुना नंबर.९ सन-२०२५-२०२६'!O170</f>
        <v>1180.322565055762</v>
      </c>
      <c r="Z148" s="34"/>
      <c r="AA148" s="34"/>
      <c r="AB148" s="34"/>
      <c r="AC148" s="34"/>
      <c r="AD148" s="34"/>
      <c r="AE148" s="106"/>
      <c r="AF148" s="114"/>
      <c r="AG148" s="9">
        <f t="shared" si="24"/>
        <v>11838</v>
      </c>
      <c r="AH148" s="13">
        <f>'नमुना नंबर.९ सन-२०२५-२०२६'!I170+0</f>
        <v>30</v>
      </c>
      <c r="AI148" s="13">
        <f>'नमुना नंबर.९ सन-२०२५-२०२६'!F170+0</f>
        <v>370.32256505576203</v>
      </c>
      <c r="AJ148" s="9">
        <f>'नमुना नंबर.९ सन-२०२५-२०२६'!I170+0</f>
        <v>30</v>
      </c>
      <c r="AK148" s="9">
        <f>'नमुना नंबर.९ सन-२०२५-२०२६'!I170+0</f>
        <v>30</v>
      </c>
      <c r="AL148" s="9">
        <f>'नमुना नंबर.९ सन-२०२५-२०२६'!O170+0</f>
        <v>750</v>
      </c>
      <c r="AM148" s="13">
        <f t="shared" si="25"/>
        <v>1180.322565055762</v>
      </c>
      <c r="AN148" s="9"/>
      <c r="AO148" s="9"/>
      <c r="AP148" s="9"/>
      <c r="AQ148" s="9"/>
      <c r="AR148" s="9"/>
    </row>
    <row r="149" spans="1:44" ht="75" customHeight="1">
      <c r="B149" s="2">
        <v>554</v>
      </c>
      <c r="C149" s="31" t="s">
        <v>95</v>
      </c>
      <c r="D149" s="32"/>
      <c r="G149" s="84" t="s">
        <v>7</v>
      </c>
      <c r="H149" s="84" t="s">
        <v>358</v>
      </c>
      <c r="I149" s="2">
        <v>2016</v>
      </c>
      <c r="J149" s="33">
        <v>30</v>
      </c>
      <c r="K149" s="33">
        <v>29</v>
      </c>
      <c r="L149" s="34">
        <f t="shared" si="18"/>
        <v>870</v>
      </c>
      <c r="M149" s="35">
        <f t="shared" si="21"/>
        <v>80.85501858736059</v>
      </c>
      <c r="N149" s="34">
        <v>750</v>
      </c>
      <c r="O149" s="2">
        <v>15708</v>
      </c>
      <c r="P149" s="35">
        <f t="shared" si="22"/>
        <v>1330711.8959107806</v>
      </c>
      <c r="Q149" s="37">
        <v>0.95</v>
      </c>
      <c r="R149" s="35">
        <v>1</v>
      </c>
      <c r="S149" s="35">
        <f t="shared" si="23"/>
        <v>1264176.3011152416</v>
      </c>
      <c r="T149" s="89">
        <v>0.85</v>
      </c>
      <c r="Y149" s="35">
        <f>'नमुना नंबर.९ सन-२०२५-२०२६'!F171+'नमुना नंबर.९ सन-२०२५-२०२६'!I171+'नमुना नंबर.९ सन-२०२५-२०२६'!L171+'नमुना नंबर.९ सन-२०२५-२०२६'!O171</f>
        <v>1074.5498559479554</v>
      </c>
      <c r="Z149" s="34"/>
      <c r="AA149" s="34"/>
      <c r="AB149" s="34"/>
      <c r="AC149" s="34"/>
      <c r="AD149" s="34"/>
      <c r="AE149" s="106"/>
      <c r="AF149" s="114"/>
      <c r="AG149" s="10">
        <f t="shared" si="24"/>
        <v>16458</v>
      </c>
      <c r="AH149" s="16">
        <f>'नमुना नंबर.९ सन-२०२५-२०२६'!I171+0</f>
        <v>0</v>
      </c>
      <c r="AI149" s="16">
        <f>'नमुना नंबर.९ सन-२०२५-२०२६'!F171+0</f>
        <v>1074.5498559479554</v>
      </c>
      <c r="AJ149" s="10">
        <f>'नमुना नंबर.९ सन-२०२५-२०२६'!I171+0</f>
        <v>0</v>
      </c>
      <c r="AK149" s="10">
        <f>'नमुना नंबर.९ सन-२०२५-२०२६'!I171+0</f>
        <v>0</v>
      </c>
      <c r="AL149" s="10">
        <f>'नमुना नंबर.९ सन-२०२५-२०२६'!O171+0</f>
        <v>0</v>
      </c>
      <c r="AM149" s="16">
        <f t="shared" si="25"/>
        <v>1074.5498559479554</v>
      </c>
    </row>
    <row r="150" spans="1:44" ht="75" customHeight="1">
      <c r="B150" s="2">
        <v>505</v>
      </c>
      <c r="C150" s="31" t="s">
        <v>92</v>
      </c>
      <c r="D150" s="32"/>
      <c r="G150" s="34"/>
      <c r="H150" s="84" t="s">
        <v>336</v>
      </c>
      <c r="I150" s="2">
        <v>1997</v>
      </c>
      <c r="J150" s="33">
        <v>18</v>
      </c>
      <c r="K150" s="33">
        <v>15</v>
      </c>
      <c r="L150" s="34">
        <f t="shared" si="18"/>
        <v>270</v>
      </c>
      <c r="M150" s="35">
        <f t="shared" si="21"/>
        <v>25.092936802973977</v>
      </c>
      <c r="N150" s="34">
        <v>750</v>
      </c>
      <c r="O150" s="2">
        <v>15708</v>
      </c>
      <c r="P150" s="35">
        <f t="shared" si="22"/>
        <v>412979.55390334572</v>
      </c>
      <c r="Q150" s="37">
        <v>0.7</v>
      </c>
      <c r="R150" s="35">
        <v>1</v>
      </c>
      <c r="S150" s="35">
        <f t="shared" si="23"/>
        <v>289085.68773234199</v>
      </c>
      <c r="T150" s="89">
        <v>0.85</v>
      </c>
      <c r="Y150" s="35">
        <f>'नमुना नंबर.९ सन-२०२५-२०२६'!F172+'नमुना नंबर.९ सन-२०२५-२०२६'!I172+'नमुना नंबर.९ सन-२०२५-२०२६'!L172+'नमुना नंबर.९ सन-२०२५-२०२६'!O172</f>
        <v>485.72283457249068</v>
      </c>
      <c r="Z150" s="34"/>
      <c r="AA150" s="34"/>
      <c r="AB150" s="34"/>
      <c r="AC150" s="34"/>
      <c r="AD150" s="34"/>
      <c r="AE150" s="106"/>
      <c r="AF150" s="114"/>
      <c r="AG150" s="10">
        <f t="shared" si="24"/>
        <v>16458</v>
      </c>
      <c r="AH150" s="16">
        <f>'नमुना नंबर.९ सन-२०२५-२०२६'!I172+0</f>
        <v>20</v>
      </c>
      <c r="AI150" s="16">
        <f>'नमुना नंबर.९ सन-२०२५-२०२६'!F172+0</f>
        <v>245.72283457249065</v>
      </c>
      <c r="AJ150" s="10">
        <f>'नमुना नंबर.९ सन-२०२५-२०२६'!I172+0</f>
        <v>20</v>
      </c>
      <c r="AK150" s="10">
        <f>'नमुना नंबर.९ सन-२०२५-२०२६'!I172+0</f>
        <v>20</v>
      </c>
      <c r="AL150" s="10">
        <f>'नमुना नंबर.९ सन-२०२५-२०२६'!O172+0</f>
        <v>200</v>
      </c>
      <c r="AM150" s="16">
        <f t="shared" si="25"/>
        <v>485.72283457249068</v>
      </c>
    </row>
    <row r="151" spans="1:44" ht="75" customHeight="1">
      <c r="B151" s="2">
        <v>25</v>
      </c>
      <c r="C151" s="31" t="s">
        <v>6</v>
      </c>
      <c r="D151" s="32"/>
      <c r="G151" s="151" t="s">
        <v>7</v>
      </c>
      <c r="H151" s="38" t="s">
        <v>145</v>
      </c>
      <c r="I151" s="2">
        <v>1976</v>
      </c>
      <c r="J151" s="33">
        <v>19</v>
      </c>
      <c r="K151" s="33">
        <v>12</v>
      </c>
      <c r="L151" s="34">
        <f t="shared" si="18"/>
        <v>228</v>
      </c>
      <c r="M151" s="35">
        <f t="shared" si="21"/>
        <v>21.189591078066915</v>
      </c>
      <c r="N151" s="34">
        <v>750</v>
      </c>
      <c r="O151" s="2">
        <v>11088</v>
      </c>
      <c r="P151" s="35">
        <f t="shared" si="22"/>
        <v>250842.37918215615</v>
      </c>
      <c r="Q151" s="37">
        <v>0.85</v>
      </c>
      <c r="R151" s="35">
        <v>1</v>
      </c>
      <c r="S151" s="35">
        <f t="shared" si="23"/>
        <v>213216.02230483273</v>
      </c>
      <c r="T151" s="89">
        <v>0.75</v>
      </c>
      <c r="Y151" s="35">
        <f>'नमुना नंबर.९ सन-२०२५-२०२६'!F174+'नमुना नंबर.९ सन-२०२५-२०२६'!I174+'नमुना नंबर.९ सन-२०२५-२०२६'!L174+'नमुना नंबर.९ सन-२०२५-२०२६'!O174</f>
        <v>199.91201672862456</v>
      </c>
      <c r="Z151" s="34"/>
      <c r="AA151" s="34"/>
      <c r="AB151" s="34"/>
      <c r="AC151" s="34"/>
      <c r="AD151" s="34"/>
      <c r="AE151" s="106"/>
      <c r="AF151" s="114"/>
      <c r="AG151" s="9">
        <f t="shared" si="24"/>
        <v>11838</v>
      </c>
      <c r="AH151" s="13">
        <f>'नमुना नंबर.९ सन-२०२५-२०२६'!I174+0</f>
        <v>20</v>
      </c>
      <c r="AI151" s="13">
        <f>'नमुना नंबर.९ सन-२०२५-२०२६'!F174+0</f>
        <v>159.91201672862456</v>
      </c>
      <c r="AJ151" s="9">
        <f>'नमुना नंबर.९ सन-२०२५-२०२६'!I174+0</f>
        <v>20</v>
      </c>
      <c r="AK151" s="9">
        <f>'नमुना नंबर.९ सन-२०२५-२०२६'!I174+0</f>
        <v>20</v>
      </c>
      <c r="AL151" s="9">
        <f>'नमुना नंबर.९ सन-२०२५-२०२६'!O174+0</f>
        <v>0</v>
      </c>
      <c r="AM151" s="13">
        <f t="shared" si="25"/>
        <v>199.91201672862456</v>
      </c>
      <c r="AN151" s="9"/>
      <c r="AO151" s="9"/>
      <c r="AP151" s="9"/>
      <c r="AQ151" s="9"/>
      <c r="AR151" s="9"/>
    </row>
    <row r="152" spans="1:44" ht="75" customHeight="1">
      <c r="B152" s="2">
        <v>338</v>
      </c>
      <c r="C152" s="31" t="s">
        <v>800</v>
      </c>
      <c r="D152" s="32"/>
      <c r="G152" s="151" t="s">
        <v>7</v>
      </c>
      <c r="H152" s="84" t="s">
        <v>288</v>
      </c>
      <c r="I152" s="2">
        <v>2009</v>
      </c>
      <c r="J152" s="33">
        <v>40</v>
      </c>
      <c r="K152" s="33">
        <v>25</v>
      </c>
      <c r="L152" s="34">
        <f t="shared" si="18"/>
        <v>1000</v>
      </c>
      <c r="M152" s="35">
        <f t="shared" si="21"/>
        <v>92.936802973977692</v>
      </c>
      <c r="N152" s="52">
        <v>750</v>
      </c>
      <c r="O152" s="2">
        <v>19360</v>
      </c>
      <c r="P152" s="35">
        <f t="shared" si="22"/>
        <v>1868959.1078066914</v>
      </c>
      <c r="Q152" s="37">
        <v>0.9</v>
      </c>
      <c r="R152" s="35">
        <v>1</v>
      </c>
      <c r="S152" s="35">
        <f t="shared" si="23"/>
        <v>1682063.1970260222</v>
      </c>
      <c r="T152" s="89">
        <v>1.35</v>
      </c>
      <c r="Y152" s="35">
        <f>'नमुना नंबर.९ सन-२०२५-२०२६'!F175+'नमुना नंबर.९ सन-२०२५-२०२६'!I175+'नमुना नंबर.९ सन-२०२५-२०२६'!L175+'नमुना नंबर.९ सन-२०२५-२०२६'!O175</f>
        <v>2270.7853159851302</v>
      </c>
      <c r="Z152" s="34"/>
      <c r="AA152" s="34"/>
      <c r="AB152" s="34"/>
      <c r="AC152" s="34"/>
      <c r="AD152" s="34"/>
      <c r="AE152" s="106"/>
      <c r="AF152" s="114"/>
      <c r="AG152" s="9">
        <f t="shared" si="24"/>
        <v>20110</v>
      </c>
      <c r="AH152" s="13">
        <f>'नमुना नंबर.९ सन-२०२५-२०२६'!I175+0</f>
        <v>0</v>
      </c>
      <c r="AI152" s="13">
        <f>'नमुना नंबर.९ सन-२०२५-२०२६'!F175+0</f>
        <v>2270.7853159851302</v>
      </c>
      <c r="AJ152" s="9">
        <f>'नमुना नंबर.९ सन-२०२५-२०२६'!I175+0</f>
        <v>0</v>
      </c>
      <c r="AK152" s="9">
        <f>'नमुना नंबर.९ सन-२०२५-२०२६'!I175+0</f>
        <v>0</v>
      </c>
      <c r="AL152" s="9">
        <f>'नमुना नंबर.९ सन-२०२५-२०२६'!O175+0</f>
        <v>0</v>
      </c>
      <c r="AM152" s="13">
        <f t="shared" si="25"/>
        <v>2270.7853159851302</v>
      </c>
      <c r="AN152" s="9"/>
      <c r="AO152" s="9"/>
      <c r="AP152" s="9"/>
      <c r="AQ152" s="9"/>
      <c r="AR152" s="9"/>
    </row>
    <row r="153" spans="1:44" ht="75" customHeight="1">
      <c r="B153" s="2">
        <v>339</v>
      </c>
      <c r="C153" s="31" t="s">
        <v>799</v>
      </c>
      <c r="D153" s="32"/>
      <c r="G153" s="84" t="s">
        <v>7</v>
      </c>
      <c r="H153" s="84" t="s">
        <v>289</v>
      </c>
      <c r="I153" s="2">
        <v>2006</v>
      </c>
      <c r="J153" s="33">
        <v>30</v>
      </c>
      <c r="K153" s="33">
        <v>20</v>
      </c>
      <c r="L153" s="34">
        <f t="shared" si="18"/>
        <v>600</v>
      </c>
      <c r="M153" s="35">
        <f t="shared" si="21"/>
        <v>55.762081784386616</v>
      </c>
      <c r="N153" s="34">
        <v>750</v>
      </c>
      <c r="O153" s="2">
        <v>15708</v>
      </c>
      <c r="P153" s="35">
        <f t="shared" si="22"/>
        <v>917732.34200743493</v>
      </c>
      <c r="Q153" s="37">
        <v>0.8</v>
      </c>
      <c r="R153" s="35">
        <v>1</v>
      </c>
      <c r="S153" s="35">
        <f t="shared" si="23"/>
        <v>734185.87360594794</v>
      </c>
      <c r="T153" s="89">
        <v>0.85</v>
      </c>
      <c r="Y153" s="35">
        <f>'नमुना नंबर.९ सन-२०२५-२०२६'!F176+'नमुना नंबर.९ सन-२०२५-२०२६'!I176+'नमुना नंबर.९ सन-२०२५-२०२६'!L176+'नमुना नंबर.९ सन-२०२५-२०२६'!O176</f>
        <v>624.05799256505566</v>
      </c>
      <c r="Z153" s="34"/>
      <c r="AA153" s="34"/>
      <c r="AB153" s="34"/>
      <c r="AC153" s="34"/>
      <c r="AD153" s="34"/>
      <c r="AE153" s="106"/>
      <c r="AF153" s="114"/>
      <c r="AG153" s="9">
        <f t="shared" si="24"/>
        <v>16458</v>
      </c>
      <c r="AH153" s="13">
        <f>'नमुना नंबर.९ सन-२०२५-२०२६'!I176+0</f>
        <v>0</v>
      </c>
      <c r="AI153" s="13">
        <f>'नमुना नंबर.९ सन-२०२५-२०२६'!F176+0</f>
        <v>624.05799256505566</v>
      </c>
      <c r="AJ153" s="9">
        <f>'नमुना नंबर.९ सन-२०२५-२०२६'!I176+0</f>
        <v>0</v>
      </c>
      <c r="AK153" s="9">
        <f>'नमुना नंबर.९ सन-२०२५-२०२६'!I176+0</f>
        <v>0</v>
      </c>
      <c r="AL153" s="9">
        <f>'नमुना नंबर.९ सन-२०२५-२०२६'!O176+0</f>
        <v>0</v>
      </c>
      <c r="AM153" s="13">
        <f t="shared" si="25"/>
        <v>624.05799256505566</v>
      </c>
      <c r="AN153" s="9"/>
      <c r="AO153" s="9"/>
      <c r="AP153" s="9"/>
      <c r="AQ153" s="9"/>
      <c r="AR153" s="9"/>
    </row>
    <row r="154" spans="1:44" ht="75" customHeight="1">
      <c r="B154" s="53">
        <v>433</v>
      </c>
      <c r="C154" s="31" t="s">
        <v>92</v>
      </c>
      <c r="D154" s="32"/>
      <c r="G154" s="34"/>
      <c r="H154" s="84" t="s">
        <v>320</v>
      </c>
      <c r="I154" s="2">
        <v>2008</v>
      </c>
      <c r="J154" s="33">
        <v>25</v>
      </c>
      <c r="K154" s="33">
        <v>25</v>
      </c>
      <c r="L154" s="34">
        <f t="shared" si="18"/>
        <v>625</v>
      </c>
      <c r="M154" s="35">
        <f t="shared" si="21"/>
        <v>58.085501858736059</v>
      </c>
      <c r="N154" s="34">
        <v>750</v>
      </c>
      <c r="O154" s="2">
        <v>15708</v>
      </c>
      <c r="P154" s="35">
        <f t="shared" si="22"/>
        <v>955971.18959107809</v>
      </c>
      <c r="Q154" s="37">
        <v>0.8</v>
      </c>
      <c r="R154" s="35">
        <v>1</v>
      </c>
      <c r="S154" s="35">
        <f t="shared" si="23"/>
        <v>764776.95167286252</v>
      </c>
      <c r="T154" s="89">
        <v>0.85</v>
      </c>
      <c r="Y154" s="35">
        <f>'नमुना नंबर.९ सन-२०२५-२०२६'!F177+'नमुना नंबर.९ सन-२०२५-२०२६'!I177+'नमुना नंबर.९ सन-२०२५-२०२६'!L177+'नमुना नंबर.९ सन-२०२५-२०२६'!O177</f>
        <v>910.06040892193312</v>
      </c>
      <c r="Z154" s="34"/>
      <c r="AA154" s="34"/>
      <c r="AB154" s="34"/>
      <c r="AC154" s="34"/>
      <c r="AD154" s="34"/>
      <c r="AE154" s="106"/>
      <c r="AF154" s="114"/>
      <c r="AG154" s="10">
        <f t="shared" si="24"/>
        <v>16458</v>
      </c>
      <c r="AH154" s="16">
        <f>'नमुना नंबर.९ सन-२०२५-२०२६'!I177+0</f>
        <v>30</v>
      </c>
      <c r="AI154" s="16">
        <f>'नमुना नंबर.९ सन-२०२५-२०२६'!F177+0</f>
        <v>650.06040892193312</v>
      </c>
      <c r="AJ154" s="10">
        <f>'नमुना नंबर.९ सन-२०२५-२०२६'!I177+0</f>
        <v>30</v>
      </c>
      <c r="AK154" s="10">
        <f>'नमुना नंबर.९ सन-२०२५-२०२६'!I177+0</f>
        <v>30</v>
      </c>
      <c r="AL154" s="10">
        <f>'नमुना नंबर.९ सन-२०२५-२०२६'!O177+0</f>
        <v>200</v>
      </c>
      <c r="AM154" s="16">
        <f t="shared" si="25"/>
        <v>910.06040892193312</v>
      </c>
    </row>
    <row r="155" spans="1:44" ht="75" customHeight="1">
      <c r="B155" s="2"/>
      <c r="C155" s="31" t="s">
        <v>6</v>
      </c>
      <c r="D155" s="32"/>
      <c r="G155" s="34"/>
      <c r="H155" s="84" t="s">
        <v>1064</v>
      </c>
      <c r="I155" s="2">
        <v>2024</v>
      </c>
      <c r="J155" s="33">
        <v>23</v>
      </c>
      <c r="K155" s="33">
        <v>14</v>
      </c>
      <c r="L155" s="34">
        <f t="shared" si="18"/>
        <v>322</v>
      </c>
      <c r="M155" s="35">
        <f t="shared" si="21"/>
        <v>29.92565055762082</v>
      </c>
      <c r="N155" s="34">
        <v>750</v>
      </c>
      <c r="O155" s="2">
        <v>15708</v>
      </c>
      <c r="P155" s="35">
        <f t="shared" si="22"/>
        <v>492516.35687732347</v>
      </c>
      <c r="Q155" s="37">
        <v>1</v>
      </c>
      <c r="R155" s="35">
        <v>1</v>
      </c>
      <c r="S155" s="35">
        <f t="shared" si="23"/>
        <v>492516.35687732347</v>
      </c>
      <c r="T155" s="89">
        <v>0.85</v>
      </c>
      <c r="Y155" s="35">
        <f>'नमुना नंबर.९ सन-२०२५-२०२६'!F178+'नमुना नंबर.९ सन-२०२५-२०२६'!I178+'नमुना नंबर.९ सन-२०२५-२०२६'!L178+'नमुना नंबर.९ सन-२०२५-२०२६'!O178</f>
        <v>1228.6389033457249</v>
      </c>
      <c r="Z155" s="34"/>
      <c r="AA155" s="34"/>
      <c r="AB155" s="34"/>
      <c r="AC155" s="34"/>
      <c r="AD155" s="34"/>
      <c r="AE155" s="106"/>
      <c r="AF155" s="114"/>
      <c r="AG155" s="10">
        <f t="shared" si="24"/>
        <v>16458</v>
      </c>
      <c r="AH155" s="16">
        <f>'नमुना नंबर.९ सन-२०२५-२०२६'!I178+0</f>
        <v>30</v>
      </c>
      <c r="AI155" s="16">
        <f>'नमुना नंबर.९ सन-२०२५-२०२६'!F178+0</f>
        <v>418.63890334572494</v>
      </c>
      <c r="AJ155" s="10">
        <f>'नमुना नंबर.९ सन-२०२५-२०२६'!I178+0</f>
        <v>30</v>
      </c>
      <c r="AK155" s="10">
        <f>'नमुना नंबर.९ सन-२०२५-२०२६'!I178+0</f>
        <v>30</v>
      </c>
      <c r="AL155" s="10">
        <f>'नमुना नंबर.९ सन-२०२५-२०२६'!O178+0</f>
        <v>750</v>
      </c>
      <c r="AM155" s="16">
        <f t="shared" si="25"/>
        <v>1228.6389033457249</v>
      </c>
    </row>
    <row r="156" spans="1:44" ht="75" customHeight="1">
      <c r="B156" s="2">
        <v>124</v>
      </c>
      <c r="C156" s="31" t="s">
        <v>6</v>
      </c>
      <c r="D156" s="32"/>
      <c r="H156" s="84" t="s">
        <v>178</v>
      </c>
      <c r="I156" s="2">
        <v>2009</v>
      </c>
      <c r="J156" s="33">
        <v>15</v>
      </c>
      <c r="K156" s="33">
        <v>12</v>
      </c>
      <c r="L156" s="34">
        <f t="shared" si="18"/>
        <v>180</v>
      </c>
      <c r="M156" s="35">
        <f t="shared" si="21"/>
        <v>16.728624535315987</v>
      </c>
      <c r="N156" s="34">
        <v>750</v>
      </c>
      <c r="O156" s="2">
        <v>15708</v>
      </c>
      <c r="P156" s="35">
        <f t="shared" si="22"/>
        <v>275319.70260223054</v>
      </c>
      <c r="Q156" s="37">
        <v>0.8</v>
      </c>
      <c r="R156" s="35">
        <v>1</v>
      </c>
      <c r="S156" s="35">
        <f t="shared" si="23"/>
        <v>220255.76208178443</v>
      </c>
      <c r="T156" s="89">
        <v>0.85</v>
      </c>
      <c r="Y156" s="35">
        <f>'नमुना नंबर.९ सन-२०२५-२०२६'!F179+'नमुना नंबर.९ सन-२०२५-२०२६'!I179+'नमुना नंबर.९ सन-२०२५-२०२६'!L179+'नमुना नंबर.९ सन-२०२५-२०२६'!O179</f>
        <v>997.21739776951677</v>
      </c>
      <c r="Z156" s="34"/>
      <c r="AA156" s="34"/>
      <c r="AB156" s="34"/>
      <c r="AC156" s="34"/>
      <c r="AD156" s="34"/>
      <c r="AE156" s="108" t="s">
        <v>1154</v>
      </c>
      <c r="AF156" s="114"/>
      <c r="AG156" s="9">
        <f t="shared" si="24"/>
        <v>16458</v>
      </c>
      <c r="AH156" s="13">
        <f>'नमुना नंबर.९ सन-२०२५-२०२६'!I179+0</f>
        <v>30</v>
      </c>
      <c r="AI156" s="13">
        <f>'नमुना नंबर.९ सन-२०२५-२०२६'!F179+0</f>
        <v>187.21739776951677</v>
      </c>
      <c r="AJ156" s="9">
        <f>'नमुना नंबर.९ सन-२०२५-२०२६'!I179+0</f>
        <v>30</v>
      </c>
      <c r="AK156" s="9">
        <f>'नमुना नंबर.९ सन-२०२५-२०२६'!I179+0</f>
        <v>30</v>
      </c>
      <c r="AL156" s="9">
        <f>'नमुना नंबर.९ सन-२०२५-२०२६'!O179+0</f>
        <v>750</v>
      </c>
      <c r="AM156" s="13">
        <f t="shared" si="25"/>
        <v>997.21739776951677</v>
      </c>
      <c r="AN156" s="9"/>
      <c r="AO156" s="9"/>
      <c r="AP156" s="9"/>
      <c r="AQ156" s="9"/>
      <c r="AR156" s="9"/>
    </row>
    <row r="157" spans="1:44" ht="75" customHeight="1">
      <c r="B157" s="2">
        <v>141</v>
      </c>
      <c r="C157" s="31" t="s">
        <v>6</v>
      </c>
      <c r="D157" s="32"/>
      <c r="G157" s="151" t="s">
        <v>7</v>
      </c>
      <c r="H157" s="84" t="s">
        <v>901</v>
      </c>
      <c r="I157" s="2">
        <v>2011</v>
      </c>
      <c r="J157" s="33">
        <v>19</v>
      </c>
      <c r="K157" s="33">
        <v>18</v>
      </c>
      <c r="L157" s="34">
        <f t="shared" si="18"/>
        <v>342</v>
      </c>
      <c r="M157" s="35">
        <f t="shared" si="21"/>
        <v>31.784386617100374</v>
      </c>
      <c r="N157" s="34">
        <v>750</v>
      </c>
      <c r="O157" s="2">
        <v>15708</v>
      </c>
      <c r="P157" s="35">
        <f t="shared" si="22"/>
        <v>523107.43494423793</v>
      </c>
      <c r="Q157" s="37">
        <v>0.9</v>
      </c>
      <c r="R157" s="35">
        <v>1</v>
      </c>
      <c r="S157" s="35">
        <f t="shared" si="23"/>
        <v>470796.69144981413</v>
      </c>
      <c r="T157" s="89">
        <v>0.85</v>
      </c>
      <c r="Y157" s="35">
        <f>'नमुना नंबर.९ सन-२०२५-२०२६'!F181+'नमुना नंबर.९ सन-२०२५-२०२६'!I181+'नमुना नंबर.९ सन-२०२५-२०२६'!L181+'नमुना नंबर.९ सन-२०२५-२०२६'!O181</f>
        <v>1210.177187732342</v>
      </c>
      <c r="Z157" s="34"/>
      <c r="AA157" s="34"/>
      <c r="AB157" s="34"/>
      <c r="AC157" s="34"/>
      <c r="AD157" s="34"/>
      <c r="AE157" s="106"/>
      <c r="AF157" s="114"/>
      <c r="AG157" s="9">
        <f t="shared" si="24"/>
        <v>16458</v>
      </c>
      <c r="AH157" s="13">
        <f>'नमुना नंबर.९ सन-२०२५-२०२६'!I181+0</f>
        <v>30</v>
      </c>
      <c r="AI157" s="13">
        <f>'नमुना नंबर.९ सन-२०२५-२०२६'!F181+0</f>
        <v>400.17718773234202</v>
      </c>
      <c r="AJ157" s="9">
        <f>'नमुना नंबर.९ सन-२०२५-२०२६'!I181+0</f>
        <v>30</v>
      </c>
      <c r="AK157" s="9">
        <f>'नमुना नंबर.९ सन-२०२५-२०२६'!I181+0</f>
        <v>30</v>
      </c>
      <c r="AL157" s="9">
        <f>'नमुना नंबर.९ सन-२०२५-२०२६'!O181+0</f>
        <v>750</v>
      </c>
      <c r="AM157" s="13">
        <f t="shared" si="25"/>
        <v>1210.177187732342</v>
      </c>
      <c r="AN157" s="9"/>
      <c r="AO157" s="9"/>
      <c r="AP157" s="9"/>
      <c r="AQ157" s="9"/>
      <c r="AR157" s="9"/>
    </row>
    <row r="158" spans="1:44" ht="75" customHeight="1">
      <c r="B158" s="2">
        <v>42</v>
      </c>
      <c r="C158" s="31" t="s">
        <v>6</v>
      </c>
      <c r="D158" s="32"/>
      <c r="G158" s="151" t="s">
        <v>7</v>
      </c>
      <c r="H158" s="84" t="s">
        <v>392</v>
      </c>
      <c r="I158" s="2">
        <v>1986</v>
      </c>
      <c r="J158" s="33">
        <v>42</v>
      </c>
      <c r="K158" s="33">
        <v>15</v>
      </c>
      <c r="L158" s="34">
        <f t="shared" si="18"/>
        <v>630</v>
      </c>
      <c r="M158" s="35">
        <f t="shared" si="21"/>
        <v>58.550185873605948</v>
      </c>
      <c r="N158" s="34">
        <v>750</v>
      </c>
      <c r="O158" s="2">
        <v>11088</v>
      </c>
      <c r="P158" s="35">
        <f t="shared" si="22"/>
        <v>693117.10037174716</v>
      </c>
      <c r="Q158" s="37">
        <v>0.8</v>
      </c>
      <c r="R158" s="35">
        <v>1</v>
      </c>
      <c r="S158" s="35">
        <f t="shared" si="23"/>
        <v>554493.68029739778</v>
      </c>
      <c r="T158" s="89">
        <v>0.75</v>
      </c>
      <c r="Y158" s="35">
        <f>'नमुना नंबर.९ सन-२०२५-२०२६'!F182+'नमुना नंबर.९ सन-२०२५-२०२६'!I182+'नमुना नंबर.९ सन-२०२५-२०२६'!L182+'नमुना नंबर.९ सन-२०२५-२०२६'!O182</f>
        <v>475.87026022304832</v>
      </c>
      <c r="Z158" s="34"/>
      <c r="AA158" s="34"/>
      <c r="AB158" s="34"/>
      <c r="AC158" s="34"/>
      <c r="AD158" s="34"/>
      <c r="AE158" s="106"/>
      <c r="AF158" s="117"/>
      <c r="AG158" s="14">
        <f t="shared" si="24"/>
        <v>11838</v>
      </c>
      <c r="AH158" s="15">
        <f>'नमुना नंबर.९ सन-२०२५-२०२६'!I182+0</f>
        <v>30</v>
      </c>
      <c r="AI158" s="15">
        <f>'नमुना नंबर.९ सन-२०२५-२०२६'!F182+0</f>
        <v>415.87026022304832</v>
      </c>
      <c r="AJ158" s="14">
        <f>'नमुना नंबर.९ सन-२०२५-२०२६'!I182+0</f>
        <v>30</v>
      </c>
      <c r="AK158" s="14">
        <f>'नमुना नंबर.९ सन-२०२५-२०२६'!I182+0</f>
        <v>30</v>
      </c>
      <c r="AL158" s="14">
        <f>'नमुना नंबर.९ सन-२०२५-२०२६'!O182+0</f>
        <v>0</v>
      </c>
      <c r="AM158" s="15">
        <f t="shared" si="25"/>
        <v>475.87026022304832</v>
      </c>
      <c r="AN158" s="14"/>
      <c r="AO158" s="14"/>
      <c r="AP158" s="14"/>
      <c r="AQ158" s="14"/>
      <c r="AR158" s="14"/>
    </row>
    <row r="159" spans="1:44" ht="75" customHeight="1">
      <c r="B159" s="2">
        <v>347</v>
      </c>
      <c r="C159" s="31" t="s">
        <v>6</v>
      </c>
      <c r="D159" s="32"/>
      <c r="G159" s="34"/>
      <c r="H159" s="100" t="s">
        <v>1105</v>
      </c>
      <c r="I159" s="2">
        <v>2025</v>
      </c>
      <c r="J159" s="33">
        <v>18</v>
      </c>
      <c r="K159" s="33">
        <v>10</v>
      </c>
      <c r="L159" s="34">
        <f t="shared" si="18"/>
        <v>180</v>
      </c>
      <c r="M159" s="35">
        <f t="shared" si="21"/>
        <v>16.728624535315987</v>
      </c>
      <c r="N159" s="34">
        <v>750</v>
      </c>
      <c r="O159" s="2">
        <v>15708</v>
      </c>
      <c r="P159" s="35">
        <f t="shared" si="22"/>
        <v>275319.70260223054</v>
      </c>
      <c r="Q159" s="37">
        <v>1</v>
      </c>
      <c r="R159" s="35">
        <v>1</v>
      </c>
      <c r="S159" s="35">
        <f t="shared" si="23"/>
        <v>275319.70260223054</v>
      </c>
      <c r="T159" s="89">
        <v>0.85</v>
      </c>
      <c r="Y159" s="35">
        <f>'नमुना नंबर.९ सन-२०२५-२०२६'!F183+'नमुना नंबर.९ सन-२०२५-२०२६'!I183+'नमुना नंबर.९ सन-२०२५-२०२६'!L183+'नमुना नंबर.९ सन-२०२५-२०२६'!O183</f>
        <v>274.02174721189601</v>
      </c>
      <c r="Z159" s="34"/>
      <c r="AA159" s="34"/>
      <c r="AB159" s="34"/>
      <c r="AC159" s="34"/>
      <c r="AD159" s="34"/>
      <c r="AE159" s="108"/>
      <c r="AF159" s="114"/>
      <c r="AG159" s="9">
        <f t="shared" si="24"/>
        <v>16458</v>
      </c>
      <c r="AH159" s="13">
        <f>'नमुना नंबर.९ सन-२०२५-२०२६'!I183+0</f>
        <v>20</v>
      </c>
      <c r="AI159" s="13">
        <f>'नमुना नंबर.९ सन-२०२५-२०२६'!F183+0</f>
        <v>234.02174721189598</v>
      </c>
      <c r="AJ159" s="9">
        <f>'नमुना नंबर.९ सन-२०२५-२०२६'!I183+0</f>
        <v>20</v>
      </c>
      <c r="AK159" s="9">
        <f>'नमुना नंबर.९ सन-२०२५-२०२६'!I183+0</f>
        <v>20</v>
      </c>
      <c r="AL159" s="9">
        <f>'नमुना नंबर.९ सन-२०२५-२०२६'!O183+0</f>
        <v>0</v>
      </c>
      <c r="AM159" s="13">
        <f t="shared" si="25"/>
        <v>274.02174721189601</v>
      </c>
      <c r="AN159" s="9"/>
      <c r="AO159" s="9"/>
      <c r="AP159" s="9"/>
      <c r="AQ159" s="9"/>
      <c r="AR159" s="9"/>
    </row>
    <row r="160" spans="1:44" ht="75" customHeight="1">
      <c r="B160" s="2">
        <v>613</v>
      </c>
      <c r="C160" s="31" t="s">
        <v>806</v>
      </c>
      <c r="D160" s="32"/>
      <c r="G160" s="34"/>
      <c r="H160" s="84" t="s">
        <v>1059</v>
      </c>
      <c r="I160" s="2">
        <v>2024</v>
      </c>
      <c r="J160" s="33">
        <v>15</v>
      </c>
      <c r="K160" s="33">
        <v>18</v>
      </c>
      <c r="L160" s="34">
        <f t="shared" si="18"/>
        <v>270</v>
      </c>
      <c r="M160" s="35">
        <f t="shared" si="21"/>
        <v>25.092936802973977</v>
      </c>
      <c r="N160" s="34">
        <v>750</v>
      </c>
      <c r="O160" s="2">
        <v>15708</v>
      </c>
      <c r="P160" s="35">
        <f t="shared" si="22"/>
        <v>412979.55390334572</v>
      </c>
      <c r="Q160" s="37">
        <v>1</v>
      </c>
      <c r="R160" s="35">
        <v>1</v>
      </c>
      <c r="S160" s="35">
        <f t="shared" si="23"/>
        <v>412979.55390334572</v>
      </c>
      <c r="T160" s="89">
        <v>0.85</v>
      </c>
      <c r="Y160" s="35">
        <f>'नमुना नंबर.९ सन-२०२५-२०२६'!F184+'नमुना नंबर.९ सन-२०२५-२०२६'!I184+'नमुना नंबर.९ सन-२०२५-२०२६'!L184+'नमुना नंबर.९ सन-२०२५-२०२६'!O184</f>
        <v>1101.032620817844</v>
      </c>
      <c r="Z160" s="34"/>
      <c r="AA160" s="34"/>
      <c r="AB160" s="34"/>
      <c r="AC160" s="34"/>
      <c r="AD160" s="34"/>
      <c r="AE160" s="108" t="s">
        <v>1060</v>
      </c>
      <c r="AF160" s="117"/>
      <c r="AG160" s="14">
        <f t="shared" si="24"/>
        <v>16458</v>
      </c>
      <c r="AH160" s="15">
        <f>'नमुना नंबर.९ सन-२०२५-२०२६'!I184+0</f>
        <v>0</v>
      </c>
      <c r="AI160" s="15">
        <f>'नमुना नंबर.९ सन-२०२५-२०२६'!F184+0</f>
        <v>351.03262081784385</v>
      </c>
      <c r="AJ160" s="14">
        <f>'नमुना नंबर.९ सन-२०२५-२०२६'!I184+0</f>
        <v>0</v>
      </c>
      <c r="AK160" s="14">
        <f>'नमुना नंबर.९ सन-२०२५-२०२६'!I184+0</f>
        <v>0</v>
      </c>
      <c r="AL160" s="14">
        <f>'नमुना नंबर.९ सन-२०२५-२०२६'!O184+0</f>
        <v>750</v>
      </c>
      <c r="AM160" s="15">
        <f t="shared" si="25"/>
        <v>1101.032620817844</v>
      </c>
      <c r="AN160" s="14"/>
      <c r="AO160" s="14"/>
      <c r="AP160" s="14"/>
      <c r="AQ160" s="14"/>
      <c r="AR160" s="14"/>
    </row>
    <row r="161" spans="2:44" ht="75" customHeight="1">
      <c r="B161" s="2">
        <v>162</v>
      </c>
      <c r="C161" s="31" t="s">
        <v>6</v>
      </c>
      <c r="D161" s="32"/>
      <c r="G161" s="34"/>
      <c r="H161" s="84" t="s">
        <v>178</v>
      </c>
      <c r="I161" s="2">
        <v>2013</v>
      </c>
      <c r="J161" s="33">
        <v>21</v>
      </c>
      <c r="K161" s="33">
        <v>16</v>
      </c>
      <c r="L161" s="34">
        <f t="shared" si="18"/>
        <v>336</v>
      </c>
      <c r="M161" s="35">
        <f t="shared" si="21"/>
        <v>31.226765799256505</v>
      </c>
      <c r="N161" s="34">
        <v>750</v>
      </c>
      <c r="O161" s="2">
        <v>15708</v>
      </c>
      <c r="P161" s="35">
        <f t="shared" si="22"/>
        <v>513930.11152416357</v>
      </c>
      <c r="Q161" s="37">
        <v>0.9</v>
      </c>
      <c r="R161" s="35">
        <v>1</v>
      </c>
      <c r="S161" s="35">
        <f t="shared" si="23"/>
        <v>462537.10037174722</v>
      </c>
      <c r="T161" s="89">
        <v>0.85</v>
      </c>
      <c r="Y161" s="35">
        <f>'नमुना नंबर.९ सन-२०२५-२०२६'!F185+'नमुना नंबर.९ सन-२०२५-२०२६'!I185+'नमुना नंबर.९ सन-२०२५-२०२६'!L185+'नमुना नंबर.९ सन-२०२५-२०२६'!O185</f>
        <v>1203.1565353159851</v>
      </c>
      <c r="Z161" s="34"/>
      <c r="AA161" s="34"/>
      <c r="AB161" s="34"/>
      <c r="AC161" s="34"/>
      <c r="AD161" s="34"/>
      <c r="AE161" s="106"/>
      <c r="AF161" s="114"/>
      <c r="AG161" s="9">
        <f t="shared" si="24"/>
        <v>16458</v>
      </c>
      <c r="AH161" s="13">
        <f>'नमुना नंबर.९ सन-२०२५-२०२६'!I185+0</f>
        <v>30</v>
      </c>
      <c r="AI161" s="13">
        <f>'नमुना नंबर.९ सन-२०२५-२०२६'!F185+0</f>
        <v>393.15653531598514</v>
      </c>
      <c r="AJ161" s="9">
        <f>'नमुना नंबर.९ सन-२०२५-२०२६'!I185+0</f>
        <v>30</v>
      </c>
      <c r="AK161" s="9">
        <f>'नमुना नंबर.९ सन-२०२५-२०२६'!I185+0</f>
        <v>30</v>
      </c>
      <c r="AL161" s="9">
        <f>'नमुना नंबर.९ सन-२०२५-२०२६'!O185+0</f>
        <v>750</v>
      </c>
      <c r="AM161" s="13">
        <f t="shared" si="25"/>
        <v>1203.1565353159851</v>
      </c>
      <c r="AN161" s="9"/>
      <c r="AO161" s="9"/>
      <c r="AP161" s="9"/>
      <c r="AQ161" s="9"/>
      <c r="AR161" s="9"/>
    </row>
    <row r="162" spans="2:44" ht="75" customHeight="1">
      <c r="B162" s="2">
        <v>13</v>
      </c>
      <c r="C162" s="31" t="s">
        <v>6</v>
      </c>
      <c r="D162" s="32"/>
      <c r="H162" s="38" t="s">
        <v>387</v>
      </c>
      <c r="I162" s="2">
        <v>2014</v>
      </c>
      <c r="J162" s="33">
        <v>12.5</v>
      </c>
      <c r="K162" s="33">
        <v>21</v>
      </c>
      <c r="L162" s="34">
        <f t="shared" si="18"/>
        <v>262.5</v>
      </c>
      <c r="M162" s="35">
        <f t="shared" si="21"/>
        <v>24.395910780669144</v>
      </c>
      <c r="N162" s="34">
        <v>750</v>
      </c>
      <c r="O162" s="2">
        <v>15708</v>
      </c>
      <c r="P162" s="35">
        <f t="shared" si="22"/>
        <v>401507.89962825278</v>
      </c>
      <c r="Q162" s="37">
        <v>0.95</v>
      </c>
      <c r="R162" s="35">
        <v>1</v>
      </c>
      <c r="S162" s="35">
        <f t="shared" si="23"/>
        <v>381432.5046468401</v>
      </c>
      <c r="T162" s="89">
        <v>0.85</v>
      </c>
      <c r="Y162" s="35">
        <f>'नमुना नंबर.९ सन-२०२५-२०२६'!F186+'नमुना नंबर.९ सन-२०२५-२०२६'!I186+'नमुना नंबर.९ सन-२०२५-२०२६'!L186+'नमुना नंबर.९ सन-२०२५-२०२६'!O186</f>
        <v>1114.2176289498141</v>
      </c>
      <c r="Z162" s="34"/>
      <c r="AA162" s="34"/>
      <c r="AB162" s="34"/>
      <c r="AC162" s="34"/>
      <c r="AD162" s="34"/>
      <c r="AE162" s="108" t="s">
        <v>1002</v>
      </c>
      <c r="AF162" s="117"/>
      <c r="AG162" s="14">
        <f t="shared" si="24"/>
        <v>16458</v>
      </c>
      <c r="AH162" s="15">
        <f>'नमुना नंबर.९ सन-२०२५-२०२६'!I186+0</f>
        <v>20</v>
      </c>
      <c r="AI162" s="15">
        <f>'नमुना नंबर.९ सन-२०२५-२०२६'!F186+0</f>
        <v>324.21762894981407</v>
      </c>
      <c r="AJ162" s="14">
        <f>'नमुना नंबर.९ सन-२०२५-२०२६'!I186+0</f>
        <v>20</v>
      </c>
      <c r="AK162" s="14">
        <f>'नमुना नंबर.९ सन-२०२५-२०२६'!I186+0</f>
        <v>20</v>
      </c>
      <c r="AL162" s="14">
        <f>'नमुना नंबर.९ सन-२०२५-२०२६'!O186+0</f>
        <v>750</v>
      </c>
      <c r="AM162" s="15">
        <f t="shared" si="25"/>
        <v>1114.2176289498141</v>
      </c>
      <c r="AN162" s="14"/>
      <c r="AO162" s="14"/>
      <c r="AP162" s="14"/>
      <c r="AQ162" s="14"/>
      <c r="AR162" s="14"/>
    </row>
    <row r="163" spans="2:44" ht="75" customHeight="1">
      <c r="B163" s="2">
        <v>186</v>
      </c>
      <c r="C163" s="31" t="s">
        <v>6</v>
      </c>
      <c r="D163" s="32"/>
      <c r="G163" s="151" t="s">
        <v>7</v>
      </c>
      <c r="H163" s="84" t="s">
        <v>227</v>
      </c>
      <c r="I163" s="2">
        <v>1979</v>
      </c>
      <c r="J163" s="33">
        <v>27</v>
      </c>
      <c r="K163" s="33">
        <v>25</v>
      </c>
      <c r="L163" s="34">
        <f t="shared" si="18"/>
        <v>675</v>
      </c>
      <c r="M163" s="35">
        <f t="shared" si="21"/>
        <v>62.732342007434944</v>
      </c>
      <c r="N163" s="34">
        <v>750</v>
      </c>
      <c r="O163" s="2">
        <v>11088</v>
      </c>
      <c r="P163" s="35">
        <f t="shared" si="22"/>
        <v>742625.46468401491</v>
      </c>
      <c r="Q163" s="37">
        <v>0.85</v>
      </c>
      <c r="R163" s="35">
        <v>1</v>
      </c>
      <c r="S163" s="35">
        <f t="shared" si="23"/>
        <v>631231.64498141268</v>
      </c>
      <c r="T163" s="89">
        <v>0.75</v>
      </c>
      <c r="Y163" s="35">
        <f>'नमुना नंबर.९ सन-२०२५-२०२६'!F188+'नमुना नंबर.९ सन-२०२५-२०२६'!I188+'नमुना नंबर.९ सन-२०२५-२०२६'!L188+'नमुना नंबर.९ सन-२०२५-२०२६'!O188</f>
        <v>1283.4237337360596</v>
      </c>
      <c r="Z163" s="34"/>
      <c r="AA163" s="34"/>
      <c r="AB163" s="34"/>
      <c r="AC163" s="34"/>
      <c r="AD163" s="34"/>
      <c r="AE163" s="106"/>
      <c r="AF163" s="114"/>
      <c r="AG163" s="9">
        <f t="shared" si="24"/>
        <v>11838</v>
      </c>
      <c r="AH163" s="13">
        <f>'नमुना नंबर.९ सन-२०२५-२०२६'!I188+0</f>
        <v>30</v>
      </c>
      <c r="AI163" s="13">
        <f>'नमुना नंबर.९ सन-२०२५-२०२६'!F188+0</f>
        <v>473.42373373605955</v>
      </c>
      <c r="AJ163" s="9">
        <f>'नमुना नंबर.९ सन-२०२५-२०२६'!I188+0</f>
        <v>30</v>
      </c>
      <c r="AK163" s="9">
        <f>'नमुना नंबर.९ सन-२०२५-२०२६'!I188+0</f>
        <v>30</v>
      </c>
      <c r="AL163" s="9">
        <f>'नमुना नंबर.९ सन-२०२५-२०२६'!O188+0</f>
        <v>750</v>
      </c>
      <c r="AM163" s="13">
        <f t="shared" si="25"/>
        <v>1283.4237337360596</v>
      </c>
      <c r="AN163" s="9"/>
      <c r="AO163" s="9"/>
      <c r="AP163" s="9"/>
      <c r="AQ163" s="9"/>
      <c r="AR163" s="9"/>
    </row>
    <row r="164" spans="2:44" ht="75" customHeight="1">
      <c r="B164" s="2">
        <v>152</v>
      </c>
      <c r="C164" s="31" t="s">
        <v>6</v>
      </c>
      <c r="D164" s="32"/>
      <c r="G164" s="151" t="s">
        <v>7</v>
      </c>
      <c r="H164" s="84" t="s">
        <v>902</v>
      </c>
      <c r="I164" s="2">
        <v>2013</v>
      </c>
      <c r="J164" s="33">
        <v>23</v>
      </c>
      <c r="K164" s="33">
        <v>20</v>
      </c>
      <c r="L164" s="34">
        <f t="shared" si="18"/>
        <v>460</v>
      </c>
      <c r="M164" s="35">
        <f t="shared" si="21"/>
        <v>42.750929368029738</v>
      </c>
      <c r="N164" s="34">
        <v>750</v>
      </c>
      <c r="O164" s="2">
        <v>11088</v>
      </c>
      <c r="P164" s="35">
        <f t="shared" si="22"/>
        <v>506085.50185873604</v>
      </c>
      <c r="Q164" s="37">
        <v>0.9</v>
      </c>
      <c r="R164" s="35">
        <v>1</v>
      </c>
      <c r="S164" s="35">
        <f t="shared" si="23"/>
        <v>455476.95167286246</v>
      </c>
      <c r="T164" s="89">
        <v>0.75</v>
      </c>
      <c r="Y164" s="35">
        <f>'नमुना नंबर.९ सन-२०२५-२०२६'!F189+'नमुना नंबर.९ सन-२०२५-२०२६'!I189+'नमुना नंबर.९ सन-२०२५-२०२६'!L189+'नमुना नंबर.९ सन-२०२५-२०२६'!O189</f>
        <v>1151.6077137546467</v>
      </c>
      <c r="Z164" s="34"/>
      <c r="AA164" s="34"/>
      <c r="AB164" s="34"/>
      <c r="AC164" s="34"/>
      <c r="AD164" s="34"/>
      <c r="AE164" s="106"/>
      <c r="AF164" s="114"/>
      <c r="AG164" s="10">
        <f t="shared" si="24"/>
        <v>11838</v>
      </c>
      <c r="AH164" s="16">
        <f>'नमुना नंबर.९ सन-२०२५-२०२६'!I189+0</f>
        <v>30</v>
      </c>
      <c r="AI164" s="16">
        <f>'नमुना नंबर.९ सन-२०२५-२०२६'!F189+0</f>
        <v>341.60771375464685</v>
      </c>
      <c r="AJ164" s="10">
        <f>'नमुना नंबर.९ सन-२०२५-२०२६'!I189+0</f>
        <v>30</v>
      </c>
      <c r="AK164" s="10">
        <f>'नमुना नंबर.९ सन-२०२५-२०२६'!I189+0</f>
        <v>30</v>
      </c>
      <c r="AL164" s="10">
        <f>'नमुना नंबर.९ सन-२०२५-२०२६'!O189+0</f>
        <v>750</v>
      </c>
      <c r="AM164" s="16">
        <f t="shared" si="25"/>
        <v>1151.6077137546467</v>
      </c>
    </row>
    <row r="165" spans="2:44" ht="75" customHeight="1">
      <c r="B165" s="2">
        <v>70</v>
      </c>
      <c r="C165" s="31" t="s">
        <v>6</v>
      </c>
      <c r="D165" s="32"/>
      <c r="G165" s="84" t="s">
        <v>7</v>
      </c>
      <c r="H165" s="84" t="s">
        <v>165</v>
      </c>
      <c r="I165" s="2">
        <v>2006</v>
      </c>
      <c r="J165" s="33">
        <v>11</v>
      </c>
      <c r="K165" s="33">
        <v>30</v>
      </c>
      <c r="L165" s="34">
        <f t="shared" si="18"/>
        <v>330</v>
      </c>
      <c r="M165" s="35">
        <f t="shared" si="21"/>
        <v>30.669144981412639</v>
      </c>
      <c r="N165" s="34">
        <v>750</v>
      </c>
      <c r="O165" s="2">
        <v>15708</v>
      </c>
      <c r="P165" s="35">
        <f t="shared" si="22"/>
        <v>504752.78810408921</v>
      </c>
      <c r="Q165" s="37">
        <v>0.8</v>
      </c>
      <c r="R165" s="35">
        <v>1</v>
      </c>
      <c r="S165" s="35">
        <f t="shared" si="23"/>
        <v>403802.23048327141</v>
      </c>
      <c r="T165" s="89">
        <v>0.85</v>
      </c>
      <c r="Y165" s="35">
        <f>'नमुना नंबर.९ सन-२०२५-२०२६'!F190+'नमुना नंबर.९ सन-२०२५-२०२६'!I190+'नमुना नंबर.९ सन-२०२५-२०२६'!L190+'नमुना नंबर.९ सन-२०२५-२०२६'!O190</f>
        <v>1903.2318959107806</v>
      </c>
      <c r="Z165" s="34"/>
      <c r="AA165" s="34"/>
      <c r="AB165" s="34"/>
      <c r="AC165" s="34"/>
      <c r="AD165" s="34"/>
      <c r="AE165" s="106"/>
      <c r="AF165" s="114"/>
      <c r="AG165" s="9">
        <f t="shared" si="24"/>
        <v>16458</v>
      </c>
      <c r="AH165" s="13">
        <f>'नमुना नंबर.९ सन-२०२५-२०२६'!I190+0</f>
        <v>30</v>
      </c>
      <c r="AI165" s="13">
        <f>'नमुना नंबर.९ सन-२०२५-२०२६'!F190+0</f>
        <v>343.23189591078068</v>
      </c>
      <c r="AJ165" s="9">
        <f>'नमुना नंबर.९ सन-२०२५-२०२६'!I190+0</f>
        <v>30</v>
      </c>
      <c r="AK165" s="9">
        <f>'नमुना नंबर.९ सन-२०२५-२०२६'!I190+0</f>
        <v>30</v>
      </c>
      <c r="AL165" s="9">
        <f>'नमुना नंबर.९ सन-२०२५-२०२६'!O190+0</f>
        <v>1500</v>
      </c>
      <c r="AM165" s="13">
        <f t="shared" si="25"/>
        <v>1903.2318959107806</v>
      </c>
      <c r="AN165" s="9"/>
      <c r="AO165" s="9"/>
      <c r="AP165" s="9"/>
      <c r="AQ165" s="9"/>
      <c r="AR165" s="9"/>
    </row>
    <row r="166" spans="2:44" ht="75" customHeight="1">
      <c r="B166" s="2">
        <v>143</v>
      </c>
      <c r="C166" s="31" t="s">
        <v>6</v>
      </c>
      <c r="D166" s="32"/>
      <c r="G166" s="84" t="s">
        <v>7</v>
      </c>
      <c r="H166" s="84" t="s">
        <v>156</v>
      </c>
      <c r="I166" s="2">
        <v>1936</v>
      </c>
      <c r="J166" s="33">
        <v>26</v>
      </c>
      <c r="K166" s="33">
        <v>17</v>
      </c>
      <c r="L166" s="34">
        <f t="shared" si="18"/>
        <v>442</v>
      </c>
      <c r="M166" s="35">
        <f t="shared" si="21"/>
        <v>41.078066914498145</v>
      </c>
      <c r="N166" s="52">
        <v>0</v>
      </c>
      <c r="O166" s="2">
        <v>0</v>
      </c>
      <c r="P166" s="35">
        <f t="shared" si="22"/>
        <v>0</v>
      </c>
      <c r="Q166" s="39">
        <v>1</v>
      </c>
      <c r="R166" s="35">
        <v>1</v>
      </c>
      <c r="S166" s="35">
        <f t="shared" si="23"/>
        <v>0</v>
      </c>
      <c r="T166" s="89">
        <v>0</v>
      </c>
      <c r="Y166" s="35" t="e">
        <f>'नमुना नंबर.९ सन-२०२५-२०२६'!#REF!+'नमुना नंबर.९ सन-२०२५-२०२६'!#REF!+'नमुना नंबर.९ सन-२०२५-२०२६'!#REF!+'नमुना नंबर.९ सन-२०२५-२०२६'!#REF!</f>
        <v>#REF!</v>
      </c>
      <c r="Z166" s="34"/>
      <c r="AA166" s="34"/>
      <c r="AB166" s="34"/>
      <c r="AC166" s="34"/>
      <c r="AD166" s="34"/>
      <c r="AE166" s="106"/>
      <c r="AF166" s="117"/>
      <c r="AG166" s="14">
        <f t="shared" si="24"/>
        <v>0</v>
      </c>
      <c r="AH166" s="15" t="e">
        <f>'नमुना नंबर.९ सन-२०२५-२०२६'!#REF!+0</f>
        <v>#REF!</v>
      </c>
      <c r="AI166" s="15" t="e">
        <f>'नमुना नंबर.९ सन-२०२५-२०२६'!#REF!+0</f>
        <v>#REF!</v>
      </c>
      <c r="AJ166" s="14" t="e">
        <f>'नमुना नंबर.९ सन-२०२५-२०२६'!#REF!+0</f>
        <v>#REF!</v>
      </c>
      <c r="AK166" s="14" t="e">
        <f>'नमुना नंबर.९ सन-२०२५-२०२६'!#REF!+0</f>
        <v>#REF!</v>
      </c>
      <c r="AL166" s="14" t="e">
        <f>'नमुना नंबर.९ सन-२०२५-२०२६'!#REF!+0</f>
        <v>#REF!</v>
      </c>
      <c r="AM166" s="15" t="e">
        <f t="shared" si="25"/>
        <v>#REF!</v>
      </c>
      <c r="AN166" s="14"/>
      <c r="AO166" s="14"/>
      <c r="AP166" s="14"/>
      <c r="AQ166" s="14"/>
      <c r="AR166" s="14"/>
    </row>
    <row r="167" spans="2:44" ht="75" customHeight="1">
      <c r="B167" s="2">
        <v>150</v>
      </c>
      <c r="C167" s="31" t="s">
        <v>6</v>
      </c>
      <c r="D167" s="32"/>
      <c r="G167" s="151" t="s">
        <v>7</v>
      </c>
      <c r="H167" s="84" t="s">
        <v>207</v>
      </c>
      <c r="I167" s="2">
        <v>1976</v>
      </c>
      <c r="J167" s="33">
        <v>32</v>
      </c>
      <c r="K167" s="33">
        <v>16</v>
      </c>
      <c r="L167" s="34">
        <f t="shared" ref="L167:L230" si="26">J167*K167</f>
        <v>512</v>
      </c>
      <c r="M167" s="35">
        <f t="shared" ref="M167:M192" si="27">L167/10.76</f>
        <v>47.583643122676584</v>
      </c>
      <c r="N167" s="34">
        <v>750</v>
      </c>
      <c r="O167" s="2">
        <v>11088</v>
      </c>
      <c r="P167" s="35">
        <f t="shared" si="22"/>
        <v>563295.16728624539</v>
      </c>
      <c r="Q167" s="37">
        <v>0.85</v>
      </c>
      <c r="R167" s="35">
        <v>1</v>
      </c>
      <c r="S167" s="35">
        <f t="shared" si="23"/>
        <v>478800.89219330857</v>
      </c>
      <c r="T167" s="89">
        <v>0.75</v>
      </c>
      <c r="Y167" s="35">
        <f>'नमुना नंबर.९ सन-२०२५-२०२६'!F191+'नमुना नंबर.९ सन-२०२५-२०२६'!I191+'नमुना नंबर.९ सन-२०२५-२०२६'!L191+'नमुना नंबर.९ सन-२०२५-२०२६'!O191</f>
        <v>1169.1006691449816</v>
      </c>
      <c r="Z167" s="34"/>
      <c r="AA167" s="34"/>
      <c r="AB167" s="34"/>
      <c r="AC167" s="34"/>
      <c r="AD167" s="34"/>
      <c r="AE167" s="108"/>
      <c r="AF167" s="114"/>
      <c r="AG167" s="10">
        <f t="shared" si="24"/>
        <v>11838</v>
      </c>
      <c r="AH167" s="16">
        <f>'नमुना नंबर.९ सन-२०२५-२०२६'!I191+0</f>
        <v>30</v>
      </c>
      <c r="AI167" s="16">
        <f>'नमुना नंबर.९ सन-२०२५-२०२६'!F191+0</f>
        <v>359.10066914498145</v>
      </c>
      <c r="AJ167" s="10">
        <f>'नमुना नंबर.९ सन-२०२५-२०२६'!I191+0</f>
        <v>30</v>
      </c>
      <c r="AK167" s="10">
        <f>'नमुना नंबर.९ सन-२०२५-२०२६'!I191+0</f>
        <v>30</v>
      </c>
      <c r="AL167" s="10">
        <f>'नमुना नंबर.९ सन-२०२५-२०२६'!O191+0</f>
        <v>750</v>
      </c>
      <c r="AM167" s="16">
        <f t="shared" si="25"/>
        <v>1169.1006691449816</v>
      </c>
    </row>
    <row r="168" spans="2:44" ht="75" customHeight="1">
      <c r="B168" s="2">
        <v>78</v>
      </c>
      <c r="C168" s="31" t="s">
        <v>6</v>
      </c>
      <c r="D168" s="32"/>
      <c r="H168" s="84" t="s">
        <v>169</v>
      </c>
      <c r="I168" s="2">
        <v>2017</v>
      </c>
      <c r="J168" s="33">
        <v>17</v>
      </c>
      <c r="K168" s="33">
        <v>16</v>
      </c>
      <c r="L168" s="34">
        <f t="shared" si="26"/>
        <v>272</v>
      </c>
      <c r="M168" s="35">
        <f t="shared" si="27"/>
        <v>25.278810408921935</v>
      </c>
      <c r="N168" s="34">
        <v>750</v>
      </c>
      <c r="O168" s="2">
        <v>15708</v>
      </c>
      <c r="P168" s="35">
        <f t="shared" si="22"/>
        <v>416038.66171003721</v>
      </c>
      <c r="Q168" s="37">
        <v>1</v>
      </c>
      <c r="R168" s="35">
        <v>1</v>
      </c>
      <c r="S168" s="35">
        <f t="shared" si="23"/>
        <v>416038.66171003721</v>
      </c>
      <c r="T168" s="89">
        <v>0.85</v>
      </c>
      <c r="Y168" s="35">
        <f>'नमुना नंबर.९ सन-२०२५-२०२६'!F192+'नमुना नंबर.९ सन-२०२५-२०२६'!I192+'नमुना नंबर.९ सन-२०२५-२०२६'!L192+'नमुना नंबर.९ सन-२०२५-२०२६'!O192</f>
        <v>593.63286245353163</v>
      </c>
      <c r="Z168" s="34"/>
      <c r="AA168" s="34"/>
      <c r="AB168" s="34"/>
      <c r="AC168" s="34"/>
      <c r="AD168" s="34"/>
      <c r="AE168" s="106"/>
      <c r="AF168" s="114"/>
      <c r="AG168" s="10">
        <f t="shared" si="24"/>
        <v>16458</v>
      </c>
      <c r="AH168" s="16">
        <f>'नमुना नंबर.९ सन-२०२५-२०२६'!I192+0</f>
        <v>20</v>
      </c>
      <c r="AI168" s="16">
        <f>'नमुना नंबर.९ सन-२०२५-२०२६'!F192+0</f>
        <v>353.63286245353163</v>
      </c>
      <c r="AJ168" s="10">
        <f>'नमुना नंबर.९ सन-२०२५-२०२६'!I192+0</f>
        <v>20</v>
      </c>
      <c r="AK168" s="10">
        <f>'नमुना नंबर.९ सन-२०२५-२०२६'!I192+0</f>
        <v>20</v>
      </c>
      <c r="AL168" s="10">
        <f>'नमुना नंबर.९ सन-२०२५-२०२६'!O192+0</f>
        <v>200</v>
      </c>
      <c r="AM168" s="16">
        <f t="shared" si="25"/>
        <v>593.63286245353163</v>
      </c>
    </row>
    <row r="169" spans="2:44" ht="75" customHeight="1">
      <c r="B169" s="2">
        <v>61</v>
      </c>
      <c r="C169" s="31" t="s">
        <v>6</v>
      </c>
      <c r="D169" s="32"/>
      <c r="G169" s="84" t="s">
        <v>7</v>
      </c>
      <c r="H169" s="84" t="s">
        <v>160</v>
      </c>
      <c r="I169" s="2">
        <v>1946</v>
      </c>
      <c r="J169" s="33">
        <v>23</v>
      </c>
      <c r="K169" s="33">
        <v>10</v>
      </c>
      <c r="L169" s="34">
        <f t="shared" si="26"/>
        <v>230</v>
      </c>
      <c r="M169" s="35">
        <f t="shared" si="27"/>
        <v>21.375464684014869</v>
      </c>
      <c r="N169" s="34">
        <v>750</v>
      </c>
      <c r="O169" s="2">
        <v>11088</v>
      </c>
      <c r="P169" s="35">
        <f t="shared" si="22"/>
        <v>253042.75092936802</v>
      </c>
      <c r="Q169" s="37">
        <v>0.85</v>
      </c>
      <c r="R169" s="35">
        <v>1</v>
      </c>
      <c r="S169" s="35">
        <f t="shared" si="23"/>
        <v>215086.33828996282</v>
      </c>
      <c r="T169" s="89">
        <v>0.75</v>
      </c>
      <c r="Y169" s="35">
        <f>'नमुना नंबर.९ सन-२०२५-२०२६'!F193+'नमुना नंबर.९ सन-२०२५-२०२६'!I193+'नमुना नंबर.९ सन-२०२५-२०२६'!L193+'नमुना नंबर.९ सन-२०२५-२०२६'!O193</f>
        <v>201.31475371747212</v>
      </c>
      <c r="Z169" s="34"/>
      <c r="AA169" s="34"/>
      <c r="AB169" s="34"/>
      <c r="AC169" s="34"/>
      <c r="AD169" s="34"/>
      <c r="AE169" s="106"/>
      <c r="AF169" s="114"/>
      <c r="AG169" s="9">
        <f t="shared" si="24"/>
        <v>11838</v>
      </c>
      <c r="AH169" s="13">
        <f>'नमुना नंबर.९ सन-२०२५-२०२६'!I193+0</f>
        <v>20</v>
      </c>
      <c r="AI169" s="13">
        <f>'नमुना नंबर.९ सन-२०२५-२०२६'!F193+0</f>
        <v>161.31475371747212</v>
      </c>
      <c r="AJ169" s="9">
        <f>'नमुना नंबर.९ सन-२०२५-२०२६'!I193+0</f>
        <v>20</v>
      </c>
      <c r="AK169" s="9">
        <f>'नमुना नंबर.९ सन-२०२५-२०२६'!I193+0</f>
        <v>20</v>
      </c>
      <c r="AL169" s="9">
        <f>'नमुना नंबर.९ सन-२०२५-२०२६'!O193+0</f>
        <v>0</v>
      </c>
      <c r="AM169" s="13">
        <f t="shared" si="25"/>
        <v>201.31475371747212</v>
      </c>
      <c r="AN169" s="9"/>
      <c r="AO169" s="9"/>
      <c r="AP169" s="9"/>
      <c r="AQ169" s="9"/>
      <c r="AR169" s="9"/>
    </row>
    <row r="170" spans="2:44" ht="75" customHeight="1">
      <c r="B170" s="2">
        <v>365</v>
      </c>
      <c r="C170" s="31" t="s">
        <v>66</v>
      </c>
      <c r="D170" s="32"/>
      <c r="G170" s="34"/>
      <c r="H170" s="84" t="s">
        <v>272</v>
      </c>
      <c r="I170" s="2">
        <v>2008</v>
      </c>
      <c r="J170" s="33">
        <v>21</v>
      </c>
      <c r="K170" s="33">
        <v>20</v>
      </c>
      <c r="L170" s="34">
        <f t="shared" si="26"/>
        <v>420</v>
      </c>
      <c r="M170" s="35">
        <f t="shared" si="27"/>
        <v>39.033457249070629</v>
      </c>
      <c r="N170" s="34">
        <v>750</v>
      </c>
      <c r="O170" s="2">
        <v>15708</v>
      </c>
      <c r="P170" s="35">
        <f t="shared" si="22"/>
        <v>642412.63940520445</v>
      </c>
      <c r="Q170" s="37">
        <v>0.8</v>
      </c>
      <c r="R170" s="35">
        <v>1</v>
      </c>
      <c r="S170" s="35">
        <f t="shared" si="23"/>
        <v>513930.11152416357</v>
      </c>
      <c r="T170" s="89">
        <v>0.85</v>
      </c>
      <c r="Y170" s="35">
        <f>'नमुना नंबर.९ सन-२०२५-२०२६'!F195+'नमुना नंबर.९ सन-२०२५-२०२६'!I195+'नमुना नंबर.९ सन-२०२५-२०२६'!L195+'नमुना नंबर.९ सन-२०२५-२०२६'!O195</f>
        <v>436.840594795539</v>
      </c>
      <c r="Z170" s="34"/>
      <c r="AA170" s="34"/>
      <c r="AB170" s="34"/>
      <c r="AC170" s="34"/>
      <c r="AD170" s="34"/>
      <c r="AE170" s="106"/>
      <c r="AF170" s="114"/>
      <c r="AG170" s="9">
        <f t="shared" si="24"/>
        <v>16458</v>
      </c>
      <c r="AH170" s="13">
        <f>'नमुना नंबर.९ सन-२०२५-२०२६'!I195+0</f>
        <v>0</v>
      </c>
      <c r="AI170" s="13">
        <f>'नमुना नंबर.९ सन-२०२५-२०२६'!F195+0</f>
        <v>436.840594795539</v>
      </c>
      <c r="AJ170" s="9">
        <f>'नमुना नंबर.९ सन-२०२५-२०२६'!I195+0</f>
        <v>0</v>
      </c>
      <c r="AK170" s="9">
        <f>'नमुना नंबर.९ सन-२०२५-२०२६'!I195+0</f>
        <v>0</v>
      </c>
      <c r="AL170" s="9">
        <f>'नमुना नंबर.९ सन-२०२५-२०२६'!O195+0</f>
        <v>0</v>
      </c>
      <c r="AM170" s="13">
        <f t="shared" si="25"/>
        <v>436.840594795539</v>
      </c>
      <c r="AN170" s="9"/>
      <c r="AO170" s="9"/>
      <c r="AP170" s="9"/>
      <c r="AQ170" s="9"/>
      <c r="AR170" s="9"/>
    </row>
    <row r="171" spans="2:44" ht="75" customHeight="1">
      <c r="B171" s="2">
        <v>212</v>
      </c>
      <c r="C171" s="31" t="s">
        <v>6</v>
      </c>
      <c r="D171" s="32"/>
      <c r="G171" s="84" t="s">
        <v>7</v>
      </c>
      <c r="H171" s="84" t="s">
        <v>237</v>
      </c>
      <c r="I171" s="2">
        <v>1999</v>
      </c>
      <c r="J171" s="33">
        <v>17</v>
      </c>
      <c r="K171" s="33">
        <v>17</v>
      </c>
      <c r="L171" s="34">
        <f t="shared" si="26"/>
        <v>289</v>
      </c>
      <c r="M171" s="35">
        <f t="shared" si="27"/>
        <v>26.858736059479554</v>
      </c>
      <c r="N171" s="34">
        <v>750</v>
      </c>
      <c r="O171" s="2">
        <v>11088</v>
      </c>
      <c r="P171" s="35">
        <f t="shared" si="22"/>
        <v>317953.71747211897</v>
      </c>
      <c r="Q171" s="37">
        <v>0.85</v>
      </c>
      <c r="R171" s="35">
        <v>1</v>
      </c>
      <c r="S171" s="35">
        <f t="shared" ref="S171:S192" si="28">M171*AG171*Q171*R171</f>
        <v>270260.65985130111</v>
      </c>
      <c r="T171" s="89">
        <v>0.75</v>
      </c>
      <c r="Y171" s="35">
        <f>'नमुना नंबर.९ सन-२०२५-२०२६'!F196+'नमुना नंबर.९ सन-२०२५-२०२६'!I196+'नमुना नंबर.९ सन-२०२५-२०२६'!L196+'नमुना नंबर.९ सन-२०२५-२०२६'!O196</f>
        <v>992.69549488847588</v>
      </c>
      <c r="Z171" s="34"/>
      <c r="AA171" s="34"/>
      <c r="AB171" s="34"/>
      <c r="AC171" s="34"/>
      <c r="AD171" s="34"/>
      <c r="AE171" s="106"/>
      <c r="AF171" s="114"/>
      <c r="AG171" s="10">
        <f t="shared" si="24"/>
        <v>11838</v>
      </c>
      <c r="AH171" s="16">
        <f>'नमुना नंबर.९ सन-२०२५-२०२६'!I196+0</f>
        <v>20</v>
      </c>
      <c r="AI171" s="16">
        <f>'नमुना नंबर.९ सन-२०२५-२०२६'!F196+0</f>
        <v>202.69549488847582</v>
      </c>
      <c r="AJ171" s="10">
        <f>'नमुना नंबर.९ सन-२०२५-२०२६'!I196+0</f>
        <v>20</v>
      </c>
      <c r="AK171" s="10">
        <f>'नमुना नंबर.९ सन-२०२५-२०२६'!I196+0</f>
        <v>20</v>
      </c>
      <c r="AL171" s="10">
        <f>'नमुना नंबर.९ सन-२०२५-२०२६'!O196+0</f>
        <v>750</v>
      </c>
      <c r="AM171" s="16">
        <f t="shared" si="25"/>
        <v>992.69549488847588</v>
      </c>
    </row>
    <row r="172" spans="2:44" ht="75" customHeight="1">
      <c r="B172" s="2">
        <v>674</v>
      </c>
      <c r="C172" s="31" t="s">
        <v>6</v>
      </c>
      <c r="D172" s="84" t="s">
        <v>1058</v>
      </c>
      <c r="G172" s="151" t="s">
        <v>7</v>
      </c>
      <c r="H172" s="84" t="s">
        <v>1037</v>
      </c>
      <c r="I172" s="36">
        <v>2024</v>
      </c>
      <c r="J172" s="36">
        <v>17</v>
      </c>
      <c r="K172" s="36">
        <v>19</v>
      </c>
      <c r="L172" s="76">
        <f t="shared" si="26"/>
        <v>323</v>
      </c>
      <c r="M172" s="75">
        <f t="shared" si="27"/>
        <v>30.018587360594797</v>
      </c>
      <c r="N172" s="36">
        <v>750</v>
      </c>
      <c r="O172" s="2">
        <v>11088</v>
      </c>
      <c r="P172" s="77">
        <f t="shared" si="22"/>
        <v>355360.03717472119</v>
      </c>
      <c r="Q172" s="78">
        <v>2</v>
      </c>
      <c r="R172" s="77">
        <v>1</v>
      </c>
      <c r="S172" s="77">
        <f t="shared" si="28"/>
        <v>710720.07434944238</v>
      </c>
      <c r="T172" s="89">
        <v>0.75</v>
      </c>
      <c r="Y172" s="75">
        <f>'नमुना नंबर.९ सन-२०२५-२०२६'!F197+'नमुना नंबर.९ सन-२०२५-२०२६'!I197+'नमुना नंबर.९ सन-२०२५-२०२६'!L197+'नमुना नंबर.९ सन-२०२५-२०२६'!O197</f>
        <v>533.04005576208181</v>
      </c>
      <c r="Z172" s="34"/>
      <c r="AA172" s="34"/>
      <c r="AB172" s="34"/>
      <c r="AC172" s="34"/>
      <c r="AD172" s="34"/>
      <c r="AE172" s="108" t="s">
        <v>1031</v>
      </c>
      <c r="AF172" s="117"/>
      <c r="AG172" s="14">
        <f t="shared" si="24"/>
        <v>11838</v>
      </c>
      <c r="AH172" s="15">
        <f>'नमुना नंबर.९ सन-२०२५-२०२६'!I197+0</f>
        <v>0</v>
      </c>
      <c r="AI172" s="15">
        <f>'नमुना नंबर.९ सन-२०२५-२०२६'!F197+0</f>
        <v>533.04005576208181</v>
      </c>
      <c r="AJ172" s="14">
        <f>'नमुना नंबर.९ सन-२०२५-२०२६'!I197+0</f>
        <v>0</v>
      </c>
      <c r="AK172" s="14">
        <f>'नमुना नंबर.९ सन-२०२५-२०२६'!I197+0</f>
        <v>0</v>
      </c>
      <c r="AL172" s="14">
        <f>'नमुना नंबर.९ सन-२०२५-२०२६'!O197+0</f>
        <v>0</v>
      </c>
      <c r="AM172" s="15">
        <f t="shared" si="25"/>
        <v>533.04005576208181</v>
      </c>
      <c r="AN172" s="14"/>
      <c r="AO172" s="14"/>
      <c r="AP172" s="11"/>
      <c r="AQ172" s="11"/>
      <c r="AR172" s="11"/>
    </row>
    <row r="173" spans="2:44" ht="75" customHeight="1">
      <c r="B173" s="2">
        <v>435</v>
      </c>
      <c r="C173" s="31" t="s">
        <v>92</v>
      </c>
      <c r="D173" s="32"/>
      <c r="G173" s="34"/>
      <c r="H173" s="84" t="s">
        <v>320</v>
      </c>
      <c r="I173" s="2">
        <v>2008</v>
      </c>
      <c r="J173" s="33">
        <v>20</v>
      </c>
      <c r="K173" s="33">
        <v>15</v>
      </c>
      <c r="L173" s="34">
        <f t="shared" si="26"/>
        <v>300</v>
      </c>
      <c r="M173" s="35">
        <f t="shared" si="27"/>
        <v>27.881040892193308</v>
      </c>
      <c r="N173" s="34">
        <v>750</v>
      </c>
      <c r="O173" s="2">
        <v>15708</v>
      </c>
      <c r="P173" s="35">
        <f t="shared" si="22"/>
        <v>458866.17100371746</v>
      </c>
      <c r="Q173" s="37">
        <v>0.8</v>
      </c>
      <c r="R173" s="35">
        <v>1</v>
      </c>
      <c r="S173" s="35">
        <f t="shared" si="28"/>
        <v>367092.93680297397</v>
      </c>
      <c r="T173" s="89">
        <v>0.85</v>
      </c>
      <c r="Y173" s="35">
        <f>'नमुना नंबर.९ सन-२०२५-२०२६'!F198+'नमुना नंबर.९ सन-२०२५-२०२६'!I198+'नमुना नंबर.९ सन-२०२५-२०२६'!L198+'नमुना नंबर.९ सन-२०२५-२०२६'!O198</f>
        <v>572.02899628252783</v>
      </c>
      <c r="Z173" s="34"/>
      <c r="AA173" s="34"/>
      <c r="AB173" s="34"/>
      <c r="AC173" s="34"/>
      <c r="AD173" s="34"/>
      <c r="AE173" s="106"/>
      <c r="AF173" s="114"/>
      <c r="AG173" s="9">
        <f t="shared" si="24"/>
        <v>16458</v>
      </c>
      <c r="AH173" s="13">
        <f>'नमुना नंबर.९ सन-२०२५-२०२६'!I198+0</f>
        <v>30</v>
      </c>
      <c r="AI173" s="13">
        <f>'नमुना नंबर.९ सन-२०२५-२०२६'!F198+0</f>
        <v>312.02899628252783</v>
      </c>
      <c r="AJ173" s="9">
        <f>'नमुना नंबर.९ सन-२०२५-२०२६'!I198+0</f>
        <v>30</v>
      </c>
      <c r="AK173" s="9">
        <f>'नमुना नंबर.९ सन-२०२५-२०२६'!I198+0</f>
        <v>30</v>
      </c>
      <c r="AL173" s="9">
        <f>'नमुना नंबर.९ सन-२०२५-२०२६'!O198+0</f>
        <v>200</v>
      </c>
      <c r="AM173" s="13">
        <f t="shared" si="25"/>
        <v>572.02899628252783</v>
      </c>
      <c r="AN173" s="9"/>
      <c r="AO173" s="9"/>
      <c r="AP173" s="9"/>
      <c r="AQ173" s="9"/>
      <c r="AR173" s="9"/>
    </row>
    <row r="174" spans="2:44" ht="75" customHeight="1">
      <c r="B174" s="2">
        <v>271</v>
      </c>
      <c r="C174" s="31" t="s">
        <v>6</v>
      </c>
      <c r="D174" s="32"/>
      <c r="G174" s="151" t="s">
        <v>7</v>
      </c>
      <c r="H174" s="84" t="s">
        <v>265</v>
      </c>
      <c r="I174" s="2">
        <v>2001</v>
      </c>
      <c r="J174" s="33">
        <v>33</v>
      </c>
      <c r="K174" s="33">
        <v>24</v>
      </c>
      <c r="L174" s="34">
        <f t="shared" si="26"/>
        <v>792</v>
      </c>
      <c r="M174" s="35">
        <f t="shared" si="27"/>
        <v>73.605947955390334</v>
      </c>
      <c r="N174" s="34">
        <v>750</v>
      </c>
      <c r="O174" s="2">
        <v>15708</v>
      </c>
      <c r="P174" s="35">
        <f t="shared" si="22"/>
        <v>1211406.691449814</v>
      </c>
      <c r="Q174" s="37">
        <v>0.8</v>
      </c>
      <c r="R174" s="35">
        <v>1</v>
      </c>
      <c r="S174" s="35">
        <f t="shared" si="28"/>
        <v>969125.35315985128</v>
      </c>
      <c r="T174" s="89">
        <v>0.85</v>
      </c>
      <c r="Y174" s="35">
        <f>'नमुना नंबर.९ सन-२०२५-२०२६'!F199+'नमुना नंबर.९ सन-२०२५-२०२६'!I199+'नमुना नंबर.९ सन-२०२५-२०२६'!L199+'नमुना नंबर.९ सन-२०२५-२०२६'!O199</f>
        <v>1653.7565501858735</v>
      </c>
      <c r="Z174" s="34"/>
      <c r="AA174" s="34"/>
      <c r="AB174" s="34"/>
      <c r="AC174" s="34"/>
      <c r="AD174" s="34"/>
      <c r="AE174" s="106"/>
      <c r="AF174" s="117"/>
      <c r="AG174" s="14">
        <f t="shared" si="24"/>
        <v>16458</v>
      </c>
      <c r="AH174" s="15">
        <f>'नमुना नंबर.९ सन-२०२५-२०२६'!I199+0</f>
        <v>40</v>
      </c>
      <c r="AI174" s="15">
        <f>'नमुना नंबर.९ सन-२०२५-२०२६'!F199+0</f>
        <v>823.75655018587361</v>
      </c>
      <c r="AJ174" s="14">
        <f>'नमुना नंबर.९ सन-२०२५-२०२६'!I199+0</f>
        <v>40</v>
      </c>
      <c r="AK174" s="14">
        <f>'नमुना नंबर.९ सन-२०२५-२०२६'!I199+0</f>
        <v>40</v>
      </c>
      <c r="AL174" s="14">
        <f>'नमुना नंबर.९ सन-२०२५-२०२६'!O199+0</f>
        <v>750</v>
      </c>
      <c r="AM174" s="15">
        <f t="shared" si="25"/>
        <v>1653.7565501858735</v>
      </c>
      <c r="AN174" s="14"/>
      <c r="AO174" s="14"/>
      <c r="AP174" s="14"/>
      <c r="AQ174" s="14"/>
      <c r="AR174" s="14"/>
    </row>
    <row r="175" spans="2:44" ht="75" customHeight="1">
      <c r="B175" s="2">
        <v>323</v>
      </c>
      <c r="C175" s="31" t="s">
        <v>73</v>
      </c>
      <c r="D175" s="32"/>
      <c r="G175" s="151" t="s">
        <v>7</v>
      </c>
      <c r="H175" s="84" t="s">
        <v>283</v>
      </c>
      <c r="I175" s="2">
        <v>2006</v>
      </c>
      <c r="J175" s="33">
        <v>20</v>
      </c>
      <c r="K175" s="33">
        <v>20</v>
      </c>
      <c r="L175" s="34">
        <f t="shared" si="26"/>
        <v>400</v>
      </c>
      <c r="M175" s="35">
        <f t="shared" si="27"/>
        <v>37.174721189591082</v>
      </c>
      <c r="N175" s="34">
        <v>750</v>
      </c>
      <c r="O175" s="2">
        <v>15708</v>
      </c>
      <c r="P175" s="35">
        <f t="shared" si="22"/>
        <v>611821.56133828999</v>
      </c>
      <c r="Q175" s="37">
        <v>0.8</v>
      </c>
      <c r="R175" s="35">
        <v>1</v>
      </c>
      <c r="S175" s="35">
        <f t="shared" si="28"/>
        <v>489457.24907063204</v>
      </c>
      <c r="T175" s="89">
        <v>0.85</v>
      </c>
      <c r="Y175" s="35">
        <f>'नमुना नंबर.९ सन-२०२५-२०२६'!F200+'नमुना नंबर.९ सन-२०२५-२०२६'!I200+'नमुना नंबर.९ सन-२०२५-२०२६'!L200+'नमुना नंबर.९ सन-२०२५-२०२६'!O200</f>
        <v>416.03866171003722</v>
      </c>
      <c r="Z175" s="34"/>
      <c r="AA175" s="34"/>
      <c r="AB175" s="34"/>
      <c r="AC175" s="34"/>
      <c r="AD175" s="34"/>
      <c r="AE175" s="106"/>
      <c r="AF175" s="117"/>
      <c r="AG175" s="14">
        <f t="shared" si="24"/>
        <v>16458</v>
      </c>
      <c r="AH175" s="15">
        <f>'नमुना नंबर.९ सन-२०२५-२०२६'!I200+0</f>
        <v>0</v>
      </c>
      <c r="AI175" s="15">
        <f>'नमुना नंबर.९ सन-२०२५-२०२६'!F200+0</f>
        <v>416.03866171003722</v>
      </c>
      <c r="AJ175" s="14">
        <f>'नमुना नंबर.९ सन-२०२५-२०२६'!I200+0</f>
        <v>0</v>
      </c>
      <c r="AK175" s="14">
        <f>'नमुना नंबर.९ सन-२०२५-२०२६'!I200+0</f>
        <v>0</v>
      </c>
      <c r="AL175" s="14">
        <f>'नमुना नंबर.९ सन-२०२५-२०२६'!O200+0</f>
        <v>0</v>
      </c>
      <c r="AM175" s="15">
        <f t="shared" si="25"/>
        <v>416.03866171003722</v>
      </c>
      <c r="AN175" s="14"/>
      <c r="AO175" s="14"/>
      <c r="AP175" s="14"/>
      <c r="AQ175" s="14"/>
      <c r="AR175" s="14"/>
    </row>
    <row r="176" spans="2:44" ht="75" customHeight="1">
      <c r="B176" s="2">
        <v>3</v>
      </c>
      <c r="C176" s="31" t="s">
        <v>6</v>
      </c>
      <c r="D176" s="32"/>
      <c r="G176" s="151" t="s">
        <v>7</v>
      </c>
      <c r="H176" s="84" t="s">
        <v>138</v>
      </c>
      <c r="I176" s="2">
        <v>1946</v>
      </c>
      <c r="J176" s="33">
        <v>32</v>
      </c>
      <c r="K176" s="33">
        <v>14</v>
      </c>
      <c r="L176" s="34">
        <f t="shared" si="26"/>
        <v>448</v>
      </c>
      <c r="M176" s="35">
        <f t="shared" si="27"/>
        <v>41.635687732342006</v>
      </c>
      <c r="N176" s="52">
        <v>750</v>
      </c>
      <c r="O176" s="2">
        <v>0</v>
      </c>
      <c r="P176" s="35">
        <f t="shared" si="22"/>
        <v>31226.765799256504</v>
      </c>
      <c r="Q176" s="36">
        <v>1</v>
      </c>
      <c r="R176" s="35">
        <v>1</v>
      </c>
      <c r="S176" s="35">
        <f t="shared" si="28"/>
        <v>31226.765799256504</v>
      </c>
      <c r="T176" s="89">
        <v>1.6</v>
      </c>
      <c r="Y176" s="35">
        <f>'नमुना नंबर.९ सन-२०२५-२०२६'!F202+'नमुना नंबर.९ सन-२०२५-२०२६'!I202+'नमुना नंबर.९ सन-२०२५-२०२६'!L202+'नमुना नंबर.९ सन-२०२५-२०२६'!O202</f>
        <v>49.962825278810413</v>
      </c>
      <c r="Z176" s="34"/>
      <c r="AA176" s="34"/>
      <c r="AB176" s="34"/>
      <c r="AC176" s="34"/>
      <c r="AD176" s="34"/>
      <c r="AE176" s="106"/>
      <c r="AF176" s="116"/>
      <c r="AG176" s="11">
        <f t="shared" si="24"/>
        <v>750</v>
      </c>
      <c r="AH176" s="12">
        <f>'नमुना नंबर.९ सन-२०२५-२०२६'!I202+0</f>
        <v>0</v>
      </c>
      <c r="AI176" s="12">
        <f>'नमुना नंबर.९ सन-२०२५-२०२६'!F202+0</f>
        <v>49.962825278810413</v>
      </c>
      <c r="AJ176" s="11">
        <f>'नमुना नंबर.९ सन-२०२५-२०२६'!I202+0</f>
        <v>0</v>
      </c>
      <c r="AK176" s="11">
        <f>'नमुना नंबर.९ सन-२०२५-२०२६'!I202+0</f>
        <v>0</v>
      </c>
      <c r="AL176" s="11">
        <f>'नमुना नंबर.९ सन-२०२५-२०२६'!O202+0</f>
        <v>0</v>
      </c>
      <c r="AM176" s="12">
        <f t="shared" si="25"/>
        <v>49.962825278810413</v>
      </c>
      <c r="AN176" s="11"/>
      <c r="AO176" s="11"/>
      <c r="AP176" s="11"/>
      <c r="AQ176" s="11"/>
      <c r="AR176" s="11"/>
    </row>
    <row r="177" spans="2:44" ht="75" customHeight="1">
      <c r="B177" s="2">
        <v>673</v>
      </c>
      <c r="C177" s="31" t="s">
        <v>6</v>
      </c>
      <c r="D177" s="84" t="s">
        <v>1053</v>
      </c>
      <c r="H177" s="84" t="s">
        <v>1082</v>
      </c>
      <c r="I177" s="36">
        <v>2024</v>
      </c>
      <c r="J177" s="36">
        <v>16</v>
      </c>
      <c r="K177" s="36">
        <v>20</v>
      </c>
      <c r="L177" s="76">
        <f t="shared" si="26"/>
        <v>320</v>
      </c>
      <c r="M177" s="75">
        <f t="shared" si="27"/>
        <v>29.739776951672862</v>
      </c>
      <c r="N177" s="36">
        <v>750</v>
      </c>
      <c r="O177" s="2">
        <v>15708</v>
      </c>
      <c r="P177" s="77">
        <f t="shared" si="22"/>
        <v>489457.24907063198</v>
      </c>
      <c r="Q177" s="78">
        <v>1</v>
      </c>
      <c r="R177" s="77">
        <v>1</v>
      </c>
      <c r="S177" s="77">
        <f t="shared" si="28"/>
        <v>489457.24907063198</v>
      </c>
      <c r="T177" s="89">
        <v>0.85</v>
      </c>
      <c r="Y177" s="75">
        <f>'नमुना नंबर.९ सन-२०२५-२०२६'!F203+'नमुना नंबर.९ सन-२०२५-२०२६'!I203+'नमुना नंबर.९ सन-२०२५-२०२६'!L203+'नमुना नंबर.९ सन-२०२५-२०२६'!O203</f>
        <v>416.03866171003716</v>
      </c>
      <c r="Z177" s="34"/>
      <c r="AA177" s="34"/>
      <c r="AB177" s="34"/>
      <c r="AC177" s="34"/>
      <c r="AD177" s="34"/>
      <c r="AE177" s="108" t="s">
        <v>1031</v>
      </c>
      <c r="AF177" s="117"/>
      <c r="AG177" s="14">
        <f t="shared" si="24"/>
        <v>16458</v>
      </c>
      <c r="AH177" s="15">
        <f>'नमुना नंबर.९ सन-२०२५-२०२६'!I203+0</f>
        <v>0</v>
      </c>
      <c r="AI177" s="15">
        <f>'नमुना नंबर.९ सन-२०२५-२०२६'!F203+0</f>
        <v>416.03866171003716</v>
      </c>
      <c r="AJ177" s="14">
        <f>'नमुना नंबर.९ सन-२०२५-२०२६'!I203+0</f>
        <v>0</v>
      </c>
      <c r="AK177" s="14">
        <f>'नमुना नंबर.९ सन-२०२५-२०२६'!I203+0</f>
        <v>0</v>
      </c>
      <c r="AL177" s="14">
        <f>'नमुना नंबर.९ सन-२०२५-२०२६'!O203+0</f>
        <v>0</v>
      </c>
      <c r="AM177" s="15">
        <f t="shared" si="25"/>
        <v>416.03866171003716</v>
      </c>
      <c r="AN177" s="14"/>
      <c r="AO177" s="14"/>
      <c r="AP177" s="11"/>
      <c r="AQ177" s="11"/>
      <c r="AR177" s="11"/>
    </row>
    <row r="178" spans="2:44" ht="75" customHeight="1">
      <c r="B178" s="2"/>
      <c r="C178" s="31" t="s">
        <v>6</v>
      </c>
      <c r="D178" s="32"/>
      <c r="G178" s="84" t="s">
        <v>7</v>
      </c>
      <c r="H178" s="84" t="s">
        <v>1071</v>
      </c>
      <c r="I178" s="2">
        <v>2006</v>
      </c>
      <c r="J178" s="33">
        <v>12</v>
      </c>
      <c r="K178" s="33">
        <v>20</v>
      </c>
      <c r="L178" s="34">
        <f t="shared" si="26"/>
        <v>240</v>
      </c>
      <c r="M178" s="35">
        <f t="shared" si="27"/>
        <v>22.304832713754646</v>
      </c>
      <c r="N178" s="34">
        <v>750</v>
      </c>
      <c r="O178" s="2">
        <v>15708</v>
      </c>
      <c r="P178" s="35">
        <f t="shared" si="22"/>
        <v>367092.93680297397</v>
      </c>
      <c r="Q178" s="37">
        <v>0.8</v>
      </c>
      <c r="R178" s="35">
        <v>1</v>
      </c>
      <c r="S178" s="35">
        <f t="shared" si="28"/>
        <v>293674.3494423792</v>
      </c>
      <c r="T178" s="89">
        <v>0.85</v>
      </c>
      <c r="Y178" s="35">
        <f>'नमुना नंबर.९ सन-२०२५-२०२६'!F204+'नमुना नंबर.९ सन-२०२५-२०२६'!I204+'नमुना नंबर.९ सन-२०२५-२०२६'!L204+'नमुना नंबर.९ सन-२०२५-२०२६'!O204</f>
        <v>509.6231970260223</v>
      </c>
      <c r="Z178" s="34"/>
      <c r="AA178" s="34"/>
      <c r="AB178" s="34"/>
      <c r="AC178" s="34"/>
      <c r="AD178" s="34"/>
      <c r="AE178" s="108" t="s">
        <v>1120</v>
      </c>
      <c r="AF178" s="117"/>
      <c r="AG178" s="14">
        <f t="shared" si="24"/>
        <v>16458</v>
      </c>
      <c r="AH178" s="15">
        <f>'नमुना नंबर.९ सन-२०२५-२०२६'!I204+0</f>
        <v>30</v>
      </c>
      <c r="AI178" s="15">
        <f>'नमुना नंबर.९ सन-२०२५-२०२६'!F204+0</f>
        <v>249.6231970260223</v>
      </c>
      <c r="AJ178" s="14">
        <f>'नमुना नंबर.९ सन-२०२५-२०२६'!I204+0</f>
        <v>30</v>
      </c>
      <c r="AK178" s="14">
        <f>'नमुना नंबर.९ सन-२०२५-२०२६'!I204+0</f>
        <v>30</v>
      </c>
      <c r="AL178" s="14">
        <f>'नमुना नंबर.९ सन-२०२५-२०२६'!O204+0</f>
        <v>200</v>
      </c>
      <c r="AM178" s="15">
        <f t="shared" si="25"/>
        <v>509.6231970260223</v>
      </c>
      <c r="AN178" s="14"/>
      <c r="AO178" s="14"/>
      <c r="AP178" s="14"/>
      <c r="AQ178" s="14"/>
      <c r="AR178" s="14"/>
    </row>
    <row r="179" spans="2:44" ht="75" customHeight="1">
      <c r="B179" s="2">
        <v>236</v>
      </c>
      <c r="C179" s="31" t="s">
        <v>6</v>
      </c>
      <c r="D179" s="32"/>
      <c r="G179" s="34"/>
      <c r="H179" s="84" t="s">
        <v>246</v>
      </c>
      <c r="I179" s="2">
        <v>1991</v>
      </c>
      <c r="J179" s="33">
        <v>18</v>
      </c>
      <c r="K179" s="33">
        <v>13</v>
      </c>
      <c r="L179" s="34">
        <f t="shared" si="26"/>
        <v>234</v>
      </c>
      <c r="M179" s="35">
        <f t="shared" si="27"/>
        <v>21.74721189591078</v>
      </c>
      <c r="N179" s="34">
        <v>750</v>
      </c>
      <c r="O179" s="2">
        <v>15708</v>
      </c>
      <c r="P179" s="35">
        <f t="shared" si="22"/>
        <v>357915.61338289961</v>
      </c>
      <c r="Q179" s="37">
        <v>0.7</v>
      </c>
      <c r="R179" s="35">
        <v>1</v>
      </c>
      <c r="S179" s="35">
        <f t="shared" si="28"/>
        <v>250540.9293680297</v>
      </c>
      <c r="T179" s="89">
        <v>0.85</v>
      </c>
      <c r="Y179" s="35">
        <f>'नमुना नंबर.९ सन-२०२५-२०२६'!F205+'नमुना नंबर.९ सन-२०२५-२०२६'!I205+'नमुना नंबर.९ सन-२०२५-२०२६'!L205+'नमुना नंबर.९ सन-२०२५-२०२६'!O205</f>
        <v>1002.9597899628252</v>
      </c>
      <c r="Z179" s="34"/>
      <c r="AA179" s="34"/>
      <c r="AB179" s="34"/>
      <c r="AC179" s="34"/>
      <c r="AD179" s="34"/>
      <c r="AE179" s="106"/>
      <c r="AF179" s="114"/>
      <c r="AG179" s="9">
        <f t="shared" si="24"/>
        <v>16458</v>
      </c>
      <c r="AH179" s="13">
        <f>'नमुना नंबर.९ सन-२०२५-२०२६'!I205+0</f>
        <v>20</v>
      </c>
      <c r="AI179" s="13">
        <f>'नमुना नंबर.९ सन-२०२५-२०२६'!F205+0</f>
        <v>212.95978996282525</v>
      </c>
      <c r="AJ179" s="9">
        <f>'नमुना नंबर.९ सन-२०२५-२०२६'!I205+0</f>
        <v>20</v>
      </c>
      <c r="AK179" s="9">
        <f>'नमुना नंबर.९ सन-२०२५-२०२६'!I205+0</f>
        <v>20</v>
      </c>
      <c r="AL179" s="9">
        <f>'नमुना नंबर.९ सन-२०२५-२०२६'!O205+0</f>
        <v>750</v>
      </c>
      <c r="AM179" s="13">
        <f t="shared" si="25"/>
        <v>1002.9597899628252</v>
      </c>
      <c r="AN179" s="9"/>
      <c r="AO179" s="9"/>
      <c r="AP179" s="9"/>
      <c r="AQ179" s="9"/>
      <c r="AR179" s="9"/>
    </row>
    <row r="180" spans="2:44" ht="75" customHeight="1">
      <c r="B180" s="2">
        <v>18</v>
      </c>
      <c r="C180" s="31" t="s">
        <v>6</v>
      </c>
      <c r="D180" s="32"/>
      <c r="G180" s="151" t="s">
        <v>7</v>
      </c>
      <c r="H180" s="84" t="s">
        <v>143</v>
      </c>
      <c r="I180" s="2">
        <v>1977</v>
      </c>
      <c r="J180" s="33">
        <v>20</v>
      </c>
      <c r="K180" s="33">
        <v>20</v>
      </c>
      <c r="L180" s="34">
        <f t="shared" si="26"/>
        <v>400</v>
      </c>
      <c r="M180" s="35">
        <f t="shared" si="27"/>
        <v>37.174721189591082</v>
      </c>
      <c r="N180" s="52">
        <v>750</v>
      </c>
      <c r="O180" s="2">
        <v>7115</v>
      </c>
      <c r="P180" s="35">
        <f t="shared" si="22"/>
        <v>292379.18215613387</v>
      </c>
      <c r="Q180" s="37">
        <v>0.85</v>
      </c>
      <c r="R180" s="35">
        <v>1</v>
      </c>
      <c r="S180" s="35">
        <f t="shared" si="28"/>
        <v>248522.30483271379</v>
      </c>
      <c r="T180" s="89">
        <v>0.75</v>
      </c>
      <c r="Y180" s="35">
        <f>'नमुना नंबर.९ सन-२०२५-२०२६'!F206+'नमुना नंबर.९ सन-२०२५-२०२६'!I206+'नमुना नंबर.९ सन-२०२५-२०२६'!L206+'नमुना नंबर.९ सन-२०२५-२०२६'!O206</f>
        <v>246.39172862453535</v>
      </c>
      <c r="Z180" s="34"/>
      <c r="AA180" s="34"/>
      <c r="AB180" s="34"/>
      <c r="AC180" s="34"/>
      <c r="AD180" s="34"/>
      <c r="AE180" s="106"/>
      <c r="AF180" s="114"/>
      <c r="AG180" s="10">
        <f t="shared" si="24"/>
        <v>7865</v>
      </c>
      <c r="AH180" s="16">
        <f>'नमुना नंबर.९ सन-२०२५-२०२६'!I206+0</f>
        <v>30</v>
      </c>
      <c r="AI180" s="16">
        <f>'नमुना नंबर.९ सन-२०२५-२०२६'!F206+0</f>
        <v>186.39172862453535</v>
      </c>
      <c r="AJ180" s="10">
        <f>'नमुना नंबर.९ सन-२०२५-२०२६'!I206+0</f>
        <v>30</v>
      </c>
      <c r="AK180" s="10">
        <f>'नमुना नंबर.९ सन-२०२५-२०२६'!I206+0</f>
        <v>30</v>
      </c>
      <c r="AL180" s="10">
        <f>'नमुना नंबर.९ सन-२०२५-२०२६'!O206+0</f>
        <v>0</v>
      </c>
      <c r="AM180" s="16">
        <f t="shared" si="25"/>
        <v>246.39172862453535</v>
      </c>
    </row>
    <row r="181" spans="2:44" ht="75" customHeight="1">
      <c r="B181" s="2">
        <v>198</v>
      </c>
      <c r="C181" s="31" t="s">
        <v>6</v>
      </c>
      <c r="D181" s="32"/>
      <c r="G181" s="151" t="s">
        <v>7</v>
      </c>
      <c r="H181" s="84" t="s">
        <v>230</v>
      </c>
      <c r="I181" s="2">
        <v>1998</v>
      </c>
      <c r="J181" s="33">
        <v>20</v>
      </c>
      <c r="K181" s="33">
        <v>20</v>
      </c>
      <c r="L181" s="34">
        <f t="shared" si="26"/>
        <v>400</v>
      </c>
      <c r="M181" s="35">
        <f t="shared" si="27"/>
        <v>37.174721189591082</v>
      </c>
      <c r="N181" s="34">
        <v>750</v>
      </c>
      <c r="O181" s="2">
        <v>11088</v>
      </c>
      <c r="P181" s="35">
        <f t="shared" si="22"/>
        <v>440074.34944237926</v>
      </c>
      <c r="Q181" s="37">
        <v>0.85</v>
      </c>
      <c r="R181" s="35">
        <v>1</v>
      </c>
      <c r="S181" s="35">
        <f t="shared" si="28"/>
        <v>374063.19702602236</v>
      </c>
      <c r="T181" s="89">
        <v>0.75</v>
      </c>
      <c r="Y181" s="35">
        <f>'नमुना नंबर.९ सन-२०२५-२०२६'!F207+'नमुना नंबर.९ सन-२०२५-२०२६'!I207+'नमुना नंबर.९ सन-२०२५-२०२६'!L207+'नमुना नंबर.९ सन-२०२५-२०२६'!O207</f>
        <v>1090.5473977695167</v>
      </c>
      <c r="Z181" s="34"/>
      <c r="AA181" s="34"/>
      <c r="AB181" s="34"/>
      <c r="AC181" s="34"/>
      <c r="AD181" s="34"/>
      <c r="AE181" s="106"/>
      <c r="AF181" s="117"/>
      <c r="AG181" s="14">
        <f t="shared" si="24"/>
        <v>11838</v>
      </c>
      <c r="AH181" s="15">
        <f>'नमुना नंबर.९ सन-२०२५-२०२६'!I207+0</f>
        <v>30</v>
      </c>
      <c r="AI181" s="15">
        <f>'नमुना नंबर.९ सन-२०२५-२०२६'!F207+0</f>
        <v>280.54739776951675</v>
      </c>
      <c r="AJ181" s="14">
        <f>'नमुना नंबर.९ सन-२०२५-२०२६'!I207+0</f>
        <v>30</v>
      </c>
      <c r="AK181" s="14">
        <f>'नमुना नंबर.९ सन-२०२५-२०२६'!I207+0</f>
        <v>30</v>
      </c>
      <c r="AL181" s="14">
        <f>'नमुना नंबर.९ सन-२०२५-२०२६'!O207+0</f>
        <v>750</v>
      </c>
      <c r="AM181" s="15">
        <f t="shared" si="25"/>
        <v>1090.5473977695167</v>
      </c>
      <c r="AN181" s="14"/>
      <c r="AO181" s="14"/>
      <c r="AP181" s="14"/>
      <c r="AQ181" s="14"/>
      <c r="AR181" s="14"/>
    </row>
    <row r="182" spans="2:44" ht="75" customHeight="1">
      <c r="B182" s="2">
        <v>168</v>
      </c>
      <c r="C182" s="31" t="s">
        <v>6</v>
      </c>
      <c r="D182" s="32"/>
      <c r="G182" s="151" t="s">
        <v>7</v>
      </c>
      <c r="H182" s="84" t="s">
        <v>215</v>
      </c>
      <c r="I182" s="2">
        <v>2004</v>
      </c>
      <c r="J182" s="33">
        <v>17</v>
      </c>
      <c r="K182" s="33">
        <v>14</v>
      </c>
      <c r="L182" s="34">
        <f t="shared" si="26"/>
        <v>238</v>
      </c>
      <c r="M182" s="35">
        <f t="shared" si="27"/>
        <v>22.118959107806692</v>
      </c>
      <c r="N182" s="34">
        <v>750</v>
      </c>
      <c r="O182" s="2">
        <v>11088</v>
      </c>
      <c r="P182" s="35">
        <f t="shared" si="22"/>
        <v>261844.23791821563</v>
      </c>
      <c r="Q182" s="37">
        <v>0.85</v>
      </c>
      <c r="R182" s="35">
        <v>1</v>
      </c>
      <c r="S182" s="35">
        <f t="shared" si="28"/>
        <v>222567.60223048329</v>
      </c>
      <c r="T182" s="89">
        <v>0.75</v>
      </c>
      <c r="Y182" s="35">
        <f>'नमुना नंबर.९ सन-२०२५-२०२६'!F209+'नमुना नंबर.९ सन-२०२५-२०२६'!I209+'नमुना नंबर.९ सन-२०२५-२०२६'!L209+'नमुना नंबर.९ सन-२०२५-२०२६'!O209</f>
        <v>956.92570167286249</v>
      </c>
      <c r="Z182" s="34"/>
      <c r="AA182" s="34"/>
      <c r="AB182" s="34"/>
      <c r="AC182" s="34"/>
      <c r="AD182" s="34"/>
      <c r="AE182" s="106"/>
      <c r="AF182" s="117"/>
      <c r="AG182" s="14">
        <f t="shared" si="24"/>
        <v>11838</v>
      </c>
      <c r="AH182" s="15">
        <f>'नमुना नंबर.९ सन-२०२५-२०२६'!I209+0</f>
        <v>20</v>
      </c>
      <c r="AI182" s="15">
        <f>'नमुना नंबर.९ सन-२०२५-२०२६'!F209+0</f>
        <v>166.92570167286246</v>
      </c>
      <c r="AJ182" s="14">
        <f>'नमुना नंबर.९ सन-२०२५-२०२६'!I209+0</f>
        <v>20</v>
      </c>
      <c r="AK182" s="14">
        <f>'नमुना नंबर.९ सन-२०२५-२०२६'!I209+0</f>
        <v>20</v>
      </c>
      <c r="AL182" s="14">
        <f>'नमुना नंबर.९ सन-२०२५-२०२६'!O209+0</f>
        <v>750</v>
      </c>
      <c r="AM182" s="15">
        <f t="shared" si="25"/>
        <v>956.92570167286249</v>
      </c>
      <c r="AN182" s="14"/>
      <c r="AO182" s="14"/>
      <c r="AP182" s="14"/>
      <c r="AQ182" s="14"/>
      <c r="AR182" s="14"/>
    </row>
    <row r="183" spans="2:44" ht="75" customHeight="1">
      <c r="B183" s="2">
        <v>191</v>
      </c>
      <c r="C183" s="31" t="s">
        <v>6</v>
      </c>
      <c r="D183" s="32"/>
      <c r="G183" s="34"/>
      <c r="H183" s="84" t="s">
        <v>849</v>
      </c>
      <c r="I183" s="2">
        <v>2022</v>
      </c>
      <c r="J183" s="33">
        <v>18</v>
      </c>
      <c r="K183" s="33">
        <v>22</v>
      </c>
      <c r="L183" s="34">
        <f t="shared" si="26"/>
        <v>396</v>
      </c>
      <c r="M183" s="35">
        <f t="shared" si="27"/>
        <v>36.802973977695167</v>
      </c>
      <c r="N183" s="34">
        <v>750</v>
      </c>
      <c r="O183" s="2">
        <v>15708</v>
      </c>
      <c r="P183" s="77">
        <f t="shared" si="22"/>
        <v>605703.34572490701</v>
      </c>
      <c r="Q183" s="78">
        <v>1</v>
      </c>
      <c r="R183" s="72">
        <v>1</v>
      </c>
      <c r="S183" s="77">
        <f t="shared" si="28"/>
        <v>605703.34572490701</v>
      </c>
      <c r="T183" s="89">
        <v>0.85</v>
      </c>
      <c r="Y183" s="72">
        <f>'नमुना नंबर.९ सन-२०२५-२०२६'!F210+'नमुना नंबर.९ सन-२०२५-२०२६'!I210+'नमुना नंबर.९ सन-२०२५-२०२६'!L210+'नमुना नंबर.९ सन-२०२५-२०२६'!O210</f>
        <v>1324.8478438661709</v>
      </c>
      <c r="Z183" s="34"/>
      <c r="AA183" s="34"/>
      <c r="AB183" s="34"/>
      <c r="AC183" s="34"/>
      <c r="AD183" s="34"/>
      <c r="AE183" s="106"/>
      <c r="AF183" s="114"/>
      <c r="AG183" s="10">
        <f t="shared" si="24"/>
        <v>16458</v>
      </c>
      <c r="AH183" s="16">
        <f>'नमुना नंबर.९ सन-२०२५-२०२६'!I210+0</f>
        <v>30</v>
      </c>
      <c r="AI183" s="16">
        <f>'नमुना नंबर.९ सन-२०२५-२०२६'!F210+0</f>
        <v>514.84784386617093</v>
      </c>
      <c r="AJ183" s="10">
        <f>'नमुना नंबर.९ सन-२०२५-२०२६'!I210+0</f>
        <v>30</v>
      </c>
      <c r="AK183" s="10">
        <f>'नमुना नंबर.९ सन-२०२५-२०२६'!I210+0</f>
        <v>30</v>
      </c>
      <c r="AL183" s="10">
        <f>'नमुना नंबर.९ सन-२०२५-२०२६'!O210+0</f>
        <v>750</v>
      </c>
      <c r="AM183" s="16">
        <f t="shared" si="25"/>
        <v>1324.8478438661709</v>
      </c>
    </row>
    <row r="184" spans="2:44" ht="75" customHeight="1">
      <c r="B184" s="2">
        <v>512</v>
      </c>
      <c r="C184" s="31" t="s">
        <v>92</v>
      </c>
      <c r="D184" s="32"/>
      <c r="G184" s="34"/>
      <c r="H184" s="84" t="s">
        <v>336</v>
      </c>
      <c r="I184" s="2">
        <v>1997</v>
      </c>
      <c r="J184" s="33">
        <v>18</v>
      </c>
      <c r="K184" s="33">
        <v>15</v>
      </c>
      <c r="L184" s="34">
        <f t="shared" si="26"/>
        <v>270</v>
      </c>
      <c r="M184" s="35">
        <f t="shared" si="27"/>
        <v>25.092936802973977</v>
      </c>
      <c r="N184" s="34">
        <v>750</v>
      </c>
      <c r="O184" s="2">
        <v>15708</v>
      </c>
      <c r="P184" s="35">
        <f t="shared" si="22"/>
        <v>412979.55390334572</v>
      </c>
      <c r="Q184" s="37">
        <v>0.7</v>
      </c>
      <c r="R184" s="35">
        <v>1</v>
      </c>
      <c r="S184" s="35">
        <f t="shared" si="28"/>
        <v>289085.68773234199</v>
      </c>
      <c r="T184" s="89">
        <v>0.85</v>
      </c>
      <c r="Y184" s="35">
        <f>'नमुना नंबर.९ सन-२०२५-२०२६'!F211+'नमुना नंबर.९ सन-२०२५-२०२६'!I211+'नमुना नंबर.९ सन-२०२५-२०२६'!L211+'नमुना नंबर.९ सन-२०२५-२०२६'!O211</f>
        <v>485.72283457249068</v>
      </c>
      <c r="Z184" s="34"/>
      <c r="AA184" s="34"/>
      <c r="AB184" s="34"/>
      <c r="AC184" s="34"/>
      <c r="AD184" s="34"/>
      <c r="AE184" s="106"/>
      <c r="AF184" s="114"/>
      <c r="AG184" s="10">
        <f t="shared" si="24"/>
        <v>16458</v>
      </c>
      <c r="AH184" s="16">
        <f>'नमुना नंबर.९ सन-२०२५-२०२६'!I211+0</f>
        <v>20</v>
      </c>
      <c r="AI184" s="16">
        <f>'नमुना नंबर.९ सन-२०२५-२०२६'!F211+0</f>
        <v>245.72283457249065</v>
      </c>
      <c r="AJ184" s="10">
        <f>'नमुना नंबर.९ सन-२०२५-२०२६'!I211+0</f>
        <v>20</v>
      </c>
      <c r="AK184" s="10">
        <f>'नमुना नंबर.९ सन-२०२५-२०२६'!I211+0</f>
        <v>20</v>
      </c>
      <c r="AL184" s="10">
        <f>'नमुना नंबर.९ सन-२०२५-२०२६'!O211+0</f>
        <v>200</v>
      </c>
      <c r="AM184" s="16">
        <f t="shared" si="25"/>
        <v>485.72283457249068</v>
      </c>
    </row>
    <row r="185" spans="2:44" ht="75" customHeight="1">
      <c r="B185" s="2">
        <v>273</v>
      </c>
      <c r="C185" s="31" t="s">
        <v>6</v>
      </c>
      <c r="D185" s="32"/>
      <c r="G185" s="34"/>
      <c r="H185" s="84" t="s">
        <v>1050</v>
      </c>
      <c r="I185" s="2">
        <v>2024</v>
      </c>
      <c r="J185" s="33">
        <v>22</v>
      </c>
      <c r="K185" s="33">
        <v>23</v>
      </c>
      <c r="L185" s="34">
        <f t="shared" si="26"/>
        <v>506</v>
      </c>
      <c r="M185" s="35">
        <f t="shared" si="27"/>
        <v>47.026022304832715</v>
      </c>
      <c r="N185" s="34">
        <v>750</v>
      </c>
      <c r="O185" s="2">
        <v>15708</v>
      </c>
      <c r="P185" s="35">
        <f t="shared" si="22"/>
        <v>773954.27509293682</v>
      </c>
      <c r="Q185" s="37">
        <v>1</v>
      </c>
      <c r="R185" s="35">
        <v>1</v>
      </c>
      <c r="S185" s="35">
        <f t="shared" si="28"/>
        <v>773954.27509293682</v>
      </c>
      <c r="T185" s="89">
        <v>0.85</v>
      </c>
      <c r="Y185" s="35">
        <f>'नमुना नंबर.९ सन-२०२५-२०२६'!F212+'नमुना नंबर.९ सन-२०२५-२०२६'!I212+'नमुना नंबर.९ सन-२०२५-२०२६'!L212+'नमुना नंबर.९ सन-२०२५-२०२६'!O212</f>
        <v>1467.8611338289961</v>
      </c>
      <c r="Z185" s="34"/>
      <c r="AA185" s="34"/>
      <c r="AB185" s="34"/>
      <c r="AC185" s="34"/>
      <c r="AD185" s="34"/>
      <c r="AE185" s="108" t="s">
        <v>1114</v>
      </c>
      <c r="AF185" s="117"/>
      <c r="AG185" s="14">
        <f t="shared" si="24"/>
        <v>16458</v>
      </c>
      <c r="AH185" s="15">
        <f>'नमुना नंबर.९ सन-२०२५-२०२६'!I212+0</f>
        <v>30</v>
      </c>
      <c r="AI185" s="15">
        <f>'नमुना नंबर.९ सन-२०२५-२०२६'!F212+0</f>
        <v>657.86113382899623</v>
      </c>
      <c r="AJ185" s="14">
        <f>'नमुना नंबर.९ सन-२०२५-२०२६'!I212+0</f>
        <v>30</v>
      </c>
      <c r="AK185" s="14">
        <f>'नमुना नंबर.९ सन-२०२५-२०२६'!I212+0</f>
        <v>30</v>
      </c>
      <c r="AL185" s="14">
        <f>'नमुना नंबर.९ सन-२०२५-२०२६'!O212+0</f>
        <v>750</v>
      </c>
      <c r="AM185" s="15">
        <f t="shared" si="25"/>
        <v>1467.8611338289961</v>
      </c>
      <c r="AN185" s="14"/>
      <c r="AO185" s="14"/>
      <c r="AP185" s="14"/>
      <c r="AQ185" s="14"/>
      <c r="AR185" s="14"/>
    </row>
    <row r="186" spans="2:44" ht="75" customHeight="1">
      <c r="B186" s="2">
        <v>451</v>
      </c>
      <c r="C186" s="31" t="s">
        <v>92</v>
      </c>
      <c r="D186" s="32"/>
      <c r="G186" s="84" t="s">
        <v>7</v>
      </c>
      <c r="H186" s="84" t="s">
        <v>193</v>
      </c>
      <c r="I186" s="2">
        <v>1998</v>
      </c>
      <c r="J186" s="33">
        <v>10</v>
      </c>
      <c r="K186" s="33">
        <v>18</v>
      </c>
      <c r="L186" s="34">
        <f t="shared" si="26"/>
        <v>180</v>
      </c>
      <c r="M186" s="35">
        <f t="shared" si="27"/>
        <v>16.728624535315987</v>
      </c>
      <c r="N186" s="34">
        <v>750</v>
      </c>
      <c r="O186" s="2">
        <v>11088</v>
      </c>
      <c r="P186" s="35">
        <f t="shared" si="22"/>
        <v>198033.45724907066</v>
      </c>
      <c r="Q186" s="37">
        <v>0.85</v>
      </c>
      <c r="R186" s="35">
        <v>1</v>
      </c>
      <c r="S186" s="35">
        <f t="shared" si="28"/>
        <v>168328.43866171007</v>
      </c>
      <c r="T186" s="89">
        <v>0.75</v>
      </c>
      <c r="Y186" s="35">
        <f>'नमुना नंबर.९ सन-२०२५-२०२६'!F213+'नमुना नंबर.९ सन-२०२५-२०२६'!I213+'नमुना नंबर.९ सन-२०२५-२०२६'!L213+'नमुना नंबर.९ सन-२०२५-२०२६'!O213</f>
        <v>366.24632899628256</v>
      </c>
      <c r="Z186" s="34"/>
      <c r="AA186" s="34"/>
      <c r="AB186" s="34"/>
      <c r="AC186" s="34"/>
      <c r="AD186" s="34"/>
      <c r="AE186" s="106"/>
      <c r="AF186" s="117"/>
      <c r="AG186" s="14">
        <f t="shared" si="24"/>
        <v>11838</v>
      </c>
      <c r="AH186" s="15">
        <f>'नमुना नंबर.९ सन-२०२५-२०२६'!I213+0</f>
        <v>20</v>
      </c>
      <c r="AI186" s="15">
        <f>'नमुना नंबर.९ सन-२०२५-२०२६'!F213+0</f>
        <v>126.24632899628256</v>
      </c>
      <c r="AJ186" s="14">
        <f>'नमुना नंबर.९ सन-२०२५-२०२६'!I213+0</f>
        <v>20</v>
      </c>
      <c r="AK186" s="14">
        <f>'नमुना नंबर.९ सन-२०२५-२०२६'!I213+0</f>
        <v>20</v>
      </c>
      <c r="AL186" s="14">
        <f>'नमुना नंबर.९ सन-२०२५-२०२६'!O213+0</f>
        <v>200</v>
      </c>
      <c r="AM186" s="15">
        <f t="shared" si="25"/>
        <v>366.24632899628256</v>
      </c>
      <c r="AN186" s="14"/>
      <c r="AO186" s="14"/>
      <c r="AP186" s="14"/>
      <c r="AQ186" s="14"/>
      <c r="AR186" s="14"/>
    </row>
    <row r="187" spans="2:44" ht="75" customHeight="1">
      <c r="B187" s="2">
        <v>423</v>
      </c>
      <c r="C187" s="31" t="s">
        <v>92</v>
      </c>
      <c r="D187" s="32"/>
      <c r="H187" s="84" t="s">
        <v>839</v>
      </c>
      <c r="I187" s="2">
        <v>2022</v>
      </c>
      <c r="J187" s="33">
        <v>16</v>
      </c>
      <c r="K187" s="33">
        <v>33</v>
      </c>
      <c r="L187" s="34">
        <f t="shared" si="26"/>
        <v>528</v>
      </c>
      <c r="M187" s="35">
        <f t="shared" si="27"/>
        <v>49.070631970260223</v>
      </c>
      <c r="N187" s="34">
        <v>750</v>
      </c>
      <c r="O187" s="2">
        <v>15708</v>
      </c>
      <c r="P187" s="77">
        <f t="shared" si="22"/>
        <v>807604.46096654271</v>
      </c>
      <c r="Q187" s="37">
        <v>1</v>
      </c>
      <c r="R187" s="72">
        <v>1</v>
      </c>
      <c r="S187" s="77">
        <f t="shared" si="28"/>
        <v>807604.46096654271</v>
      </c>
      <c r="T187" s="89">
        <v>0.85</v>
      </c>
      <c r="Y187" s="35">
        <f>'नमुना नंबर.९ सन-२०२५-२०२६'!F214+'नमुना नंबर.९ सन-२०२५-२०२६'!I214+'नमुना नंबर.९ सन-२०२५-२०२६'!L214+'नमुना नंबर.९ सन-२०२५-२०२६'!O214</f>
        <v>946.46379182156124</v>
      </c>
      <c r="Z187" s="34"/>
      <c r="AA187" s="34"/>
      <c r="AB187" s="34"/>
      <c r="AC187" s="34"/>
      <c r="AD187" s="34"/>
      <c r="AE187" s="106"/>
      <c r="AF187" s="116"/>
      <c r="AG187" s="11">
        <f t="shared" si="24"/>
        <v>16458</v>
      </c>
      <c r="AH187" s="12">
        <f>'नमुना नंबर.९ सन-२०२५-२०२६'!I214+0</f>
        <v>30</v>
      </c>
      <c r="AI187" s="12">
        <f>'नमुना नंबर.९ सन-२०२५-२०२६'!F214+0</f>
        <v>686.46379182156124</v>
      </c>
      <c r="AJ187" s="11">
        <f>'नमुना नंबर.९ सन-२०२५-२०२६'!I214+0</f>
        <v>30</v>
      </c>
      <c r="AK187" s="11">
        <f>'नमुना नंबर.९ सन-२०२५-२०२६'!I214+0</f>
        <v>30</v>
      </c>
      <c r="AL187" s="11">
        <f>'नमुना नंबर.९ सन-२०२५-२०२६'!O214+0</f>
        <v>200</v>
      </c>
      <c r="AM187" s="12">
        <f t="shared" si="25"/>
        <v>946.46379182156124</v>
      </c>
      <c r="AN187" s="11"/>
      <c r="AO187" s="11"/>
      <c r="AP187" s="11"/>
      <c r="AQ187" s="11"/>
      <c r="AR187" s="11"/>
    </row>
    <row r="188" spans="2:44" ht="75" customHeight="1">
      <c r="B188" s="2">
        <v>590</v>
      </c>
      <c r="C188" s="31" t="s">
        <v>111</v>
      </c>
      <c r="D188" s="32"/>
      <c r="H188" s="84" t="s">
        <v>190</v>
      </c>
      <c r="I188" s="2">
        <v>2013</v>
      </c>
      <c r="J188" s="33">
        <v>20</v>
      </c>
      <c r="K188" s="33">
        <v>24</v>
      </c>
      <c r="L188" s="34">
        <f t="shared" si="26"/>
        <v>480</v>
      </c>
      <c r="M188" s="35">
        <f t="shared" si="27"/>
        <v>44.609665427509292</v>
      </c>
      <c r="N188" s="34">
        <v>750</v>
      </c>
      <c r="O188" s="2">
        <v>11088</v>
      </c>
      <c r="P188" s="35">
        <f t="shared" si="22"/>
        <v>528089.21933085495</v>
      </c>
      <c r="Q188" s="37">
        <v>0.9</v>
      </c>
      <c r="R188" s="35">
        <v>1</v>
      </c>
      <c r="S188" s="35">
        <f t="shared" si="28"/>
        <v>475280.29739776946</v>
      </c>
      <c r="T188" s="89">
        <v>0.75</v>
      </c>
      <c r="Y188" s="35">
        <f>'नमुना नंबर.९ सन-२०२५-२०२६'!F216+'नमुना नंबर.९ सन-२०२५-२०२६'!I216+'नमुना नंबर.९ सन-२०२५-२०२६'!L216+'नमुना नंबर.९ सन-२०२५-२०२६'!O216</f>
        <v>1166.460223048327</v>
      </c>
      <c r="Z188" s="34"/>
      <c r="AA188" s="34"/>
      <c r="AB188" s="34"/>
      <c r="AC188" s="34"/>
      <c r="AD188" s="34"/>
      <c r="AE188" s="106"/>
      <c r="AF188" s="114"/>
      <c r="AG188" s="9">
        <f t="shared" si="24"/>
        <v>11838</v>
      </c>
      <c r="AH188" s="13">
        <f>'नमुना नंबर.९ सन-२०२५-२०२६'!I216+0</f>
        <v>30</v>
      </c>
      <c r="AI188" s="13">
        <f>'नमुना नंबर.९ सन-२०२५-२०२६'!F216+0</f>
        <v>356.46022304832707</v>
      </c>
      <c r="AJ188" s="9">
        <f>'नमुना नंबर.९ सन-२०२५-२०२६'!I216+0</f>
        <v>30</v>
      </c>
      <c r="AK188" s="9">
        <f>'नमुना नंबर.९ सन-२०२५-२०२६'!I216+0</f>
        <v>30</v>
      </c>
      <c r="AL188" s="9">
        <f>'नमुना नंबर.९ सन-२०२५-२०२६'!O216+0</f>
        <v>750</v>
      </c>
      <c r="AM188" s="13">
        <f t="shared" si="25"/>
        <v>1166.460223048327</v>
      </c>
      <c r="AN188" s="9"/>
      <c r="AO188" s="9"/>
      <c r="AP188" s="9"/>
      <c r="AQ188" s="9"/>
      <c r="AR188" s="9"/>
    </row>
    <row r="189" spans="2:44" ht="75" customHeight="1">
      <c r="B189" s="2"/>
      <c r="C189" s="31"/>
      <c r="D189" s="32"/>
      <c r="G189" s="84" t="s">
        <v>7</v>
      </c>
      <c r="H189" s="84" t="s">
        <v>290</v>
      </c>
      <c r="I189" s="2">
        <v>2001</v>
      </c>
      <c r="J189" s="33">
        <v>18</v>
      </c>
      <c r="K189" s="33">
        <v>22</v>
      </c>
      <c r="L189" s="34">
        <f t="shared" si="26"/>
        <v>396</v>
      </c>
      <c r="M189" s="35">
        <f t="shared" si="27"/>
        <v>36.802973977695167</v>
      </c>
      <c r="N189" s="52">
        <v>750</v>
      </c>
      <c r="O189" s="2">
        <v>15708</v>
      </c>
      <c r="P189" s="35">
        <f t="shared" si="22"/>
        <v>605703.34572490701</v>
      </c>
      <c r="Q189" s="37">
        <v>1</v>
      </c>
      <c r="R189" s="35">
        <v>1</v>
      </c>
      <c r="S189" s="35">
        <f t="shared" si="28"/>
        <v>605703.34572490701</v>
      </c>
      <c r="T189" s="89">
        <v>0.85</v>
      </c>
      <c r="Y189" s="35">
        <f>'नमुना नंबर.९ सन-२०२५-२०२६'!F217+'नमुना नंबर.९ सन-२०२५-२०२६'!I217+'नमुना नंबर.९ सन-२०२५-२०२६'!L217+'नमुना नंबर.९ सन-२०२५-२०२६'!O217</f>
        <v>774.84784386617093</v>
      </c>
      <c r="Z189" s="34"/>
      <c r="AA189" s="34"/>
      <c r="AB189" s="34"/>
      <c r="AC189" s="34"/>
      <c r="AD189" s="34"/>
      <c r="AE189" s="108" t="s">
        <v>998</v>
      </c>
      <c r="AF189" s="117"/>
      <c r="AG189" s="14">
        <f t="shared" si="24"/>
        <v>16458</v>
      </c>
      <c r="AH189" s="15">
        <f>'नमुना नंबर.९ सन-२०२५-२०२६'!I217+0</f>
        <v>30</v>
      </c>
      <c r="AI189" s="15">
        <f>'नमुना नंबर.९ सन-२०२५-२०२६'!F217+0</f>
        <v>514.84784386617093</v>
      </c>
      <c r="AJ189" s="14">
        <f>'नमुना नंबर.९ सन-२०२५-२०२६'!I217+0</f>
        <v>30</v>
      </c>
      <c r="AK189" s="14">
        <f>'नमुना नंबर.९ सन-२०२५-२०२६'!I217+0</f>
        <v>30</v>
      </c>
      <c r="AL189" s="14">
        <f>'नमुना नंबर.९ सन-२०२५-२०२६'!O217+0</f>
        <v>200</v>
      </c>
      <c r="AM189" s="15">
        <f t="shared" si="25"/>
        <v>774.84784386617093</v>
      </c>
      <c r="AN189" s="14"/>
      <c r="AO189" s="14"/>
      <c r="AP189" s="14"/>
      <c r="AQ189" s="14"/>
      <c r="AR189" s="14"/>
    </row>
    <row r="190" spans="2:44" ht="75" customHeight="1">
      <c r="B190" s="2">
        <v>535</v>
      </c>
      <c r="C190" s="31" t="s">
        <v>92</v>
      </c>
      <c r="D190" s="32"/>
      <c r="G190" s="84" t="s">
        <v>7</v>
      </c>
      <c r="H190" s="84" t="s">
        <v>269</v>
      </c>
      <c r="I190" s="2">
        <v>2008</v>
      </c>
      <c r="J190" s="33">
        <v>20</v>
      </c>
      <c r="K190" s="33">
        <v>21</v>
      </c>
      <c r="L190" s="34">
        <f t="shared" si="26"/>
        <v>420</v>
      </c>
      <c r="M190" s="35">
        <f t="shared" si="27"/>
        <v>39.033457249070629</v>
      </c>
      <c r="N190" s="34">
        <v>750</v>
      </c>
      <c r="O190" s="2">
        <v>11088</v>
      </c>
      <c r="P190" s="35">
        <f t="shared" si="22"/>
        <v>462078.06691449811</v>
      </c>
      <c r="Q190" s="37">
        <v>0.85</v>
      </c>
      <c r="R190" s="35">
        <v>1</v>
      </c>
      <c r="S190" s="35">
        <f t="shared" si="28"/>
        <v>392766.35687732336</v>
      </c>
      <c r="T190" s="89">
        <v>0.75</v>
      </c>
      <c r="Y190" s="35">
        <f>'नमुना नंबर.९ सन-२०२५-२०२६'!F218+'नमुना नंबर.९ सन-२०२५-२०२६'!I218+'नमुना नंबर.९ सन-२०२५-२०२६'!L218+'नमुना नंबर.९ सन-२०२५-२०२६'!O218</f>
        <v>1104.5747676579927</v>
      </c>
      <c r="Z190" s="34"/>
      <c r="AA190" s="34"/>
      <c r="AB190" s="34"/>
      <c r="AC190" s="34"/>
      <c r="AD190" s="34"/>
      <c r="AE190" s="106"/>
      <c r="AF190" s="114"/>
      <c r="AG190" s="10">
        <f t="shared" si="24"/>
        <v>11838</v>
      </c>
      <c r="AH190" s="16">
        <f>'नमुना नंबर.९ सन-२०२५-२०२६'!I218+0</f>
        <v>30</v>
      </c>
      <c r="AI190" s="16">
        <f>'नमुना नंबर.९ सन-२०२५-२०२६'!F218+0</f>
        <v>294.57476765799254</v>
      </c>
      <c r="AJ190" s="10">
        <f>'नमुना नंबर.९ सन-२०२५-२०२६'!I218+0</f>
        <v>30</v>
      </c>
      <c r="AK190" s="10">
        <f>'नमुना नंबर.९ सन-२०२५-२०२६'!I218+0</f>
        <v>30</v>
      </c>
      <c r="AL190" s="10">
        <f>'नमुना नंबर.९ सन-२०२५-२०२६'!O218+0</f>
        <v>750</v>
      </c>
      <c r="AM190" s="16">
        <f t="shared" si="25"/>
        <v>1104.5747676579927</v>
      </c>
    </row>
    <row r="191" spans="2:44" ht="75" customHeight="1">
      <c r="B191" s="2">
        <v>591</v>
      </c>
      <c r="C191" s="31" t="s">
        <v>111</v>
      </c>
      <c r="D191" s="32"/>
      <c r="G191" s="34"/>
      <c r="H191" s="84" t="s">
        <v>809</v>
      </c>
      <c r="I191" s="2">
        <v>2013</v>
      </c>
      <c r="J191" s="33">
        <v>25</v>
      </c>
      <c r="K191" s="33">
        <v>25</v>
      </c>
      <c r="L191" s="34">
        <f t="shared" si="26"/>
        <v>625</v>
      </c>
      <c r="M191" s="35">
        <f t="shared" si="27"/>
        <v>58.085501858736059</v>
      </c>
      <c r="N191" s="34">
        <v>750</v>
      </c>
      <c r="O191" s="2">
        <v>15708</v>
      </c>
      <c r="P191" s="35">
        <f t="shared" si="22"/>
        <v>955971.18959107809</v>
      </c>
      <c r="Q191" s="37">
        <v>0.9</v>
      </c>
      <c r="R191" s="35">
        <v>1</v>
      </c>
      <c r="S191" s="35">
        <f t="shared" si="28"/>
        <v>860374.0706319703</v>
      </c>
      <c r="T191" s="89">
        <v>0.85</v>
      </c>
      <c r="Y191" s="35">
        <f>'नमुना नंबर.९ सन-२०२५-२०२६'!F219+'नमुना नंबर.९ सन-२०२५-२०२६'!I219+'नमुना नंबर.९ सन-२०२५-२०२६'!L219+'नमुना नंबर.९ सन-२०२५-२०२६'!O219</f>
        <v>1541.3179600371748</v>
      </c>
      <c r="Z191" s="34"/>
      <c r="AA191" s="34"/>
      <c r="AB191" s="34"/>
      <c r="AC191" s="34"/>
      <c r="AD191" s="34"/>
      <c r="AE191" s="106"/>
      <c r="AF191" s="114"/>
      <c r="AG191" s="9">
        <f t="shared" si="24"/>
        <v>16458</v>
      </c>
      <c r="AH191" s="13">
        <f>'नमुना नंबर.९ सन-२०२५-२०२६'!I219+0</f>
        <v>30</v>
      </c>
      <c r="AI191" s="13">
        <f>'नमुना नंबर.९ सन-२०२५-२०२६'!F219+0</f>
        <v>731.31796003717477</v>
      </c>
      <c r="AJ191" s="9">
        <f>'नमुना नंबर.९ सन-२०२५-२०२६'!I219+0</f>
        <v>30</v>
      </c>
      <c r="AK191" s="9">
        <f>'नमुना नंबर.९ सन-२०२५-२०२६'!I219+0</f>
        <v>30</v>
      </c>
      <c r="AL191" s="9">
        <f>'नमुना नंबर.९ सन-२०२५-२०२६'!O219+0</f>
        <v>750</v>
      </c>
      <c r="AM191" s="13">
        <f t="shared" si="25"/>
        <v>1541.3179600371748</v>
      </c>
      <c r="AN191" s="9"/>
      <c r="AO191" s="9"/>
      <c r="AP191" s="9"/>
      <c r="AQ191" s="9"/>
      <c r="AR191" s="9"/>
    </row>
    <row r="192" spans="2:44" ht="75" customHeight="1">
      <c r="B192" s="103"/>
      <c r="C192" s="104"/>
      <c r="D192" s="105"/>
      <c r="G192" s="84" t="s">
        <v>7</v>
      </c>
      <c r="H192" s="84" t="s">
        <v>157</v>
      </c>
      <c r="I192" s="2">
        <v>2013</v>
      </c>
      <c r="J192" s="33">
        <v>10</v>
      </c>
      <c r="K192" s="33">
        <v>27</v>
      </c>
      <c r="L192" s="34">
        <f t="shared" si="26"/>
        <v>270</v>
      </c>
      <c r="M192" s="35">
        <f t="shared" si="27"/>
        <v>25.092936802973977</v>
      </c>
      <c r="N192" s="52">
        <v>750</v>
      </c>
      <c r="O192" s="2">
        <v>0</v>
      </c>
      <c r="P192" s="35">
        <f t="shared" si="22"/>
        <v>18819.702602230482</v>
      </c>
      <c r="Q192" s="40">
        <v>1</v>
      </c>
      <c r="R192" s="35">
        <v>1</v>
      </c>
      <c r="S192" s="35">
        <f t="shared" si="28"/>
        <v>18819.702602230482</v>
      </c>
      <c r="T192" s="89">
        <v>1.6</v>
      </c>
      <c r="Y192" s="35">
        <f>'नमुना नंबर.९ सन-२०२५-२०२६'!F220+'नमुना नंबर.९ सन-२०२५-२०२६'!I220+'नमुना नंबर.९ सन-२०२५-२०२६'!L220+'नमुना नंबर.९ सन-२०२५-२०२६'!O220</f>
        <v>30.111524163568774</v>
      </c>
      <c r="Z192" s="34"/>
      <c r="AA192" s="34"/>
      <c r="AB192" s="34"/>
      <c r="AC192" s="34"/>
      <c r="AD192" s="34"/>
      <c r="AE192" s="106"/>
      <c r="AF192" s="117"/>
      <c r="AG192" s="14">
        <f t="shared" si="24"/>
        <v>750</v>
      </c>
      <c r="AH192" s="15">
        <f>'नमुना नंबर.९ सन-२०२५-२०२६'!I220+0</f>
        <v>0</v>
      </c>
      <c r="AI192" s="15">
        <f>'नमुना नंबर.९ सन-२०२५-२०२६'!F220+0</f>
        <v>30.111524163568774</v>
      </c>
      <c r="AJ192" s="14">
        <f>'नमुना नंबर.९ सन-२०२५-२०२६'!I220+0</f>
        <v>0</v>
      </c>
      <c r="AK192" s="14">
        <f>'नमुना नंबर.९ सन-२०२५-२०२६'!I220+0</f>
        <v>0</v>
      </c>
      <c r="AL192" s="14">
        <f>'नमुना नंबर.९ सन-२०२५-२०२६'!O220+0</f>
        <v>0</v>
      </c>
      <c r="AM192" s="15">
        <f t="shared" si="25"/>
        <v>30.111524163568774</v>
      </c>
      <c r="AN192" s="14"/>
      <c r="AO192" s="14"/>
      <c r="AP192" s="14"/>
      <c r="AQ192" s="14"/>
      <c r="AR192" s="14"/>
    </row>
    <row r="193" spans="2:44" ht="75" customHeight="1">
      <c r="B193" s="2">
        <v>572</v>
      </c>
      <c r="C193" s="31" t="s">
        <v>6</v>
      </c>
      <c r="D193" s="84" t="s">
        <v>789</v>
      </c>
      <c r="G193" s="84" t="s">
        <v>788</v>
      </c>
      <c r="H193" s="84" t="s">
        <v>786</v>
      </c>
      <c r="I193" s="2">
        <v>2020</v>
      </c>
      <c r="J193" s="33">
        <v>0</v>
      </c>
      <c r="K193" s="33">
        <v>0</v>
      </c>
      <c r="L193" s="34">
        <f t="shared" si="26"/>
        <v>0</v>
      </c>
      <c r="M193" s="35">
        <v>1302.3499999999999</v>
      </c>
      <c r="N193" s="34">
        <v>750</v>
      </c>
      <c r="O193" s="52">
        <v>11088</v>
      </c>
      <c r="P193" s="80">
        <f t="shared" si="22"/>
        <v>15417219.299999999</v>
      </c>
      <c r="Q193" s="36">
        <v>100</v>
      </c>
      <c r="R193" s="39">
        <v>1.2</v>
      </c>
      <c r="S193" s="72">
        <v>16503379.199999999</v>
      </c>
      <c r="T193" s="89">
        <v>0.75</v>
      </c>
      <c r="Y193" s="35">
        <f>'नमुना नंबर.९ सन-२०२५-२०२६'!F221+'नमुना नंबर.९ सन-२०२५-२०२६'!I221+'नमुना नंबर.९ सन-२०२५-२०२६'!L221+'नमुना नंबर.९ सन-२०२५-२०२६'!O221</f>
        <v>101656</v>
      </c>
      <c r="Z193" s="34"/>
      <c r="AA193" s="34"/>
      <c r="AB193" s="34"/>
      <c r="AC193" s="34"/>
      <c r="AD193" s="34"/>
      <c r="AE193" s="106"/>
      <c r="AF193" s="116"/>
      <c r="AG193" s="11">
        <f t="shared" si="24"/>
        <v>11838</v>
      </c>
      <c r="AH193" s="12">
        <f>'नमुना नंबर.९ सन-२०२५-२०२६'!I221+0</f>
        <v>0</v>
      </c>
      <c r="AI193" s="12">
        <f>'नमुना नंबर.९ सन-२०२५-२०२६'!F221+0</f>
        <v>101656</v>
      </c>
      <c r="AJ193" s="11">
        <f>'नमुना नंबर.९ सन-२०२५-२०२६'!I221+0</f>
        <v>0</v>
      </c>
      <c r="AK193" s="11">
        <f>'नमुना नंबर.९ सन-२०२५-२०२६'!I221+0</f>
        <v>0</v>
      </c>
      <c r="AL193" s="11">
        <f>'नमुना नंबर.९ सन-२०२५-२०२६'!O221+0</f>
        <v>0</v>
      </c>
      <c r="AM193" s="12">
        <f t="shared" si="25"/>
        <v>101656</v>
      </c>
      <c r="AN193" s="11"/>
      <c r="AO193" s="11"/>
      <c r="AP193" s="11"/>
      <c r="AQ193" s="11"/>
      <c r="AR193" s="11"/>
    </row>
    <row r="194" spans="2:44" ht="75" customHeight="1">
      <c r="B194" s="2">
        <v>73</v>
      </c>
      <c r="C194" s="31" t="s">
        <v>6</v>
      </c>
      <c r="D194" s="32"/>
      <c r="G194" s="84" t="s">
        <v>7</v>
      </c>
      <c r="H194" s="84" t="s">
        <v>167</v>
      </c>
      <c r="I194" s="2">
        <v>2006</v>
      </c>
      <c r="J194" s="33">
        <v>11</v>
      </c>
      <c r="K194" s="33">
        <v>30</v>
      </c>
      <c r="L194" s="34">
        <f t="shared" si="26"/>
        <v>330</v>
      </c>
      <c r="M194" s="35">
        <f t="shared" ref="M194:M257" si="29">L194/10.76</f>
        <v>30.669144981412639</v>
      </c>
      <c r="N194" s="34">
        <v>750</v>
      </c>
      <c r="O194" s="2">
        <v>15708</v>
      </c>
      <c r="P194" s="35">
        <f t="shared" si="22"/>
        <v>504752.78810408921</v>
      </c>
      <c r="Q194" s="37">
        <v>0.8</v>
      </c>
      <c r="R194" s="35">
        <v>1</v>
      </c>
      <c r="S194" s="35">
        <f t="shared" ref="S194:S257" si="30">M194*AG194*Q194*R194</f>
        <v>403802.23048327141</v>
      </c>
      <c r="T194" s="89">
        <v>0.85</v>
      </c>
      <c r="Y194" s="35">
        <f>'नमुना नंबर.९ सन-२०२५-२०२६'!F223+'नमुना नंबर.९ सन-२०२५-२०२६'!I223+'नमुना नंबर.९ सन-२०२५-२०२६'!L223+'नमुना नंबर.९ सन-२०२५-२०२६'!O223</f>
        <v>1153.2318959107806</v>
      </c>
      <c r="Z194" s="34"/>
      <c r="AA194" s="34"/>
      <c r="AB194" s="34"/>
      <c r="AC194" s="34"/>
      <c r="AD194" s="34"/>
      <c r="AE194" s="106"/>
      <c r="AF194" s="114"/>
      <c r="AG194" s="10">
        <f t="shared" si="24"/>
        <v>16458</v>
      </c>
      <c r="AH194" s="16">
        <f>'नमुना नंबर.९ सन-२०२५-२०२६'!I223+0</f>
        <v>30</v>
      </c>
      <c r="AI194" s="16">
        <f>'नमुना नंबर.९ सन-२०२५-२०२६'!F223+0</f>
        <v>343.23189591078068</v>
      </c>
      <c r="AJ194" s="10">
        <f>'नमुना नंबर.९ सन-२०२५-२०२६'!I223+0</f>
        <v>30</v>
      </c>
      <c r="AK194" s="10">
        <f>'नमुना नंबर.९ सन-२०२५-२०२६'!I223+0</f>
        <v>30</v>
      </c>
      <c r="AL194" s="10">
        <f>'नमुना नंबर.९ सन-२०२५-२०२६'!O223+0</f>
        <v>750</v>
      </c>
      <c r="AM194" s="16">
        <f t="shared" si="25"/>
        <v>1153.2318959107806</v>
      </c>
    </row>
    <row r="195" spans="2:44" ht="75" customHeight="1">
      <c r="B195" s="2">
        <v>37</v>
      </c>
      <c r="C195" s="31" t="s">
        <v>6</v>
      </c>
      <c r="D195" s="32"/>
      <c r="H195" s="84" t="s">
        <v>391</v>
      </c>
      <c r="I195" s="2">
        <v>2015</v>
      </c>
      <c r="J195" s="33">
        <v>29</v>
      </c>
      <c r="K195" s="33">
        <v>11</v>
      </c>
      <c r="L195" s="34">
        <f t="shared" si="26"/>
        <v>319</v>
      </c>
      <c r="M195" s="35">
        <f t="shared" si="29"/>
        <v>29.646840148698885</v>
      </c>
      <c r="N195" s="34">
        <v>750</v>
      </c>
      <c r="O195" s="2">
        <v>15708</v>
      </c>
      <c r="P195" s="35">
        <f t="shared" si="22"/>
        <v>487927.69516728626</v>
      </c>
      <c r="Q195" s="37">
        <v>1</v>
      </c>
      <c r="R195" s="35">
        <v>1</v>
      </c>
      <c r="S195" s="35">
        <f t="shared" si="30"/>
        <v>487927.69516728626</v>
      </c>
      <c r="T195" s="89">
        <v>0.85</v>
      </c>
      <c r="Y195" s="35">
        <f>'नमुना नंबर.९ सन-२०२५-२०२६'!F224+'नमुना नंबर.९ सन-२०२५-२०२६'!I224+'नमुना नंबर.९ सन-२०२५-२०२६'!L224+'नमुना नंबर.९ सन-२०२५-२०२६'!O224</f>
        <v>474.73854089219333</v>
      </c>
      <c r="Z195" s="34"/>
      <c r="AA195" s="34"/>
      <c r="AB195" s="34"/>
      <c r="AC195" s="34"/>
      <c r="AD195" s="34"/>
      <c r="AE195" s="106"/>
      <c r="AF195" s="114"/>
      <c r="AG195" s="10">
        <f t="shared" si="24"/>
        <v>16458</v>
      </c>
      <c r="AH195" s="16">
        <f>'नमुना नंबर.९ सन-२०२५-२०२६'!I224+0</f>
        <v>30</v>
      </c>
      <c r="AI195" s="16">
        <f>'नमुना नंबर.९ सन-२०२५-२०२६'!F224+0</f>
        <v>414.73854089219333</v>
      </c>
      <c r="AJ195" s="10">
        <f>'नमुना नंबर.९ सन-२०२५-२०२६'!I224+0</f>
        <v>30</v>
      </c>
      <c r="AK195" s="10">
        <f>'नमुना नंबर.९ सन-२०२५-२०२६'!I224+0</f>
        <v>30</v>
      </c>
      <c r="AL195" s="10">
        <f>'नमुना नंबर.९ सन-२०२५-२०२६'!O224+0</f>
        <v>0</v>
      </c>
      <c r="AM195" s="16">
        <f t="shared" si="25"/>
        <v>474.73854089219333</v>
      </c>
    </row>
    <row r="196" spans="2:44" ht="75" customHeight="1">
      <c r="B196" s="2">
        <v>158</v>
      </c>
      <c r="C196" s="31" t="s">
        <v>6</v>
      </c>
      <c r="D196" s="32"/>
      <c r="G196" s="151" t="s">
        <v>7</v>
      </c>
      <c r="H196" s="84" t="s">
        <v>209</v>
      </c>
      <c r="I196" s="2">
        <v>2010</v>
      </c>
      <c r="J196" s="33">
        <v>21</v>
      </c>
      <c r="K196" s="33">
        <v>53</v>
      </c>
      <c r="L196" s="34">
        <f t="shared" si="26"/>
        <v>1113</v>
      </c>
      <c r="M196" s="35">
        <f t="shared" si="29"/>
        <v>103.43866171003718</v>
      </c>
      <c r="N196" s="34">
        <v>750</v>
      </c>
      <c r="O196" s="2">
        <v>15708</v>
      </c>
      <c r="P196" s="35">
        <f t="shared" si="22"/>
        <v>1702393.494423792</v>
      </c>
      <c r="Q196" s="37">
        <v>0.9</v>
      </c>
      <c r="R196" s="35">
        <v>1</v>
      </c>
      <c r="S196" s="35">
        <f t="shared" si="30"/>
        <v>1532154.1449814129</v>
      </c>
      <c r="T196" s="89">
        <v>0.85</v>
      </c>
      <c r="Y196" s="35">
        <f>'नमुना नंबर.९ सन-२०२५-२०२६'!F225+'नमुना नंबर.९ सन-२०२५-२०२६'!I225+'नमुना नंबर.९ सन-२०२५-२०२६'!L225+'नमुना नंबर.९ सन-२०२५-२०२६'!O225</f>
        <v>2132.331023234201</v>
      </c>
      <c r="Z196" s="34"/>
      <c r="AA196" s="34"/>
      <c r="AB196" s="34"/>
      <c r="AC196" s="34"/>
      <c r="AD196" s="34"/>
      <c r="AE196" s="106"/>
      <c r="AF196" s="117"/>
      <c r="AG196" s="14">
        <f t="shared" si="24"/>
        <v>16458</v>
      </c>
      <c r="AH196" s="15">
        <f>'नमुना नंबर.९ सन-२०२५-२०२६'!I225+0</f>
        <v>40</v>
      </c>
      <c r="AI196" s="15">
        <f>'नमुना नंबर.९ सन-२०२५-२०२६'!F225+0</f>
        <v>1302.331023234201</v>
      </c>
      <c r="AJ196" s="14">
        <f>'नमुना नंबर.९ सन-२०२५-२०२६'!I225+0</f>
        <v>40</v>
      </c>
      <c r="AK196" s="14">
        <f>'नमुना नंबर.९ सन-२०२५-२०२६'!I225+0</f>
        <v>40</v>
      </c>
      <c r="AL196" s="14">
        <f>'नमुना नंबर.९ सन-२०२५-२०२६'!O225+0</f>
        <v>750</v>
      </c>
      <c r="AM196" s="15">
        <f t="shared" si="25"/>
        <v>2132.331023234201</v>
      </c>
      <c r="AN196" s="14"/>
      <c r="AO196" s="14"/>
      <c r="AP196" s="14"/>
      <c r="AQ196" s="14"/>
      <c r="AR196" s="14"/>
    </row>
    <row r="197" spans="2:44" ht="75" customHeight="1">
      <c r="B197" s="36">
        <v>265</v>
      </c>
      <c r="C197" s="31" t="s">
        <v>6</v>
      </c>
      <c r="D197" s="32"/>
      <c r="G197" s="151" t="s">
        <v>7</v>
      </c>
      <c r="H197" s="84" t="s">
        <v>206</v>
      </c>
      <c r="I197" s="2">
        <v>1997</v>
      </c>
      <c r="J197" s="33">
        <v>26</v>
      </c>
      <c r="K197" s="33">
        <v>19</v>
      </c>
      <c r="L197" s="34">
        <f t="shared" si="26"/>
        <v>494</v>
      </c>
      <c r="M197" s="35">
        <f t="shared" si="29"/>
        <v>45.910780669144984</v>
      </c>
      <c r="N197" s="34">
        <v>750</v>
      </c>
      <c r="O197" s="2">
        <v>11088</v>
      </c>
      <c r="P197" s="35">
        <f t="shared" si="22"/>
        <v>543491.82156133826</v>
      </c>
      <c r="Q197" s="37">
        <v>0.85</v>
      </c>
      <c r="R197" s="35">
        <v>1</v>
      </c>
      <c r="S197" s="35">
        <f t="shared" si="30"/>
        <v>461968.04832713748</v>
      </c>
      <c r="T197" s="89">
        <v>0.75</v>
      </c>
      <c r="Y197" s="35">
        <f>'नमुना नंबर.९ सन-२०२५-२०२६'!F226+'नमुना नंबर.९ सन-२०२५-२०२६'!I226+'नमुना नंबर.९ सन-२०२५-२०२६'!L226+'नमुना नंबर.९ सन-२०२५-२०२६'!O226</f>
        <v>1156.476036245353</v>
      </c>
      <c r="Z197" s="34"/>
      <c r="AA197" s="34"/>
      <c r="AB197" s="34"/>
      <c r="AC197" s="34"/>
      <c r="AD197" s="34"/>
      <c r="AE197" s="106"/>
      <c r="AF197" s="117"/>
      <c r="AG197" s="14">
        <f t="shared" si="24"/>
        <v>11838</v>
      </c>
      <c r="AH197" s="15">
        <f>'नमुना नंबर.९ सन-२०२५-२०२६'!I226+0</f>
        <v>30</v>
      </c>
      <c r="AI197" s="15">
        <f>'नमुना नंबर.९ सन-२०२५-२०२६'!F226+0</f>
        <v>346.4760362453531</v>
      </c>
      <c r="AJ197" s="14">
        <f>'नमुना नंबर.९ सन-२०२५-२०२६'!I226+0</f>
        <v>30</v>
      </c>
      <c r="AK197" s="14">
        <f>'नमुना नंबर.९ सन-२०२५-२०२६'!I226+0</f>
        <v>30</v>
      </c>
      <c r="AL197" s="14">
        <f>'नमुना नंबर.९ सन-२०२५-२०२६'!O226+0</f>
        <v>750</v>
      </c>
      <c r="AM197" s="15">
        <f t="shared" si="25"/>
        <v>1156.476036245353</v>
      </c>
      <c r="AN197" s="14"/>
      <c r="AO197" s="14"/>
      <c r="AP197" s="14"/>
      <c r="AQ197" s="14"/>
      <c r="AR197" s="14"/>
    </row>
    <row r="198" spans="2:44" ht="75" customHeight="1">
      <c r="B198" s="2">
        <v>63</v>
      </c>
      <c r="C198" s="31" t="s">
        <v>6</v>
      </c>
      <c r="D198" s="32"/>
      <c r="G198" s="84" t="s">
        <v>7</v>
      </c>
      <c r="H198" s="84" t="s">
        <v>159</v>
      </c>
      <c r="I198" s="2">
        <v>1996</v>
      </c>
      <c r="J198" s="33">
        <v>23</v>
      </c>
      <c r="K198" s="33">
        <v>10</v>
      </c>
      <c r="L198" s="34">
        <f t="shared" si="26"/>
        <v>230</v>
      </c>
      <c r="M198" s="35">
        <f t="shared" si="29"/>
        <v>21.375464684014869</v>
      </c>
      <c r="N198" s="34">
        <v>750</v>
      </c>
      <c r="O198" s="2">
        <v>11088</v>
      </c>
      <c r="P198" s="35">
        <f t="shared" si="22"/>
        <v>253042.75092936802</v>
      </c>
      <c r="Q198" s="37">
        <v>0.85</v>
      </c>
      <c r="R198" s="35">
        <v>1</v>
      </c>
      <c r="S198" s="35">
        <f t="shared" si="30"/>
        <v>215086.33828996282</v>
      </c>
      <c r="T198" s="89">
        <v>0.75</v>
      </c>
      <c r="Y198" s="35">
        <f>'नमुना नंबर.९ सन-२०२५-२०२६'!F227+'नमुना नंबर.९ सन-२०२५-२०२६'!I227+'नमुना नंबर.९ सन-२०२५-२०२६'!L227+'नमुना नंबर.९ सन-२०२५-२०२६'!O227</f>
        <v>951.31475371747206</v>
      </c>
      <c r="Z198" s="34"/>
      <c r="AA198" s="34"/>
      <c r="AB198" s="34"/>
      <c r="AC198" s="34"/>
      <c r="AD198" s="34"/>
      <c r="AE198" s="106"/>
      <c r="AF198" s="114"/>
      <c r="AG198" s="10">
        <f t="shared" si="24"/>
        <v>11838</v>
      </c>
      <c r="AH198" s="16">
        <f>'नमुना नंबर.९ सन-२०२५-२०२६'!I227+0</f>
        <v>20</v>
      </c>
      <c r="AI198" s="16">
        <f>'नमुना नंबर.९ सन-२०२५-२०२६'!F227+0</f>
        <v>161.31475371747212</v>
      </c>
      <c r="AJ198" s="10">
        <f>'नमुना नंबर.९ सन-२०२५-२०२६'!I227+0</f>
        <v>20</v>
      </c>
      <c r="AK198" s="10">
        <f>'नमुना नंबर.९ सन-२०२५-२०२६'!I227+0</f>
        <v>20</v>
      </c>
      <c r="AL198" s="10">
        <f>'नमुना नंबर.९ सन-२०२५-२०२६'!O227+0</f>
        <v>750</v>
      </c>
      <c r="AM198" s="16">
        <f t="shared" si="25"/>
        <v>951.31475371747206</v>
      </c>
    </row>
    <row r="199" spans="2:44" ht="75" customHeight="1">
      <c r="B199" s="2">
        <v>437</v>
      </c>
      <c r="C199" s="31" t="s">
        <v>92</v>
      </c>
      <c r="D199" s="32"/>
      <c r="G199" s="34"/>
      <c r="H199" s="84" t="s">
        <v>321</v>
      </c>
      <c r="I199" s="2">
        <v>2018</v>
      </c>
      <c r="J199" s="33">
        <v>30</v>
      </c>
      <c r="K199" s="33">
        <v>11</v>
      </c>
      <c r="L199" s="34">
        <f t="shared" si="26"/>
        <v>330</v>
      </c>
      <c r="M199" s="35">
        <f t="shared" si="29"/>
        <v>30.669144981412639</v>
      </c>
      <c r="N199" s="34">
        <v>750</v>
      </c>
      <c r="O199" s="2">
        <v>15708</v>
      </c>
      <c r="P199" s="35">
        <f t="shared" si="22"/>
        <v>504752.78810408921</v>
      </c>
      <c r="Q199" s="37">
        <v>1</v>
      </c>
      <c r="R199" s="35">
        <v>1</v>
      </c>
      <c r="S199" s="35">
        <f t="shared" si="30"/>
        <v>504752.78810408921</v>
      </c>
      <c r="T199" s="89">
        <v>0.85</v>
      </c>
      <c r="Y199" s="35">
        <f>'नमुना नंबर.९ सन-२०२५-२०२६'!F228+'नमुना नंबर.९ सन-२०२५-२०२६'!I228+'नमुना नंबर.९ सन-२०२५-२०२६'!L228+'नमुना नंबर.९ सन-२०२५-२०२६'!O228</f>
        <v>689.03986988847578</v>
      </c>
      <c r="Z199" s="34"/>
      <c r="AA199" s="34"/>
      <c r="AB199" s="34"/>
      <c r="AC199" s="34"/>
      <c r="AD199" s="34"/>
      <c r="AE199" s="106"/>
      <c r="AF199" s="114"/>
      <c r="AG199" s="10">
        <f t="shared" si="24"/>
        <v>16458</v>
      </c>
      <c r="AH199" s="16">
        <f>'नमुना नंबर.९ सन-२०२५-२०२६'!I228+0</f>
        <v>30</v>
      </c>
      <c r="AI199" s="16">
        <f>'नमुना नंबर.९ सन-२०२५-२०२६'!F228+0</f>
        <v>429.03986988847583</v>
      </c>
      <c r="AJ199" s="10">
        <f>'नमुना नंबर.९ सन-२०२५-२०२६'!I228+0</f>
        <v>30</v>
      </c>
      <c r="AK199" s="10">
        <f>'नमुना नंबर.९ सन-२०२५-२०२६'!I228+0</f>
        <v>30</v>
      </c>
      <c r="AL199" s="10">
        <f>'नमुना नंबर.९ सन-२०२५-२०२६'!O228+0</f>
        <v>200</v>
      </c>
      <c r="AM199" s="16">
        <f t="shared" si="25"/>
        <v>689.03986988847578</v>
      </c>
    </row>
    <row r="200" spans="2:44" ht="75" customHeight="1">
      <c r="B200" s="2">
        <v>187</v>
      </c>
      <c r="C200" s="31" t="s">
        <v>6</v>
      </c>
      <c r="D200" s="32"/>
      <c r="G200" s="151" t="s">
        <v>7</v>
      </c>
      <c r="H200" s="84" t="s">
        <v>228</v>
      </c>
      <c r="I200" s="2">
        <v>2006</v>
      </c>
      <c r="J200" s="33">
        <v>12</v>
      </c>
      <c r="K200" s="33">
        <v>17</v>
      </c>
      <c r="L200" s="34">
        <f t="shared" si="26"/>
        <v>204</v>
      </c>
      <c r="M200" s="35">
        <f t="shared" si="29"/>
        <v>18.959107806691449</v>
      </c>
      <c r="N200" s="34">
        <v>750</v>
      </c>
      <c r="O200" s="2">
        <v>11088</v>
      </c>
      <c r="P200" s="35">
        <f t="shared" si="22"/>
        <v>224437.91821561338</v>
      </c>
      <c r="Q200" s="37">
        <v>0.85</v>
      </c>
      <c r="R200" s="35">
        <v>1</v>
      </c>
      <c r="S200" s="35">
        <f t="shared" si="30"/>
        <v>190772.23048327136</v>
      </c>
      <c r="T200" s="89">
        <v>0.75</v>
      </c>
      <c r="Y200" s="35">
        <f>'नमुना नंबर.९ सन-२०२५-२०२६'!F230+'नमुना नंबर.९ सन-२०२५-२०२६'!I230+'नमुना नंबर.९ सन-२०२५-२०२६'!L230+'नमुना नंबर.९ सन-२०२५-२०२६'!O230</f>
        <v>953.07917286245356</v>
      </c>
      <c r="Z200" s="34"/>
      <c r="AA200" s="34"/>
      <c r="AB200" s="34"/>
      <c r="AC200" s="34"/>
      <c r="AD200" s="34"/>
      <c r="AE200" s="108" t="s">
        <v>1147</v>
      </c>
      <c r="AF200" s="114"/>
      <c r="AG200" s="10">
        <f t="shared" si="24"/>
        <v>11838</v>
      </c>
      <c r="AH200" s="16">
        <f>'नमुना नंबर.९ सन-२०२५-२०२६'!I230+0</f>
        <v>30</v>
      </c>
      <c r="AI200" s="16">
        <f>'नमुना नंबर.९ सन-२०२५-२०२६'!F230+0</f>
        <v>143.0791728624535</v>
      </c>
      <c r="AJ200" s="10">
        <f>'नमुना नंबर.९ सन-२०२५-२०२६'!I230+0</f>
        <v>30</v>
      </c>
      <c r="AK200" s="10">
        <f>'नमुना नंबर.९ सन-२०२५-२०२६'!I230+0</f>
        <v>30</v>
      </c>
      <c r="AL200" s="10">
        <f>'नमुना नंबर.९ सन-२०२५-२०२६'!O230+0</f>
        <v>750</v>
      </c>
      <c r="AM200" s="16">
        <f t="shared" si="25"/>
        <v>953.07917286245356</v>
      </c>
    </row>
    <row r="201" spans="2:44" ht="75" customHeight="1">
      <c r="B201" s="2">
        <v>111</v>
      </c>
      <c r="C201" s="31" t="s">
        <v>6</v>
      </c>
      <c r="D201" s="32"/>
      <c r="G201" s="84" t="s">
        <v>7</v>
      </c>
      <c r="H201" s="84" t="s">
        <v>185</v>
      </c>
      <c r="I201" s="2">
        <v>1986</v>
      </c>
      <c r="J201" s="33">
        <v>15</v>
      </c>
      <c r="K201" s="33">
        <v>43</v>
      </c>
      <c r="L201" s="34">
        <f t="shared" si="26"/>
        <v>645</v>
      </c>
      <c r="M201" s="35">
        <f t="shared" si="29"/>
        <v>59.944237918215613</v>
      </c>
      <c r="N201" s="34">
        <v>750</v>
      </c>
      <c r="O201" s="2">
        <v>11088</v>
      </c>
      <c r="P201" s="35">
        <f t="shared" si="22"/>
        <v>709619.88847583637</v>
      </c>
      <c r="Q201" s="37">
        <v>0.85</v>
      </c>
      <c r="R201" s="35">
        <v>1</v>
      </c>
      <c r="S201" s="35">
        <f t="shared" si="30"/>
        <v>603176.90520446096</v>
      </c>
      <c r="T201" s="89">
        <v>0.75</v>
      </c>
      <c r="Y201" s="35">
        <f>'नमुना नंबर.९ सन-२०२५-२०२६'!F231+'नमुना नंबर.९ सन-२०२५-२०२६'!I231+'नमुना नंबर.९ सन-२०२५-२०२६'!L231+'नमुना नंबर.९ सन-२०२५-२०२६'!O231</f>
        <v>1262.3826789033455</v>
      </c>
      <c r="Z201" s="34"/>
      <c r="AA201" s="34"/>
      <c r="AB201" s="34"/>
      <c r="AC201" s="34"/>
      <c r="AD201" s="34"/>
      <c r="AE201" s="106"/>
      <c r="AF201" s="114"/>
      <c r="AG201" s="9">
        <f t="shared" si="24"/>
        <v>11838</v>
      </c>
      <c r="AH201" s="13">
        <f>'नमुना नंबर.९ सन-२०२५-२०२६'!I231+0</f>
        <v>30</v>
      </c>
      <c r="AI201" s="13">
        <f>'नमुना नंबर.९ सन-२०२५-२०२६'!F231+0</f>
        <v>452.38267890334566</v>
      </c>
      <c r="AJ201" s="9">
        <f>'नमुना नंबर.९ सन-२०२५-२०२६'!I231+0</f>
        <v>30</v>
      </c>
      <c r="AK201" s="9">
        <f>'नमुना नंबर.९ सन-२०२५-२०२६'!I231+0</f>
        <v>30</v>
      </c>
      <c r="AL201" s="9">
        <f>'नमुना नंबर.९ सन-२०२५-२०२६'!O231+0</f>
        <v>750</v>
      </c>
      <c r="AM201" s="13">
        <f t="shared" si="25"/>
        <v>1262.3826789033455</v>
      </c>
      <c r="AN201" s="9"/>
      <c r="AO201" s="9"/>
      <c r="AP201" s="9"/>
      <c r="AQ201" s="9"/>
      <c r="AR201" s="9"/>
    </row>
    <row r="202" spans="2:44" ht="75" customHeight="1">
      <c r="B202" s="2">
        <v>298</v>
      </c>
      <c r="C202" s="31" t="s">
        <v>6</v>
      </c>
      <c r="D202" s="32"/>
      <c r="G202" s="34"/>
      <c r="H202" s="84" t="s">
        <v>937</v>
      </c>
      <c r="I202" s="2">
        <v>2022</v>
      </c>
      <c r="J202" s="33">
        <v>24</v>
      </c>
      <c r="K202" s="33">
        <v>40</v>
      </c>
      <c r="L202" s="34">
        <f t="shared" si="26"/>
        <v>960</v>
      </c>
      <c r="M202" s="35">
        <f t="shared" si="29"/>
        <v>89.219330855018583</v>
      </c>
      <c r="N202" s="34">
        <v>750</v>
      </c>
      <c r="O202" s="2">
        <v>15708</v>
      </c>
      <c r="P202" s="35">
        <f t="shared" si="22"/>
        <v>1468371.7472118959</v>
      </c>
      <c r="Q202" s="37">
        <v>0.95</v>
      </c>
      <c r="R202" s="35">
        <v>1</v>
      </c>
      <c r="S202" s="35">
        <f t="shared" si="30"/>
        <v>1394953.159851301</v>
      </c>
      <c r="T202" s="89">
        <v>0.85</v>
      </c>
      <c r="Y202" s="35">
        <f>'नमुना नंबर.९ सन-२०२५-२०२६'!F232+'नमुना नंबर.९ सन-२०२५-२०२६'!I232+'नमुना नंबर.९ सन-२०२५-२०२६'!L232+'नमुना नंबर.९ सन-२०२५-२०२६'!O232</f>
        <v>2329</v>
      </c>
      <c r="Z202" s="34"/>
      <c r="AA202" s="34"/>
      <c r="AB202" s="34"/>
      <c r="AC202" s="34"/>
      <c r="AD202" s="34"/>
      <c r="AE202" s="106"/>
      <c r="AF202" s="117"/>
      <c r="AG202" s="14">
        <f t="shared" si="24"/>
        <v>16458</v>
      </c>
      <c r="AH202" s="15">
        <f>'नमुना नंबर.९ सन-२०२५-२०२६'!I232+0</f>
        <v>60</v>
      </c>
      <c r="AI202" s="15">
        <f>'नमुना नंबर.९ सन-२०२५-२०२६'!F232+0</f>
        <v>1459</v>
      </c>
      <c r="AJ202" s="14">
        <f>'नमुना नंबर.९ सन-२०२५-२०२६'!I232+0</f>
        <v>60</v>
      </c>
      <c r="AK202" s="14">
        <f>'नमुना नंबर.९ सन-२०२५-२०२६'!I232+0</f>
        <v>60</v>
      </c>
      <c r="AL202" s="14">
        <f>'नमुना नंबर.९ सन-२०२५-२०२६'!O232+0</f>
        <v>750</v>
      </c>
      <c r="AM202" s="15">
        <f t="shared" si="25"/>
        <v>2329</v>
      </c>
      <c r="AN202" s="14"/>
      <c r="AO202" s="14"/>
      <c r="AP202" s="14"/>
      <c r="AQ202" s="14"/>
      <c r="AR202" s="14"/>
    </row>
    <row r="203" spans="2:44" ht="75" customHeight="1">
      <c r="B203" s="2">
        <v>256</v>
      </c>
      <c r="C203" s="31" t="s">
        <v>6</v>
      </c>
      <c r="D203" s="32"/>
      <c r="G203" s="34"/>
      <c r="H203" s="84" t="s">
        <v>1109</v>
      </c>
      <c r="I203" s="2">
        <v>2025</v>
      </c>
      <c r="J203" s="33">
        <v>21</v>
      </c>
      <c r="K203" s="33">
        <v>12</v>
      </c>
      <c r="L203" s="34">
        <f t="shared" si="26"/>
        <v>252</v>
      </c>
      <c r="M203" s="35">
        <f t="shared" si="29"/>
        <v>23.42007434944238</v>
      </c>
      <c r="N203" s="34">
        <v>750</v>
      </c>
      <c r="O203" s="2">
        <v>15708</v>
      </c>
      <c r="P203" s="35">
        <f t="shared" ref="P203:P266" si="31">M203*AG203</f>
        <v>385447.58364312269</v>
      </c>
      <c r="Q203" s="37">
        <v>1</v>
      </c>
      <c r="R203" s="35">
        <v>1</v>
      </c>
      <c r="S203" s="35">
        <f t="shared" si="30"/>
        <v>385447.58364312269</v>
      </c>
      <c r="T203" s="89">
        <v>0.85</v>
      </c>
      <c r="Y203" s="35">
        <f>'नमुना नंबर.९ सन-२०२५-२०२६'!F233+'नमुना नंबर.९ सन-२०२५-२०२६'!I233+'नमुना नंबर.९ सन-२०२५-२०२६'!L233+'नमुना नंबर.९ सन-२०२५-२०२६'!O233</f>
        <v>587.63044609665428</v>
      </c>
      <c r="Z203" s="34"/>
      <c r="AA203" s="34"/>
      <c r="AB203" s="34"/>
      <c r="AC203" s="34"/>
      <c r="AD203" s="34"/>
      <c r="AE203" s="106"/>
      <c r="AF203" s="114"/>
      <c r="AG203" s="10">
        <f t="shared" ref="AG203:AG266" si="32">SUM(N203:O203)</f>
        <v>16458</v>
      </c>
      <c r="AH203" s="16">
        <f>'नमुना नंबर.९ सन-२०२५-२०२६'!I233+0</f>
        <v>30</v>
      </c>
      <c r="AI203" s="16">
        <f>'नमुना नंबर.९ सन-२०२५-२०२६'!F233+0</f>
        <v>327.63044609665428</v>
      </c>
      <c r="AJ203" s="10">
        <f>'नमुना नंबर.९ सन-२०२५-२०२६'!I233+0</f>
        <v>30</v>
      </c>
      <c r="AK203" s="10">
        <f>'नमुना नंबर.९ सन-२०२५-२०२६'!I233+0</f>
        <v>30</v>
      </c>
      <c r="AL203" s="10">
        <f>'नमुना नंबर.९ सन-२०२५-२०२६'!O233+0</f>
        <v>200</v>
      </c>
      <c r="AM203" s="16">
        <f t="shared" ref="AM203:AM266" si="33">AI203+AJ203+AK203+AL203</f>
        <v>587.63044609665428</v>
      </c>
    </row>
    <row r="204" spans="2:44" ht="75" customHeight="1">
      <c r="B204" s="2">
        <v>602</v>
      </c>
      <c r="C204" s="43" t="s">
        <v>112</v>
      </c>
      <c r="D204" s="32"/>
      <c r="G204" s="34"/>
      <c r="H204" s="84" t="s">
        <v>853</v>
      </c>
      <c r="I204" s="2">
        <v>2022</v>
      </c>
      <c r="J204" s="33">
        <v>18</v>
      </c>
      <c r="K204" s="33">
        <v>21</v>
      </c>
      <c r="L204" s="34">
        <f t="shared" si="26"/>
        <v>378</v>
      </c>
      <c r="M204" s="35">
        <f t="shared" si="29"/>
        <v>35.130111524163567</v>
      </c>
      <c r="N204" s="34">
        <v>750</v>
      </c>
      <c r="O204" s="2">
        <v>15708</v>
      </c>
      <c r="P204" s="35">
        <f t="shared" si="31"/>
        <v>578171.37546468398</v>
      </c>
      <c r="Q204" s="37">
        <v>1</v>
      </c>
      <c r="R204" s="35">
        <v>1</v>
      </c>
      <c r="S204" s="35">
        <f t="shared" si="30"/>
        <v>578171.37546468398</v>
      </c>
      <c r="T204" s="89">
        <v>0.85</v>
      </c>
      <c r="Y204" s="35">
        <f>'नमुना नंबर.९ सन-२०२५-२०२६'!F234+'नमुना नंबर.९ सन-२०२५-२०२६'!I234+'नमुना नंबर.९ सन-२०२५-२०२६'!L234+'नमुना नंबर.९ सन-२०२५-२०२६'!O234</f>
        <v>751.44566914498137</v>
      </c>
      <c r="Z204" s="34"/>
      <c r="AA204" s="34"/>
      <c r="AB204" s="34"/>
      <c r="AC204" s="34"/>
      <c r="AD204" s="34"/>
      <c r="AE204" s="106"/>
      <c r="AF204" s="114"/>
      <c r="AG204" s="9">
        <f t="shared" si="32"/>
        <v>16458</v>
      </c>
      <c r="AH204" s="13">
        <f>'नमुना नंबर.९ सन-२०२५-२०२६'!I234+0</f>
        <v>30</v>
      </c>
      <c r="AI204" s="13">
        <f>'नमुना नंबर.९ सन-२०२५-२०२६'!F234+0</f>
        <v>491.44566914498131</v>
      </c>
      <c r="AJ204" s="9">
        <f>'नमुना नंबर.९ सन-२०२५-२०२६'!I234+0</f>
        <v>30</v>
      </c>
      <c r="AK204" s="9">
        <f>'नमुना नंबर.९ सन-२०२५-२०२६'!I234+0</f>
        <v>30</v>
      </c>
      <c r="AL204" s="9">
        <f>'नमुना नंबर.९ सन-२०२५-२०२६'!O234+0</f>
        <v>200</v>
      </c>
      <c r="AM204" s="13">
        <f t="shared" si="33"/>
        <v>751.44566914498137</v>
      </c>
      <c r="AN204" s="9"/>
      <c r="AO204" s="9"/>
      <c r="AP204" s="9"/>
      <c r="AQ204" s="9"/>
      <c r="AR204" s="9"/>
    </row>
    <row r="205" spans="2:44" ht="75" customHeight="1">
      <c r="B205" s="2">
        <v>443</v>
      </c>
      <c r="C205" s="31" t="s">
        <v>92</v>
      </c>
      <c r="D205" s="32"/>
      <c r="G205" s="34"/>
      <c r="H205" s="84" t="s">
        <v>316</v>
      </c>
      <c r="I205" s="2">
        <v>2001</v>
      </c>
      <c r="J205" s="33">
        <v>22</v>
      </c>
      <c r="K205" s="33">
        <v>17</v>
      </c>
      <c r="L205" s="34">
        <f t="shared" si="26"/>
        <v>374</v>
      </c>
      <c r="M205" s="35">
        <f t="shared" si="29"/>
        <v>34.758364312267659</v>
      </c>
      <c r="N205" s="34">
        <v>750</v>
      </c>
      <c r="O205" s="2">
        <v>15708</v>
      </c>
      <c r="P205" s="35">
        <f t="shared" si="31"/>
        <v>572053.15985130111</v>
      </c>
      <c r="Q205" s="37">
        <v>0.8</v>
      </c>
      <c r="R205" s="35">
        <v>1</v>
      </c>
      <c r="S205" s="35">
        <f t="shared" si="30"/>
        <v>457642.52788104094</v>
      </c>
      <c r="T205" s="89">
        <v>0.85</v>
      </c>
      <c r="Y205" s="35">
        <f>'नमुना नंबर.९ सन-२०२५-२०२६'!F235+'नमुना नंबर.९ सन-२०२५-२०२६'!I235+'नमुना नंबर.९ सन-२०२५-२०२६'!L235+'नमुना नंबर.९ सन-२०२५-२०२६'!O235</f>
        <v>648.99614869888478</v>
      </c>
      <c r="Z205" s="34"/>
      <c r="AA205" s="34"/>
      <c r="AB205" s="34"/>
      <c r="AC205" s="34"/>
      <c r="AD205" s="34"/>
      <c r="AE205" s="106"/>
      <c r="AF205" s="117"/>
      <c r="AG205" s="14">
        <f t="shared" si="32"/>
        <v>16458</v>
      </c>
      <c r="AH205" s="15">
        <f>'नमुना नंबर.९ सन-२०२५-२०२६'!I235+0</f>
        <v>30</v>
      </c>
      <c r="AI205" s="15">
        <f>'नमुना नंबर.९ सन-२०२५-२०२६'!F235+0</f>
        <v>388.99614869888478</v>
      </c>
      <c r="AJ205" s="14">
        <f>'नमुना नंबर.९ सन-२०२५-२०२६'!I235+0</f>
        <v>30</v>
      </c>
      <c r="AK205" s="14">
        <f>'नमुना नंबर.९ सन-२०२५-२०२६'!I235+0</f>
        <v>30</v>
      </c>
      <c r="AL205" s="14">
        <f>'नमुना नंबर.९ सन-२०२५-२०२६'!O235+0</f>
        <v>200</v>
      </c>
      <c r="AM205" s="15">
        <f t="shared" si="33"/>
        <v>648.99614869888478</v>
      </c>
      <c r="AN205" s="14"/>
      <c r="AO205" s="14"/>
      <c r="AP205" s="14"/>
      <c r="AQ205" s="14"/>
      <c r="AR205" s="14"/>
    </row>
    <row r="206" spans="2:44" ht="69" customHeight="1">
      <c r="B206" s="2">
        <v>499</v>
      </c>
      <c r="C206" s="31" t="s">
        <v>92</v>
      </c>
      <c r="D206" s="32"/>
      <c r="H206" s="84" t="s">
        <v>336</v>
      </c>
      <c r="I206" s="2">
        <v>1997</v>
      </c>
      <c r="J206" s="33">
        <v>18</v>
      </c>
      <c r="K206" s="33">
        <v>15</v>
      </c>
      <c r="L206" s="34">
        <f t="shared" si="26"/>
        <v>270</v>
      </c>
      <c r="M206" s="35">
        <f t="shared" si="29"/>
        <v>25.092936802973977</v>
      </c>
      <c r="N206" s="34">
        <v>750</v>
      </c>
      <c r="O206" s="2">
        <v>15708</v>
      </c>
      <c r="P206" s="35">
        <f t="shared" si="31"/>
        <v>412979.55390334572</v>
      </c>
      <c r="Q206" s="37">
        <v>0.7</v>
      </c>
      <c r="R206" s="35">
        <v>1</v>
      </c>
      <c r="S206" s="35">
        <f t="shared" si="30"/>
        <v>289085.68773234199</v>
      </c>
      <c r="T206" s="89">
        <v>0.85</v>
      </c>
      <c r="Y206" s="35">
        <f>'नमुना नंबर.९ सन-२०२५-२०२६'!F237+'नमुना नंबर.९ सन-२०२५-२०२६'!I237+'नमुना नंबर.९ सन-२०२५-२०२६'!L237+'नमुना नंबर.९ सन-२०२५-२०२६'!O237</f>
        <v>485.72283457249068</v>
      </c>
      <c r="Z206" s="34"/>
      <c r="AA206" s="34"/>
      <c r="AB206" s="34"/>
      <c r="AC206" s="34"/>
      <c r="AD206" s="34"/>
      <c r="AE206" s="106"/>
      <c r="AF206" s="114"/>
      <c r="AG206" s="10">
        <f t="shared" si="32"/>
        <v>16458</v>
      </c>
      <c r="AH206" s="16">
        <f>'नमुना नंबर.९ सन-२०२५-२०२६'!I237+0</f>
        <v>20</v>
      </c>
      <c r="AI206" s="16">
        <f>'नमुना नंबर.९ सन-२०२५-२०२६'!F237+0</f>
        <v>245.72283457249065</v>
      </c>
      <c r="AJ206" s="10">
        <f>'नमुना नंबर.९ सन-२०२५-२०२६'!I237+0</f>
        <v>20</v>
      </c>
      <c r="AK206" s="10">
        <f>'नमुना नंबर.९ सन-२०२५-२०२६'!I237+0</f>
        <v>20</v>
      </c>
      <c r="AL206" s="10">
        <f>'नमुना नंबर.९ सन-२०२५-२०२६'!O237+0</f>
        <v>200</v>
      </c>
      <c r="AM206" s="16">
        <f t="shared" si="33"/>
        <v>485.72283457249068</v>
      </c>
    </row>
    <row r="207" spans="2:44" ht="76.900000000000006" customHeight="1">
      <c r="B207" s="2">
        <v>332</v>
      </c>
      <c r="C207" s="31" t="s">
        <v>6</v>
      </c>
      <c r="D207" s="32"/>
      <c r="G207" s="151" t="s">
        <v>7</v>
      </c>
      <c r="H207" s="84" t="s">
        <v>157</v>
      </c>
      <c r="I207" s="2">
        <v>2001</v>
      </c>
      <c r="J207" s="33">
        <v>20</v>
      </c>
      <c r="K207" s="33">
        <v>20</v>
      </c>
      <c r="L207" s="34">
        <f t="shared" si="26"/>
        <v>400</v>
      </c>
      <c r="M207" s="35">
        <f t="shared" si="29"/>
        <v>37.174721189591082</v>
      </c>
      <c r="N207" s="52">
        <v>750</v>
      </c>
      <c r="O207" s="2">
        <v>0</v>
      </c>
      <c r="P207" s="35">
        <f t="shared" si="31"/>
        <v>27881.040892193312</v>
      </c>
      <c r="Q207" s="37">
        <v>1</v>
      </c>
      <c r="R207" s="35">
        <v>1</v>
      </c>
      <c r="S207" s="35">
        <f t="shared" si="30"/>
        <v>27881.040892193312</v>
      </c>
      <c r="T207" s="89">
        <v>1.6</v>
      </c>
      <c r="Y207" s="35">
        <f>'नमुना नंबर.९ सन-२०२५-२०२६'!F238+'नमुना नंबर.९ सन-२०२५-२०२६'!I238+'नमुना नंबर.९ सन-२०२५-२०२६'!L238+'नमुना नंबर.९ सन-२०२५-२०२६'!O238</f>
        <v>44.609665427509299</v>
      </c>
      <c r="Z207" s="34"/>
      <c r="AA207" s="34"/>
      <c r="AB207" s="34"/>
      <c r="AC207" s="34"/>
      <c r="AD207" s="34"/>
      <c r="AE207" s="106"/>
      <c r="AF207" s="117"/>
      <c r="AG207" s="14">
        <f t="shared" si="32"/>
        <v>750</v>
      </c>
      <c r="AH207" s="15">
        <f>'नमुना नंबर.९ सन-२०२५-२०२६'!I238+0</f>
        <v>0</v>
      </c>
      <c r="AI207" s="15">
        <f>'नमुना नंबर.९ सन-२०२५-२०२६'!F238+0</f>
        <v>44.609665427509299</v>
      </c>
      <c r="AJ207" s="14">
        <f>'नमुना नंबर.९ सन-२०२५-२०२६'!I238+0</f>
        <v>0</v>
      </c>
      <c r="AK207" s="14">
        <f>'नमुना नंबर.९ सन-२०२५-२०२६'!I238+0</f>
        <v>0</v>
      </c>
      <c r="AL207" s="14">
        <f>'नमुना नंबर.९ सन-२०२५-२०२६'!O238+0</f>
        <v>0</v>
      </c>
      <c r="AM207" s="15">
        <f t="shared" si="33"/>
        <v>44.609665427509299</v>
      </c>
      <c r="AN207" s="14"/>
      <c r="AO207" s="14"/>
      <c r="AP207" s="14"/>
      <c r="AQ207" s="14"/>
      <c r="AR207" s="14"/>
    </row>
    <row r="208" spans="2:44" ht="66.599999999999994" customHeight="1">
      <c r="B208" s="2">
        <v>598</v>
      </c>
      <c r="C208" s="31" t="s">
        <v>111</v>
      </c>
      <c r="D208" s="32"/>
      <c r="G208" s="34"/>
      <c r="H208" s="84" t="s">
        <v>376</v>
      </c>
      <c r="I208" s="2">
        <v>2013</v>
      </c>
      <c r="J208" s="33">
        <v>18</v>
      </c>
      <c r="K208" s="33">
        <v>21</v>
      </c>
      <c r="L208" s="34">
        <f t="shared" si="26"/>
        <v>378</v>
      </c>
      <c r="M208" s="35">
        <f t="shared" si="29"/>
        <v>35.130111524163567</v>
      </c>
      <c r="N208" s="34">
        <v>750</v>
      </c>
      <c r="O208" s="2">
        <v>11088</v>
      </c>
      <c r="P208" s="35">
        <f t="shared" si="31"/>
        <v>415870.26022304833</v>
      </c>
      <c r="Q208" s="37">
        <v>0.9</v>
      </c>
      <c r="R208" s="35">
        <v>1</v>
      </c>
      <c r="S208" s="35">
        <f t="shared" si="30"/>
        <v>374283.23420074349</v>
      </c>
      <c r="T208" s="89">
        <v>0.75</v>
      </c>
      <c r="Y208" s="35">
        <f>'नमुना नंबर.९ सन-२०२५-२०२६'!F239+'नमुना नंबर.९ सन-२०२५-२०२६'!I239+'नमुना नंबर.९ सन-२०२५-२०२६'!L239+'नमुना नंबर.९ सन-२०२५-२०२६'!O239</f>
        <v>540.71242565055763</v>
      </c>
      <c r="Z208" s="34"/>
      <c r="AA208" s="34"/>
      <c r="AB208" s="34"/>
      <c r="AC208" s="34"/>
      <c r="AD208" s="34"/>
      <c r="AE208" s="106"/>
      <c r="AF208" s="114"/>
      <c r="AG208" s="9">
        <f t="shared" si="32"/>
        <v>11838</v>
      </c>
      <c r="AH208" s="13">
        <f>'नमुना नंबर.९ सन-२०२५-२०२६'!I239+0</f>
        <v>30</v>
      </c>
      <c r="AI208" s="13">
        <f>'नमुना नंबर.९ सन-२०२५-२०२६'!F239+0</f>
        <v>280.71242565055763</v>
      </c>
      <c r="AJ208" s="9">
        <f>'नमुना नंबर.९ सन-२०२५-२०२६'!I239+0</f>
        <v>30</v>
      </c>
      <c r="AK208" s="9">
        <f>'नमुना नंबर.९ सन-२०२५-२०२६'!I239+0</f>
        <v>30</v>
      </c>
      <c r="AL208" s="9">
        <f>'नमुना नंबर.९ सन-२०२५-२०२६'!O239+0</f>
        <v>200</v>
      </c>
      <c r="AM208" s="13">
        <f t="shared" si="33"/>
        <v>540.71242565055763</v>
      </c>
      <c r="AN208" s="9"/>
      <c r="AO208" s="9"/>
      <c r="AP208" s="9"/>
      <c r="AQ208" s="9"/>
      <c r="AR208" s="9"/>
    </row>
    <row r="209" spans="2:44" ht="66.599999999999994" customHeight="1">
      <c r="B209" s="2">
        <v>131</v>
      </c>
      <c r="C209" s="31" t="s">
        <v>6</v>
      </c>
      <c r="D209" s="32"/>
      <c r="G209" s="84" t="s">
        <v>7</v>
      </c>
      <c r="H209" s="84" t="s">
        <v>197</v>
      </c>
      <c r="I209" s="2">
        <v>2010</v>
      </c>
      <c r="J209" s="33">
        <v>17</v>
      </c>
      <c r="K209" s="33">
        <v>15</v>
      </c>
      <c r="L209" s="34">
        <f t="shared" si="26"/>
        <v>255</v>
      </c>
      <c r="M209" s="35">
        <f t="shared" si="29"/>
        <v>23.698884758364311</v>
      </c>
      <c r="N209" s="34">
        <v>750</v>
      </c>
      <c r="O209" s="2">
        <v>11088</v>
      </c>
      <c r="P209" s="35">
        <f t="shared" si="31"/>
        <v>280547.39776951674</v>
      </c>
      <c r="Q209" s="37">
        <v>0.9</v>
      </c>
      <c r="R209" s="35">
        <v>1</v>
      </c>
      <c r="S209" s="35">
        <f t="shared" si="30"/>
        <v>252492.65799256507</v>
      </c>
      <c r="T209" s="89">
        <v>0.75</v>
      </c>
      <c r="Y209" s="35" t="e">
        <f>'नमुना नंबर.९ सन-२०२५-२०२६'!#REF!+'नमुना नंबर.९ सन-२०२५-२०२६'!#REF!+'नमुना नंबर.९ सन-२०२५-२०२६'!#REF!+'नमुना नंबर.९ सन-२०२५-२०२६'!#REF!</f>
        <v>#REF!</v>
      </c>
      <c r="Z209" s="34"/>
      <c r="AA209" s="34"/>
      <c r="AB209" s="34"/>
      <c r="AC209" s="34"/>
      <c r="AD209" s="34"/>
      <c r="AE209" s="108" t="s">
        <v>878</v>
      </c>
      <c r="AF209" s="114"/>
      <c r="AG209" s="10">
        <f t="shared" si="32"/>
        <v>11838</v>
      </c>
      <c r="AH209" s="16" t="e">
        <f>'नमुना नंबर.९ सन-२०२५-२०२६'!#REF!+0</f>
        <v>#REF!</v>
      </c>
      <c r="AI209" s="16" t="e">
        <f>'नमुना नंबर.९ सन-२०२५-२०२६'!#REF!+0</f>
        <v>#REF!</v>
      </c>
      <c r="AJ209" s="10" t="e">
        <f>'नमुना नंबर.९ सन-२०२५-२०२६'!#REF!+0</f>
        <v>#REF!</v>
      </c>
      <c r="AK209" s="10" t="e">
        <f>'नमुना नंबर.९ सन-२०२५-२०२६'!#REF!+0</f>
        <v>#REF!</v>
      </c>
      <c r="AL209" s="10" t="e">
        <f>'नमुना नंबर.९ सन-२०२५-२०२६'!#REF!+0</f>
        <v>#REF!</v>
      </c>
      <c r="AM209" s="16" t="e">
        <f t="shared" si="33"/>
        <v>#REF!</v>
      </c>
    </row>
    <row r="210" spans="2:44" ht="62.45" customHeight="1">
      <c r="B210" s="2">
        <v>144</v>
      </c>
      <c r="C210" s="31" t="s">
        <v>6</v>
      </c>
      <c r="D210" s="32"/>
      <c r="G210" s="34"/>
      <c r="H210" s="84" t="s">
        <v>158</v>
      </c>
      <c r="I210" s="2">
        <v>2013</v>
      </c>
      <c r="J210" s="33">
        <v>26</v>
      </c>
      <c r="K210" s="33">
        <v>12</v>
      </c>
      <c r="L210" s="34">
        <f t="shared" si="26"/>
        <v>312</v>
      </c>
      <c r="M210" s="35">
        <f t="shared" si="29"/>
        <v>28.996282527881043</v>
      </c>
      <c r="N210" s="34">
        <v>750</v>
      </c>
      <c r="O210" s="2">
        <v>15708</v>
      </c>
      <c r="P210" s="35">
        <f t="shared" si="31"/>
        <v>477220.81784386619</v>
      </c>
      <c r="Q210" s="37">
        <v>0.9</v>
      </c>
      <c r="R210" s="35">
        <v>1</v>
      </c>
      <c r="S210" s="35">
        <f t="shared" si="30"/>
        <v>429498.73605947959</v>
      </c>
      <c r="T210" s="89">
        <v>0.85</v>
      </c>
      <c r="Y210" s="35">
        <f>'नमुना नंबर.९ सन-२०२५-२०२६'!F240+'नमुना नंबर.९ सन-२०२५-२०२६'!I240+'नमुना नंबर.९ सन-२०२५-२०२६'!L240+'नमुना नंबर.९ सन-२०२५-२०२६'!O240</f>
        <v>1175.0739256505576</v>
      </c>
      <c r="Z210" s="34"/>
      <c r="AA210" s="34"/>
      <c r="AB210" s="34"/>
      <c r="AC210" s="34"/>
      <c r="AD210" s="34"/>
      <c r="AE210" s="106"/>
      <c r="AF210" s="117"/>
      <c r="AG210" s="14">
        <f t="shared" si="32"/>
        <v>16458</v>
      </c>
      <c r="AH210" s="15">
        <f>'नमुना नंबर.९ सन-२०२५-२०२६'!I240+0</f>
        <v>30</v>
      </c>
      <c r="AI210" s="15">
        <f>'नमुना नंबर.९ सन-२०२५-२०२६'!F240+0</f>
        <v>365.07392565055767</v>
      </c>
      <c r="AJ210" s="14">
        <f>'नमुना नंबर.९ सन-२०२५-२०२६'!I240+0</f>
        <v>30</v>
      </c>
      <c r="AK210" s="14">
        <f>'नमुना नंबर.९ सन-२०२५-२०२६'!I240+0</f>
        <v>30</v>
      </c>
      <c r="AL210" s="14">
        <f>'नमुना नंबर.९ सन-२०२५-२०२६'!O240+0</f>
        <v>750</v>
      </c>
      <c r="AM210" s="15">
        <f t="shared" si="33"/>
        <v>1175.0739256505576</v>
      </c>
      <c r="AN210" s="14"/>
      <c r="AO210" s="14"/>
      <c r="AP210" s="14"/>
      <c r="AQ210" s="14"/>
      <c r="AR210" s="14"/>
    </row>
    <row r="211" spans="2:44" ht="52.9" customHeight="1">
      <c r="B211" s="2">
        <v>368</v>
      </c>
      <c r="C211" s="31" t="s">
        <v>66</v>
      </c>
      <c r="D211" s="32"/>
      <c r="G211" s="34"/>
      <c r="H211" s="84" t="s">
        <v>272</v>
      </c>
      <c r="I211" s="2">
        <v>2008</v>
      </c>
      <c r="J211" s="33">
        <v>20</v>
      </c>
      <c r="K211" s="33">
        <v>20</v>
      </c>
      <c r="L211" s="34">
        <f t="shared" si="26"/>
        <v>400</v>
      </c>
      <c r="M211" s="35">
        <f t="shared" si="29"/>
        <v>37.174721189591082</v>
      </c>
      <c r="N211" s="34">
        <v>750</v>
      </c>
      <c r="O211" s="2">
        <v>15708</v>
      </c>
      <c r="P211" s="35">
        <f t="shared" si="31"/>
        <v>611821.56133828999</v>
      </c>
      <c r="Q211" s="37">
        <v>0.8</v>
      </c>
      <c r="R211" s="35">
        <v>1</v>
      </c>
      <c r="S211" s="35">
        <f t="shared" si="30"/>
        <v>489457.24907063204</v>
      </c>
      <c r="T211" s="89">
        <v>0.85</v>
      </c>
      <c r="Y211" s="35">
        <f>'नमुना नंबर.९ सन-२०२५-२०२६'!F241+'नमुना नंबर.९ सन-२०२५-२०२६'!I241+'नमुना नंबर.९ सन-२०२५-२०२६'!L241+'नमुना नंबर.९ सन-२०२५-२०२६'!O241</f>
        <v>416.03866171003722</v>
      </c>
      <c r="Z211" s="34"/>
      <c r="AA211" s="34"/>
      <c r="AB211" s="34"/>
      <c r="AC211" s="34"/>
      <c r="AD211" s="34"/>
      <c r="AE211" s="106"/>
      <c r="AF211" s="114"/>
      <c r="AG211" s="10">
        <f t="shared" si="32"/>
        <v>16458</v>
      </c>
      <c r="AH211" s="16">
        <f>'नमुना नंबर.९ सन-२०२५-२०२६'!I241+0</f>
        <v>0</v>
      </c>
      <c r="AI211" s="16">
        <f>'नमुना नंबर.९ सन-२०२५-२०२६'!F241+0</f>
        <v>416.03866171003722</v>
      </c>
      <c r="AJ211" s="10">
        <f>'नमुना नंबर.९ सन-२०२५-२०२६'!I241+0</f>
        <v>0</v>
      </c>
      <c r="AK211" s="10">
        <f>'नमुना नंबर.९ सन-२०२५-२०२६'!I241+0</f>
        <v>0</v>
      </c>
      <c r="AL211" s="10">
        <f>'नमुना नंबर.९ सन-२०२५-२०२६'!O241+0</f>
        <v>0</v>
      </c>
      <c r="AM211" s="16">
        <f t="shared" si="33"/>
        <v>416.03866171003722</v>
      </c>
    </row>
    <row r="212" spans="2:44" ht="65.45" customHeight="1">
      <c r="B212" s="2">
        <v>408</v>
      </c>
      <c r="C212" s="31" t="s">
        <v>6</v>
      </c>
      <c r="D212" s="32"/>
      <c r="G212" s="34"/>
      <c r="H212" s="84" t="s">
        <v>287</v>
      </c>
      <c r="I212" s="2">
        <v>2005</v>
      </c>
      <c r="J212" s="33">
        <v>18</v>
      </c>
      <c r="K212" s="33">
        <v>20</v>
      </c>
      <c r="L212" s="34">
        <f t="shared" si="26"/>
        <v>360</v>
      </c>
      <c r="M212" s="35">
        <f t="shared" si="29"/>
        <v>33.457249070631974</v>
      </c>
      <c r="N212" s="34">
        <v>750</v>
      </c>
      <c r="O212" s="2">
        <v>15708</v>
      </c>
      <c r="P212" s="35">
        <f t="shared" si="31"/>
        <v>550639.40520446107</v>
      </c>
      <c r="Q212" s="37">
        <v>0.8</v>
      </c>
      <c r="R212" s="35">
        <v>1</v>
      </c>
      <c r="S212" s="35">
        <f t="shared" si="30"/>
        <v>440511.52416356886</v>
      </c>
      <c r="T212" s="89">
        <v>0.85</v>
      </c>
      <c r="Y212" s="35">
        <f>'नमुना नंबर.९ सन-२०२५-२०२६'!F242+'नमुना नंबर.९ सन-२०२५-२०२६'!I242+'नमुना नंबर.९ सन-२०२५-२०२६'!L242+'नमुना नंबर.९ सन-२०२५-२०२६'!O242</f>
        <v>1184.4347955390335</v>
      </c>
      <c r="Z212" s="34"/>
      <c r="AA212" s="34"/>
      <c r="AB212" s="34"/>
      <c r="AC212" s="34"/>
      <c r="AD212" s="34"/>
      <c r="AE212" s="106"/>
      <c r="AF212" s="114"/>
      <c r="AG212" s="9">
        <f t="shared" si="32"/>
        <v>16458</v>
      </c>
      <c r="AH212" s="13">
        <f>'नमुना नंबर.९ सन-२०२५-२०२६'!I242+0</f>
        <v>30</v>
      </c>
      <c r="AI212" s="13">
        <f>'नमुना नंबर.९ सन-२०२५-२०२६'!F242+0</f>
        <v>374.43479553903353</v>
      </c>
      <c r="AJ212" s="9">
        <f>'नमुना नंबर.९ सन-२०२५-२०२६'!I242+0</f>
        <v>30</v>
      </c>
      <c r="AK212" s="9">
        <f>'नमुना नंबर.९ सन-२०२५-२०२६'!I242+0</f>
        <v>30</v>
      </c>
      <c r="AL212" s="9">
        <f>'नमुना नंबर.९ सन-२०२५-२०२६'!O242+0</f>
        <v>750</v>
      </c>
      <c r="AM212" s="13">
        <f t="shared" si="33"/>
        <v>1184.4347955390335</v>
      </c>
      <c r="AN212" s="9"/>
      <c r="AO212" s="9"/>
      <c r="AP212" s="9"/>
      <c r="AQ212" s="9"/>
      <c r="AR212" s="9"/>
    </row>
    <row r="213" spans="2:44" ht="75" customHeight="1">
      <c r="B213" s="2">
        <v>315</v>
      </c>
      <c r="C213" s="31" t="s">
        <v>70</v>
      </c>
      <c r="D213" s="32"/>
      <c r="G213" s="151" t="s">
        <v>7</v>
      </c>
      <c r="H213" s="84" t="s">
        <v>284</v>
      </c>
      <c r="I213" s="2">
        <v>2007</v>
      </c>
      <c r="J213" s="33">
        <v>20</v>
      </c>
      <c r="K213" s="33">
        <v>25</v>
      </c>
      <c r="L213" s="34">
        <f t="shared" si="26"/>
        <v>500</v>
      </c>
      <c r="M213" s="35">
        <f t="shared" si="29"/>
        <v>46.468401486988846</v>
      </c>
      <c r="N213" s="34">
        <v>750</v>
      </c>
      <c r="O213" s="2">
        <v>11088</v>
      </c>
      <c r="P213" s="35">
        <f t="shared" si="31"/>
        <v>550092.93680297397</v>
      </c>
      <c r="Q213" s="37">
        <v>0.85</v>
      </c>
      <c r="R213" s="35">
        <v>1</v>
      </c>
      <c r="S213" s="35">
        <f t="shared" si="30"/>
        <v>467578.99628252786</v>
      </c>
      <c r="T213" s="89">
        <v>0.75</v>
      </c>
      <c r="Y213" s="35">
        <f>'नमुना नंबर.९ सन-२०२५-२०२६'!F244+'नमुना नंबर.९ सन-२०२५-२०२६'!I244+'नमुना नंबर.९ सन-२०२५-२०२६'!L244+'नमुना नंबर.९ सन-२०२५-२०२६'!O244</f>
        <v>350.68424721189587</v>
      </c>
      <c r="Z213" s="34"/>
      <c r="AA213" s="34"/>
      <c r="AB213" s="34"/>
      <c r="AC213" s="34"/>
      <c r="AD213" s="34"/>
      <c r="AE213" s="106"/>
      <c r="AF213" s="114"/>
      <c r="AG213" s="10">
        <f t="shared" si="32"/>
        <v>11838</v>
      </c>
      <c r="AH213" s="16">
        <f>'नमुना नंबर.९ सन-२०२५-२०२६'!I244+0</f>
        <v>0</v>
      </c>
      <c r="AI213" s="16">
        <f>'नमुना नंबर.९ सन-२०२५-२०२६'!F244+0</f>
        <v>350.68424721189587</v>
      </c>
      <c r="AJ213" s="10">
        <f>'नमुना नंबर.९ सन-२०२५-२०२६'!I244+0</f>
        <v>0</v>
      </c>
      <c r="AK213" s="10">
        <f>'नमुना नंबर.९ सन-२०२५-२०२६'!I244+0</f>
        <v>0</v>
      </c>
      <c r="AL213" s="10">
        <f>'नमुना नंबर.९ सन-२०२५-२०२६'!O244+0</f>
        <v>0</v>
      </c>
      <c r="AM213" s="16">
        <f t="shared" si="33"/>
        <v>350.68424721189587</v>
      </c>
    </row>
    <row r="214" spans="2:44" ht="75" customHeight="1">
      <c r="B214" s="2">
        <v>1</v>
      </c>
      <c r="C214" s="31" t="s">
        <v>6</v>
      </c>
      <c r="D214" s="32"/>
      <c r="G214" s="151" t="s">
        <v>7</v>
      </c>
      <c r="H214" s="84" t="s">
        <v>138</v>
      </c>
      <c r="I214" s="2">
        <v>1946</v>
      </c>
      <c r="J214" s="33">
        <v>23</v>
      </c>
      <c r="K214" s="33">
        <v>20</v>
      </c>
      <c r="L214" s="34">
        <f t="shared" si="26"/>
        <v>460</v>
      </c>
      <c r="M214" s="35">
        <f t="shared" si="29"/>
        <v>42.750929368029738</v>
      </c>
      <c r="N214" s="52">
        <v>750</v>
      </c>
      <c r="O214" s="34">
        <v>0</v>
      </c>
      <c r="P214" s="35">
        <f t="shared" si="31"/>
        <v>32063.197026022302</v>
      </c>
      <c r="Q214" s="36">
        <v>1</v>
      </c>
      <c r="R214" s="36">
        <v>1</v>
      </c>
      <c r="S214" s="35">
        <f t="shared" si="30"/>
        <v>32063.197026022302</v>
      </c>
      <c r="T214" s="89">
        <v>1.6</v>
      </c>
      <c r="Y214" s="35">
        <f>'नमुना नंबर.९ सन-२०२५-२०२६'!F245+'नमुना नंबर.९ सन-२०२५-२०२६'!I245+'नमुना नंबर.९ सन-२०२५-२०२६'!L245+'नमुना नंबर.९ सन-२०२५-२०२६'!O245</f>
        <v>51.301115241635685</v>
      </c>
      <c r="Z214" s="34"/>
      <c r="AA214" s="34"/>
      <c r="AB214" s="34"/>
      <c r="AC214" s="34"/>
      <c r="AD214" s="34"/>
      <c r="AE214" s="106"/>
      <c r="AF214" s="116"/>
      <c r="AG214" s="11">
        <f t="shared" si="32"/>
        <v>750</v>
      </c>
      <c r="AH214" s="12">
        <f>'नमुना नंबर.९ सन-२०२५-२०२६'!I245+0</f>
        <v>0</v>
      </c>
      <c r="AI214" s="12">
        <f>'नमुना नंबर.९ सन-२०२५-२०२६'!F245+0</f>
        <v>51.301115241635685</v>
      </c>
      <c r="AJ214" s="11">
        <f>'नमुना नंबर.९ सन-२०२५-२०२६'!I245+0</f>
        <v>0</v>
      </c>
      <c r="AK214" s="11">
        <f>'नमुना नंबर.९ सन-२०२५-२०२६'!I245+0</f>
        <v>0</v>
      </c>
      <c r="AL214" s="11">
        <f>'नमुना नंबर.९ सन-२०२५-२०२६'!O245+0</f>
        <v>0</v>
      </c>
      <c r="AM214" s="12">
        <f t="shared" si="33"/>
        <v>51.301115241635685</v>
      </c>
      <c r="AN214" s="11"/>
      <c r="AO214" s="11"/>
      <c r="AP214" s="11"/>
      <c r="AQ214" s="11"/>
      <c r="AR214" s="11"/>
    </row>
    <row r="215" spans="2:44" ht="75" customHeight="1">
      <c r="B215" s="2">
        <v>625</v>
      </c>
      <c r="C215" s="31" t="s">
        <v>6</v>
      </c>
      <c r="D215" s="84" t="s">
        <v>829</v>
      </c>
      <c r="G215" s="34"/>
      <c r="H215" s="84" t="s">
        <v>836</v>
      </c>
      <c r="I215" s="36">
        <v>2022</v>
      </c>
      <c r="J215" s="36">
        <v>18</v>
      </c>
      <c r="K215" s="36">
        <v>40</v>
      </c>
      <c r="L215" s="76">
        <f t="shared" si="26"/>
        <v>720</v>
      </c>
      <c r="M215" s="75">
        <f t="shared" si="29"/>
        <v>66.914498141263948</v>
      </c>
      <c r="N215" s="34">
        <v>750</v>
      </c>
      <c r="O215" s="2">
        <v>15708</v>
      </c>
      <c r="P215" s="77">
        <f t="shared" si="31"/>
        <v>1101278.8104089221</v>
      </c>
      <c r="Q215" s="78">
        <v>1</v>
      </c>
      <c r="R215" s="77">
        <v>1</v>
      </c>
      <c r="S215" s="77">
        <f t="shared" si="30"/>
        <v>1101278.8104089221</v>
      </c>
      <c r="T215" s="89">
        <v>0.85</v>
      </c>
      <c r="Y215" s="75">
        <f>'नमुना नंबर.९ सन-२०२५-२०२६'!F246+'नमुना नंबर.९ सन-२०२५-२०२६'!I246+'नमुना नंबर.९ सन-२०२५-२०२६'!L246+'नमुना नंबर.९ सन-२०२५-२०२६'!O246</f>
        <v>936.08698884758394</v>
      </c>
      <c r="Z215" s="34"/>
      <c r="AA215" s="34"/>
      <c r="AB215" s="34"/>
      <c r="AC215" s="34"/>
      <c r="AD215" s="34"/>
      <c r="AE215" s="106"/>
      <c r="AF215" s="117"/>
      <c r="AG215" s="14">
        <f t="shared" si="32"/>
        <v>16458</v>
      </c>
      <c r="AH215" s="15">
        <f>'नमुना नंबर.९ सन-२०२५-२०२६'!I246+0</f>
        <v>0</v>
      </c>
      <c r="AI215" s="15">
        <f>'नमुना नंबर.९ सन-२०२५-२०२६'!F246+0</f>
        <v>936.08698884758394</v>
      </c>
      <c r="AJ215" s="14">
        <f>'नमुना नंबर.९ सन-२०२५-२०२६'!I246+0</f>
        <v>0</v>
      </c>
      <c r="AK215" s="14">
        <f>'नमुना नंबर.९ सन-२०२५-२०२६'!I246+0</f>
        <v>0</v>
      </c>
      <c r="AL215" s="14">
        <f>'नमुना नंबर.९ सन-२०२५-२०२६'!O246+0</f>
        <v>0</v>
      </c>
      <c r="AM215" s="15">
        <f t="shared" si="33"/>
        <v>936.08698884758394</v>
      </c>
      <c r="AN215" s="14"/>
      <c r="AO215" s="14"/>
      <c r="AP215" s="11"/>
      <c r="AQ215" s="11"/>
      <c r="AR215" s="11"/>
    </row>
    <row r="216" spans="2:44" ht="75" customHeight="1">
      <c r="B216" s="2">
        <v>606</v>
      </c>
      <c r="C216" s="31" t="s">
        <v>111</v>
      </c>
      <c r="D216" s="32"/>
      <c r="H216" s="84" t="s">
        <v>376</v>
      </c>
      <c r="I216" s="2">
        <v>2013</v>
      </c>
      <c r="J216" s="33">
        <v>18</v>
      </c>
      <c r="K216" s="33">
        <v>21</v>
      </c>
      <c r="L216" s="34">
        <f t="shared" si="26"/>
        <v>378</v>
      </c>
      <c r="M216" s="35">
        <f t="shared" si="29"/>
        <v>35.130111524163567</v>
      </c>
      <c r="N216" s="34">
        <v>750</v>
      </c>
      <c r="O216" s="2">
        <v>11088</v>
      </c>
      <c r="P216" s="35">
        <f t="shared" si="31"/>
        <v>415870.26022304833</v>
      </c>
      <c r="Q216" s="37">
        <v>0.9</v>
      </c>
      <c r="R216" s="35">
        <v>1</v>
      </c>
      <c r="S216" s="35">
        <f t="shared" si="30"/>
        <v>374283.23420074349</v>
      </c>
      <c r="T216" s="89">
        <v>0.75</v>
      </c>
      <c r="Y216" s="35">
        <f>'नमुना नंबर.९ सन-२०२५-२०२६'!F247+'नमुना नंबर.९ सन-२०२५-२०२६'!I247+'नमुना नंबर.९ सन-२०२५-२०२६'!L247+'नमुना नंबर.९ सन-२०२५-२०२६'!O247</f>
        <v>540.71242565055763</v>
      </c>
      <c r="Z216" s="34"/>
      <c r="AA216" s="34"/>
      <c r="AB216" s="34"/>
      <c r="AC216" s="34"/>
      <c r="AD216" s="34"/>
      <c r="AE216" s="106"/>
      <c r="AF216" s="114"/>
      <c r="AG216" s="10">
        <f t="shared" si="32"/>
        <v>11838</v>
      </c>
      <c r="AH216" s="16">
        <f>'नमुना नंबर.९ सन-२०२५-२०२६'!I247+0</f>
        <v>30</v>
      </c>
      <c r="AI216" s="16">
        <f>'नमुना नंबर.९ सन-२०२५-२०२६'!F247+0</f>
        <v>280.71242565055763</v>
      </c>
      <c r="AJ216" s="10">
        <f>'नमुना नंबर.९ सन-२०२५-२०२६'!I247+0</f>
        <v>30</v>
      </c>
      <c r="AK216" s="10">
        <f>'नमुना नंबर.९ सन-२०२५-२०२६'!I247+0</f>
        <v>30</v>
      </c>
      <c r="AL216" s="10">
        <f>'नमुना नंबर.९ सन-२०२५-२०२६'!O247+0</f>
        <v>200</v>
      </c>
      <c r="AM216" s="16">
        <f t="shared" si="33"/>
        <v>540.71242565055763</v>
      </c>
    </row>
    <row r="217" spans="2:44" ht="75" customHeight="1">
      <c r="B217" s="2">
        <v>413</v>
      </c>
      <c r="C217" s="31" t="s">
        <v>92</v>
      </c>
      <c r="D217" s="32"/>
      <c r="G217" s="84" t="s">
        <v>7</v>
      </c>
      <c r="H217" s="84" t="s">
        <v>313</v>
      </c>
      <c r="I217" s="2">
        <v>1991</v>
      </c>
      <c r="J217" s="33">
        <v>29</v>
      </c>
      <c r="K217" s="33">
        <v>20</v>
      </c>
      <c r="L217" s="34">
        <f t="shared" si="26"/>
        <v>580</v>
      </c>
      <c r="M217" s="35">
        <f t="shared" si="29"/>
        <v>53.903345724907062</v>
      </c>
      <c r="N217" s="34">
        <v>750</v>
      </c>
      <c r="O217" s="2">
        <v>11088</v>
      </c>
      <c r="P217" s="35">
        <f t="shared" si="31"/>
        <v>638107.80669144983</v>
      </c>
      <c r="Q217" s="37">
        <v>0.85</v>
      </c>
      <c r="R217" s="35">
        <v>1</v>
      </c>
      <c r="S217" s="35">
        <f t="shared" si="30"/>
        <v>542391.63568773237</v>
      </c>
      <c r="T217" s="89">
        <v>0.75</v>
      </c>
      <c r="Y217" s="35">
        <f>'नमुना नंबर.९ सन-२०२५-२०२६'!F248+'नमुना नंबर.९ सन-२०२५-२०२६'!I248+'नमुना नंबर.९ सन-२०२५-२०२६'!L248+'नमुना नंबर.९ सन-२०२५-२०२६'!O248</f>
        <v>666.79372676579919</v>
      </c>
      <c r="Z217" s="34"/>
      <c r="AA217" s="34"/>
      <c r="AB217" s="34"/>
      <c r="AC217" s="34"/>
      <c r="AD217" s="34"/>
      <c r="AE217" s="106"/>
      <c r="AF217" s="114"/>
      <c r="AG217" s="9">
        <f t="shared" si="32"/>
        <v>11838</v>
      </c>
      <c r="AH217" s="13">
        <f>'नमुना नंबर.९ सन-२०२५-२०२६'!I248+0</f>
        <v>30</v>
      </c>
      <c r="AI217" s="13">
        <f>'नमुना नंबर.९ सन-२०२५-२०२६'!F248+0</f>
        <v>406.79372676579925</v>
      </c>
      <c r="AJ217" s="9">
        <f>'नमुना नंबर.९ सन-२०२५-२०२६'!I248+0</f>
        <v>30</v>
      </c>
      <c r="AK217" s="9">
        <f>'नमुना नंबर.९ सन-२०२५-२०२६'!I248+0</f>
        <v>30</v>
      </c>
      <c r="AL217" s="9">
        <f>'नमुना नंबर.९ सन-२०२५-२०२६'!O248+0</f>
        <v>200</v>
      </c>
      <c r="AM217" s="13">
        <f t="shared" si="33"/>
        <v>666.79372676579919</v>
      </c>
      <c r="AN217" s="9"/>
      <c r="AO217" s="9"/>
      <c r="AP217" s="9"/>
      <c r="AQ217" s="9"/>
      <c r="AR217" s="9"/>
    </row>
    <row r="218" spans="2:44" ht="75" customHeight="1">
      <c r="B218" s="2">
        <v>316</v>
      </c>
      <c r="C218" s="31" t="s">
        <v>6</v>
      </c>
      <c r="D218" s="32"/>
      <c r="G218" s="84" t="s">
        <v>7</v>
      </c>
      <c r="H218" s="84" t="s">
        <v>281</v>
      </c>
      <c r="I218" s="2">
        <v>2011</v>
      </c>
      <c r="J218" s="33">
        <v>18</v>
      </c>
      <c r="K218" s="33">
        <v>24</v>
      </c>
      <c r="L218" s="34">
        <f t="shared" si="26"/>
        <v>432</v>
      </c>
      <c r="M218" s="35">
        <f t="shared" si="29"/>
        <v>40.148698884758367</v>
      </c>
      <c r="N218" s="34">
        <v>750</v>
      </c>
      <c r="O218" s="2">
        <v>15708</v>
      </c>
      <c r="P218" s="35">
        <f t="shared" si="31"/>
        <v>660767.28624535317</v>
      </c>
      <c r="Q218" s="37">
        <v>0.9</v>
      </c>
      <c r="R218" s="35">
        <v>1</v>
      </c>
      <c r="S218" s="35">
        <f t="shared" si="30"/>
        <v>594690.55762081791</v>
      </c>
      <c r="T218" s="89">
        <v>0.85</v>
      </c>
      <c r="Y218" s="35">
        <f>'नमुना नंबर.९ सन-२०२५-२०२६'!F249+'नमुना नंबर.९ सन-२०२५-२०२६'!I249+'नमुना नंबर.९ सन-२०२५-२०२६'!L249+'नमुना नंबर.९ सन-२०२५-२०२६'!O249</f>
        <v>1315.4869739776952</v>
      </c>
      <c r="Z218" s="34"/>
      <c r="AA218" s="34"/>
      <c r="AB218" s="34"/>
      <c r="AC218" s="34"/>
      <c r="AD218" s="34"/>
      <c r="AE218" s="106"/>
      <c r="AF218" s="114"/>
      <c r="AG218" s="10">
        <f t="shared" si="32"/>
        <v>16458</v>
      </c>
      <c r="AH218" s="16">
        <f>'नमुना नंबर.९ सन-२०२५-२०२६'!I249+0</f>
        <v>30</v>
      </c>
      <c r="AI218" s="16">
        <f>'नमुना नंबर.९ सन-२०२५-२०२६'!F249+0</f>
        <v>505.48697397769519</v>
      </c>
      <c r="AJ218" s="10">
        <f>'नमुना नंबर.९ सन-२०२५-२०२६'!I249+0</f>
        <v>30</v>
      </c>
      <c r="AK218" s="10">
        <f>'नमुना नंबर.९ सन-२०२५-२०२६'!I249+0</f>
        <v>30</v>
      </c>
      <c r="AL218" s="10">
        <f>'नमुना नंबर.९ सन-२०२५-२०२६'!O249+0</f>
        <v>750</v>
      </c>
      <c r="AM218" s="16">
        <f t="shared" si="33"/>
        <v>1315.4869739776952</v>
      </c>
    </row>
    <row r="219" spans="2:44" ht="75" customHeight="1">
      <c r="B219" s="2">
        <v>199</v>
      </c>
      <c r="C219" s="31" t="s">
        <v>6</v>
      </c>
      <c r="D219" s="32"/>
      <c r="G219" s="84" t="s">
        <v>7</v>
      </c>
      <c r="H219" s="84" t="s">
        <v>138</v>
      </c>
      <c r="I219" s="2">
        <v>1946</v>
      </c>
      <c r="J219" s="33">
        <v>19</v>
      </c>
      <c r="K219" s="33">
        <v>21</v>
      </c>
      <c r="L219" s="34">
        <f t="shared" si="26"/>
        <v>399</v>
      </c>
      <c r="M219" s="35">
        <f t="shared" si="29"/>
        <v>37.081784386617102</v>
      </c>
      <c r="N219" s="52">
        <v>750</v>
      </c>
      <c r="O219" s="2">
        <v>0</v>
      </c>
      <c r="P219" s="35">
        <f t="shared" si="31"/>
        <v>27811.338289962827</v>
      </c>
      <c r="Q219" s="39">
        <v>1</v>
      </c>
      <c r="R219" s="35">
        <v>1</v>
      </c>
      <c r="S219" s="35">
        <f t="shared" si="30"/>
        <v>27811.338289962827</v>
      </c>
      <c r="T219" s="89">
        <v>1.6</v>
      </c>
      <c r="Y219" s="35">
        <f>'नमुना नंबर.९ सन-२०२५-२०२६'!F251+'नमुना नंबर.९ सन-२०२५-२०२६'!I251+'नमुना नंबर.९ सन-२०२५-२०२६'!L251+'नमुना नंबर.९ सन-२०२५-२०२६'!O251</f>
        <v>44.498141263940525</v>
      </c>
      <c r="Z219" s="34"/>
      <c r="AA219" s="34"/>
      <c r="AB219" s="34"/>
      <c r="AC219" s="34"/>
      <c r="AD219" s="34"/>
      <c r="AE219" s="106"/>
      <c r="AF219" s="114"/>
      <c r="AG219" s="10">
        <f t="shared" si="32"/>
        <v>750</v>
      </c>
      <c r="AH219" s="16">
        <f>'नमुना नंबर.९ सन-२०२५-२०२६'!I251+0</f>
        <v>0</v>
      </c>
      <c r="AI219" s="16">
        <f>'नमुना नंबर.९ सन-२०२५-२०२६'!F251+0</f>
        <v>44.498141263940525</v>
      </c>
      <c r="AJ219" s="10">
        <f>'नमुना नंबर.९ सन-२०२५-२०२६'!I251+0</f>
        <v>0</v>
      </c>
      <c r="AK219" s="10">
        <f>'नमुना नंबर.९ सन-२०२५-२०२६'!I251+0</f>
        <v>0</v>
      </c>
      <c r="AL219" s="10">
        <f>'नमुना नंबर.९ सन-२०२५-२०२६'!O251+0</f>
        <v>0</v>
      </c>
      <c r="AM219" s="16">
        <f t="shared" si="33"/>
        <v>44.498141263940525</v>
      </c>
    </row>
    <row r="220" spans="2:44" ht="75" customHeight="1">
      <c r="B220" s="2">
        <v>208</v>
      </c>
      <c r="C220" s="31" t="s">
        <v>6</v>
      </c>
      <c r="D220" s="32"/>
      <c r="G220" s="84" t="s">
        <v>7</v>
      </c>
      <c r="H220" s="84" t="s">
        <v>235</v>
      </c>
      <c r="I220" s="2">
        <v>1986</v>
      </c>
      <c r="J220" s="33">
        <v>10</v>
      </c>
      <c r="K220" s="33">
        <v>21</v>
      </c>
      <c r="L220" s="34">
        <f t="shared" si="26"/>
        <v>210</v>
      </c>
      <c r="M220" s="35">
        <f t="shared" si="29"/>
        <v>19.516728624535315</v>
      </c>
      <c r="N220" s="34">
        <v>750</v>
      </c>
      <c r="O220" s="2">
        <v>11088</v>
      </c>
      <c r="P220" s="35">
        <f t="shared" si="31"/>
        <v>231039.03345724905</v>
      </c>
      <c r="Q220" s="37">
        <v>0.85</v>
      </c>
      <c r="R220" s="35">
        <v>1</v>
      </c>
      <c r="S220" s="35">
        <f t="shared" si="30"/>
        <v>196383.17843866168</v>
      </c>
      <c r="T220" s="89">
        <v>0.75</v>
      </c>
      <c r="Y220" s="35">
        <f>'नमुना नंबर.९ सन-२०२५-२०२६'!F252+'नमुना नंबर.९ सन-२०२५-२०२६'!I252+'नमुना नंबर.९ सन-२०२५-२०२६'!L252+'नमुना नंबर.९ सन-२०२५-२०२६'!O252</f>
        <v>407.28738382899627</v>
      </c>
      <c r="Z220" s="34"/>
      <c r="AA220" s="34"/>
      <c r="AB220" s="34"/>
      <c r="AC220" s="34"/>
      <c r="AD220" s="34"/>
      <c r="AE220" s="106"/>
      <c r="AF220" s="117"/>
      <c r="AG220" s="14">
        <f t="shared" si="32"/>
        <v>11838</v>
      </c>
      <c r="AH220" s="15">
        <f>'नमुना नंबर.९ सन-२०२५-२०२६'!I252+0</f>
        <v>30</v>
      </c>
      <c r="AI220" s="15">
        <f>'नमुना नंबर.९ सन-२०२५-२०२६'!F252+0</f>
        <v>147.28738382899627</v>
      </c>
      <c r="AJ220" s="14">
        <f>'नमुना नंबर.९ सन-२०२५-२०२६'!I252+0</f>
        <v>30</v>
      </c>
      <c r="AK220" s="14">
        <f>'नमुना नंबर.९ सन-२०२५-२०२६'!I252+0</f>
        <v>30</v>
      </c>
      <c r="AL220" s="14">
        <f>'नमुना नंबर.९ सन-२०२५-२०२६'!O252+0</f>
        <v>200</v>
      </c>
      <c r="AM220" s="15">
        <f t="shared" si="33"/>
        <v>407.28738382899627</v>
      </c>
      <c r="AN220" s="14"/>
      <c r="AO220" s="14"/>
      <c r="AP220" s="14"/>
      <c r="AQ220" s="14"/>
      <c r="AR220" s="14"/>
    </row>
    <row r="221" spans="2:44" ht="75" customHeight="1">
      <c r="B221" s="2">
        <v>409</v>
      </c>
      <c r="C221" s="31" t="s">
        <v>91</v>
      </c>
      <c r="D221" s="32"/>
      <c r="H221" s="84" t="s">
        <v>312</v>
      </c>
      <c r="I221" s="2">
        <v>2010</v>
      </c>
      <c r="J221" s="33">
        <v>27</v>
      </c>
      <c r="K221" s="33">
        <v>27</v>
      </c>
      <c r="L221" s="34">
        <f t="shared" si="26"/>
        <v>729</v>
      </c>
      <c r="M221" s="35">
        <f t="shared" si="29"/>
        <v>67.750929368029745</v>
      </c>
      <c r="N221" s="34">
        <v>750</v>
      </c>
      <c r="O221" s="2">
        <v>15708</v>
      </c>
      <c r="P221" s="35">
        <f t="shared" si="31"/>
        <v>1115044.7955390336</v>
      </c>
      <c r="Q221" s="37">
        <v>0.9</v>
      </c>
      <c r="R221" s="35">
        <v>1</v>
      </c>
      <c r="S221" s="35">
        <f t="shared" si="30"/>
        <v>1003540.3159851303</v>
      </c>
      <c r="T221" s="89">
        <v>0.85</v>
      </c>
      <c r="Y221" s="35">
        <f>'नमुना नंबर.९ सन-२०२५-२०२६'!F253+'नमुना नंबर.९ सन-२०२५-२०२६'!I253+'नमुना नंबर.९ सन-२०२५-२०२६'!L253+'नमुना नंबर.९ सन-२०२५-२०२६'!O253</f>
        <v>853.00926858736068</v>
      </c>
      <c r="Z221" s="34"/>
      <c r="AA221" s="34"/>
      <c r="AB221" s="34"/>
      <c r="AC221" s="34"/>
      <c r="AD221" s="34"/>
      <c r="AE221" s="106"/>
      <c r="AF221" s="114"/>
      <c r="AG221" s="10">
        <f t="shared" si="32"/>
        <v>16458</v>
      </c>
      <c r="AH221" s="16">
        <f>'नमुना नंबर.९ सन-२०२५-२०२६'!I253+0</f>
        <v>0</v>
      </c>
      <c r="AI221" s="16">
        <f>'नमुना नंबर.९ सन-२०२५-२०२६'!F253+0</f>
        <v>853.00926858736068</v>
      </c>
      <c r="AJ221" s="10">
        <f>'नमुना नंबर.९ सन-२०२५-२०२६'!I253+0</f>
        <v>0</v>
      </c>
      <c r="AK221" s="10">
        <f>'नमुना नंबर.९ सन-२०२५-२०२६'!I253+0</f>
        <v>0</v>
      </c>
      <c r="AL221" s="10">
        <f>'नमुना नंबर.९ सन-२०२५-२०२६'!O253+0</f>
        <v>0</v>
      </c>
      <c r="AM221" s="16">
        <f t="shared" si="33"/>
        <v>853.00926858736068</v>
      </c>
    </row>
    <row r="222" spans="2:44" ht="75" customHeight="1">
      <c r="B222" s="2">
        <v>380</v>
      </c>
      <c r="C222" s="31" t="s">
        <v>85</v>
      </c>
      <c r="D222" s="32"/>
      <c r="H222" s="84" t="s">
        <v>287</v>
      </c>
      <c r="I222" s="2">
        <v>2015</v>
      </c>
      <c r="J222" s="33">
        <v>18</v>
      </c>
      <c r="K222" s="33">
        <v>21</v>
      </c>
      <c r="L222" s="34">
        <f t="shared" si="26"/>
        <v>378</v>
      </c>
      <c r="M222" s="35">
        <f t="shared" si="29"/>
        <v>35.130111524163567</v>
      </c>
      <c r="N222" s="34">
        <v>750</v>
      </c>
      <c r="O222" s="2">
        <v>15708</v>
      </c>
      <c r="P222" s="35">
        <f t="shared" si="31"/>
        <v>578171.37546468398</v>
      </c>
      <c r="Q222" s="37">
        <v>0.95</v>
      </c>
      <c r="R222" s="35">
        <v>1</v>
      </c>
      <c r="S222" s="35">
        <f t="shared" si="30"/>
        <v>549262.80669144972</v>
      </c>
      <c r="T222" s="89">
        <v>0.85</v>
      </c>
      <c r="Y222" s="35">
        <f>'नमुना नंबर.९ सन-२०२५-२०२६'!F254+'नमुना नंबर.९ सन-२०२५-२०२६'!I254+'नमुना नंबर.९ सन-२०२५-२०२६'!L254+'नमुना नंबर.९ सन-२०२५-२०२६'!O254</f>
        <v>466.8733856877322</v>
      </c>
      <c r="Z222" s="34"/>
      <c r="AA222" s="34"/>
      <c r="AB222" s="34"/>
      <c r="AC222" s="34"/>
      <c r="AD222" s="34"/>
      <c r="AE222" s="106"/>
      <c r="AF222" s="114"/>
      <c r="AG222" s="10">
        <f t="shared" si="32"/>
        <v>16458</v>
      </c>
      <c r="AH222" s="16">
        <f>'नमुना नंबर.९ सन-२०२५-२०२६'!I254+0</f>
        <v>0</v>
      </c>
      <c r="AI222" s="16">
        <f>'नमुना नंबर.९ सन-२०२५-२०२६'!F254+0</f>
        <v>466.8733856877322</v>
      </c>
      <c r="AJ222" s="10">
        <f>'नमुना नंबर.९ सन-२०२५-२०२६'!I254+0</f>
        <v>0</v>
      </c>
      <c r="AK222" s="10">
        <f>'नमुना नंबर.९ सन-२०२५-२०२६'!I254+0</f>
        <v>0</v>
      </c>
      <c r="AL222" s="10">
        <f>'नमुना नंबर.९ सन-२०२५-२०२६'!O254+0</f>
        <v>0</v>
      </c>
      <c r="AM222" s="16">
        <f t="shared" si="33"/>
        <v>466.8733856877322</v>
      </c>
    </row>
    <row r="223" spans="2:44" ht="75" customHeight="1">
      <c r="B223" s="52">
        <v>126</v>
      </c>
      <c r="C223" s="31" t="s">
        <v>6</v>
      </c>
      <c r="D223" s="32"/>
      <c r="G223" s="151" t="s">
        <v>7</v>
      </c>
      <c r="H223" s="84" t="s">
        <v>194</v>
      </c>
      <c r="I223" s="2">
        <v>2011</v>
      </c>
      <c r="J223" s="33">
        <v>11</v>
      </c>
      <c r="K223" s="33">
        <v>39</v>
      </c>
      <c r="L223" s="34">
        <f t="shared" si="26"/>
        <v>429</v>
      </c>
      <c r="M223" s="35">
        <f t="shared" si="29"/>
        <v>39.869888475836433</v>
      </c>
      <c r="N223" s="34">
        <v>750</v>
      </c>
      <c r="O223" s="2">
        <v>15708</v>
      </c>
      <c r="P223" s="35">
        <f t="shared" si="31"/>
        <v>656178.62453531602</v>
      </c>
      <c r="Q223" s="37">
        <v>0.9</v>
      </c>
      <c r="R223" s="35">
        <v>1</v>
      </c>
      <c r="S223" s="35">
        <f t="shared" si="30"/>
        <v>590560.76208178443</v>
      </c>
      <c r="T223" s="89">
        <v>0.85</v>
      </c>
      <c r="Y223" s="35">
        <f>'नमुना नंबर.९ सन-२०२५-२०२६'!F255+'नमुना नंबर.९ सन-२०२५-२०२६'!I255+'नमुना नंबर.९ सन-२०२५-२०२६'!L255+'नमुना नंबर.९ सन-२०२५-२०२६'!O255</f>
        <v>1311.9766477695168</v>
      </c>
      <c r="Z223" s="34"/>
      <c r="AA223" s="34"/>
      <c r="AB223" s="34"/>
      <c r="AC223" s="34"/>
      <c r="AD223" s="34"/>
      <c r="AE223" s="106"/>
      <c r="AF223" s="116"/>
      <c r="AG223" s="11">
        <f t="shared" si="32"/>
        <v>16458</v>
      </c>
      <c r="AH223" s="12">
        <f>'नमुना नंबर.९ सन-२०२५-२०२६'!I255+0</f>
        <v>30</v>
      </c>
      <c r="AI223" s="12">
        <f>'नमुना नंबर.९ सन-२०२५-२०२६'!F255+0</f>
        <v>501.97664776951677</v>
      </c>
      <c r="AJ223" s="11">
        <f>'नमुना नंबर.९ सन-२०२५-२०२६'!I255+0</f>
        <v>30</v>
      </c>
      <c r="AK223" s="11">
        <f>'नमुना नंबर.९ सन-२०२५-२०२६'!I255+0</f>
        <v>30</v>
      </c>
      <c r="AL223" s="11">
        <f>'नमुना नंबर.९ सन-२०२५-२०२६'!O255+0</f>
        <v>750</v>
      </c>
      <c r="AM223" s="12">
        <f t="shared" si="33"/>
        <v>1311.9766477695168</v>
      </c>
      <c r="AN223" s="11"/>
      <c r="AO223" s="11"/>
      <c r="AP223" s="11"/>
      <c r="AQ223" s="11"/>
      <c r="AR223" s="11"/>
    </row>
    <row r="224" spans="2:44" ht="75" customHeight="1">
      <c r="B224" s="2">
        <v>157</v>
      </c>
      <c r="C224" s="31" t="s">
        <v>6</v>
      </c>
      <c r="D224" s="32"/>
      <c r="H224" s="84" t="s">
        <v>1078</v>
      </c>
      <c r="I224" s="2">
        <v>2024</v>
      </c>
      <c r="J224" s="33">
        <v>43</v>
      </c>
      <c r="K224" s="41">
        <v>16.5</v>
      </c>
      <c r="L224" s="34">
        <f t="shared" si="26"/>
        <v>709.5</v>
      </c>
      <c r="M224" s="35">
        <f t="shared" si="29"/>
        <v>65.938661710037181</v>
      </c>
      <c r="N224" s="34">
        <v>750</v>
      </c>
      <c r="O224" s="2">
        <v>15708</v>
      </c>
      <c r="P224" s="35">
        <f t="shared" si="31"/>
        <v>1085218.494423792</v>
      </c>
      <c r="Q224" s="37">
        <v>1</v>
      </c>
      <c r="R224" s="35">
        <v>1</v>
      </c>
      <c r="S224" s="35">
        <f t="shared" si="30"/>
        <v>1085218.494423792</v>
      </c>
      <c r="T224" s="89">
        <v>0.85</v>
      </c>
      <c r="Y224" s="35">
        <f>'नमुना नंबर.९ सन-२०२५-२०२६'!F256+'नमुना नंबर.९ सन-२०२५-२०२६'!I256+'नमुना नंबर.९ सन-२०२५-२०२६'!L256+'नमुना नंबर.९ सन-२०२५-२०२६'!O256</f>
        <v>1752.4357202602232</v>
      </c>
      <c r="Z224" s="34"/>
      <c r="AA224" s="34"/>
      <c r="AB224" s="34"/>
      <c r="AC224" s="34"/>
      <c r="AD224" s="34"/>
      <c r="AE224" s="106"/>
      <c r="AF224" s="114"/>
      <c r="AG224" s="10">
        <f t="shared" si="32"/>
        <v>16458</v>
      </c>
      <c r="AH224" s="16">
        <f>'नमुना नंबर.९ सन-२०२५-२०२६'!I256+0</f>
        <v>40</v>
      </c>
      <c r="AI224" s="16">
        <f>'नमुना नंबर.९ सन-२०२५-२०२६'!F256+0</f>
        <v>922.43572026022321</v>
      </c>
      <c r="AJ224" s="10">
        <f>'नमुना नंबर.९ सन-२०२५-२०२६'!I256+0</f>
        <v>40</v>
      </c>
      <c r="AK224" s="10">
        <f>'नमुना नंबर.९ सन-२०२५-२०२६'!I256+0</f>
        <v>40</v>
      </c>
      <c r="AL224" s="10">
        <f>'नमुना नंबर.९ सन-२०२५-२०२६'!O256+0</f>
        <v>750</v>
      </c>
      <c r="AM224" s="16">
        <f t="shared" si="33"/>
        <v>1752.4357202602232</v>
      </c>
    </row>
    <row r="225" spans="1:44" ht="75" customHeight="1">
      <c r="B225" s="53">
        <v>434</v>
      </c>
      <c r="C225" s="31" t="s">
        <v>92</v>
      </c>
      <c r="D225" s="32"/>
      <c r="G225" s="151" t="s">
        <v>7</v>
      </c>
      <c r="H225" s="84" t="s">
        <v>193</v>
      </c>
      <c r="I225" s="2">
        <v>2001</v>
      </c>
      <c r="J225" s="33">
        <v>20</v>
      </c>
      <c r="K225" s="33">
        <v>10</v>
      </c>
      <c r="L225" s="34">
        <f t="shared" si="26"/>
        <v>200</v>
      </c>
      <c r="M225" s="35">
        <f t="shared" si="29"/>
        <v>18.587360594795541</v>
      </c>
      <c r="N225" s="34">
        <v>750</v>
      </c>
      <c r="O225" s="2">
        <v>11088</v>
      </c>
      <c r="P225" s="35">
        <f t="shared" si="31"/>
        <v>220037.17472118963</v>
      </c>
      <c r="Q225" s="37">
        <v>0.85</v>
      </c>
      <c r="R225" s="35">
        <v>1</v>
      </c>
      <c r="S225" s="35">
        <f t="shared" si="30"/>
        <v>187031.59851301118</v>
      </c>
      <c r="T225" s="89">
        <v>0.75</v>
      </c>
      <c r="Y225" s="35">
        <f>'नमुना नंबर.९ सन-२०२५-२०२६'!F258+'नमुना नंबर.९ सन-२०२५-२०२६'!I258+'नमुना नंबर.९ सन-२०२५-२०२६'!L258+'नमुना नंबर.९ सन-२०२५-२०२६'!O258</f>
        <v>380.27369888475835</v>
      </c>
      <c r="Z225" s="34"/>
      <c r="AA225" s="34"/>
      <c r="AB225" s="34"/>
      <c r="AC225" s="34"/>
      <c r="AD225" s="34"/>
      <c r="AE225" s="106"/>
      <c r="AF225" s="114"/>
      <c r="AG225" s="10">
        <f t="shared" si="32"/>
        <v>11838</v>
      </c>
      <c r="AH225" s="16">
        <f>'नमुना नंबर.९ सन-२०२५-२०२६'!I258+0</f>
        <v>20</v>
      </c>
      <c r="AI225" s="16">
        <f>'नमुना नंबर.९ सन-२०२५-२०२६'!F258+0</f>
        <v>140.27369888475837</v>
      </c>
      <c r="AJ225" s="10">
        <f>'नमुना नंबर.९ सन-२०२५-२०२६'!I258+0</f>
        <v>20</v>
      </c>
      <c r="AK225" s="10">
        <f>'नमुना नंबर.९ सन-२०२५-२०२६'!I258+0</f>
        <v>20</v>
      </c>
      <c r="AL225" s="10">
        <f>'नमुना नंबर.९ सन-२०२५-२०२६'!O258+0</f>
        <v>200</v>
      </c>
      <c r="AM225" s="16">
        <f t="shared" si="33"/>
        <v>380.27369888475835</v>
      </c>
    </row>
    <row r="226" spans="1:44" ht="75" customHeight="1">
      <c r="B226" s="2">
        <v>530</v>
      </c>
      <c r="C226" s="31" t="s">
        <v>92</v>
      </c>
      <c r="D226" s="32"/>
      <c r="G226" s="34"/>
      <c r="H226" s="84" t="s">
        <v>347</v>
      </c>
      <c r="I226" s="2">
        <v>2006</v>
      </c>
      <c r="J226" s="33">
        <v>18</v>
      </c>
      <c r="K226" s="33">
        <v>14</v>
      </c>
      <c r="L226" s="34">
        <f t="shared" si="26"/>
        <v>252</v>
      </c>
      <c r="M226" s="35">
        <f t="shared" si="29"/>
        <v>23.42007434944238</v>
      </c>
      <c r="N226" s="34">
        <v>750</v>
      </c>
      <c r="O226" s="2">
        <v>15708</v>
      </c>
      <c r="P226" s="35">
        <f t="shared" si="31"/>
        <v>385447.58364312269</v>
      </c>
      <c r="Q226" s="37">
        <v>0.8</v>
      </c>
      <c r="R226" s="35">
        <v>1</v>
      </c>
      <c r="S226" s="35">
        <f t="shared" si="30"/>
        <v>308358.06691449817</v>
      </c>
      <c r="T226" s="89">
        <v>0.85</v>
      </c>
      <c r="Y226" s="35">
        <f>'नमुना नंबर.९ सन-२०२५-२०२६'!F259+'नमुना नंबर.९ सन-२०२५-२०२६'!I259+'नमुना नंबर.९ सन-२०२५-२०२६'!L259+'नमुना नंबर.९ सन-२०२५-२०२६'!O259</f>
        <v>502.10435687732343</v>
      </c>
      <c r="Z226" s="34"/>
      <c r="AA226" s="34"/>
      <c r="AB226" s="34"/>
      <c r="AC226" s="34"/>
      <c r="AD226" s="34"/>
      <c r="AE226" s="106"/>
      <c r="AF226" s="114"/>
      <c r="AG226" s="10">
        <f t="shared" si="32"/>
        <v>16458</v>
      </c>
      <c r="AH226" s="16">
        <f>'नमुना नंबर.९ सन-२०२५-२०२६'!I259+0</f>
        <v>20</v>
      </c>
      <c r="AI226" s="16">
        <f>'नमुना नंबर.९ सन-२०२५-२०२६'!F259+0</f>
        <v>262.10435687732343</v>
      </c>
      <c r="AJ226" s="10">
        <f>'नमुना नंबर.९ सन-२०२५-२०२६'!I259+0</f>
        <v>20</v>
      </c>
      <c r="AK226" s="10">
        <f>'नमुना नंबर.९ सन-२०२५-२०२६'!I259+0</f>
        <v>20</v>
      </c>
      <c r="AL226" s="10">
        <f>'नमुना नंबर.९ सन-२०२५-२०२६'!O259+0</f>
        <v>200</v>
      </c>
      <c r="AM226" s="16">
        <f t="shared" si="33"/>
        <v>502.10435687732343</v>
      </c>
    </row>
    <row r="227" spans="1:44" ht="75" customHeight="1">
      <c r="B227" s="2">
        <v>596</v>
      </c>
      <c r="C227" s="43" t="s">
        <v>112</v>
      </c>
      <c r="D227" s="32"/>
      <c r="H227" s="84" t="s">
        <v>1175</v>
      </c>
      <c r="I227" s="2">
        <v>2025</v>
      </c>
      <c r="J227" s="33">
        <v>18</v>
      </c>
      <c r="K227" s="33">
        <v>21</v>
      </c>
      <c r="L227" s="34">
        <f t="shared" si="26"/>
        <v>378</v>
      </c>
      <c r="M227" s="35">
        <f t="shared" si="29"/>
        <v>35.130111524163567</v>
      </c>
      <c r="N227" s="34">
        <v>750</v>
      </c>
      <c r="O227" s="2">
        <v>15708</v>
      </c>
      <c r="P227" s="35">
        <f t="shared" si="31"/>
        <v>578171.37546468398</v>
      </c>
      <c r="Q227" s="37">
        <v>1</v>
      </c>
      <c r="R227" s="35">
        <v>1</v>
      </c>
      <c r="S227" s="35">
        <f t="shared" si="30"/>
        <v>578171.37546468398</v>
      </c>
      <c r="T227" s="89">
        <v>0.85</v>
      </c>
      <c r="Y227" s="35">
        <f>'नमुना नंबर.९ सन-२०२५-२०२६'!F260+'नमुना नंबर.९ सन-२०२५-२०२६'!I260+'नमुना नंबर.९ सन-२०२५-२०२६'!L260+'नमुना नंबर.९ सन-२०२५-२०२६'!O260</f>
        <v>1301.4456691449814</v>
      </c>
      <c r="Z227" s="34"/>
      <c r="AA227" s="34"/>
      <c r="AB227" s="34"/>
      <c r="AC227" s="34"/>
      <c r="AD227" s="34"/>
      <c r="AE227" s="106"/>
      <c r="AF227" s="114"/>
      <c r="AG227" s="9">
        <f t="shared" si="32"/>
        <v>16458</v>
      </c>
      <c r="AH227" s="13">
        <f>'नमुना नंबर.९ सन-२०२५-२०२६'!I260+0</f>
        <v>30</v>
      </c>
      <c r="AI227" s="13">
        <f>'नमुना नंबर.९ सन-२०२५-२०२६'!F260+0</f>
        <v>491.44566914498131</v>
      </c>
      <c r="AJ227" s="9">
        <f>'नमुना नंबर.९ सन-२०२५-२०२६'!I260+0</f>
        <v>30</v>
      </c>
      <c r="AK227" s="9">
        <f>'नमुना नंबर.९ सन-२०२५-२०२६'!I260+0</f>
        <v>30</v>
      </c>
      <c r="AL227" s="9">
        <f>'नमुना नंबर.९ सन-२०२५-२०२६'!O260+0</f>
        <v>750</v>
      </c>
      <c r="AM227" s="13">
        <f t="shared" si="33"/>
        <v>1301.4456691449814</v>
      </c>
      <c r="AN227" s="9"/>
      <c r="AO227" s="9"/>
      <c r="AP227" s="9"/>
      <c r="AQ227" s="9"/>
      <c r="AR227" s="9"/>
    </row>
    <row r="228" spans="1:44" ht="75" customHeight="1">
      <c r="B228" s="2">
        <v>4</v>
      </c>
      <c r="C228" s="31" t="s">
        <v>6</v>
      </c>
      <c r="D228" s="32"/>
      <c r="G228" s="151" t="s">
        <v>7</v>
      </c>
      <c r="H228" s="84" t="s">
        <v>138</v>
      </c>
      <c r="I228" s="2">
        <v>1946</v>
      </c>
      <c r="J228" s="33">
        <v>34</v>
      </c>
      <c r="K228" s="33">
        <v>9</v>
      </c>
      <c r="L228" s="34">
        <f t="shared" si="26"/>
        <v>306</v>
      </c>
      <c r="M228" s="35">
        <f t="shared" si="29"/>
        <v>28.438661710037174</v>
      </c>
      <c r="N228" s="52">
        <v>750</v>
      </c>
      <c r="O228" s="2">
        <v>0</v>
      </c>
      <c r="P228" s="35">
        <f t="shared" si="31"/>
        <v>21328.996282527882</v>
      </c>
      <c r="Q228" s="36">
        <v>1</v>
      </c>
      <c r="R228" s="35">
        <v>1</v>
      </c>
      <c r="S228" s="35">
        <f t="shared" si="30"/>
        <v>21328.996282527882</v>
      </c>
      <c r="T228" s="89">
        <v>1.6</v>
      </c>
      <c r="Y228" s="35">
        <f>'नमुना नंबर.९ सन-२०२५-२०२६'!F261+'नमुना नंबर.९ सन-२०२५-२०२६'!I261+'नमुना नंबर.९ सन-२०२५-२०२६'!L261+'नमुना नंबर.९ सन-२०२५-२०२६'!O261</f>
        <v>34.12639405204461</v>
      </c>
      <c r="Z228" s="34"/>
      <c r="AA228" s="34"/>
      <c r="AB228" s="34"/>
      <c r="AC228" s="34"/>
      <c r="AD228" s="34"/>
      <c r="AE228" s="108" t="s">
        <v>1127</v>
      </c>
      <c r="AF228" s="116"/>
      <c r="AG228" s="11">
        <f t="shared" si="32"/>
        <v>750</v>
      </c>
      <c r="AH228" s="12">
        <f>'नमुना नंबर.९ सन-२०२५-२०२६'!I261+0</f>
        <v>0</v>
      </c>
      <c r="AI228" s="12">
        <f>'नमुना नंबर.९ सन-२०२५-२०२६'!F261+0</f>
        <v>34.12639405204461</v>
      </c>
      <c r="AJ228" s="11">
        <f>'नमुना नंबर.९ सन-२०२५-२०२६'!I261+0</f>
        <v>0</v>
      </c>
      <c r="AK228" s="11">
        <f>'नमुना नंबर.९ सन-२०२५-२०२६'!I261+0</f>
        <v>0</v>
      </c>
      <c r="AL228" s="11">
        <f>'नमुना नंबर.९ सन-२०२५-२०२६'!O261+0</f>
        <v>0</v>
      </c>
      <c r="AM228" s="12">
        <f t="shared" si="33"/>
        <v>34.12639405204461</v>
      </c>
      <c r="AN228" s="11"/>
      <c r="AO228" s="11"/>
      <c r="AP228" s="11"/>
      <c r="AQ228" s="11"/>
      <c r="AR228" s="11"/>
    </row>
    <row r="229" spans="1:44" ht="75" customHeight="1">
      <c r="B229" s="2">
        <v>89</v>
      </c>
      <c r="C229" s="31" t="s">
        <v>6</v>
      </c>
      <c r="D229" s="32"/>
      <c r="G229" s="84" t="s">
        <v>7</v>
      </c>
      <c r="H229" s="84" t="s">
        <v>156</v>
      </c>
      <c r="I229" s="2">
        <v>1946</v>
      </c>
      <c r="J229" s="33">
        <v>29</v>
      </c>
      <c r="K229" s="33">
        <v>16</v>
      </c>
      <c r="L229" s="34">
        <f t="shared" si="26"/>
        <v>464</v>
      </c>
      <c r="M229" s="35">
        <f t="shared" si="29"/>
        <v>43.122676579925653</v>
      </c>
      <c r="N229" s="52">
        <v>750</v>
      </c>
      <c r="O229" s="2">
        <v>0</v>
      </c>
      <c r="P229" s="35">
        <f t="shared" si="31"/>
        <v>32342.00743494424</v>
      </c>
      <c r="Q229" s="36">
        <v>1</v>
      </c>
      <c r="R229" s="35">
        <v>1</v>
      </c>
      <c r="S229" s="35">
        <f t="shared" si="30"/>
        <v>32342.00743494424</v>
      </c>
      <c r="T229" s="89">
        <v>1.6</v>
      </c>
      <c r="Y229" s="35">
        <f>'नमुना नंबर.९ सन-२०२५-२०२६'!F262+'नमुना नंबर.९ सन-२०२५-२०२६'!I262+'नमुना नंबर.९ सन-२०२५-२०२६'!L262+'नमुना नंबर.९ सन-२०२५-२०२६'!O262</f>
        <v>51.747211895910795</v>
      </c>
      <c r="Z229" s="34"/>
      <c r="AA229" s="34"/>
      <c r="AB229" s="34"/>
      <c r="AC229" s="34"/>
      <c r="AD229" s="34"/>
      <c r="AE229" s="106"/>
      <c r="AF229" s="114"/>
      <c r="AG229" s="9">
        <f t="shared" si="32"/>
        <v>750</v>
      </c>
      <c r="AH229" s="13">
        <f>'नमुना नंबर.९ सन-२०२५-२०२६'!I262+0</f>
        <v>0</v>
      </c>
      <c r="AI229" s="13">
        <f>'नमुना नंबर.९ सन-२०२५-२०२६'!F262+0</f>
        <v>51.747211895910795</v>
      </c>
      <c r="AJ229" s="9">
        <f>'नमुना नंबर.९ सन-२०२५-२०२६'!I262+0</f>
        <v>0</v>
      </c>
      <c r="AK229" s="9">
        <f>'नमुना नंबर.९ सन-२०२५-२०२६'!I262+0</f>
        <v>0</v>
      </c>
      <c r="AL229" s="9">
        <f>'नमुना नंबर.९ सन-२०२५-२०२६'!O262+0</f>
        <v>0</v>
      </c>
      <c r="AM229" s="13">
        <f t="shared" si="33"/>
        <v>51.747211895910795</v>
      </c>
      <c r="AN229" s="9"/>
      <c r="AO229" s="9"/>
      <c r="AP229" s="9"/>
      <c r="AQ229" s="9"/>
      <c r="AR229" s="9"/>
    </row>
    <row r="230" spans="1:44" ht="75" customHeight="1">
      <c r="B230" s="2">
        <v>140</v>
      </c>
      <c r="C230" s="31" t="s">
        <v>6</v>
      </c>
      <c r="D230" s="32"/>
      <c r="G230" s="151" t="s">
        <v>7</v>
      </c>
      <c r="H230" s="84" t="s">
        <v>204</v>
      </c>
      <c r="I230" s="2">
        <v>2007</v>
      </c>
      <c r="J230" s="33">
        <v>20</v>
      </c>
      <c r="K230" s="33">
        <v>42</v>
      </c>
      <c r="L230" s="34">
        <f t="shared" si="26"/>
        <v>840</v>
      </c>
      <c r="M230" s="35">
        <f t="shared" si="29"/>
        <v>78.066914498141259</v>
      </c>
      <c r="N230" s="34">
        <v>750</v>
      </c>
      <c r="O230" s="2">
        <v>11088</v>
      </c>
      <c r="P230" s="35">
        <f t="shared" si="31"/>
        <v>924156.13382899622</v>
      </c>
      <c r="Q230" s="37">
        <v>0.85</v>
      </c>
      <c r="R230" s="35">
        <v>1</v>
      </c>
      <c r="S230" s="35">
        <f t="shared" si="30"/>
        <v>785532.71375464671</v>
      </c>
      <c r="T230" s="89">
        <v>0.75</v>
      </c>
      <c r="Y230" s="35">
        <f>'नमुना नंबर.९ सन-२०२५-२०२६'!F263+'नमुना नंबर.९ सन-२०२५-२०२६'!I263+'नमुना नंबर.९ सन-२०२५-२०२६'!L263+'नमुना नंबर.९ सन-२०२५-२०२६'!O263</f>
        <v>1419.1495353159851</v>
      </c>
      <c r="Z230" s="34"/>
      <c r="AA230" s="34"/>
      <c r="AB230" s="34"/>
      <c r="AC230" s="34"/>
      <c r="AD230" s="34"/>
      <c r="AE230" s="106"/>
      <c r="AF230" s="114"/>
      <c r="AG230" s="9">
        <f t="shared" si="32"/>
        <v>11838</v>
      </c>
      <c r="AH230" s="13">
        <f>'नमुना नंबर.९ सन-२०२५-२०२६'!I263+0</f>
        <v>40</v>
      </c>
      <c r="AI230" s="13">
        <f>'नमुना नंबर.९ सन-२०२५-२०२६'!F263+0</f>
        <v>589.14953531598508</v>
      </c>
      <c r="AJ230" s="9">
        <f>'नमुना नंबर.९ सन-२०२५-२०२६'!I263+0</f>
        <v>40</v>
      </c>
      <c r="AK230" s="9">
        <f>'नमुना नंबर.९ सन-२०२५-२०२६'!I263+0</f>
        <v>40</v>
      </c>
      <c r="AL230" s="9">
        <f>'नमुना नंबर.९ सन-२०२५-२०२६'!O263+0</f>
        <v>750</v>
      </c>
      <c r="AM230" s="13">
        <f t="shared" si="33"/>
        <v>1419.1495353159851</v>
      </c>
      <c r="AN230" s="9"/>
      <c r="AO230" s="9"/>
      <c r="AP230" s="9"/>
      <c r="AQ230" s="9"/>
      <c r="AR230" s="9"/>
    </row>
    <row r="231" spans="1:44" ht="75" customHeight="1">
      <c r="B231" s="2">
        <v>632</v>
      </c>
      <c r="C231" s="31" t="s">
        <v>6</v>
      </c>
      <c r="D231" s="84" t="s">
        <v>829</v>
      </c>
      <c r="H231" s="84" t="s">
        <v>836</v>
      </c>
      <c r="I231" s="36">
        <v>2022</v>
      </c>
      <c r="J231" s="36">
        <v>18</v>
      </c>
      <c r="K231" s="36">
        <v>20</v>
      </c>
      <c r="L231" s="76">
        <f t="shared" ref="L231:L294" si="34">J231*K231</f>
        <v>360</v>
      </c>
      <c r="M231" s="75">
        <f t="shared" si="29"/>
        <v>33.457249070631974</v>
      </c>
      <c r="N231" s="34">
        <v>750</v>
      </c>
      <c r="O231" s="2">
        <v>15708</v>
      </c>
      <c r="P231" s="77">
        <f t="shared" si="31"/>
        <v>550639.40520446107</v>
      </c>
      <c r="Q231" s="78">
        <v>1</v>
      </c>
      <c r="R231" s="77">
        <v>1</v>
      </c>
      <c r="S231" s="77">
        <f t="shared" si="30"/>
        <v>550639.40520446107</v>
      </c>
      <c r="T231" s="89">
        <v>0.85</v>
      </c>
      <c r="Y231" s="75">
        <f>'नमुना नंबर.९ सन-२०२५-२०२६'!F265+'नमुना नंबर.९ सन-२०२५-२०२६'!I265+'नमुना नंबर.९ सन-२०२५-२०२६'!L265+'नमुना नंबर.९ सन-२०२५-२०२६'!O265</f>
        <v>468.04349442379197</v>
      </c>
      <c r="Z231" s="34"/>
      <c r="AA231" s="34"/>
      <c r="AB231" s="34"/>
      <c r="AC231" s="34"/>
      <c r="AD231" s="34"/>
      <c r="AE231" s="106"/>
      <c r="AF231" s="117"/>
      <c r="AG231" s="14">
        <f t="shared" si="32"/>
        <v>16458</v>
      </c>
      <c r="AH231" s="15">
        <f>'नमुना नंबर.९ सन-२०२५-२०२६'!I265+0</f>
        <v>0</v>
      </c>
      <c r="AI231" s="15">
        <f>'नमुना नंबर.९ सन-२०२५-२०२६'!F265+0</f>
        <v>468.04349442379197</v>
      </c>
      <c r="AJ231" s="14">
        <f>'नमुना नंबर.९ सन-२०२५-२०२६'!I265+0</f>
        <v>0</v>
      </c>
      <c r="AK231" s="14">
        <f>'नमुना नंबर.९ सन-२०२५-२०२६'!I265+0</f>
        <v>0</v>
      </c>
      <c r="AL231" s="14">
        <f>'नमुना नंबर.९ सन-२०२५-२०२६'!O265+0</f>
        <v>0</v>
      </c>
      <c r="AM231" s="15">
        <f t="shared" si="33"/>
        <v>468.04349442379197</v>
      </c>
      <c r="AN231" s="14"/>
      <c r="AO231" s="14"/>
      <c r="AP231" s="11"/>
      <c r="AQ231" s="11"/>
      <c r="AR231" s="11"/>
    </row>
    <row r="232" spans="1:44" ht="75" customHeight="1">
      <c r="B232" s="2">
        <v>329</v>
      </c>
      <c r="C232" s="31" t="s">
        <v>6</v>
      </c>
      <c r="D232" s="32"/>
      <c r="G232" s="151" t="s">
        <v>7</v>
      </c>
      <c r="H232" s="84" t="s">
        <v>281</v>
      </c>
      <c r="I232" s="2">
        <v>2001</v>
      </c>
      <c r="J232" s="33">
        <v>27</v>
      </c>
      <c r="K232" s="33">
        <v>32</v>
      </c>
      <c r="L232" s="34">
        <f t="shared" si="34"/>
        <v>864</v>
      </c>
      <c r="M232" s="35">
        <f t="shared" si="29"/>
        <v>80.297397769516735</v>
      </c>
      <c r="N232" s="34">
        <v>750</v>
      </c>
      <c r="O232" s="2">
        <v>15708</v>
      </c>
      <c r="P232" s="35">
        <f t="shared" si="31"/>
        <v>1321534.5724907063</v>
      </c>
      <c r="Q232" s="37">
        <v>0.8</v>
      </c>
      <c r="R232" s="35">
        <v>1</v>
      </c>
      <c r="S232" s="35">
        <f t="shared" si="30"/>
        <v>1057227.6579925651</v>
      </c>
      <c r="T232" s="89">
        <v>0.85</v>
      </c>
      <c r="Y232" s="35">
        <f>'नमुना नंबर.९ सन-२०२५-२०२६'!F266+'नमुना नंबर.९ सन-२०२५-२०२६'!I266+'नमुना नंबर.९ सन-२०२५-२०२६'!L266+'नमुना नंबर.९ सन-२०२५-२०२६'!O266</f>
        <v>1178.6435092936804</v>
      </c>
      <c r="Z232" s="34"/>
      <c r="AA232" s="34"/>
      <c r="AB232" s="34"/>
      <c r="AC232" s="34"/>
      <c r="AD232" s="34"/>
      <c r="AE232" s="106"/>
      <c r="AF232" s="116"/>
      <c r="AG232" s="11">
        <f t="shared" si="32"/>
        <v>16458</v>
      </c>
      <c r="AH232" s="12">
        <f>'नमुना नंबर.९ सन-२०२५-२०२६'!I266+0</f>
        <v>40</v>
      </c>
      <c r="AI232" s="12">
        <f>'नमुना नंबर.९ सन-२०२५-२०२६'!F266+0</f>
        <v>898.64350929368038</v>
      </c>
      <c r="AJ232" s="11">
        <f>'नमुना नंबर.९ सन-२०२५-२०२६'!I266+0</f>
        <v>40</v>
      </c>
      <c r="AK232" s="11">
        <f>'नमुना नंबर.९ सन-२०२५-२०२६'!I266+0</f>
        <v>40</v>
      </c>
      <c r="AL232" s="11">
        <f>'नमुना नंबर.९ सन-२०२५-२०२६'!O266+0</f>
        <v>200</v>
      </c>
      <c r="AM232" s="12">
        <f t="shared" si="33"/>
        <v>1178.6435092936804</v>
      </c>
      <c r="AN232" s="11"/>
      <c r="AO232" s="11"/>
      <c r="AP232" s="11"/>
      <c r="AQ232" s="11"/>
      <c r="AR232" s="11"/>
    </row>
    <row r="233" spans="1:44" ht="75" customHeight="1">
      <c r="B233" s="2">
        <v>71</v>
      </c>
      <c r="C233" s="31" t="s">
        <v>6</v>
      </c>
      <c r="D233" s="32"/>
      <c r="G233" s="151" t="s">
        <v>7</v>
      </c>
      <c r="H233" s="84" t="s">
        <v>166</v>
      </c>
      <c r="I233" s="2">
        <v>2006</v>
      </c>
      <c r="J233" s="33">
        <v>11</v>
      </c>
      <c r="K233" s="33">
        <v>30</v>
      </c>
      <c r="L233" s="34">
        <f t="shared" si="34"/>
        <v>330</v>
      </c>
      <c r="M233" s="35">
        <f t="shared" si="29"/>
        <v>30.669144981412639</v>
      </c>
      <c r="N233" s="34">
        <v>750</v>
      </c>
      <c r="O233" s="2">
        <v>15708</v>
      </c>
      <c r="P233" s="35">
        <f t="shared" si="31"/>
        <v>504752.78810408921</v>
      </c>
      <c r="Q233" s="37">
        <v>0.8</v>
      </c>
      <c r="R233" s="35">
        <v>1</v>
      </c>
      <c r="S233" s="35">
        <f t="shared" si="30"/>
        <v>403802.23048327141</v>
      </c>
      <c r="T233" s="89">
        <v>0.85</v>
      </c>
      <c r="Y233" s="35">
        <f>'नमुना नंबर.९ सन-२०२५-२०२६'!F267+'नमुना नंबर.९ सन-२०२५-२०२६'!I267+'नमुना नंबर.९ सन-२०२५-२०२६'!L267+'नमुना नंबर.९ सन-२०२५-२०२६'!O267</f>
        <v>1153.2318959107806</v>
      </c>
      <c r="Z233" s="34"/>
      <c r="AA233" s="34"/>
      <c r="AB233" s="34"/>
      <c r="AC233" s="34"/>
      <c r="AD233" s="34"/>
      <c r="AE233" s="106"/>
      <c r="AF233" s="117"/>
      <c r="AG233" s="14">
        <f t="shared" si="32"/>
        <v>16458</v>
      </c>
      <c r="AH233" s="15">
        <f>'नमुना नंबर.९ सन-२०२५-२०२६'!I267+0</f>
        <v>30</v>
      </c>
      <c r="AI233" s="15">
        <f>'नमुना नंबर.९ सन-२०२५-२०२६'!F267+0</f>
        <v>343.23189591078068</v>
      </c>
      <c r="AJ233" s="14">
        <f>'नमुना नंबर.९ सन-२०२५-२०२६'!I267+0</f>
        <v>30</v>
      </c>
      <c r="AK233" s="14">
        <f>'नमुना नंबर.९ सन-२०२५-२०२६'!I267+0</f>
        <v>30</v>
      </c>
      <c r="AL233" s="14">
        <f>'नमुना नंबर.९ सन-२०२५-२०२६'!O267+0</f>
        <v>750</v>
      </c>
      <c r="AM233" s="15">
        <f t="shared" si="33"/>
        <v>1153.2318959107806</v>
      </c>
      <c r="AN233" s="14"/>
      <c r="AO233" s="14"/>
      <c r="AP233" s="14"/>
      <c r="AQ233" s="14"/>
      <c r="AR233" s="14"/>
    </row>
    <row r="234" spans="1:44" ht="75" customHeight="1">
      <c r="A234" s="22"/>
      <c r="B234" s="2">
        <v>693</v>
      </c>
      <c r="C234" s="31" t="s">
        <v>1201</v>
      </c>
      <c r="D234" s="32"/>
      <c r="G234" s="151" t="s">
        <v>7</v>
      </c>
      <c r="H234" s="84" t="s">
        <v>1203</v>
      </c>
      <c r="I234" s="36">
        <v>2022</v>
      </c>
      <c r="J234" s="36">
        <v>20</v>
      </c>
      <c r="K234" s="36">
        <v>20</v>
      </c>
      <c r="L234" s="81">
        <f t="shared" si="34"/>
        <v>400</v>
      </c>
      <c r="M234" s="75">
        <f t="shared" si="29"/>
        <v>37.174721189591082</v>
      </c>
      <c r="N234" s="36">
        <v>750</v>
      </c>
      <c r="O234" s="36">
        <v>15708</v>
      </c>
      <c r="P234" s="77">
        <f t="shared" si="31"/>
        <v>611821.56133828999</v>
      </c>
      <c r="Q234" s="78">
        <v>1</v>
      </c>
      <c r="R234" s="77">
        <v>1</v>
      </c>
      <c r="S234" s="77">
        <f t="shared" si="30"/>
        <v>611821.56133828999</v>
      </c>
      <c r="T234" s="89">
        <v>0.85</v>
      </c>
      <c r="Y234" s="75">
        <f>'नमुना नंबर.९ सन-२०२५-२०२६'!F268+'नमुना नंबर.९ सन-२०२५-२०२६'!I268+'नमुना नंबर.९ सन-२०२५-२०२६'!L268+'नमुना नंबर.९ सन-२०२५-२०२६'!O268</f>
        <v>520.04832713754638</v>
      </c>
      <c r="Z234" s="34"/>
      <c r="AA234" s="34"/>
      <c r="AB234" s="34"/>
      <c r="AC234" s="34"/>
      <c r="AD234" s="34"/>
      <c r="AE234" s="106"/>
      <c r="AF234" s="117"/>
      <c r="AG234" s="14">
        <f t="shared" si="32"/>
        <v>16458</v>
      </c>
      <c r="AH234" s="15">
        <f>'नमुना नंबर.९ सन-२०२५-२०२६'!I268+0</f>
        <v>0</v>
      </c>
      <c r="AI234" s="15">
        <f>'नमुना नंबर.९ सन-२०२५-२०२६'!F268+0</f>
        <v>520.04832713754638</v>
      </c>
      <c r="AJ234" s="14">
        <f>'नमुना नंबर.९ सन-२०२५-२०२६'!I268+0</f>
        <v>0</v>
      </c>
      <c r="AK234" s="14">
        <f>'नमुना नंबर.९ सन-२०२५-२०२६'!I268+0</f>
        <v>0</v>
      </c>
      <c r="AL234" s="14">
        <f>'नमुना नंबर.९ सन-२०२५-२०२६'!O268+0</f>
        <v>0</v>
      </c>
      <c r="AM234" s="15">
        <f t="shared" si="33"/>
        <v>520.04832713754638</v>
      </c>
      <c r="AN234" s="14"/>
      <c r="AO234" s="14"/>
      <c r="AP234" s="20"/>
      <c r="AQ234" s="20"/>
      <c r="AR234" s="20"/>
    </row>
    <row r="235" spans="1:44" ht="75" customHeight="1">
      <c r="B235" s="2">
        <v>349</v>
      </c>
      <c r="C235" s="31" t="s">
        <v>6</v>
      </c>
      <c r="D235" s="32"/>
      <c r="H235" s="84" t="s">
        <v>272</v>
      </c>
      <c r="I235" s="2">
        <v>2008</v>
      </c>
      <c r="J235" s="33">
        <v>18</v>
      </c>
      <c r="K235" s="33">
        <v>14</v>
      </c>
      <c r="L235" s="34">
        <f t="shared" si="34"/>
        <v>252</v>
      </c>
      <c r="M235" s="35">
        <f t="shared" si="29"/>
        <v>23.42007434944238</v>
      </c>
      <c r="N235" s="34">
        <v>750</v>
      </c>
      <c r="O235" s="2">
        <v>15708</v>
      </c>
      <c r="P235" s="35">
        <f t="shared" si="31"/>
        <v>385447.58364312269</v>
      </c>
      <c r="Q235" s="37">
        <v>0.8</v>
      </c>
      <c r="R235" s="35">
        <v>1</v>
      </c>
      <c r="S235" s="35">
        <f t="shared" si="30"/>
        <v>308358.06691449817</v>
      </c>
      <c r="T235" s="89">
        <v>0.85</v>
      </c>
      <c r="Y235" s="35">
        <f>'नमुना नंबर.९ सन-२०२५-२०२६'!F269+'नमुना नंबर.९ सन-२०२५-२०२६'!I269+'नमुना नंबर.९ सन-२०२५-२०२६'!L269+'नमुना नंबर.९ सन-२०२५-२०२६'!O269</f>
        <v>1052.1043568773234</v>
      </c>
      <c r="Z235" s="34"/>
      <c r="AA235" s="34"/>
      <c r="AB235" s="34"/>
      <c r="AC235" s="34"/>
      <c r="AD235" s="34"/>
      <c r="AE235" s="106"/>
      <c r="AF235" s="117"/>
      <c r="AG235" s="14">
        <f t="shared" si="32"/>
        <v>16458</v>
      </c>
      <c r="AH235" s="15">
        <f>'नमुना नंबर.९ सन-२०२५-२०२६'!I269+0</f>
        <v>20</v>
      </c>
      <c r="AI235" s="15">
        <f>'नमुना नंबर.९ सन-२०२५-२०२६'!F269+0</f>
        <v>262.10435687732343</v>
      </c>
      <c r="AJ235" s="14">
        <f>'नमुना नंबर.९ सन-२०२५-२०२६'!I269+0</f>
        <v>20</v>
      </c>
      <c r="AK235" s="14">
        <f>'नमुना नंबर.९ सन-२०२५-२०२६'!I269+0</f>
        <v>20</v>
      </c>
      <c r="AL235" s="14">
        <f>'नमुना नंबर.९ सन-२०२५-२०२६'!O269+0</f>
        <v>750</v>
      </c>
      <c r="AM235" s="15">
        <f t="shared" si="33"/>
        <v>1052.1043568773234</v>
      </c>
      <c r="AN235" s="14"/>
      <c r="AO235" s="14"/>
      <c r="AP235" s="14"/>
      <c r="AQ235" s="14"/>
      <c r="AR235" s="14"/>
    </row>
    <row r="236" spans="1:44" ht="75" customHeight="1">
      <c r="A236" s="22"/>
      <c r="B236" s="2">
        <v>669</v>
      </c>
      <c r="C236" s="31" t="s">
        <v>6</v>
      </c>
      <c r="D236" s="84" t="s">
        <v>1028</v>
      </c>
      <c r="G236" s="22"/>
      <c r="H236" s="84" t="s">
        <v>1027</v>
      </c>
      <c r="I236" s="36">
        <v>2024</v>
      </c>
      <c r="J236" s="36">
        <v>37</v>
      </c>
      <c r="K236" s="36">
        <v>40</v>
      </c>
      <c r="L236" s="76">
        <f t="shared" si="34"/>
        <v>1480</v>
      </c>
      <c r="M236" s="75">
        <f t="shared" si="29"/>
        <v>137.546468401487</v>
      </c>
      <c r="N236" s="36">
        <v>750</v>
      </c>
      <c r="O236" s="2">
        <v>15708</v>
      </c>
      <c r="P236" s="77">
        <f t="shared" si="31"/>
        <v>2263739.776951673</v>
      </c>
      <c r="Q236" s="78">
        <v>1</v>
      </c>
      <c r="R236" s="77">
        <v>1</v>
      </c>
      <c r="S236" s="77">
        <f t="shared" si="30"/>
        <v>2263739.776951673</v>
      </c>
      <c r="T236" s="89">
        <v>0.85</v>
      </c>
      <c r="Y236" s="75">
        <f>'नमुना नंबर.९ सन-२०२५-२०२६'!F270+'नमुना नंबर.९ सन-२०२५-२०२६'!I270+'नमुना नंबर.९ सन-२०२५-२०२६'!L270+'नमुना नंबर.९ सन-२०२५-२०२६'!O270</f>
        <v>1924.1788104089219</v>
      </c>
      <c r="Z236" s="34"/>
      <c r="AA236" s="34"/>
      <c r="AB236" s="34"/>
      <c r="AC236" s="34"/>
      <c r="AD236" s="34"/>
      <c r="AE236" s="108" t="s">
        <v>1009</v>
      </c>
      <c r="AF236" s="117"/>
      <c r="AG236" s="14">
        <f t="shared" si="32"/>
        <v>16458</v>
      </c>
      <c r="AH236" s="15">
        <f>'नमुना नंबर.९ सन-२०२५-२०२६'!I270+0</f>
        <v>0</v>
      </c>
      <c r="AI236" s="15">
        <f>'नमुना नंबर.९ सन-२०२५-२०२६'!F270+0</f>
        <v>1924.1788104089219</v>
      </c>
      <c r="AJ236" s="14">
        <f>'नमुना नंबर.९ सन-२०२५-२०२६'!I270+0</f>
        <v>0</v>
      </c>
      <c r="AK236" s="14">
        <f>'नमुना नंबर.९ सन-२०२५-२०२६'!I270+0</f>
        <v>0</v>
      </c>
      <c r="AL236" s="14">
        <f>'नमुना नंबर.९ सन-२०२५-२०२६'!O270+0</f>
        <v>0</v>
      </c>
      <c r="AM236" s="15">
        <f t="shared" si="33"/>
        <v>1924.1788104089219</v>
      </c>
      <c r="AN236" s="20"/>
      <c r="AO236" s="20"/>
      <c r="AP236" s="20"/>
      <c r="AQ236" s="20"/>
      <c r="AR236" s="20"/>
    </row>
    <row r="237" spans="1:44" ht="75" customHeight="1">
      <c r="B237" s="53">
        <v>432</v>
      </c>
      <c r="C237" s="54" t="s">
        <v>92</v>
      </c>
      <c r="D237" s="55"/>
      <c r="G237" s="152" t="s">
        <v>7</v>
      </c>
      <c r="H237" s="56" t="s">
        <v>319</v>
      </c>
      <c r="I237" s="53">
        <v>1990</v>
      </c>
      <c r="J237" s="57">
        <v>7</v>
      </c>
      <c r="K237" s="57">
        <v>19</v>
      </c>
      <c r="L237" s="58">
        <f t="shared" si="34"/>
        <v>133</v>
      </c>
      <c r="M237" s="59">
        <f t="shared" si="29"/>
        <v>12.360594795539035</v>
      </c>
      <c r="N237" s="34">
        <v>750</v>
      </c>
      <c r="O237" s="53">
        <v>11088</v>
      </c>
      <c r="P237" s="59">
        <f t="shared" si="31"/>
        <v>146324.7211895911</v>
      </c>
      <c r="Q237" s="63">
        <v>0.85</v>
      </c>
      <c r="R237" s="59">
        <v>1</v>
      </c>
      <c r="S237" s="59">
        <f t="shared" si="30"/>
        <v>124376.01301115243</v>
      </c>
      <c r="T237" s="89">
        <v>0.75</v>
      </c>
      <c r="Y237" s="59">
        <f>'नमुना नंबर.९ सन-२०२५-२०२६'!F272+'नमुना नंबर.९ सन-२०२५-२०२६'!I272+'नमुना नंबर.९ सन-२०२५-२०२६'!L272+'नमुना नंबर.९ सन-२०२५-२०२६'!O272</f>
        <v>373.28200975836432</v>
      </c>
      <c r="Z237" s="34"/>
      <c r="AA237" s="34"/>
      <c r="AB237" s="34"/>
      <c r="AC237" s="34"/>
      <c r="AD237" s="34"/>
      <c r="AE237" s="106"/>
      <c r="AF237" s="117"/>
      <c r="AG237" s="14">
        <f t="shared" si="32"/>
        <v>11838</v>
      </c>
      <c r="AH237" s="15">
        <f>'नमुना नंबर.९ सन-२०२५-२०२६'!I272+0</f>
        <v>40</v>
      </c>
      <c r="AI237" s="15">
        <f>'नमुना नंबर.९ सन-२०२५-२०२६'!F272+0</f>
        <v>93.282009758364325</v>
      </c>
      <c r="AJ237" s="14">
        <f>'नमुना नंबर.९ सन-२०२५-२०२६'!I272+0</f>
        <v>40</v>
      </c>
      <c r="AK237" s="14">
        <f>'नमुना नंबर.९ सन-२०२५-२०२६'!I272+0</f>
        <v>40</v>
      </c>
      <c r="AL237" s="14">
        <f>'नमुना नंबर.९ सन-२०२५-२०२६'!O272+0</f>
        <v>200</v>
      </c>
      <c r="AM237" s="15">
        <f t="shared" si="33"/>
        <v>373.28200975836432</v>
      </c>
      <c r="AN237" s="14"/>
      <c r="AO237" s="14"/>
      <c r="AP237" s="14"/>
      <c r="AQ237" s="14"/>
      <c r="AR237" s="14"/>
    </row>
    <row r="238" spans="1:44" ht="75" customHeight="1">
      <c r="B238" s="2">
        <v>170</v>
      </c>
      <c r="C238" s="31" t="s">
        <v>6</v>
      </c>
      <c r="D238" s="32"/>
      <c r="G238" s="151" t="s">
        <v>7</v>
      </c>
      <c r="H238" s="84" t="s">
        <v>216</v>
      </c>
      <c r="I238" s="2">
        <v>1986</v>
      </c>
      <c r="J238" s="33">
        <v>20</v>
      </c>
      <c r="K238" s="33">
        <v>33</v>
      </c>
      <c r="L238" s="34">
        <f t="shared" si="34"/>
        <v>660</v>
      </c>
      <c r="M238" s="35">
        <f t="shared" si="29"/>
        <v>61.338289962825279</v>
      </c>
      <c r="N238" s="34">
        <v>750</v>
      </c>
      <c r="O238" s="2">
        <v>15708</v>
      </c>
      <c r="P238" s="35">
        <f t="shared" si="31"/>
        <v>1009505.5762081784</v>
      </c>
      <c r="Q238" s="37">
        <v>0.7</v>
      </c>
      <c r="R238" s="35">
        <v>1</v>
      </c>
      <c r="S238" s="35">
        <f t="shared" si="30"/>
        <v>706653.9033457248</v>
      </c>
      <c r="T238" s="89">
        <v>0.85</v>
      </c>
      <c r="Y238" s="35">
        <f>'नमुना नंबर.९ सन-२०२५-२०२६'!F273+'नमुना नंबर.९ सन-२०२५-२०२६'!I273+'नमुना नंबर.९ सन-२०२५-२०२६'!L273+'नमुना नंबर.९ सन-२०२५-२०२६'!O273</f>
        <v>860.65581784386598</v>
      </c>
      <c r="Z238" s="34"/>
      <c r="AA238" s="34"/>
      <c r="AB238" s="34"/>
      <c r="AC238" s="34"/>
      <c r="AD238" s="34"/>
      <c r="AE238" s="106"/>
      <c r="AF238" s="114"/>
      <c r="AG238" s="10">
        <f t="shared" si="32"/>
        <v>16458</v>
      </c>
      <c r="AH238" s="16">
        <f>'नमुना नंबर.९ सन-२०२५-२०२६'!I273+0</f>
        <v>30</v>
      </c>
      <c r="AI238" s="16">
        <f>'नमुना नंबर.९ सन-२०२५-२०२६'!F273+0</f>
        <v>600.65581784386598</v>
      </c>
      <c r="AJ238" s="10">
        <f>'नमुना नंबर.९ सन-२०२५-२०२६'!I273+0</f>
        <v>30</v>
      </c>
      <c r="AK238" s="10">
        <f>'नमुना नंबर.९ सन-२०२५-२०२६'!I273+0</f>
        <v>30</v>
      </c>
      <c r="AL238" s="10">
        <f>'नमुना नंबर.९ सन-२०२५-२०२६'!O273+0</f>
        <v>200</v>
      </c>
      <c r="AM238" s="16">
        <f t="shared" si="33"/>
        <v>860.65581784386598</v>
      </c>
    </row>
    <row r="239" spans="1:44" ht="75" customHeight="1">
      <c r="B239" s="2">
        <v>272</v>
      </c>
      <c r="C239" s="31" t="s">
        <v>6</v>
      </c>
      <c r="D239" s="32"/>
      <c r="H239" s="84" t="s">
        <v>257</v>
      </c>
      <c r="I239" s="2">
        <v>2016</v>
      </c>
      <c r="J239" s="33">
        <v>20</v>
      </c>
      <c r="K239" s="33">
        <v>19</v>
      </c>
      <c r="L239" s="34">
        <f t="shared" si="34"/>
        <v>380</v>
      </c>
      <c r="M239" s="35">
        <f t="shared" si="29"/>
        <v>35.315985130111528</v>
      </c>
      <c r="N239" s="34">
        <v>750</v>
      </c>
      <c r="O239" s="2">
        <v>15708</v>
      </c>
      <c r="P239" s="35">
        <f t="shared" si="31"/>
        <v>581230.48327137553</v>
      </c>
      <c r="Q239" s="37">
        <v>0.95</v>
      </c>
      <c r="R239" s="35">
        <v>1</v>
      </c>
      <c r="S239" s="35">
        <f t="shared" si="30"/>
        <v>552168.95910780667</v>
      </c>
      <c r="T239" s="89">
        <v>0.85</v>
      </c>
      <c r="Y239" s="35">
        <f>'नमुना नंबर.९ सन-२०२५-२०२६'!F274+'नमुना नंबर.९ सन-२०२५-२०२६'!I274+'नमुना नंबर.९ सन-२०२५-२०२६'!L274+'नमुना नंबर.९ सन-२०२५-२०२६'!O274</f>
        <v>1279.3436152416357</v>
      </c>
      <c r="Z239" s="34"/>
      <c r="AA239" s="34"/>
      <c r="AB239" s="34"/>
      <c r="AC239" s="34"/>
      <c r="AD239" s="34"/>
      <c r="AE239" s="106"/>
      <c r="AF239" s="114"/>
      <c r="AG239" s="9">
        <f t="shared" si="32"/>
        <v>16458</v>
      </c>
      <c r="AH239" s="13">
        <f>'नमुना नंबर.९ सन-२०२५-२०२६'!I274+0</f>
        <v>30</v>
      </c>
      <c r="AI239" s="13">
        <f>'नमुना नंबर.९ सन-२०२५-२०२६'!F274+0</f>
        <v>469.34361524163569</v>
      </c>
      <c r="AJ239" s="9">
        <f>'नमुना नंबर.९ सन-२०२५-२०२६'!I274+0</f>
        <v>30</v>
      </c>
      <c r="AK239" s="9">
        <f>'नमुना नंबर.९ सन-२०२५-२०२६'!I274+0</f>
        <v>30</v>
      </c>
      <c r="AL239" s="9">
        <f>'नमुना नंबर.९ सन-२०२५-२०२६'!O274+0</f>
        <v>750</v>
      </c>
      <c r="AM239" s="13">
        <f t="shared" si="33"/>
        <v>1279.3436152416357</v>
      </c>
      <c r="AN239" s="9"/>
      <c r="AO239" s="9"/>
      <c r="AP239" s="9"/>
      <c r="AQ239" s="9"/>
      <c r="AR239" s="9"/>
    </row>
    <row r="240" spans="1:44" ht="75" customHeight="1">
      <c r="B240" s="2">
        <v>496</v>
      </c>
      <c r="C240" s="31" t="s">
        <v>92</v>
      </c>
      <c r="D240" s="32"/>
      <c r="G240" s="34"/>
      <c r="H240" s="84" t="s">
        <v>336</v>
      </c>
      <c r="I240" s="2">
        <v>1997</v>
      </c>
      <c r="J240" s="33">
        <v>18</v>
      </c>
      <c r="K240" s="33">
        <v>15</v>
      </c>
      <c r="L240" s="34">
        <f t="shared" si="34"/>
        <v>270</v>
      </c>
      <c r="M240" s="35">
        <f t="shared" si="29"/>
        <v>25.092936802973977</v>
      </c>
      <c r="N240" s="34">
        <v>750</v>
      </c>
      <c r="O240" s="2">
        <v>15708</v>
      </c>
      <c r="P240" s="35">
        <f t="shared" si="31"/>
        <v>412979.55390334572</v>
      </c>
      <c r="Q240" s="37">
        <v>0.7</v>
      </c>
      <c r="R240" s="35">
        <v>1</v>
      </c>
      <c r="S240" s="35">
        <f t="shared" si="30"/>
        <v>289085.68773234199</v>
      </c>
      <c r="T240" s="89">
        <v>0.85</v>
      </c>
      <c r="Y240" s="35">
        <f>'नमुना नंबर.९ सन-२०२५-२०२६'!F275+'नमुना नंबर.९ सन-२०२५-२०२६'!I275+'नमुना नंबर.९ सन-२०२५-२०२६'!L275+'नमुना नंबर.९ सन-२०२५-२०२६'!O275</f>
        <v>485.72283457249068</v>
      </c>
      <c r="Z240" s="34"/>
      <c r="AA240" s="34"/>
      <c r="AB240" s="34"/>
      <c r="AC240" s="34"/>
      <c r="AD240" s="34"/>
      <c r="AE240" s="106"/>
      <c r="AF240" s="114"/>
      <c r="AG240" s="10">
        <f t="shared" si="32"/>
        <v>16458</v>
      </c>
      <c r="AH240" s="16">
        <f>'नमुना नंबर.९ सन-२०२५-२०२६'!I275+0</f>
        <v>20</v>
      </c>
      <c r="AI240" s="16">
        <f>'नमुना नंबर.९ सन-२०२५-२०२६'!F275+0</f>
        <v>245.72283457249065</v>
      </c>
      <c r="AJ240" s="10">
        <f>'नमुना नंबर.९ सन-२०२५-२०२६'!I275+0</f>
        <v>20</v>
      </c>
      <c r="AK240" s="10">
        <f>'नमुना नंबर.९ सन-२०२५-२०२६'!I275+0</f>
        <v>20</v>
      </c>
      <c r="AL240" s="10">
        <f>'नमुना नंबर.९ सन-२०२५-२०२६'!O275+0</f>
        <v>200</v>
      </c>
      <c r="AM240" s="16">
        <f t="shared" si="33"/>
        <v>485.72283457249068</v>
      </c>
    </row>
    <row r="241" spans="2:44" ht="75" customHeight="1">
      <c r="B241" s="2">
        <v>497</v>
      </c>
      <c r="C241" s="31" t="s">
        <v>92</v>
      </c>
      <c r="D241" s="32"/>
      <c r="G241" s="151" t="s">
        <v>7</v>
      </c>
      <c r="H241" s="84" t="s">
        <v>240</v>
      </c>
      <c r="I241" s="2">
        <v>2001</v>
      </c>
      <c r="J241" s="33">
        <v>17</v>
      </c>
      <c r="K241" s="33">
        <v>18</v>
      </c>
      <c r="L241" s="34">
        <f t="shared" si="34"/>
        <v>306</v>
      </c>
      <c r="M241" s="35">
        <f t="shared" si="29"/>
        <v>28.438661710037174</v>
      </c>
      <c r="N241" s="34">
        <v>750</v>
      </c>
      <c r="O241" s="2">
        <v>11088</v>
      </c>
      <c r="P241" s="35">
        <f t="shared" si="31"/>
        <v>336656.87732342008</v>
      </c>
      <c r="Q241" s="37">
        <v>0.85</v>
      </c>
      <c r="R241" s="35">
        <v>1</v>
      </c>
      <c r="S241" s="35">
        <f t="shared" si="30"/>
        <v>286158.34572490706</v>
      </c>
      <c r="T241" s="89">
        <v>0.75</v>
      </c>
      <c r="Y241" s="35">
        <f>'नमुना नंबर.९ सन-२०२५-२०२६'!F276+'नमुना नंबर.९ सन-२०२५-२०२६'!I276+'नमुना नंबर.९ सन-२०२५-२०२६'!L276+'नमुना नंबर.९ सन-२०२५-२०२६'!O276</f>
        <v>274.61875929368028</v>
      </c>
      <c r="Z241" s="34"/>
      <c r="AA241" s="34"/>
      <c r="AB241" s="34"/>
      <c r="AC241" s="34"/>
      <c r="AD241" s="34"/>
      <c r="AE241" s="106"/>
      <c r="AF241" s="114"/>
      <c r="AG241" s="9">
        <f t="shared" si="32"/>
        <v>11838</v>
      </c>
      <c r="AH241" s="13">
        <f>'नमुना नंबर.९ सन-२०२५-२०२६'!I276+0</f>
        <v>30</v>
      </c>
      <c r="AI241" s="13">
        <f>'नमुना नंबर.९ सन-२०२५-२०२६'!F276+0</f>
        <v>214.61875929368028</v>
      </c>
      <c r="AJ241" s="9">
        <f>'नमुना नंबर.९ सन-२०२५-२०२६'!I276+0</f>
        <v>30</v>
      </c>
      <c r="AK241" s="9">
        <f>'नमुना नंबर.९ सन-२०२५-२०२६'!I276+0</f>
        <v>30</v>
      </c>
      <c r="AL241" s="9">
        <f>'नमुना नंबर.९ सन-२०२५-२०२६'!O276+0</f>
        <v>0</v>
      </c>
      <c r="AM241" s="13">
        <f t="shared" si="33"/>
        <v>274.61875929368028</v>
      </c>
      <c r="AN241" s="9"/>
      <c r="AO241" s="9"/>
      <c r="AP241" s="9"/>
      <c r="AQ241" s="9"/>
      <c r="AR241" s="9"/>
    </row>
    <row r="242" spans="2:44" ht="75" customHeight="1">
      <c r="B242" s="2">
        <v>121</v>
      </c>
      <c r="C242" s="31" t="s">
        <v>6</v>
      </c>
      <c r="D242" s="32"/>
      <c r="H242" s="74" t="s">
        <v>921</v>
      </c>
      <c r="I242" s="2">
        <v>2020</v>
      </c>
      <c r="J242" s="33">
        <v>31</v>
      </c>
      <c r="K242" s="33">
        <v>34</v>
      </c>
      <c r="L242" s="34">
        <f t="shared" si="34"/>
        <v>1054</v>
      </c>
      <c r="M242" s="35">
        <f t="shared" si="29"/>
        <v>97.955390334572499</v>
      </c>
      <c r="N242" s="34">
        <v>750</v>
      </c>
      <c r="O242" s="2">
        <v>15708</v>
      </c>
      <c r="P242" s="35">
        <f t="shared" si="31"/>
        <v>1612149.8141263942</v>
      </c>
      <c r="Q242" s="37">
        <v>0.95</v>
      </c>
      <c r="R242" s="35">
        <v>1</v>
      </c>
      <c r="S242" s="35">
        <f t="shared" si="30"/>
        <v>1531542.3234200745</v>
      </c>
      <c r="T242" s="89">
        <v>0.85</v>
      </c>
      <c r="Y242" s="35">
        <f>'नमुना नंबर.९ सन-२०२५-२०२६'!F277+'नमुना नंबर.९ सन-२०२५-२०२६'!I277+'नमुना नंबर.९ सन-२०२५-२०२६'!L277+'नमुना नंबर.९ सन-२०२५-२०२६'!O277</f>
        <v>2131.8109749070636</v>
      </c>
      <c r="Z242" s="34"/>
      <c r="AA242" s="34"/>
      <c r="AB242" s="34"/>
      <c r="AC242" s="34"/>
      <c r="AD242" s="34"/>
      <c r="AE242" s="106"/>
      <c r="AF242" s="117"/>
      <c r="AG242" s="14">
        <f t="shared" si="32"/>
        <v>16458</v>
      </c>
      <c r="AH242" s="15">
        <f>'नमुना नंबर.९ सन-२०२५-२०२६'!I277+0</f>
        <v>40</v>
      </c>
      <c r="AI242" s="15">
        <f>'नमुना नंबर.९ सन-२०२५-२०२६'!F277+0</f>
        <v>1301.8109749070634</v>
      </c>
      <c r="AJ242" s="14">
        <f>'नमुना नंबर.९ सन-२०२५-२०२६'!I277+0</f>
        <v>40</v>
      </c>
      <c r="AK242" s="14">
        <f>'नमुना नंबर.९ सन-२०२५-२०२६'!I277+0</f>
        <v>40</v>
      </c>
      <c r="AL242" s="14">
        <f>'नमुना नंबर.९ सन-२०२५-२०२६'!O277+0</f>
        <v>750</v>
      </c>
      <c r="AM242" s="15">
        <f t="shared" si="33"/>
        <v>2131.8109749070636</v>
      </c>
      <c r="AN242" s="14"/>
      <c r="AO242" s="14"/>
      <c r="AP242" s="14"/>
      <c r="AQ242" s="14"/>
      <c r="AR242" s="14"/>
    </row>
    <row r="243" spans="2:44" ht="75" customHeight="1">
      <c r="B243" s="2">
        <v>215</v>
      </c>
      <c r="C243" s="31" t="s">
        <v>6</v>
      </c>
      <c r="D243" s="32"/>
      <c r="H243" s="84" t="s">
        <v>178</v>
      </c>
      <c r="I243" s="2">
        <v>2010</v>
      </c>
      <c r="J243" s="33">
        <v>29</v>
      </c>
      <c r="K243" s="33">
        <v>20</v>
      </c>
      <c r="L243" s="34">
        <f t="shared" si="34"/>
        <v>580</v>
      </c>
      <c r="M243" s="35">
        <f t="shared" si="29"/>
        <v>53.903345724907062</v>
      </c>
      <c r="N243" s="34">
        <v>750</v>
      </c>
      <c r="O243" s="2">
        <v>15708</v>
      </c>
      <c r="P243" s="35">
        <f t="shared" si="31"/>
        <v>887141.26394052047</v>
      </c>
      <c r="Q243" s="37">
        <v>0.9</v>
      </c>
      <c r="R243" s="35">
        <v>1</v>
      </c>
      <c r="S243" s="35">
        <f t="shared" si="30"/>
        <v>798427.13754646841</v>
      </c>
      <c r="T243" s="89">
        <v>0.85</v>
      </c>
      <c r="Y243" s="35">
        <f>'नमुना नंबर.९ सन-२०२५-२०२६'!F279+'नमुना नंबर.९ सन-२०२५-२०२६'!I279+'नमुना नंबर.९ सन-२०२५-२०२६'!L279+'नमुना नंबर.९ सन-२०२५-२०२६'!O279</f>
        <v>1488.6630669144981</v>
      </c>
      <c r="Z243" s="34"/>
      <c r="AA243" s="34"/>
      <c r="AB243" s="34"/>
      <c r="AC243" s="34"/>
      <c r="AD243" s="34"/>
      <c r="AE243" s="106"/>
      <c r="AF243" s="117"/>
      <c r="AG243" s="14">
        <f t="shared" si="32"/>
        <v>16458</v>
      </c>
      <c r="AH243" s="15">
        <f>'नमुना नंबर.९ सन-२०२५-२०२६'!I279+0</f>
        <v>30</v>
      </c>
      <c r="AI243" s="15">
        <f>'नमुना नंबर.९ सन-२०२५-२०२६'!F279+0</f>
        <v>678.66306691449813</v>
      </c>
      <c r="AJ243" s="14">
        <f>'नमुना नंबर.९ सन-२०२५-२०२६'!I279+0</f>
        <v>30</v>
      </c>
      <c r="AK243" s="14">
        <f>'नमुना नंबर.९ सन-२०२५-२०२६'!I279+0</f>
        <v>30</v>
      </c>
      <c r="AL243" s="14">
        <f>'नमुना नंबर.९ सन-२०२५-२०२६'!O279+0</f>
        <v>750</v>
      </c>
      <c r="AM243" s="15">
        <f t="shared" si="33"/>
        <v>1488.6630669144981</v>
      </c>
      <c r="AN243" s="14"/>
      <c r="AO243" s="14"/>
      <c r="AP243" s="14"/>
      <c r="AQ243" s="14"/>
      <c r="AR243" s="14"/>
    </row>
    <row r="244" spans="2:44" ht="75" customHeight="1">
      <c r="B244" s="2">
        <v>454</v>
      </c>
      <c r="C244" s="31" t="s">
        <v>92</v>
      </c>
      <c r="D244" s="32"/>
      <c r="H244" s="87" t="s">
        <v>863</v>
      </c>
      <c r="I244" s="2">
        <v>2022</v>
      </c>
      <c r="J244" s="33">
        <v>15</v>
      </c>
      <c r="K244" s="33">
        <v>18</v>
      </c>
      <c r="L244" s="34">
        <f t="shared" si="34"/>
        <v>270</v>
      </c>
      <c r="M244" s="35">
        <f t="shared" si="29"/>
        <v>25.092936802973977</v>
      </c>
      <c r="N244" s="34">
        <v>750</v>
      </c>
      <c r="O244" s="2">
        <v>15708</v>
      </c>
      <c r="P244" s="35">
        <f t="shared" si="31"/>
        <v>412979.55390334572</v>
      </c>
      <c r="Q244" s="37">
        <v>1</v>
      </c>
      <c r="R244" s="35">
        <v>1</v>
      </c>
      <c r="S244" s="35">
        <f t="shared" si="30"/>
        <v>412979.55390334572</v>
      </c>
      <c r="T244" s="89">
        <v>0.85</v>
      </c>
      <c r="Y244" s="35">
        <f>'नमुना नंबर.९ सन-२०२५-२०२६'!F280+'नमुना नंबर.९ सन-२०२५-२०२६'!I280+'नमुना नंबर.९ सन-२०२५-२०२६'!L280+'नमुना नंबर.९ सन-२०२५-२०२६'!O280</f>
        <v>591.03262081784385</v>
      </c>
      <c r="Z244" s="34"/>
      <c r="AA244" s="34"/>
      <c r="AB244" s="34"/>
      <c r="AC244" s="34"/>
      <c r="AD244" s="34"/>
      <c r="AE244" s="108" t="s">
        <v>996</v>
      </c>
      <c r="AF244" s="117"/>
      <c r="AG244" s="14">
        <f t="shared" si="32"/>
        <v>16458</v>
      </c>
      <c r="AH244" s="15">
        <f>'नमुना नंबर.९ सन-२०२५-२०२६'!I280+0</f>
        <v>20</v>
      </c>
      <c r="AI244" s="15">
        <f>'नमुना नंबर.९ सन-२०२५-२०२६'!F280+0</f>
        <v>351.03262081784385</v>
      </c>
      <c r="AJ244" s="14">
        <f>'नमुना नंबर.९ सन-२०२५-२०२६'!I280+0</f>
        <v>20</v>
      </c>
      <c r="AK244" s="14">
        <f>'नमुना नंबर.९ सन-२०२५-२०२६'!I280+0</f>
        <v>20</v>
      </c>
      <c r="AL244" s="14">
        <f>'नमुना नंबर.९ सन-२०२५-२०२६'!O280+0</f>
        <v>200</v>
      </c>
      <c r="AM244" s="15">
        <f t="shared" si="33"/>
        <v>591.03262081784385</v>
      </c>
      <c r="AN244" s="14"/>
      <c r="AO244" s="14"/>
      <c r="AP244" s="14"/>
      <c r="AQ244" s="14"/>
      <c r="AR244" s="14"/>
    </row>
    <row r="245" spans="2:44" ht="75" customHeight="1">
      <c r="B245" s="36"/>
      <c r="C245" s="31" t="s">
        <v>6</v>
      </c>
      <c r="D245" s="32"/>
      <c r="G245" s="34"/>
      <c r="H245" s="84" t="s">
        <v>1175</v>
      </c>
      <c r="I245" s="2">
        <v>2025</v>
      </c>
      <c r="J245" s="33">
        <v>21</v>
      </c>
      <c r="K245" s="33">
        <v>12</v>
      </c>
      <c r="L245" s="34">
        <f t="shared" si="34"/>
        <v>252</v>
      </c>
      <c r="M245" s="35">
        <f t="shared" si="29"/>
        <v>23.42007434944238</v>
      </c>
      <c r="N245" s="34">
        <v>750</v>
      </c>
      <c r="O245" s="2">
        <v>15708</v>
      </c>
      <c r="P245" s="35">
        <f t="shared" si="31"/>
        <v>385447.58364312269</v>
      </c>
      <c r="Q245" s="37">
        <v>1</v>
      </c>
      <c r="R245" s="35">
        <v>1</v>
      </c>
      <c r="S245" s="35">
        <f t="shared" si="30"/>
        <v>385447.58364312269</v>
      </c>
      <c r="T245" s="89">
        <v>0.85</v>
      </c>
      <c r="Y245" s="35">
        <f>'नमुना नंबर.९ सन-२०२५-२०२६'!F281+'नमुना नंबर.९ सन-२०२५-२०२६'!I281+'नमुना नंबर.९ सन-२०२५-२०२६'!L281+'नमुना नंबर.९ सन-२०२५-२०२६'!O281</f>
        <v>1137.6304460966544</v>
      </c>
      <c r="Z245" s="34"/>
      <c r="AA245" s="34"/>
      <c r="AB245" s="34"/>
      <c r="AC245" s="34"/>
      <c r="AD245" s="34"/>
      <c r="AE245" s="108" t="s">
        <v>1209</v>
      </c>
      <c r="AF245" s="117"/>
      <c r="AG245" s="14">
        <f t="shared" si="32"/>
        <v>16458</v>
      </c>
      <c r="AH245" s="15">
        <f>'नमुना नंबर.९ सन-२०२५-२०२६'!I281+0</f>
        <v>30</v>
      </c>
      <c r="AI245" s="15">
        <f>'नमुना नंबर.९ सन-२०२५-२०२६'!F281+0</f>
        <v>327.63044609665428</v>
      </c>
      <c r="AJ245" s="14">
        <f>'नमुना नंबर.९ सन-२०२५-२०२६'!I281+0</f>
        <v>30</v>
      </c>
      <c r="AK245" s="14">
        <f>'नमुना नंबर.९ सन-२०२५-२०२६'!I281+0</f>
        <v>30</v>
      </c>
      <c r="AL245" s="14">
        <f>'नमुना नंबर.९ सन-२०२५-२०२६'!O281+0</f>
        <v>750</v>
      </c>
      <c r="AM245" s="15">
        <f t="shared" si="33"/>
        <v>1137.6304460966544</v>
      </c>
      <c r="AN245" s="14"/>
      <c r="AO245" s="14"/>
      <c r="AP245" s="14"/>
      <c r="AQ245" s="14"/>
      <c r="AR245" s="14"/>
    </row>
    <row r="246" spans="2:44" ht="75" customHeight="1">
      <c r="B246" s="2">
        <v>513</v>
      </c>
      <c r="C246" s="31" t="s">
        <v>92</v>
      </c>
      <c r="D246" s="32"/>
      <c r="G246" s="34"/>
      <c r="H246" s="84" t="s">
        <v>336</v>
      </c>
      <c r="I246" s="2">
        <v>1997</v>
      </c>
      <c r="J246" s="33">
        <v>18</v>
      </c>
      <c r="K246" s="33">
        <v>15</v>
      </c>
      <c r="L246" s="34">
        <f t="shared" si="34"/>
        <v>270</v>
      </c>
      <c r="M246" s="35">
        <f t="shared" si="29"/>
        <v>25.092936802973977</v>
      </c>
      <c r="N246" s="34">
        <v>750</v>
      </c>
      <c r="O246" s="2">
        <v>15708</v>
      </c>
      <c r="P246" s="35">
        <f t="shared" si="31"/>
        <v>412979.55390334572</v>
      </c>
      <c r="Q246" s="37">
        <v>0.7</v>
      </c>
      <c r="R246" s="35">
        <v>1</v>
      </c>
      <c r="S246" s="35">
        <f t="shared" si="30"/>
        <v>289085.68773234199</v>
      </c>
      <c r="T246" s="89">
        <v>0.85</v>
      </c>
      <c r="Y246" s="35">
        <f>'नमुना नंबर.९ सन-२०२५-२०२६'!F282+'नमुना नंबर.९ सन-२०२५-२०२६'!I282+'नमुना नंबर.९ सन-२०२५-२०२६'!L282+'नमुना नंबर.९ सन-२०२५-२०२६'!O282</f>
        <v>1035.7228345724907</v>
      </c>
      <c r="Z246" s="34"/>
      <c r="AA246" s="34"/>
      <c r="AB246" s="34"/>
      <c r="AC246" s="34"/>
      <c r="AD246" s="34"/>
      <c r="AE246" s="106"/>
      <c r="AF246" s="114"/>
      <c r="AG246" s="10">
        <f t="shared" si="32"/>
        <v>16458</v>
      </c>
      <c r="AH246" s="16">
        <f>'नमुना नंबर.९ सन-२०२५-२०२६'!I282+0</f>
        <v>20</v>
      </c>
      <c r="AI246" s="16">
        <f>'नमुना नंबर.९ सन-२०२५-२०२६'!F282+0</f>
        <v>245.72283457249065</v>
      </c>
      <c r="AJ246" s="10">
        <f>'नमुना नंबर.९ सन-२०२५-२०२६'!I282+0</f>
        <v>20</v>
      </c>
      <c r="AK246" s="10">
        <f>'नमुना नंबर.९ सन-२०२५-२०२६'!I282+0</f>
        <v>20</v>
      </c>
      <c r="AL246" s="10">
        <f>'नमुना नंबर.९ सन-२०२५-२०२६'!O282+0</f>
        <v>750</v>
      </c>
      <c r="AM246" s="16">
        <f t="shared" si="33"/>
        <v>1035.7228345724907</v>
      </c>
    </row>
    <row r="247" spans="2:44" ht="75" customHeight="1">
      <c r="B247" s="2">
        <v>481</v>
      </c>
      <c r="C247" s="31" t="s">
        <v>92</v>
      </c>
      <c r="D247" s="32"/>
      <c r="G247" s="34"/>
      <c r="H247" s="84" t="s">
        <v>341</v>
      </c>
      <c r="I247" s="2">
        <v>2016</v>
      </c>
      <c r="J247" s="33">
        <v>17</v>
      </c>
      <c r="K247" s="33">
        <v>28</v>
      </c>
      <c r="L247" s="34">
        <f t="shared" si="34"/>
        <v>476</v>
      </c>
      <c r="M247" s="35">
        <f t="shared" si="29"/>
        <v>44.237918215613384</v>
      </c>
      <c r="N247" s="34">
        <v>750</v>
      </c>
      <c r="O247" s="2">
        <v>15708</v>
      </c>
      <c r="P247" s="35">
        <f t="shared" si="31"/>
        <v>728067.65799256507</v>
      </c>
      <c r="Q247" s="37">
        <v>0.95</v>
      </c>
      <c r="R247" s="35">
        <v>1</v>
      </c>
      <c r="S247" s="35">
        <f t="shared" si="30"/>
        <v>691664.27509293682</v>
      </c>
      <c r="T247" s="89">
        <v>0.85</v>
      </c>
      <c r="Y247" s="35">
        <f>'नमुना नंबर.९ सन-२०२५-२०२६'!F283+'नमुना नंबर.९ सन-२०२५-२०२६'!I283+'नमुना नंबर.९ सन-२०२५-२०२६'!L283+'नमुना नंबर.९ सन-२०२५-२०२६'!O283</f>
        <v>847.91463382899622</v>
      </c>
      <c r="Z247" s="34"/>
      <c r="AA247" s="34"/>
      <c r="AB247" s="34"/>
      <c r="AC247" s="34"/>
      <c r="AD247" s="34"/>
      <c r="AE247" s="106"/>
      <c r="AF247" s="116"/>
      <c r="AG247" s="11">
        <f t="shared" si="32"/>
        <v>16458</v>
      </c>
      <c r="AH247" s="12">
        <f>'नमुना नंबर.९ सन-२०२५-२०२६'!I283+0</f>
        <v>30</v>
      </c>
      <c r="AI247" s="12">
        <f>'नमुना नंबर.९ सन-२०२५-२०२६'!F283+0</f>
        <v>587.91463382899622</v>
      </c>
      <c r="AJ247" s="11">
        <f>'नमुना नंबर.९ सन-२०२५-२०२६'!I283+0</f>
        <v>30</v>
      </c>
      <c r="AK247" s="11">
        <f>'नमुना नंबर.९ सन-२०२५-२०२६'!I283+0</f>
        <v>30</v>
      </c>
      <c r="AL247" s="11">
        <f>'नमुना नंबर.९ सन-२०२५-२०२६'!O283+0</f>
        <v>200</v>
      </c>
      <c r="AM247" s="12">
        <f t="shared" si="33"/>
        <v>847.91463382899622</v>
      </c>
      <c r="AN247" s="11"/>
      <c r="AO247" s="11"/>
      <c r="AP247" s="11"/>
      <c r="AQ247" s="11"/>
      <c r="AR247" s="11"/>
    </row>
    <row r="248" spans="2:44" ht="75" customHeight="1">
      <c r="B248" s="2">
        <v>112</v>
      </c>
      <c r="C248" s="31" t="s">
        <v>6</v>
      </c>
      <c r="D248" s="32"/>
      <c r="G248" s="34"/>
      <c r="H248" s="84" t="s">
        <v>186</v>
      </c>
      <c r="I248" s="2">
        <v>2016</v>
      </c>
      <c r="J248" s="33">
        <v>17</v>
      </c>
      <c r="K248" s="33">
        <v>18</v>
      </c>
      <c r="L248" s="34">
        <f t="shared" si="34"/>
        <v>306</v>
      </c>
      <c r="M248" s="35">
        <f t="shared" si="29"/>
        <v>28.438661710037174</v>
      </c>
      <c r="N248" s="34">
        <v>750</v>
      </c>
      <c r="O248" s="2">
        <v>15708</v>
      </c>
      <c r="P248" s="35">
        <f t="shared" si="31"/>
        <v>468043.49442379182</v>
      </c>
      <c r="Q248" s="37">
        <v>0.95</v>
      </c>
      <c r="R248" s="35">
        <v>1</v>
      </c>
      <c r="S248" s="35">
        <f t="shared" si="30"/>
        <v>444641.31970260222</v>
      </c>
      <c r="T248" s="89">
        <v>0.85</v>
      </c>
      <c r="Y248" s="35">
        <f>'नमुना नंबर.९ सन-२०२५-२०२६'!F284+'नमुना नंबर.९ सन-२०२५-२०२६'!I284+'नमुना नंबर.९ सन-२०२५-२०२६'!L284+'नमुना नंबर.९ सन-२०२५-२०२६'!O284</f>
        <v>1187.9451217472119</v>
      </c>
      <c r="Z248" s="34"/>
      <c r="AA248" s="34"/>
      <c r="AB248" s="34"/>
      <c r="AC248" s="34"/>
      <c r="AD248" s="34"/>
      <c r="AE248" s="106"/>
      <c r="AF248" s="117"/>
      <c r="AG248" s="14">
        <f t="shared" si="32"/>
        <v>16458</v>
      </c>
      <c r="AH248" s="15">
        <f>'नमुना नंबर.९ सन-२०२५-२०२६'!I284+0</f>
        <v>30</v>
      </c>
      <c r="AI248" s="15">
        <f>'नमुना नंबर.९ सन-२०२५-२०२६'!F284+0</f>
        <v>377.94512174721189</v>
      </c>
      <c r="AJ248" s="14">
        <f>'नमुना नंबर.९ सन-२०२५-२०२६'!I284+0</f>
        <v>30</v>
      </c>
      <c r="AK248" s="14">
        <f>'नमुना नंबर.९ सन-२०२५-२०२६'!I284+0</f>
        <v>30</v>
      </c>
      <c r="AL248" s="14">
        <f>'नमुना नंबर.९ सन-२०२५-२०२६'!O284+0</f>
        <v>750</v>
      </c>
      <c r="AM248" s="15">
        <f t="shared" si="33"/>
        <v>1187.9451217472119</v>
      </c>
      <c r="AN248" s="14"/>
      <c r="AO248" s="14"/>
      <c r="AP248" s="14"/>
      <c r="AQ248" s="14"/>
      <c r="AR248" s="14"/>
    </row>
    <row r="249" spans="2:44" ht="75" customHeight="1">
      <c r="B249" s="2">
        <v>337</v>
      </c>
      <c r="C249" s="31" t="s">
        <v>6</v>
      </c>
      <c r="D249" s="32"/>
      <c r="G249" s="34"/>
      <c r="H249" s="84" t="s">
        <v>272</v>
      </c>
      <c r="I249" s="2">
        <v>2008</v>
      </c>
      <c r="J249" s="33">
        <v>18</v>
      </c>
      <c r="K249" s="33">
        <v>21</v>
      </c>
      <c r="L249" s="34">
        <f t="shared" si="34"/>
        <v>378</v>
      </c>
      <c r="M249" s="35">
        <f t="shared" si="29"/>
        <v>35.130111524163567</v>
      </c>
      <c r="N249" s="34">
        <v>750</v>
      </c>
      <c r="O249" s="2">
        <v>15708</v>
      </c>
      <c r="P249" s="35">
        <f t="shared" si="31"/>
        <v>578171.37546468398</v>
      </c>
      <c r="Q249" s="37">
        <v>0.8</v>
      </c>
      <c r="R249" s="35">
        <v>1</v>
      </c>
      <c r="S249" s="35">
        <f t="shared" si="30"/>
        <v>462537.10037174722</v>
      </c>
      <c r="T249" s="89">
        <v>0.85</v>
      </c>
      <c r="Y249" s="35">
        <f>'नमुना नंबर.९ सन-२०२५-२०२६'!F286+'नमुना नंबर.९ सन-२०२५-२०२६'!I286+'नमुना नंबर.९ सन-२०२५-२०२६'!L286+'नमुना नंबर.९ सन-२०२५-२०२६'!O286</f>
        <v>1203.1565353159851</v>
      </c>
      <c r="Z249" s="34"/>
      <c r="AA249" s="34"/>
      <c r="AB249" s="34"/>
      <c r="AC249" s="34"/>
      <c r="AD249" s="34"/>
      <c r="AE249" s="106"/>
      <c r="AF249" s="117"/>
      <c r="AG249" s="14">
        <f t="shared" si="32"/>
        <v>16458</v>
      </c>
      <c r="AH249" s="15">
        <f>'नमुना नंबर.९ सन-२०२५-२०२६'!I286+0</f>
        <v>30</v>
      </c>
      <c r="AI249" s="15">
        <f>'नमुना नंबर.९ सन-२०२५-२०२६'!F286+0</f>
        <v>393.15653531598514</v>
      </c>
      <c r="AJ249" s="14">
        <f>'नमुना नंबर.९ सन-२०२५-२०२६'!I286+0</f>
        <v>30</v>
      </c>
      <c r="AK249" s="14">
        <f>'नमुना नंबर.९ सन-२०२५-२०२६'!I286+0</f>
        <v>30</v>
      </c>
      <c r="AL249" s="14">
        <f>'नमुना नंबर.९ सन-२०२५-२०२६'!O286+0</f>
        <v>750</v>
      </c>
      <c r="AM249" s="15">
        <f t="shared" si="33"/>
        <v>1203.1565353159851</v>
      </c>
      <c r="AN249" s="14"/>
      <c r="AO249" s="14"/>
      <c r="AP249" s="14"/>
      <c r="AQ249" s="14"/>
      <c r="AR249" s="14"/>
    </row>
    <row r="250" spans="2:44" ht="75" customHeight="1">
      <c r="B250" s="2">
        <v>188</v>
      </c>
      <c r="C250" s="31" t="s">
        <v>6</v>
      </c>
      <c r="D250" s="32"/>
      <c r="G250" s="151" t="s">
        <v>7</v>
      </c>
      <c r="H250" s="84" t="s">
        <v>156</v>
      </c>
      <c r="I250" s="2">
        <v>1951</v>
      </c>
      <c r="J250" s="33">
        <v>25</v>
      </c>
      <c r="K250" s="33">
        <v>26</v>
      </c>
      <c r="L250" s="34">
        <f t="shared" si="34"/>
        <v>650</v>
      </c>
      <c r="M250" s="35">
        <f t="shared" si="29"/>
        <v>60.408921933085502</v>
      </c>
      <c r="N250" s="34">
        <v>750</v>
      </c>
      <c r="O250" s="2">
        <v>0</v>
      </c>
      <c r="P250" s="35">
        <f t="shared" si="31"/>
        <v>45306.691449814127</v>
      </c>
      <c r="Q250" s="39">
        <v>1</v>
      </c>
      <c r="R250" s="35">
        <v>1</v>
      </c>
      <c r="S250" s="35">
        <f t="shared" si="30"/>
        <v>45306.691449814127</v>
      </c>
      <c r="T250" s="89">
        <v>1.6</v>
      </c>
      <c r="Y250" s="35">
        <f>'नमुना नंबर.९ सन-२०२५-२०२६'!F287+'नमुना नंबर.९ सन-२०२५-२०२६'!I287+'नमुना नंबर.९ सन-२०२५-२०२६'!L287+'नमुना नंबर.९ सन-२०२५-२०२६'!O287</f>
        <v>72.490706319702596</v>
      </c>
      <c r="Z250" s="34"/>
      <c r="AA250" s="34"/>
      <c r="AB250" s="34"/>
      <c r="AC250" s="34"/>
      <c r="AD250" s="34"/>
      <c r="AE250" s="106"/>
      <c r="AF250" s="114"/>
      <c r="AG250" s="10">
        <f t="shared" si="32"/>
        <v>750</v>
      </c>
      <c r="AH250" s="16">
        <f>'नमुना नंबर.९ सन-२०२५-२०२६'!I287+0</f>
        <v>0</v>
      </c>
      <c r="AI250" s="16">
        <f>'नमुना नंबर.९ सन-२०२५-२०२६'!F287+0</f>
        <v>72.490706319702596</v>
      </c>
      <c r="AJ250" s="10">
        <f>'नमुना नंबर.९ सन-२०२५-२०२६'!I287+0</f>
        <v>0</v>
      </c>
      <c r="AK250" s="10">
        <f>'नमुना नंबर.९ सन-२०२५-२०२६'!I287+0</f>
        <v>0</v>
      </c>
      <c r="AL250" s="10">
        <f>'नमुना नंबर.९ सन-२०२५-२०२६'!O287+0</f>
        <v>0</v>
      </c>
      <c r="AM250" s="16">
        <f t="shared" si="33"/>
        <v>72.490706319702596</v>
      </c>
    </row>
    <row r="251" spans="2:44" ht="75" customHeight="1">
      <c r="B251" s="2">
        <v>5</v>
      </c>
      <c r="C251" s="31" t="s">
        <v>6</v>
      </c>
      <c r="D251" s="32"/>
      <c r="G251" s="151" t="s">
        <v>7</v>
      </c>
      <c r="H251" s="84" t="s">
        <v>384</v>
      </c>
      <c r="I251" s="2">
        <v>2009</v>
      </c>
      <c r="J251" s="33">
        <v>25</v>
      </c>
      <c r="K251" s="33">
        <v>30</v>
      </c>
      <c r="L251" s="34">
        <f t="shared" si="34"/>
        <v>750</v>
      </c>
      <c r="M251" s="35">
        <f t="shared" si="29"/>
        <v>69.702602230483279</v>
      </c>
      <c r="N251" s="34">
        <v>750</v>
      </c>
      <c r="O251" s="2">
        <v>15708</v>
      </c>
      <c r="P251" s="35">
        <f t="shared" si="31"/>
        <v>1147165.4275092939</v>
      </c>
      <c r="Q251" s="37">
        <v>0.9</v>
      </c>
      <c r="R251" s="35">
        <v>1</v>
      </c>
      <c r="S251" s="35">
        <f t="shared" si="30"/>
        <v>1032448.8847583645</v>
      </c>
      <c r="T251" s="89">
        <v>0.85</v>
      </c>
      <c r="Y251" s="35">
        <f>'नमुना नंबर.९ सन-२०२५-२०२६'!F288+'नमुना नंबर.९ सन-२०२५-२०२६'!I288+'नमुना नंबर.९ सन-२०२५-२०२६'!L288+'नमुना नंबर.९ सन-२०२५-२०२६'!O288</f>
        <v>1707.5815520446099</v>
      </c>
      <c r="Z251" s="34"/>
      <c r="AA251" s="34"/>
      <c r="AB251" s="34"/>
      <c r="AC251" s="34"/>
      <c r="AD251" s="34"/>
      <c r="AE251" s="106"/>
      <c r="AF251" s="116"/>
      <c r="AG251" s="11">
        <f t="shared" si="32"/>
        <v>16458</v>
      </c>
      <c r="AH251" s="12">
        <f>'नमुना नंबर.९ सन-२०२५-२०२६'!I288+0</f>
        <v>40</v>
      </c>
      <c r="AI251" s="12">
        <f>'नमुना नंबर.९ सन-२०२५-२०२६'!F288+0</f>
        <v>877.58155204460979</v>
      </c>
      <c r="AJ251" s="11">
        <f>'नमुना नंबर.९ सन-२०२५-२०२६'!I288+0</f>
        <v>40</v>
      </c>
      <c r="AK251" s="11">
        <f>'नमुना नंबर.९ सन-२०२५-२०२६'!I288+0</f>
        <v>40</v>
      </c>
      <c r="AL251" s="11">
        <f>'नमुना नंबर.९ सन-२०२५-२०२६'!O288+0</f>
        <v>750</v>
      </c>
      <c r="AM251" s="12">
        <f t="shared" si="33"/>
        <v>1707.5815520446099</v>
      </c>
      <c r="AN251" s="11"/>
      <c r="AO251" s="11"/>
      <c r="AP251" s="11"/>
      <c r="AQ251" s="11"/>
      <c r="AR251" s="11"/>
    </row>
    <row r="252" spans="2:44" ht="75" customHeight="1">
      <c r="B252" s="2">
        <v>447</v>
      </c>
      <c r="C252" s="31" t="s">
        <v>92</v>
      </c>
      <c r="D252" s="32"/>
      <c r="G252" s="84" t="s">
        <v>7</v>
      </c>
      <c r="H252" s="84" t="s">
        <v>328</v>
      </c>
      <c r="I252" s="2">
        <v>2008</v>
      </c>
      <c r="J252" s="41">
        <v>8.5</v>
      </c>
      <c r="K252" s="33">
        <v>15</v>
      </c>
      <c r="L252" s="34">
        <f t="shared" si="34"/>
        <v>127.5</v>
      </c>
      <c r="M252" s="35">
        <f t="shared" si="29"/>
        <v>11.849442379182156</v>
      </c>
      <c r="N252" s="34">
        <v>750</v>
      </c>
      <c r="O252" s="2">
        <v>15708</v>
      </c>
      <c r="P252" s="35">
        <f t="shared" si="31"/>
        <v>195018.12267657992</v>
      </c>
      <c r="Q252" s="37">
        <v>0.8</v>
      </c>
      <c r="R252" s="35">
        <v>1</v>
      </c>
      <c r="S252" s="35">
        <f t="shared" si="30"/>
        <v>156014.49814126393</v>
      </c>
      <c r="T252" s="89">
        <v>0.85</v>
      </c>
      <c r="Y252" s="35">
        <f>'नमुना नंबर.९ सन-२०२५-२०२६'!F289+'नमुना नंबर.९ सन-२०२५-२०२६'!I289+'नमुना नंबर.९ सन-२०२५-२०२६'!L289+'नमुना नंबर.९ सन-२०२५-२०२६'!O289</f>
        <v>172.61232342007435</v>
      </c>
      <c r="Z252" s="34"/>
      <c r="AA252" s="34"/>
      <c r="AB252" s="34"/>
      <c r="AC252" s="34"/>
      <c r="AD252" s="34"/>
      <c r="AE252" s="106"/>
      <c r="AF252" s="114"/>
      <c r="AG252" s="10">
        <f t="shared" si="32"/>
        <v>16458</v>
      </c>
      <c r="AH252" s="16">
        <f>'नमुना नंबर.९ सन-२०२५-२०२६'!I289+0</f>
        <v>20</v>
      </c>
      <c r="AI252" s="16">
        <f>'नमुना नंबर.९ सन-२०२५-२०२६'!F289+0</f>
        <v>132.61232342007435</v>
      </c>
      <c r="AJ252" s="10">
        <f>'नमुना नंबर.९ सन-२०२५-२०२६'!I289+0</f>
        <v>20</v>
      </c>
      <c r="AK252" s="10">
        <f>'नमुना नंबर.९ सन-२०२५-२०२६'!I289+0</f>
        <v>20</v>
      </c>
      <c r="AL252" s="10">
        <f>'नमुना नंबर.९ सन-२०२५-२०२६'!O289+0</f>
        <v>0</v>
      </c>
      <c r="AM252" s="16">
        <f t="shared" si="33"/>
        <v>172.61232342007435</v>
      </c>
    </row>
    <row r="253" spans="2:44" ht="75" customHeight="1">
      <c r="B253" s="2">
        <v>179</v>
      </c>
      <c r="C253" s="31" t="s">
        <v>6</v>
      </c>
      <c r="D253" s="32"/>
      <c r="G253" s="34"/>
      <c r="H253" s="84" t="s">
        <v>308</v>
      </c>
      <c r="I253" s="2">
        <v>2017</v>
      </c>
      <c r="J253" s="33">
        <v>14</v>
      </c>
      <c r="K253" s="33">
        <v>19</v>
      </c>
      <c r="L253" s="34">
        <f t="shared" si="34"/>
        <v>266</v>
      </c>
      <c r="M253" s="35">
        <f t="shared" si="29"/>
        <v>24.721189591078069</v>
      </c>
      <c r="N253" s="34">
        <v>750</v>
      </c>
      <c r="O253" s="2">
        <v>15708</v>
      </c>
      <c r="P253" s="35">
        <f t="shared" si="31"/>
        <v>406861.33828996285</v>
      </c>
      <c r="Q253" s="37">
        <v>0.95</v>
      </c>
      <c r="R253" s="35">
        <v>1</v>
      </c>
      <c r="S253" s="35">
        <f t="shared" si="30"/>
        <v>386518.27137546468</v>
      </c>
      <c r="T253" s="89">
        <v>0.85</v>
      </c>
      <c r="Y253" s="35">
        <f>'नमुना नंबर.९ सन-२०२५-२०२६'!F290+'नमुना नंबर.९ सन-२०२५-२०२६'!I290+'नमुना नंबर.९ सन-२०२५-२०२६'!L290+'नमुना नंबर.९ सन-२०२५-२०२६'!O290</f>
        <v>1118.540530669145</v>
      </c>
      <c r="Z253" s="34"/>
      <c r="AA253" s="34"/>
      <c r="AB253" s="34"/>
      <c r="AC253" s="34"/>
      <c r="AD253" s="34"/>
      <c r="AE253" s="106"/>
      <c r="AF253" s="114"/>
      <c r="AG253" s="10">
        <f t="shared" si="32"/>
        <v>16458</v>
      </c>
      <c r="AH253" s="16">
        <f>'नमुना नंबर.९ सन-२०२५-२०२६'!I290+0</f>
        <v>20</v>
      </c>
      <c r="AI253" s="16">
        <f>'नमुना नंबर.९ सन-२०२५-२०२६'!F290+0</f>
        <v>328.54053066914497</v>
      </c>
      <c r="AJ253" s="10">
        <f>'नमुना नंबर.९ सन-२०२५-२०२६'!I290+0</f>
        <v>20</v>
      </c>
      <c r="AK253" s="10">
        <f>'नमुना नंबर.९ सन-२०२५-२०२६'!I290+0</f>
        <v>20</v>
      </c>
      <c r="AL253" s="10">
        <f>'नमुना नंबर.९ सन-२०२५-२०२६'!O290+0</f>
        <v>750</v>
      </c>
      <c r="AM253" s="16">
        <f t="shared" si="33"/>
        <v>1118.540530669145</v>
      </c>
    </row>
    <row r="254" spans="2:44" ht="75" customHeight="1">
      <c r="B254" s="2">
        <v>407</v>
      </c>
      <c r="C254" s="31" t="s">
        <v>6</v>
      </c>
      <c r="D254" s="32"/>
      <c r="G254" s="34"/>
      <c r="H254" s="84" t="s">
        <v>1092</v>
      </c>
      <c r="I254" s="2">
        <v>2025</v>
      </c>
      <c r="J254" s="33">
        <v>18</v>
      </c>
      <c r="K254" s="33">
        <v>20</v>
      </c>
      <c r="L254" s="34">
        <f t="shared" si="34"/>
        <v>360</v>
      </c>
      <c r="M254" s="35">
        <f t="shared" si="29"/>
        <v>33.457249070631974</v>
      </c>
      <c r="N254" s="34">
        <v>750</v>
      </c>
      <c r="O254" s="2">
        <v>19360</v>
      </c>
      <c r="P254" s="35">
        <f t="shared" si="31"/>
        <v>672825.27881040901</v>
      </c>
      <c r="Q254" s="37">
        <v>1</v>
      </c>
      <c r="R254" s="35">
        <v>1</v>
      </c>
      <c r="S254" s="35">
        <f t="shared" si="30"/>
        <v>672825.27881040901</v>
      </c>
      <c r="T254" s="89">
        <v>1.35</v>
      </c>
      <c r="Y254" s="35">
        <f>'नमुना नंबर.९ सन-२०२५-२०२६'!F291+'नमुना नंबर.९ सन-२०२५-२०२६'!I291+'नमुना नंबर.९ सन-२०२५-२०२६'!L291+'नमुना नंबर.९ सन-२०२५-२०२६'!O291</f>
        <v>1718.3141263940522</v>
      </c>
      <c r="Z254" s="34"/>
      <c r="AA254" s="34"/>
      <c r="AB254" s="34"/>
      <c r="AC254" s="34"/>
      <c r="AD254" s="34"/>
      <c r="AE254" s="108" t="s">
        <v>1126</v>
      </c>
      <c r="AF254" s="114"/>
      <c r="AG254" s="10">
        <f t="shared" si="32"/>
        <v>20110</v>
      </c>
      <c r="AH254" s="16">
        <f>'नमुना नंबर.९ सन-२०२५-२०२६'!I291+0</f>
        <v>30</v>
      </c>
      <c r="AI254" s="16">
        <f>'नमुना नंबर.९ सन-२०२५-२०२६'!F291+0</f>
        <v>908.31412639405221</v>
      </c>
      <c r="AJ254" s="10">
        <f>'नमुना नंबर.९ सन-२०२५-२०२६'!I291+0</f>
        <v>30</v>
      </c>
      <c r="AK254" s="10">
        <f>'नमुना नंबर.९ सन-२०२५-२०२६'!I291+0</f>
        <v>30</v>
      </c>
      <c r="AL254" s="10">
        <f>'नमुना नंबर.९ सन-२०२५-२०२६'!O291+0</f>
        <v>750</v>
      </c>
      <c r="AM254" s="16">
        <f t="shared" si="33"/>
        <v>1718.3141263940522</v>
      </c>
    </row>
    <row r="255" spans="2:44" ht="75" customHeight="1">
      <c r="B255" s="2">
        <v>516</v>
      </c>
      <c r="C255" s="31" t="s">
        <v>92</v>
      </c>
      <c r="D255" s="32"/>
      <c r="G255" s="34"/>
      <c r="H255" s="83" t="s">
        <v>336</v>
      </c>
      <c r="I255" s="2">
        <v>1996</v>
      </c>
      <c r="J255" s="33">
        <v>18</v>
      </c>
      <c r="K255" s="33">
        <v>15</v>
      </c>
      <c r="L255" s="34">
        <f t="shared" si="34"/>
        <v>270</v>
      </c>
      <c r="M255" s="35">
        <f t="shared" si="29"/>
        <v>25.092936802973977</v>
      </c>
      <c r="N255" s="34">
        <v>750</v>
      </c>
      <c r="O255" s="2">
        <v>15708</v>
      </c>
      <c r="P255" s="35">
        <f t="shared" si="31"/>
        <v>412979.55390334572</v>
      </c>
      <c r="Q255" s="37">
        <v>0.7</v>
      </c>
      <c r="R255" s="35">
        <v>1</v>
      </c>
      <c r="S255" s="35">
        <f t="shared" si="30"/>
        <v>289085.68773234199</v>
      </c>
      <c r="T255" s="89">
        <v>0.85</v>
      </c>
      <c r="Y255" s="35">
        <f>'नमुना नंबर.९ सन-२०२५-२०२६'!F293+'नमुना नंबर.९ सन-२०२५-२०२६'!I293+'नमुना नंबर.९ सन-२०२५-२०२६'!L293+'नमुना नंबर.९ सन-२०२५-२०२६'!O293</f>
        <v>505.72283457249068</v>
      </c>
      <c r="Z255" s="34"/>
      <c r="AA255" s="34"/>
      <c r="AB255" s="34"/>
      <c r="AC255" s="34"/>
      <c r="AD255" s="34"/>
      <c r="AE255" s="106"/>
      <c r="AF255" s="114"/>
      <c r="AG255" s="10">
        <f t="shared" si="32"/>
        <v>16458</v>
      </c>
      <c r="AH255" s="16">
        <f>'नमुना नंबर.९ सन-२०२५-२०२६'!I293+0</f>
        <v>30</v>
      </c>
      <c r="AI255" s="16">
        <f>'नमुना नंबर.९ सन-२०२५-२०२६'!F293+0</f>
        <v>245.72283457249065</v>
      </c>
      <c r="AJ255" s="10">
        <f>'नमुना नंबर.९ सन-२०२५-२०२६'!I293+0</f>
        <v>30</v>
      </c>
      <c r="AK255" s="10">
        <f>'नमुना नंबर.९ सन-२०२५-२०२६'!I293+0</f>
        <v>30</v>
      </c>
      <c r="AL255" s="10">
        <f>'नमुना नंबर.९ सन-२०२५-२०२६'!O293+0</f>
        <v>200</v>
      </c>
      <c r="AM255" s="16">
        <f t="shared" si="33"/>
        <v>505.72283457249068</v>
      </c>
    </row>
    <row r="256" spans="2:44" ht="75" customHeight="1">
      <c r="B256" s="2">
        <v>153</v>
      </c>
      <c r="C256" s="31" t="s">
        <v>6</v>
      </c>
      <c r="D256" s="32"/>
      <c r="G256" s="34"/>
      <c r="H256" s="84" t="s">
        <v>876</v>
      </c>
      <c r="I256" s="2">
        <v>2022</v>
      </c>
      <c r="J256" s="33">
        <v>24</v>
      </c>
      <c r="K256" s="33">
        <v>10</v>
      </c>
      <c r="L256" s="34">
        <f t="shared" si="34"/>
        <v>240</v>
      </c>
      <c r="M256" s="35">
        <f t="shared" si="29"/>
        <v>22.304832713754646</v>
      </c>
      <c r="N256" s="34">
        <v>750</v>
      </c>
      <c r="O256" s="2">
        <v>15708</v>
      </c>
      <c r="P256" s="35">
        <f t="shared" si="31"/>
        <v>367092.93680297397</v>
      </c>
      <c r="Q256" s="37">
        <v>1</v>
      </c>
      <c r="R256" s="35">
        <v>1</v>
      </c>
      <c r="S256" s="35">
        <f t="shared" si="30"/>
        <v>367092.93680297397</v>
      </c>
      <c r="T256" s="89">
        <v>0.85</v>
      </c>
      <c r="Y256" s="35">
        <f>'नमुना नंबर.९ सन-२०२५-२०२६'!F294+'नमुना नंबर.९ सन-२०२५-२०२६'!I294+'नमुना नंबर.९ सन-२०२५-२०२६'!L294+'नमुना नंबर.९ सन-२०२५-२०२६'!O294</f>
        <v>1102.0289962825277</v>
      </c>
      <c r="Z256" s="34"/>
      <c r="AA256" s="34"/>
      <c r="AB256" s="34"/>
      <c r="AC256" s="34"/>
      <c r="AD256" s="34"/>
      <c r="AE256" s="106"/>
      <c r="AF256" s="117"/>
      <c r="AG256" s="14">
        <f t="shared" si="32"/>
        <v>16458</v>
      </c>
      <c r="AH256" s="15">
        <f>'नमुना नंबर.९ सन-२०२५-२०२६'!I294+0</f>
        <v>20</v>
      </c>
      <c r="AI256" s="15">
        <f>'नमुना नंबर.९ सन-२०२५-२०२६'!F294+0</f>
        <v>312.02899628252783</v>
      </c>
      <c r="AJ256" s="14">
        <f>'नमुना नंबर.९ सन-२०२५-२०२६'!I294+0</f>
        <v>20</v>
      </c>
      <c r="AK256" s="14">
        <f>'नमुना नंबर.९ सन-२०२५-२०२६'!I294+0</f>
        <v>20</v>
      </c>
      <c r="AL256" s="14">
        <f>'नमुना नंबर.९ सन-२०२५-२०२६'!O294+0</f>
        <v>750</v>
      </c>
      <c r="AM256" s="15">
        <f t="shared" si="33"/>
        <v>1102.0289962825277</v>
      </c>
      <c r="AN256" s="14"/>
      <c r="AO256" s="14"/>
      <c r="AP256" s="14"/>
      <c r="AQ256" s="14"/>
      <c r="AR256" s="14"/>
    </row>
    <row r="257" spans="1:44" ht="75" customHeight="1">
      <c r="B257" s="2">
        <v>166</v>
      </c>
      <c r="C257" s="31" t="s">
        <v>6</v>
      </c>
      <c r="D257" s="32"/>
      <c r="H257" s="84" t="s">
        <v>175</v>
      </c>
      <c r="I257" s="2">
        <v>2013</v>
      </c>
      <c r="J257" s="33">
        <v>15</v>
      </c>
      <c r="K257" s="33">
        <v>30</v>
      </c>
      <c r="L257" s="34">
        <f t="shared" si="34"/>
        <v>450</v>
      </c>
      <c r="M257" s="35">
        <f t="shared" si="29"/>
        <v>41.82156133828996</v>
      </c>
      <c r="N257" s="34">
        <v>750</v>
      </c>
      <c r="O257" s="2">
        <v>15708</v>
      </c>
      <c r="P257" s="35">
        <f t="shared" si="31"/>
        <v>688299.2565055762</v>
      </c>
      <c r="Q257" s="37">
        <v>0.9</v>
      </c>
      <c r="R257" s="35">
        <v>1</v>
      </c>
      <c r="S257" s="35">
        <f t="shared" si="30"/>
        <v>619469.33085501858</v>
      </c>
      <c r="T257" s="89">
        <v>0.85</v>
      </c>
      <c r="Y257" s="35">
        <f>'नमुना नंबर.९ सन-२०२५-२०२६'!F295+'नमुना नंबर.९ सन-२०२५-२०२६'!I295+'नमुना नंबर.९ सन-२०२५-२०२६'!L295+'नमुना नंबर.९ सन-२०२५-२०२६'!O295</f>
        <v>1336.5489312267659</v>
      </c>
      <c r="Z257" s="34"/>
      <c r="AA257" s="34"/>
      <c r="AB257" s="34"/>
      <c r="AC257" s="34"/>
      <c r="AD257" s="34"/>
      <c r="AE257" s="106"/>
      <c r="AF257" s="117"/>
      <c r="AG257" s="14">
        <f t="shared" si="32"/>
        <v>16458</v>
      </c>
      <c r="AH257" s="15">
        <f>'नमुना नंबर.९ सन-२०२५-२०२६'!I295+0</f>
        <v>30</v>
      </c>
      <c r="AI257" s="15">
        <f>'नमुना नंबर.९ सन-२०२५-२०२६'!F295+0</f>
        <v>526.54893122676583</v>
      </c>
      <c r="AJ257" s="14">
        <f>'नमुना नंबर.९ सन-२०२५-२०२६'!I295+0</f>
        <v>30</v>
      </c>
      <c r="AK257" s="14">
        <f>'नमुना नंबर.९ सन-२०२५-२०२६'!I295+0</f>
        <v>30</v>
      </c>
      <c r="AL257" s="14">
        <f>'नमुना नंबर.९ सन-२०२५-२०२६'!O295+0</f>
        <v>750</v>
      </c>
      <c r="AM257" s="15">
        <f t="shared" si="33"/>
        <v>1336.5489312267659</v>
      </c>
      <c r="AN257" s="14"/>
      <c r="AO257" s="14"/>
      <c r="AP257" s="14"/>
      <c r="AQ257" s="14"/>
      <c r="AR257" s="14"/>
    </row>
    <row r="258" spans="1:44" ht="75" customHeight="1">
      <c r="B258" s="2">
        <v>506</v>
      </c>
      <c r="C258" s="31" t="s">
        <v>92</v>
      </c>
      <c r="D258" s="32"/>
      <c r="H258" s="84" t="s">
        <v>336</v>
      </c>
      <c r="I258" s="2">
        <v>1997</v>
      </c>
      <c r="J258" s="33">
        <v>18</v>
      </c>
      <c r="K258" s="33">
        <v>15</v>
      </c>
      <c r="L258" s="34">
        <f t="shared" si="34"/>
        <v>270</v>
      </c>
      <c r="M258" s="35">
        <f t="shared" ref="M258:M321" si="35">L258/10.76</f>
        <v>25.092936802973977</v>
      </c>
      <c r="N258" s="34">
        <v>750</v>
      </c>
      <c r="O258" s="2">
        <v>15708</v>
      </c>
      <c r="P258" s="35">
        <f t="shared" si="31"/>
        <v>412979.55390334572</v>
      </c>
      <c r="Q258" s="37">
        <v>0.7</v>
      </c>
      <c r="R258" s="35">
        <v>1</v>
      </c>
      <c r="S258" s="35">
        <f t="shared" ref="S258:S321" si="36">M258*AG258*Q258*R258</f>
        <v>289085.68773234199</v>
      </c>
      <c r="T258" s="89">
        <v>0.85</v>
      </c>
      <c r="Y258" s="35">
        <f>'नमुना नंबर.९ सन-२०२५-२०२६'!F296+'नमुना नंबर.९ सन-२०२५-२०२६'!I296+'नमुना नंबर.९ सन-२०२५-२०२६'!L296+'नमुना नंबर.९ सन-२०२५-२०२६'!O296</f>
        <v>485.72283457249068</v>
      </c>
      <c r="Z258" s="34"/>
      <c r="AA258" s="34"/>
      <c r="AB258" s="34"/>
      <c r="AC258" s="34"/>
      <c r="AD258" s="34"/>
      <c r="AE258" s="108" t="s">
        <v>993</v>
      </c>
      <c r="AF258" s="117"/>
      <c r="AG258" s="14">
        <f t="shared" si="32"/>
        <v>16458</v>
      </c>
      <c r="AH258" s="15">
        <f>'नमुना नंबर.९ सन-२०२५-२०२६'!I296+0</f>
        <v>20</v>
      </c>
      <c r="AI258" s="15">
        <f>'नमुना नंबर.९ सन-२०२५-२०२६'!F296+0</f>
        <v>245.72283457249065</v>
      </c>
      <c r="AJ258" s="14">
        <f>'नमुना नंबर.९ सन-२०२५-२०२६'!I296+0</f>
        <v>20</v>
      </c>
      <c r="AK258" s="14">
        <f>'नमुना नंबर.९ सन-२०२५-२०२६'!I296+0</f>
        <v>20</v>
      </c>
      <c r="AL258" s="14">
        <f>'नमुना नंबर.९ सन-२०२५-२०२६'!O296+0</f>
        <v>200</v>
      </c>
      <c r="AM258" s="15">
        <f t="shared" si="33"/>
        <v>485.72283457249068</v>
      </c>
      <c r="AN258" s="14"/>
      <c r="AO258" s="14"/>
      <c r="AP258" s="14"/>
      <c r="AQ258" s="14"/>
      <c r="AR258" s="14"/>
    </row>
    <row r="259" spans="1:44" ht="75" customHeight="1">
      <c r="B259" s="2">
        <v>40</v>
      </c>
      <c r="C259" s="31" t="s">
        <v>6</v>
      </c>
      <c r="D259" s="32"/>
      <c r="G259" s="151" t="s">
        <v>7</v>
      </c>
      <c r="H259" s="84" t="s">
        <v>154</v>
      </c>
      <c r="I259" s="2">
        <v>1996</v>
      </c>
      <c r="J259" s="33">
        <v>37</v>
      </c>
      <c r="K259" s="33">
        <v>24</v>
      </c>
      <c r="L259" s="34">
        <f t="shared" si="34"/>
        <v>888</v>
      </c>
      <c r="M259" s="35">
        <f t="shared" si="35"/>
        <v>82.527881040892197</v>
      </c>
      <c r="N259" s="34">
        <v>750</v>
      </c>
      <c r="O259" s="2">
        <v>11088</v>
      </c>
      <c r="P259" s="35">
        <f t="shared" si="31"/>
        <v>976965.05576208187</v>
      </c>
      <c r="Q259" s="37">
        <v>0.85</v>
      </c>
      <c r="R259" s="35">
        <v>1</v>
      </c>
      <c r="S259" s="35">
        <f t="shared" si="36"/>
        <v>830420.29739776952</v>
      </c>
      <c r="T259" s="89">
        <v>0.75</v>
      </c>
      <c r="Y259" s="35">
        <f>'नमुना नंबर.९ सन-२०२५-२०२६'!F297+'नमुना नंबर.९ सन-२०२५-२०२६'!I297+'नमुना नंबर.९ सन-२०२५-२०२६'!L297+'नमुना नंबर.९ सन-२०२५-२०२६'!O297</f>
        <v>702.8152230483272</v>
      </c>
      <c r="Z259" s="34"/>
      <c r="AA259" s="34"/>
      <c r="AB259" s="34"/>
      <c r="AC259" s="34"/>
      <c r="AD259" s="34"/>
      <c r="AE259" s="106"/>
      <c r="AF259" s="117"/>
      <c r="AG259" s="14">
        <f t="shared" si="32"/>
        <v>11838</v>
      </c>
      <c r="AH259" s="15">
        <f>'नमुना नंबर.९ सन-२०२५-२०२६'!I297+0</f>
        <v>40</v>
      </c>
      <c r="AI259" s="15">
        <f>'नमुना नंबर.९ सन-२०२५-२०२६'!F297+0</f>
        <v>622.8152230483272</v>
      </c>
      <c r="AJ259" s="14">
        <f>'नमुना नंबर.९ सन-२०२५-२०२६'!I297+0</f>
        <v>40</v>
      </c>
      <c r="AK259" s="14">
        <f>'नमुना नंबर.९ सन-२०२५-२०२६'!I297+0</f>
        <v>40</v>
      </c>
      <c r="AL259" s="14">
        <f>'नमुना नंबर.९ सन-२०२५-२०२६'!O297+0</f>
        <v>0</v>
      </c>
      <c r="AM259" s="15">
        <f t="shared" si="33"/>
        <v>702.8152230483272</v>
      </c>
      <c r="AN259" s="14"/>
      <c r="AO259" s="14"/>
      <c r="AP259" s="14"/>
      <c r="AQ259" s="14"/>
      <c r="AR259" s="14"/>
    </row>
    <row r="260" spans="1:44" ht="75" customHeight="1">
      <c r="B260" s="2">
        <v>194</v>
      </c>
      <c r="C260" s="31" t="s">
        <v>6</v>
      </c>
      <c r="D260" s="32"/>
      <c r="H260" s="84" t="s">
        <v>1109</v>
      </c>
      <c r="I260" s="2">
        <v>2025</v>
      </c>
      <c r="J260" s="33">
        <v>17</v>
      </c>
      <c r="K260" s="33">
        <v>16</v>
      </c>
      <c r="L260" s="34">
        <f t="shared" si="34"/>
        <v>272</v>
      </c>
      <c r="M260" s="35">
        <f t="shared" si="35"/>
        <v>25.278810408921935</v>
      </c>
      <c r="N260" s="34">
        <v>750</v>
      </c>
      <c r="O260" s="2">
        <v>15708</v>
      </c>
      <c r="P260" s="35">
        <f t="shared" si="31"/>
        <v>416038.66171003721</v>
      </c>
      <c r="Q260" s="37">
        <v>1</v>
      </c>
      <c r="R260" s="35">
        <v>1</v>
      </c>
      <c r="S260" s="35">
        <f t="shared" si="36"/>
        <v>416038.66171003721</v>
      </c>
      <c r="T260" s="89">
        <v>0.85</v>
      </c>
      <c r="Y260" s="35">
        <f>'नमुना नंबर.९ सन-२०२५-२०२६'!F298+'नमुना नंबर.९ सन-२०२५-२०२६'!I298+'नमुना नंबर.९ सन-२०२५-२०२६'!L298+'नमुना नंबर.९ सन-२०२५-२०२६'!O298</f>
        <v>1143.6328624535317</v>
      </c>
      <c r="Z260" s="34"/>
      <c r="AA260" s="34"/>
      <c r="AB260" s="34"/>
      <c r="AC260" s="34"/>
      <c r="AD260" s="34"/>
      <c r="AE260" s="108" t="s">
        <v>1153</v>
      </c>
      <c r="AF260" s="114"/>
      <c r="AG260" s="10">
        <f t="shared" si="32"/>
        <v>16458</v>
      </c>
      <c r="AH260" s="16">
        <f>'नमुना नंबर.९ सन-२०२५-२०२६'!I298+0</f>
        <v>20</v>
      </c>
      <c r="AI260" s="16">
        <f>'नमुना नंबर.९ सन-२०२५-२०२६'!F298+0</f>
        <v>353.63286245353163</v>
      </c>
      <c r="AJ260" s="10">
        <f>'नमुना नंबर.९ सन-२०२५-२०२६'!I298+0</f>
        <v>20</v>
      </c>
      <c r="AK260" s="10">
        <f>'नमुना नंबर.९ सन-२०२५-२०२६'!I298+0</f>
        <v>20</v>
      </c>
      <c r="AL260" s="10">
        <f>'नमुना नंबर.९ सन-२०२५-२०२६'!O298+0</f>
        <v>750</v>
      </c>
      <c r="AM260" s="16">
        <f t="shared" si="33"/>
        <v>1143.6328624535317</v>
      </c>
    </row>
    <row r="261" spans="1:44" ht="75" customHeight="1">
      <c r="A261" s="22"/>
      <c r="B261" s="2">
        <v>685</v>
      </c>
      <c r="C261" s="31" t="s">
        <v>1095</v>
      </c>
      <c r="D261" s="32"/>
      <c r="G261" s="153"/>
      <c r="H261" s="84" t="s">
        <v>1098</v>
      </c>
      <c r="I261" s="36">
        <v>2025</v>
      </c>
      <c r="J261" s="36">
        <v>20</v>
      </c>
      <c r="K261" s="36">
        <v>15</v>
      </c>
      <c r="L261" s="81">
        <f t="shared" si="34"/>
        <v>300</v>
      </c>
      <c r="M261" s="75">
        <f t="shared" si="35"/>
        <v>27.881040892193308</v>
      </c>
      <c r="N261" s="36">
        <v>750</v>
      </c>
      <c r="O261" s="36">
        <v>15708</v>
      </c>
      <c r="P261" s="77">
        <f t="shared" si="31"/>
        <v>458866.17100371746</v>
      </c>
      <c r="Q261" s="78">
        <v>1</v>
      </c>
      <c r="R261" s="77">
        <v>1</v>
      </c>
      <c r="S261" s="77">
        <f t="shared" si="36"/>
        <v>458866.17100371746</v>
      </c>
      <c r="T261" s="89">
        <v>0.85</v>
      </c>
      <c r="Y261" s="75">
        <f>'नमुना नंबर.९ सन-२०२५-२०२६'!F300+'नमुना नंबर.९ सन-२०२५-२०२६'!I300+'नमुना नंबर.९ सन-२०२५-२०२६'!L300+'नमुना नंबर.९ सन-२०२५-२०२६'!O300</f>
        <v>390.03624535315981</v>
      </c>
      <c r="Z261" s="34"/>
      <c r="AA261" s="34"/>
      <c r="AB261" s="34"/>
      <c r="AC261" s="34"/>
      <c r="AD261" s="34"/>
      <c r="AE261" s="106"/>
      <c r="AF261" s="117"/>
      <c r="AG261" s="14">
        <f t="shared" si="32"/>
        <v>16458</v>
      </c>
      <c r="AH261" s="15">
        <f>'नमुना नंबर.९ सन-२०२५-२०२६'!I300+0</f>
        <v>0</v>
      </c>
      <c r="AI261" s="15">
        <f>'नमुना नंबर.९ सन-२०२५-२०२६'!F300+0</f>
        <v>390.03624535315981</v>
      </c>
      <c r="AJ261" s="14">
        <f>'नमुना नंबर.९ सन-२०२५-२०२६'!I300+0</f>
        <v>0</v>
      </c>
      <c r="AK261" s="14">
        <f>'नमुना नंबर.९ सन-२०२५-२०२६'!I300+0</f>
        <v>0</v>
      </c>
      <c r="AL261" s="14">
        <f>'नमुना नंबर.९ सन-२०२५-२०२६'!O300+0</f>
        <v>0</v>
      </c>
      <c r="AM261" s="15">
        <f t="shared" si="33"/>
        <v>390.03624535315981</v>
      </c>
      <c r="AN261" s="14"/>
      <c r="AO261" s="14"/>
      <c r="AP261" s="20"/>
      <c r="AQ261" s="20"/>
      <c r="AR261" s="20"/>
    </row>
    <row r="262" spans="1:44" ht="75" customHeight="1">
      <c r="B262" s="2">
        <v>108</v>
      </c>
      <c r="C262" s="31" t="s">
        <v>6</v>
      </c>
      <c r="D262" s="32"/>
      <c r="G262" s="34"/>
      <c r="H262" s="84" t="s">
        <v>158</v>
      </c>
      <c r="I262" s="2">
        <v>2014</v>
      </c>
      <c r="J262" s="33">
        <v>15</v>
      </c>
      <c r="K262" s="33">
        <v>21</v>
      </c>
      <c r="L262" s="34">
        <f t="shared" si="34"/>
        <v>315</v>
      </c>
      <c r="M262" s="35">
        <f t="shared" si="35"/>
        <v>29.275092936802974</v>
      </c>
      <c r="N262" s="34">
        <v>750</v>
      </c>
      <c r="O262" s="2">
        <v>15708</v>
      </c>
      <c r="P262" s="35">
        <f t="shared" si="31"/>
        <v>481809.47955390334</v>
      </c>
      <c r="Q262" s="37">
        <v>0.95</v>
      </c>
      <c r="R262" s="35">
        <v>1</v>
      </c>
      <c r="S262" s="35">
        <f t="shared" si="36"/>
        <v>457719.00557620818</v>
      </c>
      <c r="T262" s="89">
        <v>0.85</v>
      </c>
      <c r="Y262" s="35">
        <f>'नमुना नंबर.९ सन-२०२५-२०२६'!F301+'नमुना नंबर.९ सन-२०२५-२०२६'!I301+'नमुना नंबर.९ सन-२०२५-२०२६'!L301+'नमुना नंबर.९ सन-२०२५-२०२६'!O301</f>
        <v>1949.0611547397771</v>
      </c>
      <c r="Z262" s="34"/>
      <c r="AA262" s="34"/>
      <c r="AB262" s="34"/>
      <c r="AC262" s="34"/>
      <c r="AD262" s="34"/>
      <c r="AE262" s="106"/>
      <c r="AF262" s="114"/>
      <c r="AG262" s="10">
        <f t="shared" si="32"/>
        <v>16458</v>
      </c>
      <c r="AH262" s="16">
        <f>'नमुना नंबर.९ सन-२०२५-२०२६'!I301+0</f>
        <v>30</v>
      </c>
      <c r="AI262" s="16">
        <f>'नमुना नंबर.९ सन-२०२५-२०२६'!F301+0</f>
        <v>389.06115473977695</v>
      </c>
      <c r="AJ262" s="10">
        <f>'नमुना नंबर.९ सन-२०२५-२०२६'!I301+0</f>
        <v>30</v>
      </c>
      <c r="AK262" s="10">
        <f>'नमुना नंबर.९ सन-२०२५-२०२६'!I301+0</f>
        <v>30</v>
      </c>
      <c r="AL262" s="10">
        <f>'नमुना नंबर.९ सन-२०२५-२०२६'!O301+0</f>
        <v>1500</v>
      </c>
      <c r="AM262" s="16">
        <f t="shared" si="33"/>
        <v>1949.0611547397771</v>
      </c>
    </row>
    <row r="263" spans="1:44" ht="75" customHeight="1">
      <c r="B263" s="2">
        <v>226</v>
      </c>
      <c r="C263" s="31" t="s">
        <v>6</v>
      </c>
      <c r="D263" s="32"/>
      <c r="H263" s="84" t="s">
        <v>184</v>
      </c>
      <c r="I263" s="2">
        <v>2001</v>
      </c>
      <c r="J263" s="33">
        <v>18</v>
      </c>
      <c r="K263" s="33">
        <v>13</v>
      </c>
      <c r="L263" s="34">
        <f t="shared" si="34"/>
        <v>234</v>
      </c>
      <c r="M263" s="35">
        <f t="shared" si="35"/>
        <v>21.74721189591078</v>
      </c>
      <c r="N263" s="34">
        <v>750</v>
      </c>
      <c r="O263" s="2">
        <v>15708</v>
      </c>
      <c r="P263" s="35">
        <f t="shared" si="31"/>
        <v>357915.61338289961</v>
      </c>
      <c r="Q263" s="37">
        <v>0.8</v>
      </c>
      <c r="R263" s="35">
        <v>1</v>
      </c>
      <c r="S263" s="35">
        <f t="shared" si="36"/>
        <v>286332.49070631969</v>
      </c>
      <c r="T263" s="89">
        <v>0.85</v>
      </c>
      <c r="Y263" s="35">
        <f>'नमुना नंबर.९ सन-२०२५-२०२६'!F302+'नमुना नंबर.९ सन-२०२५-२०२६'!I302+'नमुना नंबर.९ सन-२०२५-२०२६'!L302+'नमुना नंबर.९ सन-२०२५-२०२६'!O302</f>
        <v>1033.3826171003716</v>
      </c>
      <c r="Z263" s="34"/>
      <c r="AA263" s="34"/>
      <c r="AB263" s="34"/>
      <c r="AC263" s="34"/>
      <c r="AD263" s="34"/>
      <c r="AE263" s="106"/>
      <c r="AF263" s="117"/>
      <c r="AG263" s="14">
        <f t="shared" si="32"/>
        <v>16458</v>
      </c>
      <c r="AH263" s="15">
        <f>'नमुना नंबर.९ सन-२०२५-२०२६'!I302+0</f>
        <v>20</v>
      </c>
      <c r="AI263" s="15">
        <f>'नमुना नंबर.९ सन-२०२५-२०२६'!F302+0</f>
        <v>243.3826171003717</v>
      </c>
      <c r="AJ263" s="14">
        <f>'नमुना नंबर.९ सन-२०२५-२०२६'!I302+0</f>
        <v>20</v>
      </c>
      <c r="AK263" s="14">
        <f>'नमुना नंबर.९ सन-२०२५-२०२६'!I302+0</f>
        <v>20</v>
      </c>
      <c r="AL263" s="14">
        <f>'नमुना नंबर.९ सन-२०२५-२०२६'!O302+0</f>
        <v>750</v>
      </c>
      <c r="AM263" s="15">
        <f t="shared" si="33"/>
        <v>1033.3826171003716</v>
      </c>
      <c r="AN263" s="14"/>
      <c r="AO263" s="14"/>
      <c r="AP263" s="14"/>
      <c r="AQ263" s="14"/>
      <c r="AR263" s="14"/>
    </row>
    <row r="264" spans="1:44" ht="69" customHeight="1">
      <c r="B264" s="2">
        <v>446</v>
      </c>
      <c r="C264" s="31" t="s">
        <v>92</v>
      </c>
      <c r="D264" s="32"/>
      <c r="G264" s="84" t="s">
        <v>7</v>
      </c>
      <c r="H264" s="84" t="s">
        <v>327</v>
      </c>
      <c r="I264" s="2">
        <v>2008</v>
      </c>
      <c r="J264" s="41">
        <v>8.5</v>
      </c>
      <c r="K264" s="33">
        <v>15</v>
      </c>
      <c r="L264" s="34">
        <f t="shared" si="34"/>
        <v>127.5</v>
      </c>
      <c r="M264" s="35">
        <f t="shared" si="35"/>
        <v>11.849442379182156</v>
      </c>
      <c r="N264" s="34">
        <v>750</v>
      </c>
      <c r="O264" s="2">
        <v>15708</v>
      </c>
      <c r="P264" s="35">
        <f t="shared" si="31"/>
        <v>195018.12267657992</v>
      </c>
      <c r="Q264" s="37">
        <v>0.8</v>
      </c>
      <c r="R264" s="35">
        <v>1</v>
      </c>
      <c r="S264" s="35">
        <f t="shared" si="36"/>
        <v>156014.49814126393</v>
      </c>
      <c r="T264" s="89">
        <v>0.85</v>
      </c>
      <c r="Y264" s="35">
        <f>'नमुना नंबर.९ सन-२०२५-२०२६'!F303+'नमुना नंबर.९ सन-२०२५-२०२६'!I303+'नमुना नंबर.९ सन-२०२५-२०२६'!L303+'नमुना नंबर.९ सन-२०२५-२०२६'!O303</f>
        <v>372.61232342007435</v>
      </c>
      <c r="Z264" s="34"/>
      <c r="AA264" s="34"/>
      <c r="AB264" s="34"/>
      <c r="AC264" s="34"/>
      <c r="AD264" s="34"/>
      <c r="AE264" s="106"/>
      <c r="AF264" s="117"/>
      <c r="AG264" s="14">
        <f t="shared" si="32"/>
        <v>16458</v>
      </c>
      <c r="AH264" s="15">
        <f>'नमुना नंबर.९ सन-२०२५-२०२६'!I303+0</f>
        <v>20</v>
      </c>
      <c r="AI264" s="15">
        <f>'नमुना नंबर.९ सन-२०२५-२०२६'!F303+0</f>
        <v>132.61232342007435</v>
      </c>
      <c r="AJ264" s="14">
        <f>'नमुना नंबर.९ सन-२०२५-२०२६'!I303+0</f>
        <v>20</v>
      </c>
      <c r="AK264" s="14">
        <f>'नमुना नंबर.९ सन-२०२५-२०२६'!I303+0</f>
        <v>20</v>
      </c>
      <c r="AL264" s="14">
        <f>'नमुना नंबर.९ सन-२०२५-२०२६'!O303+0</f>
        <v>200</v>
      </c>
      <c r="AM264" s="15">
        <f t="shared" si="33"/>
        <v>372.61232342007435</v>
      </c>
      <c r="AN264" s="14"/>
      <c r="AO264" s="14"/>
      <c r="AP264" s="14"/>
      <c r="AQ264" s="14"/>
      <c r="AR264" s="14"/>
    </row>
    <row r="265" spans="1:44" ht="75" customHeight="1">
      <c r="B265" s="2">
        <v>27</v>
      </c>
      <c r="C265" s="31" t="s">
        <v>6</v>
      </c>
      <c r="D265" s="32"/>
      <c r="G265" s="84" t="s">
        <v>7</v>
      </c>
      <c r="H265" s="84" t="s">
        <v>147</v>
      </c>
      <c r="I265" s="2">
        <v>1946</v>
      </c>
      <c r="J265" s="33">
        <v>47</v>
      </c>
      <c r="K265" s="33">
        <v>16</v>
      </c>
      <c r="L265" s="34">
        <f t="shared" si="34"/>
        <v>752</v>
      </c>
      <c r="M265" s="35">
        <f t="shared" si="35"/>
        <v>69.888475836431226</v>
      </c>
      <c r="N265" s="52">
        <v>750</v>
      </c>
      <c r="O265" s="2">
        <v>0</v>
      </c>
      <c r="P265" s="35">
        <f t="shared" si="31"/>
        <v>52416.356877323422</v>
      </c>
      <c r="Q265" s="36">
        <v>1</v>
      </c>
      <c r="R265" s="35">
        <v>1</v>
      </c>
      <c r="S265" s="35">
        <f t="shared" si="36"/>
        <v>52416.356877323422</v>
      </c>
      <c r="T265" s="89">
        <v>1.6</v>
      </c>
      <c r="Y265" s="35">
        <f>'नमुना नंबर.९ सन-२०२५-२०२६'!F304+'नमुना नंबर.९ सन-२०२५-२०२६'!I304+'नमुना नंबर.९ सन-२०२५-२०२६'!L304+'नमुना नंबर.९ सन-२०२५-२०२६'!O304</f>
        <v>83.866171003717483</v>
      </c>
      <c r="Z265" s="34"/>
      <c r="AA265" s="34"/>
      <c r="AB265" s="34"/>
      <c r="AC265" s="34"/>
      <c r="AD265" s="34"/>
      <c r="AE265" s="106"/>
      <c r="AF265" s="114"/>
      <c r="AG265" s="10">
        <f t="shared" si="32"/>
        <v>750</v>
      </c>
      <c r="AH265" s="16">
        <f>'नमुना नंबर.९ सन-२०२५-२०२६'!I304+0</f>
        <v>0</v>
      </c>
      <c r="AI265" s="16">
        <f>'नमुना नंबर.९ सन-२०२५-२०२६'!F304+0</f>
        <v>83.866171003717483</v>
      </c>
      <c r="AJ265" s="10">
        <f>'नमुना नंबर.९ सन-२०२५-२०२६'!I304+0</f>
        <v>0</v>
      </c>
      <c r="AK265" s="10">
        <f>'नमुना नंबर.९ सन-२०२५-२०२६'!I304+0</f>
        <v>0</v>
      </c>
      <c r="AL265" s="10">
        <f>'नमुना नंबर.९ सन-२०२५-२०२६'!O304+0</f>
        <v>0</v>
      </c>
      <c r="AM265" s="16">
        <f t="shared" si="33"/>
        <v>83.866171003717483</v>
      </c>
    </row>
    <row r="266" spans="1:44" ht="75" customHeight="1">
      <c r="B266" s="2">
        <v>350</v>
      </c>
      <c r="C266" s="31" t="s">
        <v>6</v>
      </c>
      <c r="D266" s="32"/>
      <c r="H266" s="84" t="s">
        <v>272</v>
      </c>
      <c r="I266" s="2">
        <v>2008</v>
      </c>
      <c r="J266" s="33">
        <v>18</v>
      </c>
      <c r="K266" s="33">
        <v>14</v>
      </c>
      <c r="L266" s="34">
        <f t="shared" si="34"/>
        <v>252</v>
      </c>
      <c r="M266" s="35">
        <f t="shared" si="35"/>
        <v>23.42007434944238</v>
      </c>
      <c r="N266" s="34">
        <v>750</v>
      </c>
      <c r="O266" s="2">
        <v>15708</v>
      </c>
      <c r="P266" s="35">
        <f t="shared" si="31"/>
        <v>385447.58364312269</v>
      </c>
      <c r="Q266" s="37">
        <v>0.8</v>
      </c>
      <c r="R266" s="35">
        <v>1</v>
      </c>
      <c r="S266" s="35">
        <f t="shared" si="36"/>
        <v>308358.06691449817</v>
      </c>
      <c r="T266" s="89">
        <v>0.85</v>
      </c>
      <c r="Y266" s="35">
        <f>'नमुना नंबर.९ सन-२०२५-२०२६'!F305+'नमुना नंबर.९ सन-२०२५-२०२६'!I305+'नमुना नंबर.९ सन-२०२५-२०२६'!L305+'नमुना नंबर.९ सन-२०२५-२०२६'!O305</f>
        <v>1052.1043568773234</v>
      </c>
      <c r="Z266" s="34"/>
      <c r="AA266" s="34"/>
      <c r="AB266" s="34"/>
      <c r="AC266" s="34"/>
      <c r="AD266" s="34"/>
      <c r="AE266" s="106"/>
      <c r="AF266" s="117"/>
      <c r="AG266" s="14">
        <f t="shared" si="32"/>
        <v>16458</v>
      </c>
      <c r="AH266" s="15">
        <f>'नमुना नंबर.९ सन-२०२५-२०२६'!I305+0</f>
        <v>20</v>
      </c>
      <c r="AI266" s="15">
        <f>'नमुना नंबर.९ सन-२०२५-२०२६'!F305+0</f>
        <v>262.10435687732343</v>
      </c>
      <c r="AJ266" s="14">
        <f>'नमुना नंबर.९ सन-२०२५-२०२६'!I305+0</f>
        <v>20</v>
      </c>
      <c r="AK266" s="14">
        <f>'नमुना नंबर.९ सन-२०२५-२०२६'!I305+0</f>
        <v>20</v>
      </c>
      <c r="AL266" s="14">
        <f>'नमुना नंबर.९ सन-२०२५-२०२६'!O305+0</f>
        <v>750</v>
      </c>
      <c r="AM266" s="15">
        <f t="shared" si="33"/>
        <v>1052.1043568773234</v>
      </c>
      <c r="AN266" s="14"/>
      <c r="AO266" s="14"/>
      <c r="AP266" s="14"/>
      <c r="AQ266" s="14"/>
      <c r="AR266" s="14"/>
    </row>
    <row r="267" spans="1:44" ht="75" customHeight="1">
      <c r="B267" s="2">
        <v>231</v>
      </c>
      <c r="C267" s="31" t="s">
        <v>6</v>
      </c>
      <c r="D267" s="32"/>
      <c r="G267" s="34"/>
      <c r="H267" s="84" t="s">
        <v>243</v>
      </c>
      <c r="I267" s="2">
        <v>1991</v>
      </c>
      <c r="J267" s="33">
        <v>18</v>
      </c>
      <c r="K267" s="33">
        <v>13</v>
      </c>
      <c r="L267" s="34">
        <f t="shared" si="34"/>
        <v>234</v>
      </c>
      <c r="M267" s="35">
        <f t="shared" si="35"/>
        <v>21.74721189591078</v>
      </c>
      <c r="N267" s="34">
        <v>750</v>
      </c>
      <c r="O267" s="2">
        <v>15708</v>
      </c>
      <c r="P267" s="35">
        <f t="shared" ref="P267:P330" si="37">M267*AG267</f>
        <v>357915.61338289961</v>
      </c>
      <c r="Q267" s="37">
        <v>0.7</v>
      </c>
      <c r="R267" s="35">
        <v>1</v>
      </c>
      <c r="S267" s="35">
        <f t="shared" si="36"/>
        <v>250540.9293680297</v>
      </c>
      <c r="T267" s="89">
        <v>0.85</v>
      </c>
      <c r="Y267" s="35">
        <f>'नमुना नंबर.९ सन-२०२५-२०२६'!F307+'नमुना नंबर.९ सन-२०२५-२०२६'!I307+'नमुना नंबर.९ सन-२०२५-२०२६'!L307+'नमुना नंबर.९ सन-२०२५-२०२६'!O307</f>
        <v>252.95978996282525</v>
      </c>
      <c r="Z267" s="34"/>
      <c r="AA267" s="34"/>
      <c r="AB267" s="34"/>
      <c r="AC267" s="34"/>
      <c r="AD267" s="34"/>
      <c r="AE267" s="106"/>
      <c r="AF267" s="114"/>
      <c r="AG267" s="10">
        <f t="shared" ref="AG267:AG330" si="38">SUM(N267:O267)</f>
        <v>16458</v>
      </c>
      <c r="AH267" s="16">
        <f>'नमुना नंबर.९ सन-२०२५-२०२६'!I307+0</f>
        <v>20</v>
      </c>
      <c r="AI267" s="16">
        <f>'नमुना नंबर.९ सन-२०२५-२०२६'!F307+0</f>
        <v>212.95978996282525</v>
      </c>
      <c r="AJ267" s="10">
        <f>'नमुना नंबर.९ सन-२०२५-२०२६'!I307+0</f>
        <v>20</v>
      </c>
      <c r="AK267" s="10">
        <f>'नमुना नंबर.९ सन-२०२५-२०२६'!I307+0</f>
        <v>20</v>
      </c>
      <c r="AL267" s="10">
        <f>'नमुना नंबर.९ सन-२०२५-२०२६'!O307+0</f>
        <v>0</v>
      </c>
      <c r="AM267" s="16">
        <f t="shared" ref="AM267:AM330" si="39">AI267+AJ267+AK267+AL267</f>
        <v>252.95978996282525</v>
      </c>
    </row>
    <row r="268" spans="1:44" ht="75" customHeight="1">
      <c r="B268" s="2">
        <v>319</v>
      </c>
      <c r="C268" s="43" t="s">
        <v>71</v>
      </c>
      <c r="D268" s="32"/>
      <c r="G268" s="34"/>
      <c r="H268" s="84" t="s">
        <v>272</v>
      </c>
      <c r="I268" s="2">
        <v>2006</v>
      </c>
      <c r="J268" s="33">
        <v>18</v>
      </c>
      <c r="K268" s="33">
        <v>21</v>
      </c>
      <c r="L268" s="34">
        <f t="shared" si="34"/>
        <v>378</v>
      </c>
      <c r="M268" s="35">
        <f t="shared" si="35"/>
        <v>35.130111524163567</v>
      </c>
      <c r="N268" s="34">
        <v>750</v>
      </c>
      <c r="O268" s="2">
        <v>15708</v>
      </c>
      <c r="P268" s="35">
        <f t="shared" si="37"/>
        <v>578171.37546468398</v>
      </c>
      <c r="Q268" s="37">
        <v>0.8</v>
      </c>
      <c r="R268" s="35">
        <v>1</v>
      </c>
      <c r="S268" s="35">
        <f t="shared" si="36"/>
        <v>462537.10037174722</v>
      </c>
      <c r="T268" s="89">
        <v>0.85</v>
      </c>
      <c r="Y268" s="35">
        <f>'नमुना नंबर.९ सन-२०२५-२०२६'!F308+'नमुना नंबर.९ सन-२०२५-२०२६'!I308+'नमुना नंबर.९ सन-२०२५-२०२६'!L308+'नमुना नंबर.९ सन-२०२५-२०२६'!O308</f>
        <v>393.15653531598514</v>
      </c>
      <c r="Z268" s="34"/>
      <c r="AA268" s="34"/>
      <c r="AB268" s="34"/>
      <c r="AC268" s="34"/>
      <c r="AD268" s="34"/>
      <c r="AE268" s="106"/>
      <c r="AF268" s="116"/>
      <c r="AG268" s="11">
        <f t="shared" si="38"/>
        <v>16458</v>
      </c>
      <c r="AH268" s="12">
        <f>'नमुना नंबर.९ सन-२०२५-२०२६'!I308+0</f>
        <v>0</v>
      </c>
      <c r="AI268" s="12">
        <f>'नमुना नंबर.९ सन-२०२५-२०२६'!F308+0</f>
        <v>393.15653531598514</v>
      </c>
      <c r="AJ268" s="11">
        <f>'नमुना नंबर.९ सन-२०२५-२०२६'!I308+0</f>
        <v>0</v>
      </c>
      <c r="AK268" s="11">
        <f>'नमुना नंबर.९ सन-२०२५-२०२६'!I308+0</f>
        <v>0</v>
      </c>
      <c r="AL268" s="11">
        <f>'नमुना नंबर.९ सन-२०२५-२०२६'!O308+0</f>
        <v>0</v>
      </c>
      <c r="AM268" s="12">
        <f t="shared" si="39"/>
        <v>393.15653531598514</v>
      </c>
      <c r="AN268" s="11"/>
      <c r="AO268" s="11"/>
      <c r="AP268" s="11"/>
      <c r="AQ268" s="11"/>
      <c r="AR268" s="11"/>
    </row>
    <row r="269" spans="1:44" ht="75" customHeight="1">
      <c r="B269" s="2"/>
      <c r="C269" s="31" t="s">
        <v>6</v>
      </c>
      <c r="D269" s="32"/>
      <c r="G269" s="84" t="s">
        <v>7</v>
      </c>
      <c r="H269" s="38" t="s">
        <v>263</v>
      </c>
      <c r="I269" s="2">
        <v>2010</v>
      </c>
      <c r="J269" s="33">
        <v>21</v>
      </c>
      <c r="K269" s="33">
        <v>12</v>
      </c>
      <c r="L269" s="34">
        <f t="shared" si="34"/>
        <v>252</v>
      </c>
      <c r="M269" s="35">
        <f t="shared" si="35"/>
        <v>23.42007434944238</v>
      </c>
      <c r="N269" s="34">
        <v>750</v>
      </c>
      <c r="O269" s="2">
        <v>15708</v>
      </c>
      <c r="P269" s="35">
        <f t="shared" si="37"/>
        <v>385447.58364312269</v>
      </c>
      <c r="Q269" s="37">
        <v>1</v>
      </c>
      <c r="R269" s="35">
        <v>1</v>
      </c>
      <c r="S269" s="35">
        <f t="shared" si="36"/>
        <v>385447.58364312269</v>
      </c>
      <c r="T269" s="89">
        <v>0.85</v>
      </c>
      <c r="Y269" s="35">
        <f>'नमुना नंबर.९ सन-२०२५-२०२६'!F309+'नमुना नंबर.९ सन-२०२५-२०२६'!I309+'नमुना नंबर.९ सन-२०२५-२०२६'!L309+'नमुना नंबर.९ सन-२०२५-२०२६'!O309</f>
        <v>567.63044609665428</v>
      </c>
      <c r="Z269" s="34"/>
      <c r="AA269" s="34"/>
      <c r="AB269" s="34"/>
      <c r="AC269" s="34"/>
      <c r="AD269" s="34"/>
      <c r="AE269" s="108" t="s">
        <v>1005</v>
      </c>
      <c r="AF269" s="117"/>
      <c r="AG269" s="14">
        <f t="shared" si="38"/>
        <v>16458</v>
      </c>
      <c r="AH269" s="15">
        <f>'नमुना नंबर.९ सन-२०२५-२०२६'!I309+0</f>
        <v>20</v>
      </c>
      <c r="AI269" s="15">
        <f>'नमुना नंबर.९ सन-२०२५-२०२६'!F309+0</f>
        <v>327.63044609665428</v>
      </c>
      <c r="AJ269" s="14">
        <f>'नमुना नंबर.९ सन-२०२५-२०२६'!I309+0</f>
        <v>20</v>
      </c>
      <c r="AK269" s="14">
        <f>'नमुना नंबर.९ सन-२०२५-२०२६'!I309+0</f>
        <v>20</v>
      </c>
      <c r="AL269" s="14">
        <f>'नमुना नंबर.९ सन-२०२५-२०२६'!O309+0</f>
        <v>200</v>
      </c>
      <c r="AM269" s="15">
        <f t="shared" si="39"/>
        <v>567.63044609665428</v>
      </c>
      <c r="AN269" s="14"/>
      <c r="AO269" s="14"/>
      <c r="AP269" s="14"/>
      <c r="AQ269" s="14"/>
      <c r="AR269" s="14"/>
    </row>
    <row r="270" spans="1:44" ht="75" customHeight="1">
      <c r="B270" s="2">
        <v>566</v>
      </c>
      <c r="C270" s="31" t="s">
        <v>100</v>
      </c>
      <c r="D270" s="32"/>
      <c r="G270" s="34"/>
      <c r="H270" s="84" t="s">
        <v>365</v>
      </c>
      <c r="I270" s="2">
        <v>2022</v>
      </c>
      <c r="J270" s="33">
        <v>25</v>
      </c>
      <c r="K270" s="33">
        <v>33</v>
      </c>
      <c r="L270" s="34">
        <f t="shared" si="34"/>
        <v>825</v>
      </c>
      <c r="M270" s="35">
        <f t="shared" si="35"/>
        <v>76.672862453531593</v>
      </c>
      <c r="N270" s="34">
        <v>750</v>
      </c>
      <c r="O270" s="2">
        <v>15708</v>
      </c>
      <c r="P270" s="77">
        <f t="shared" si="37"/>
        <v>1261881.9702602229</v>
      </c>
      <c r="Q270" s="37">
        <v>1</v>
      </c>
      <c r="R270" s="72">
        <v>1</v>
      </c>
      <c r="S270" s="77">
        <f t="shared" si="36"/>
        <v>1261881.9702602229</v>
      </c>
      <c r="T270" s="89">
        <v>0.85</v>
      </c>
      <c r="Y270" s="35">
        <f>'नमुना नंबर.९ सन-२०२५-२०२६'!F310+'नमुना नंबर.९ सन-२०२५-२०२६'!I310+'नमुना नंबर.९ सन-२०२५-२०२६'!L310+'नमुना नंबर.९ सन-२०२५-२०२६'!O310</f>
        <v>1072.5996747211896</v>
      </c>
      <c r="Z270" s="34"/>
      <c r="AA270" s="34"/>
      <c r="AB270" s="34"/>
      <c r="AC270" s="34"/>
      <c r="AD270" s="34"/>
      <c r="AE270" s="106"/>
      <c r="AF270" s="114"/>
      <c r="AG270" s="10">
        <f t="shared" si="38"/>
        <v>16458</v>
      </c>
      <c r="AH270" s="16">
        <f>'नमुना नंबर.९ सन-२०२५-२०२६'!I310+0</f>
        <v>0</v>
      </c>
      <c r="AI270" s="16">
        <f>'नमुना नंबर.९ सन-२०२५-२०२६'!F310+0</f>
        <v>1072.5996747211896</v>
      </c>
      <c r="AJ270" s="10">
        <f>'नमुना नंबर.९ सन-२०२५-२०२६'!I310+0</f>
        <v>0</v>
      </c>
      <c r="AK270" s="10">
        <f>'नमुना नंबर.९ सन-२०२५-२०२६'!I310+0</f>
        <v>0</v>
      </c>
      <c r="AL270" s="10">
        <f>'नमुना नंबर.९ सन-२०२५-२०२६'!O310+0</f>
        <v>0</v>
      </c>
      <c r="AM270" s="16">
        <f t="shared" si="39"/>
        <v>1072.5996747211896</v>
      </c>
    </row>
    <row r="271" spans="1:44" ht="75" customHeight="1">
      <c r="B271" s="2">
        <v>292</v>
      </c>
      <c r="C271" s="31" t="s">
        <v>6</v>
      </c>
      <c r="D271" s="32"/>
      <c r="H271" s="84" t="s">
        <v>242</v>
      </c>
      <c r="I271" s="2">
        <v>2017</v>
      </c>
      <c r="J271" s="33">
        <v>14</v>
      </c>
      <c r="K271" s="33">
        <v>24</v>
      </c>
      <c r="L271" s="34">
        <f t="shared" si="34"/>
        <v>336</v>
      </c>
      <c r="M271" s="35">
        <f t="shared" si="35"/>
        <v>31.226765799256505</v>
      </c>
      <c r="N271" s="34">
        <v>750</v>
      </c>
      <c r="O271" s="2">
        <v>15708</v>
      </c>
      <c r="P271" s="35">
        <f t="shared" si="37"/>
        <v>513930.11152416357</v>
      </c>
      <c r="Q271" s="37">
        <v>0.95</v>
      </c>
      <c r="R271" s="35">
        <v>1</v>
      </c>
      <c r="S271" s="35">
        <f t="shared" si="36"/>
        <v>488233.6059479554</v>
      </c>
      <c r="T271" s="89">
        <v>0.85</v>
      </c>
      <c r="Y271" s="35">
        <f>'नमुना नंबर.९ सन-२०२५-२०२६'!F311+'नमुना नंबर.९ सन-२०२५-२०२६'!I311+'नमुना नंबर.९ सन-२०२५-२०२६'!L311+'नमुना नंबर.९ सन-२०२५-२०२६'!O311</f>
        <v>1974.9985650557621</v>
      </c>
      <c r="Z271" s="34"/>
      <c r="AA271" s="34"/>
      <c r="AB271" s="34"/>
      <c r="AC271" s="34"/>
      <c r="AD271" s="34"/>
      <c r="AE271" s="106"/>
      <c r="AF271" s="117"/>
      <c r="AG271" s="14">
        <f t="shared" si="38"/>
        <v>16458</v>
      </c>
      <c r="AH271" s="15">
        <f>'नमुना नंबर.९ सन-२०२५-२०२६'!I311+0</f>
        <v>30</v>
      </c>
      <c r="AI271" s="15">
        <f>'नमुना नंबर.९ सन-२०२५-२०२६'!F311+0</f>
        <v>414.99856505576207</v>
      </c>
      <c r="AJ271" s="14">
        <f>'नमुना नंबर.९ सन-२०२५-२०२६'!I311+0</f>
        <v>30</v>
      </c>
      <c r="AK271" s="14">
        <f>'नमुना नंबर.९ सन-२०२५-२०२६'!I311+0</f>
        <v>30</v>
      </c>
      <c r="AL271" s="14">
        <f>'नमुना नंबर.९ सन-२०२५-२०२६'!O311+0</f>
        <v>1500</v>
      </c>
      <c r="AM271" s="15">
        <f t="shared" si="39"/>
        <v>1974.9985650557621</v>
      </c>
      <c r="AN271" s="14"/>
      <c r="AO271" s="14"/>
      <c r="AP271" s="14"/>
      <c r="AQ271" s="14"/>
      <c r="AR271" s="14"/>
    </row>
    <row r="272" spans="1:44" ht="75" customHeight="1">
      <c r="A272" s="88"/>
      <c r="B272" s="53">
        <v>107</v>
      </c>
      <c r="C272" s="54" t="s">
        <v>6</v>
      </c>
      <c r="D272" s="55"/>
      <c r="G272" s="157"/>
      <c r="H272" s="56" t="s">
        <v>933</v>
      </c>
      <c r="I272" s="53">
        <v>2016</v>
      </c>
      <c r="J272" s="57">
        <v>14</v>
      </c>
      <c r="K272" s="57">
        <v>21</v>
      </c>
      <c r="L272" s="58">
        <f t="shared" si="34"/>
        <v>294</v>
      </c>
      <c r="M272" s="59">
        <f t="shared" si="35"/>
        <v>27.323420074349443</v>
      </c>
      <c r="N272" s="34">
        <v>750</v>
      </c>
      <c r="O272" s="53">
        <v>15708</v>
      </c>
      <c r="P272" s="59">
        <f t="shared" si="37"/>
        <v>449688.8475836431</v>
      </c>
      <c r="Q272" s="63">
        <v>0.95</v>
      </c>
      <c r="R272" s="59">
        <v>1</v>
      </c>
      <c r="S272" s="59">
        <f t="shared" si="36"/>
        <v>427204.40520446096</v>
      </c>
      <c r="T272" s="89">
        <v>0.85</v>
      </c>
      <c r="Y272" s="59">
        <f>'नमुना नंबर.९ सन-२०२५-२०२६'!F312+'नमुना नंबर.९ सन-२०२५-२०२६'!I312+'नमुना नंबर.९ सन-२०२५-२०२६'!L312+'नमुना नंबर.९ सन-२०२५-२०२६'!O312</f>
        <v>1153.1237444237918</v>
      </c>
      <c r="Z272" s="85"/>
      <c r="AA272" s="85"/>
      <c r="AB272" s="85"/>
      <c r="AC272" s="85"/>
      <c r="AD272" s="85"/>
      <c r="AE272" s="111"/>
      <c r="AF272" s="114"/>
      <c r="AG272" s="9">
        <f t="shared" si="38"/>
        <v>16458</v>
      </c>
      <c r="AH272" s="13">
        <f>'नमुना नंबर.९ सन-२०२५-२०२६'!I312+0</f>
        <v>20</v>
      </c>
      <c r="AI272" s="13">
        <f>'नमुना नंबर.९ सन-२०२५-२०२६'!F312+0</f>
        <v>363.12374442379178</v>
      </c>
      <c r="AJ272" s="9">
        <f>'नमुना नंबर.९ सन-२०२५-२०२६'!I312+0</f>
        <v>20</v>
      </c>
      <c r="AK272" s="9">
        <f>'नमुना नंबर.९ सन-२०२५-२०२६'!I312+0</f>
        <v>20</v>
      </c>
      <c r="AL272" s="9">
        <f>'नमुना नंबर.९ सन-२०२५-२०२६'!O312+0</f>
        <v>750</v>
      </c>
      <c r="AM272" s="13">
        <f t="shared" si="39"/>
        <v>1153.1237444237918</v>
      </c>
      <c r="AN272" s="88"/>
      <c r="AO272" s="88"/>
      <c r="AP272" s="88"/>
      <c r="AQ272" s="88"/>
      <c r="AR272" s="88"/>
    </row>
    <row r="273" spans="1:44" ht="75" customHeight="1">
      <c r="B273" s="2">
        <v>193</v>
      </c>
      <c r="C273" s="31" t="s">
        <v>6</v>
      </c>
      <c r="D273" s="32"/>
      <c r="G273" s="151" t="s">
        <v>7</v>
      </c>
      <c r="H273" s="84" t="s">
        <v>229</v>
      </c>
      <c r="I273" s="2">
        <v>1987</v>
      </c>
      <c r="J273" s="33">
        <v>16</v>
      </c>
      <c r="K273" s="33">
        <v>20</v>
      </c>
      <c r="L273" s="34">
        <f t="shared" si="34"/>
        <v>320</v>
      </c>
      <c r="M273" s="35">
        <f t="shared" si="35"/>
        <v>29.739776951672862</v>
      </c>
      <c r="N273" s="34">
        <v>750</v>
      </c>
      <c r="O273" s="2">
        <v>11088</v>
      </c>
      <c r="P273" s="35">
        <f t="shared" si="37"/>
        <v>352059.47955390334</v>
      </c>
      <c r="Q273" s="37">
        <v>0.85</v>
      </c>
      <c r="R273" s="35">
        <v>1</v>
      </c>
      <c r="S273" s="35">
        <f t="shared" si="36"/>
        <v>299250.55762081785</v>
      </c>
      <c r="T273" s="89">
        <v>0.75</v>
      </c>
      <c r="Y273" s="35">
        <f>'नमुना नंबर.९ सन-२०२५-२०२६'!F314+'नमुना नंबर.९ सन-२०२५-२०२६'!I314+'नमुना नंबर.९ सन-२०२५-२०२६'!L314+'नमुना नंबर.९ सन-२०२५-२०२६'!O314</f>
        <v>1034.4379182156135</v>
      </c>
      <c r="Z273" s="34"/>
      <c r="AA273" s="34"/>
      <c r="AB273" s="34"/>
      <c r="AC273" s="34"/>
      <c r="AD273" s="34"/>
      <c r="AE273" s="108" t="s">
        <v>1113</v>
      </c>
      <c r="AF273" s="117"/>
      <c r="AG273" s="14">
        <f t="shared" si="38"/>
        <v>11838</v>
      </c>
      <c r="AH273" s="15">
        <f>'नमुना नंबर.९ सन-२०२५-२०२६'!I314+0</f>
        <v>30</v>
      </c>
      <c r="AI273" s="15">
        <f>'नमुना नंबर.९ सन-२०२५-२०२६'!F314+0</f>
        <v>224.43791821561339</v>
      </c>
      <c r="AJ273" s="14">
        <f>'नमुना नंबर.९ सन-२०२५-२०२६'!I314+0</f>
        <v>30</v>
      </c>
      <c r="AK273" s="14">
        <f>'नमुना नंबर.९ सन-२०२५-२०२६'!I314+0</f>
        <v>30</v>
      </c>
      <c r="AL273" s="14">
        <f>'नमुना नंबर.९ सन-२०२५-२०२६'!O314+0</f>
        <v>750</v>
      </c>
      <c r="AM273" s="15">
        <f t="shared" si="39"/>
        <v>1034.4379182156135</v>
      </c>
      <c r="AN273" s="14"/>
      <c r="AO273" s="14"/>
      <c r="AP273" s="14"/>
      <c r="AQ273" s="14"/>
      <c r="AR273" s="14"/>
    </row>
    <row r="274" spans="1:44" ht="75" customHeight="1">
      <c r="B274" s="2">
        <v>597</v>
      </c>
      <c r="C274" s="43" t="s">
        <v>112</v>
      </c>
      <c r="D274" s="32"/>
      <c r="H274" s="84" t="s">
        <v>375</v>
      </c>
      <c r="I274" s="2">
        <v>2013</v>
      </c>
      <c r="J274" s="33">
        <v>25</v>
      </c>
      <c r="K274" s="33">
        <v>25</v>
      </c>
      <c r="L274" s="34">
        <f t="shared" si="34"/>
        <v>625</v>
      </c>
      <c r="M274" s="35">
        <f t="shared" si="35"/>
        <v>58.085501858736059</v>
      </c>
      <c r="N274" s="34">
        <v>750</v>
      </c>
      <c r="O274" s="2">
        <v>15708</v>
      </c>
      <c r="P274" s="35">
        <f t="shared" si="37"/>
        <v>955971.18959107809</v>
      </c>
      <c r="Q274" s="37">
        <v>0.9</v>
      </c>
      <c r="R274" s="35">
        <v>1</v>
      </c>
      <c r="S274" s="35">
        <f t="shared" si="36"/>
        <v>860374.0706319703</v>
      </c>
      <c r="T274" s="89">
        <v>0.85</v>
      </c>
      <c r="Y274" s="35">
        <f>'नमुना नंबर.९ सन-२०२५-२०२६'!F315+'नमुना नंबर.९ सन-२०२५-२०२६'!I315+'नमुना नंबर.९ सन-२०२५-२०२६'!L315+'नमुना नंबर.९ सन-२०२५-२०२६'!O315</f>
        <v>991.31796003717477</v>
      </c>
      <c r="Z274" s="34"/>
      <c r="AA274" s="34"/>
      <c r="AB274" s="34"/>
      <c r="AC274" s="34"/>
      <c r="AD274" s="34"/>
      <c r="AE274" s="106"/>
      <c r="AF274" s="114"/>
      <c r="AG274" s="9">
        <f t="shared" si="38"/>
        <v>16458</v>
      </c>
      <c r="AH274" s="13">
        <f>'नमुना नंबर.९ सन-२०२५-२०२६'!I315+0</f>
        <v>30</v>
      </c>
      <c r="AI274" s="13">
        <f>'नमुना नंबर.९ सन-२०२५-२०२६'!F315+0</f>
        <v>731.31796003717477</v>
      </c>
      <c r="AJ274" s="9">
        <f>'नमुना नंबर.९ सन-२०२५-२०२६'!I315+0</f>
        <v>30</v>
      </c>
      <c r="AK274" s="9">
        <f>'नमुना नंबर.९ सन-२०२५-२०२६'!I315+0</f>
        <v>30</v>
      </c>
      <c r="AL274" s="9">
        <f>'नमुना नंबर.९ सन-२०२५-२०२६'!O315+0</f>
        <v>200</v>
      </c>
      <c r="AM274" s="13">
        <f t="shared" si="39"/>
        <v>991.31796003717477</v>
      </c>
      <c r="AN274" s="9"/>
      <c r="AO274" s="9"/>
      <c r="AP274" s="9"/>
      <c r="AQ274" s="9"/>
      <c r="AR274" s="9"/>
    </row>
    <row r="275" spans="1:44" ht="75" customHeight="1">
      <c r="B275" s="2">
        <v>36</v>
      </c>
      <c r="C275" s="31" t="s">
        <v>6</v>
      </c>
      <c r="D275" s="32"/>
      <c r="G275" s="151" t="s">
        <v>918</v>
      </c>
      <c r="H275" s="84" t="s">
        <v>919</v>
      </c>
      <c r="I275" s="2">
        <v>2021</v>
      </c>
      <c r="J275" s="33">
        <v>29</v>
      </c>
      <c r="K275" s="33">
        <v>11</v>
      </c>
      <c r="L275" s="34">
        <f t="shared" si="34"/>
        <v>319</v>
      </c>
      <c r="M275" s="35">
        <f t="shared" si="35"/>
        <v>29.646840148698885</v>
      </c>
      <c r="N275" s="34">
        <v>750</v>
      </c>
      <c r="O275" s="2">
        <v>15708</v>
      </c>
      <c r="P275" s="35">
        <f t="shared" si="37"/>
        <v>487927.69516728626</v>
      </c>
      <c r="Q275" s="36">
        <v>1</v>
      </c>
      <c r="R275" s="35">
        <v>1</v>
      </c>
      <c r="S275" s="35">
        <f t="shared" si="36"/>
        <v>487927.69516728626</v>
      </c>
      <c r="T275" s="89">
        <v>0.85</v>
      </c>
      <c r="Y275" s="35">
        <f>'नमुना नंबर.९ सन-२०२५-२०२६'!F316+'नमुना नंबर.९ सन-२०२५-२०२६'!I316+'नमुना नंबर.९ सन-२०२५-२०२६'!L316+'नमुना नंबर.९ सन-२०२५-२०२६'!O316</f>
        <v>474.73854089219333</v>
      </c>
      <c r="Z275" s="34"/>
      <c r="AA275" s="34"/>
      <c r="AB275" s="34"/>
      <c r="AC275" s="34"/>
      <c r="AD275" s="34"/>
      <c r="AE275" s="106"/>
      <c r="AF275" s="114"/>
      <c r="AG275" s="10">
        <f t="shared" si="38"/>
        <v>16458</v>
      </c>
      <c r="AH275" s="16">
        <f>'नमुना नंबर.९ सन-२०२५-२०२६'!I316+0</f>
        <v>30</v>
      </c>
      <c r="AI275" s="16">
        <f>'नमुना नंबर.९ सन-२०२५-२०२६'!F316+0</f>
        <v>414.73854089219333</v>
      </c>
      <c r="AJ275" s="10">
        <f>'नमुना नंबर.९ सन-२०२५-२०२६'!I316+0</f>
        <v>30</v>
      </c>
      <c r="AK275" s="10">
        <f>'नमुना नंबर.९ सन-२०२५-२०२६'!I316+0</f>
        <v>30</v>
      </c>
      <c r="AL275" s="10">
        <f>'नमुना नंबर.९ सन-२०२५-२०२६'!O316+0</f>
        <v>0</v>
      </c>
      <c r="AM275" s="16">
        <f t="shared" si="39"/>
        <v>474.73854089219333</v>
      </c>
    </row>
    <row r="276" spans="1:44" ht="75" customHeight="1">
      <c r="B276" s="2">
        <v>346</v>
      </c>
      <c r="C276" s="31" t="s">
        <v>6</v>
      </c>
      <c r="D276" s="32"/>
      <c r="G276" s="34"/>
      <c r="H276" s="84" t="s">
        <v>272</v>
      </c>
      <c r="I276" s="2">
        <v>2005</v>
      </c>
      <c r="J276" s="33">
        <v>18</v>
      </c>
      <c r="K276" s="33">
        <v>14</v>
      </c>
      <c r="L276" s="34">
        <f t="shared" si="34"/>
        <v>252</v>
      </c>
      <c r="M276" s="35">
        <f t="shared" si="35"/>
        <v>23.42007434944238</v>
      </c>
      <c r="N276" s="34">
        <v>750</v>
      </c>
      <c r="O276" s="2">
        <v>15708</v>
      </c>
      <c r="P276" s="35">
        <f t="shared" si="37"/>
        <v>385447.58364312269</v>
      </c>
      <c r="Q276" s="37">
        <v>0.8</v>
      </c>
      <c r="R276" s="35">
        <v>1</v>
      </c>
      <c r="S276" s="35">
        <f t="shared" si="36"/>
        <v>308358.06691449817</v>
      </c>
      <c r="T276" s="89">
        <v>0.85</v>
      </c>
      <c r="Y276" s="35">
        <f>'नमुना नंबर.९ सन-२०२५-२०२६'!F317+'नमुना नंबर.९ सन-२०२५-२०२६'!I317+'नमुना नंबर.९ सन-२०२५-२०२६'!L317+'नमुना नंबर.९ सन-२०२५-२०२६'!O317</f>
        <v>1052.1043568773234</v>
      </c>
      <c r="Z276" s="34"/>
      <c r="AA276" s="34"/>
      <c r="AB276" s="34"/>
      <c r="AC276" s="34"/>
      <c r="AD276" s="34"/>
      <c r="AE276" s="106"/>
      <c r="AF276" s="114"/>
      <c r="AG276" s="10">
        <f t="shared" si="38"/>
        <v>16458</v>
      </c>
      <c r="AH276" s="16">
        <f>'नमुना नंबर.९ सन-२०२५-२०२६'!I317+0</f>
        <v>20</v>
      </c>
      <c r="AI276" s="16">
        <f>'नमुना नंबर.९ सन-२०२५-२०२६'!F317+0</f>
        <v>262.10435687732343</v>
      </c>
      <c r="AJ276" s="10">
        <f>'नमुना नंबर.९ सन-२०२५-२०२६'!I317+0</f>
        <v>20</v>
      </c>
      <c r="AK276" s="10">
        <f>'नमुना नंबर.९ सन-२०२५-२०२६'!I317+0</f>
        <v>20</v>
      </c>
      <c r="AL276" s="10">
        <f>'नमुना नंबर.९ सन-२०२५-२०२६'!O317+0</f>
        <v>750</v>
      </c>
      <c r="AM276" s="16">
        <f t="shared" si="39"/>
        <v>1052.1043568773234</v>
      </c>
    </row>
    <row r="277" spans="1:44" ht="75" customHeight="1">
      <c r="B277" s="2">
        <v>522</v>
      </c>
      <c r="C277" s="31" t="s">
        <v>92</v>
      </c>
      <c r="D277" s="32"/>
      <c r="G277" s="34"/>
      <c r="H277" s="84" t="s">
        <v>349</v>
      </c>
      <c r="I277" s="2">
        <v>2008</v>
      </c>
      <c r="J277" s="33">
        <v>19</v>
      </c>
      <c r="K277" s="33">
        <v>23</v>
      </c>
      <c r="L277" s="34">
        <f t="shared" si="34"/>
        <v>437</v>
      </c>
      <c r="M277" s="35">
        <f t="shared" si="35"/>
        <v>40.613382899628256</v>
      </c>
      <c r="N277" s="34">
        <v>750</v>
      </c>
      <c r="O277" s="2">
        <v>15708</v>
      </c>
      <c r="P277" s="35">
        <f t="shared" si="37"/>
        <v>668415.05576208187</v>
      </c>
      <c r="Q277" s="37">
        <v>0.8</v>
      </c>
      <c r="R277" s="35">
        <v>1</v>
      </c>
      <c r="S277" s="35">
        <f t="shared" si="36"/>
        <v>534732.04460966552</v>
      </c>
      <c r="T277" s="89">
        <v>0.85</v>
      </c>
      <c r="Y277" s="35">
        <f>'नमुना नंबर.९ सन-२०२५-२०२६'!F318+'नमुना नंबर.९ सन-२०२५-२०२६'!I318+'नमुना नंबर.९ सन-२०२५-२०२६'!L318+'नमुना नंबर.९ सन-२०२५-२०२६'!O318</f>
        <v>714.52223791821575</v>
      </c>
      <c r="Z277" s="34"/>
      <c r="AA277" s="34"/>
      <c r="AB277" s="34"/>
      <c r="AC277" s="34"/>
      <c r="AD277" s="34"/>
      <c r="AE277" s="106"/>
      <c r="AF277" s="117"/>
      <c r="AG277" s="14">
        <f t="shared" si="38"/>
        <v>16458</v>
      </c>
      <c r="AH277" s="15">
        <f>'नमुना नंबर.९ सन-२०२५-२०२६'!I318+0</f>
        <v>30</v>
      </c>
      <c r="AI277" s="15">
        <f>'नमुना नंबर.९ सन-२०२५-२०२६'!F318+0</f>
        <v>454.52223791821569</v>
      </c>
      <c r="AJ277" s="14">
        <f>'नमुना नंबर.९ सन-२०२५-२०२६'!I318+0</f>
        <v>30</v>
      </c>
      <c r="AK277" s="14">
        <f>'नमुना नंबर.९ सन-२०२५-२०२६'!I318+0</f>
        <v>30</v>
      </c>
      <c r="AL277" s="14">
        <f>'नमुना नंबर.९ सन-२०२५-२०२६'!O318+0</f>
        <v>200</v>
      </c>
      <c r="AM277" s="15">
        <f t="shared" si="39"/>
        <v>714.52223791821575</v>
      </c>
      <c r="AN277" s="14"/>
      <c r="AO277" s="14"/>
      <c r="AP277" s="14"/>
      <c r="AQ277" s="14"/>
      <c r="AR277" s="14"/>
    </row>
    <row r="278" spans="1:44" ht="75" customHeight="1">
      <c r="B278" s="2">
        <v>353</v>
      </c>
      <c r="C278" s="31" t="s">
        <v>76</v>
      </c>
      <c r="D278" s="32"/>
      <c r="G278" s="84" t="s">
        <v>7</v>
      </c>
      <c r="H278" s="84" t="s">
        <v>293</v>
      </c>
      <c r="I278" s="2">
        <v>2006</v>
      </c>
      <c r="J278" s="33">
        <v>30</v>
      </c>
      <c r="K278" s="33">
        <v>30</v>
      </c>
      <c r="L278" s="34">
        <f t="shared" si="34"/>
        <v>900</v>
      </c>
      <c r="M278" s="35">
        <f t="shared" si="35"/>
        <v>83.643122676579921</v>
      </c>
      <c r="N278" s="34">
        <v>750</v>
      </c>
      <c r="O278" s="2">
        <v>15708</v>
      </c>
      <c r="P278" s="35">
        <f t="shared" si="37"/>
        <v>1376598.5130111524</v>
      </c>
      <c r="Q278" s="37">
        <v>0.8</v>
      </c>
      <c r="R278" s="35">
        <v>1</v>
      </c>
      <c r="S278" s="35">
        <f t="shared" si="36"/>
        <v>1101278.8104089219</v>
      </c>
      <c r="T278" s="89">
        <v>0.85</v>
      </c>
      <c r="Y278" s="35">
        <f>'नमुना नंबर.९ सन-२०२५-२०२६'!F319+'नमुना नंबर.९ सन-२०२५-२०२६'!I319+'नमुना नंबर.९ सन-२०२५-२०२६'!L319+'नमुना नंबर.९ सन-२०२५-२०२६'!O319</f>
        <v>936.08698884758348</v>
      </c>
      <c r="Z278" s="34"/>
      <c r="AA278" s="34"/>
      <c r="AB278" s="34"/>
      <c r="AC278" s="34"/>
      <c r="AD278" s="34"/>
      <c r="AE278" s="106"/>
      <c r="AF278" s="114"/>
      <c r="AG278" s="10">
        <f t="shared" si="38"/>
        <v>16458</v>
      </c>
      <c r="AH278" s="16">
        <f>'नमुना नंबर.९ सन-२०२५-२०२६'!I319+0</f>
        <v>0</v>
      </c>
      <c r="AI278" s="16">
        <f>'नमुना नंबर.९ सन-२०२५-२०२६'!F319+0</f>
        <v>936.08698884758348</v>
      </c>
      <c r="AJ278" s="10">
        <f>'नमुना नंबर.९ सन-२०२५-२०२६'!I319+0</f>
        <v>0</v>
      </c>
      <c r="AK278" s="10">
        <f>'नमुना नंबर.९ सन-२०२५-२०२६'!I319+0</f>
        <v>0</v>
      </c>
      <c r="AL278" s="10">
        <f>'नमुना नंबर.९ सन-२०२५-२०२६'!O319+0</f>
        <v>0</v>
      </c>
      <c r="AM278" s="16">
        <f t="shared" si="39"/>
        <v>936.08698884758348</v>
      </c>
    </row>
    <row r="279" spans="1:44" ht="75" customHeight="1">
      <c r="B279" s="2"/>
      <c r="C279" s="31" t="s">
        <v>92</v>
      </c>
      <c r="D279" s="32"/>
      <c r="G279" s="34"/>
      <c r="H279" s="84" t="s">
        <v>1109</v>
      </c>
      <c r="I279" s="2">
        <v>2024</v>
      </c>
      <c r="J279" s="33">
        <v>20</v>
      </c>
      <c r="K279" s="33">
        <v>12</v>
      </c>
      <c r="L279" s="34">
        <f t="shared" si="34"/>
        <v>240</v>
      </c>
      <c r="M279" s="35">
        <f t="shared" si="35"/>
        <v>22.304832713754646</v>
      </c>
      <c r="N279" s="34">
        <v>750</v>
      </c>
      <c r="O279" s="2">
        <v>15708</v>
      </c>
      <c r="P279" s="35">
        <f t="shared" si="37"/>
        <v>367092.93680297397</v>
      </c>
      <c r="Q279" s="37">
        <v>1</v>
      </c>
      <c r="R279" s="35">
        <v>1</v>
      </c>
      <c r="S279" s="35">
        <f t="shared" si="36"/>
        <v>367092.93680297397</v>
      </c>
      <c r="T279" s="89">
        <v>0.85</v>
      </c>
      <c r="Y279" s="35">
        <f>'नमुना नंबर.९ सन-२०२५-२०२६'!F321+'नमुना नंबर.९ सन-२०२५-२०२६'!I321+'नमुना नंबर.९ सन-२०२५-२०२६'!L321+'नमुना नंबर.९ सन-२०२५-२०२६'!O321</f>
        <v>572.02899628252783</v>
      </c>
      <c r="Z279" s="34"/>
      <c r="AA279" s="34"/>
      <c r="AB279" s="34"/>
      <c r="AC279" s="34"/>
      <c r="AD279" s="34"/>
      <c r="AE279" s="108" t="s">
        <v>1161</v>
      </c>
      <c r="AF279" s="116"/>
      <c r="AG279" s="11">
        <f t="shared" si="38"/>
        <v>16458</v>
      </c>
      <c r="AH279" s="12">
        <f>'नमुना नंबर.९ सन-२०२५-२०२६'!I321+0</f>
        <v>30</v>
      </c>
      <c r="AI279" s="12">
        <f>'नमुना नंबर.९ सन-२०२५-२०२६'!F321+0</f>
        <v>312.02899628252783</v>
      </c>
      <c r="AJ279" s="11">
        <f>'नमुना नंबर.९ सन-२०२५-२०२६'!I321+0</f>
        <v>30</v>
      </c>
      <c r="AK279" s="11">
        <f>'नमुना नंबर.९ सन-२०२५-२०२६'!I321+0</f>
        <v>30</v>
      </c>
      <c r="AL279" s="11">
        <f>'नमुना नंबर.९ सन-२०२५-२०२६'!O321+0</f>
        <v>200</v>
      </c>
      <c r="AM279" s="12">
        <f t="shared" si="39"/>
        <v>572.02899628252783</v>
      </c>
      <c r="AN279" s="11"/>
      <c r="AO279" s="11"/>
      <c r="AP279" s="11"/>
      <c r="AQ279" s="11"/>
      <c r="AR279" s="11"/>
    </row>
    <row r="280" spans="1:44" ht="75" customHeight="1">
      <c r="B280" s="2">
        <v>464</v>
      </c>
      <c r="C280" s="31" t="s">
        <v>92</v>
      </c>
      <c r="D280" s="32"/>
      <c r="G280" s="151" t="s">
        <v>7</v>
      </c>
      <c r="H280" s="84" t="s">
        <v>150</v>
      </c>
      <c r="I280" s="2">
        <v>1998</v>
      </c>
      <c r="J280" s="33">
        <v>18</v>
      </c>
      <c r="K280" s="33">
        <v>11</v>
      </c>
      <c r="L280" s="34">
        <f t="shared" si="34"/>
        <v>198</v>
      </c>
      <c r="M280" s="35">
        <f t="shared" si="35"/>
        <v>18.401486988847584</v>
      </c>
      <c r="N280" s="34">
        <v>750</v>
      </c>
      <c r="O280" s="2">
        <v>11088</v>
      </c>
      <c r="P280" s="35">
        <f t="shared" si="37"/>
        <v>217836.8029739777</v>
      </c>
      <c r="Q280" s="37">
        <v>0.85</v>
      </c>
      <c r="R280" s="35">
        <v>1</v>
      </c>
      <c r="S280" s="35">
        <f t="shared" si="36"/>
        <v>185161.28252788103</v>
      </c>
      <c r="T280" s="89">
        <v>0.75</v>
      </c>
      <c r="Y280" s="35">
        <f>'नमुना नंबर.९ सन-२०२५-२०२६'!F322+'नमुना नंबर.९ सन-२०२५-२०२६'!I322+'नमुना नंबर.९ सन-२०२५-२०२६'!L322+'नमुना नंबर.९ सन-२०२५-२०२६'!O322</f>
        <v>398.8709618959108</v>
      </c>
      <c r="Z280" s="34"/>
      <c r="AA280" s="34"/>
      <c r="AB280" s="34"/>
      <c r="AC280" s="34"/>
      <c r="AD280" s="34"/>
      <c r="AE280" s="106"/>
      <c r="AF280" s="114"/>
      <c r="AG280" s="10">
        <f t="shared" si="38"/>
        <v>11838</v>
      </c>
      <c r="AH280" s="16">
        <f>'नमुना नंबर.९ सन-२०२५-२०२६'!I322+0</f>
        <v>30</v>
      </c>
      <c r="AI280" s="16">
        <f>'नमुना नंबर.९ सन-२०२५-२०२६'!F322+0</f>
        <v>138.8709618959108</v>
      </c>
      <c r="AJ280" s="10">
        <f>'नमुना नंबर.९ सन-२०२५-२०२६'!I322+0</f>
        <v>30</v>
      </c>
      <c r="AK280" s="10">
        <f>'नमुना नंबर.९ सन-२०२५-२०२६'!I322+0</f>
        <v>30</v>
      </c>
      <c r="AL280" s="10">
        <f>'नमुना नंबर.९ सन-२०२५-२०२६'!O322+0</f>
        <v>200</v>
      </c>
      <c r="AM280" s="16">
        <f t="shared" si="39"/>
        <v>398.8709618959108</v>
      </c>
    </row>
    <row r="281" spans="1:44" ht="75" customHeight="1">
      <c r="B281" s="2">
        <v>653</v>
      </c>
      <c r="C281" s="31" t="s">
        <v>92</v>
      </c>
      <c r="D281" s="84" t="s">
        <v>971</v>
      </c>
      <c r="G281" s="151" t="s">
        <v>7</v>
      </c>
      <c r="H281" s="84" t="s">
        <v>1032</v>
      </c>
      <c r="I281" s="36">
        <v>2023</v>
      </c>
      <c r="J281" s="36">
        <v>18</v>
      </c>
      <c r="K281" s="36">
        <v>20</v>
      </c>
      <c r="L281" s="76">
        <f t="shared" si="34"/>
        <v>360</v>
      </c>
      <c r="M281" s="75">
        <f t="shared" si="35"/>
        <v>33.457249070631974</v>
      </c>
      <c r="N281" s="36">
        <v>750</v>
      </c>
      <c r="O281" s="2">
        <v>11088</v>
      </c>
      <c r="P281" s="77">
        <f t="shared" si="37"/>
        <v>396066.91449814133</v>
      </c>
      <c r="Q281" s="78">
        <v>1</v>
      </c>
      <c r="R281" s="77">
        <v>1</v>
      </c>
      <c r="S281" s="77">
        <f t="shared" si="36"/>
        <v>396066.91449814133</v>
      </c>
      <c r="T281" s="89">
        <v>0.85</v>
      </c>
      <c r="Y281" s="75">
        <f>'नमुना नंबर.९ सन-२०२५-२०२६'!F323+'नमुना नंबर.९ सन-२०२५-२०२६'!I323+'नमुना नंबर.९ सन-२०२५-२०२६'!L323+'नमुना नंबर.९ सन-२०२५-२०२६'!O323</f>
        <v>336.65687732342013</v>
      </c>
      <c r="Z281" s="34"/>
      <c r="AA281" s="34"/>
      <c r="AB281" s="34"/>
      <c r="AC281" s="34"/>
      <c r="AD281" s="34"/>
      <c r="AE281" s="106"/>
      <c r="AF281" s="117"/>
      <c r="AG281" s="14">
        <f t="shared" si="38"/>
        <v>11838</v>
      </c>
      <c r="AH281" s="15">
        <f>'नमुना नंबर.९ सन-२०२५-२०२६'!I323+0</f>
        <v>0</v>
      </c>
      <c r="AI281" s="15">
        <f>'नमुना नंबर.९ सन-२०२५-२०२६'!F323+0</f>
        <v>336.65687732342013</v>
      </c>
      <c r="AJ281" s="14">
        <f>'नमुना नंबर.९ सन-२०२५-२०२६'!I323+0</f>
        <v>0</v>
      </c>
      <c r="AK281" s="14">
        <f>'नमुना नंबर.९ सन-२०२५-२०२६'!I323+0</f>
        <v>0</v>
      </c>
      <c r="AL281" s="14">
        <f>'नमुना नंबर.९ सन-२०२५-२०२६'!O323+0</f>
        <v>0</v>
      </c>
      <c r="AM281" s="15">
        <f t="shared" si="39"/>
        <v>336.65687732342013</v>
      </c>
      <c r="AN281" s="14"/>
      <c r="AO281" s="14"/>
      <c r="AP281" s="11"/>
      <c r="AQ281" s="11"/>
      <c r="AR281" s="11"/>
    </row>
    <row r="282" spans="1:44" ht="75" customHeight="1">
      <c r="B282" s="2">
        <v>469</v>
      </c>
      <c r="C282" s="31" t="s">
        <v>92</v>
      </c>
      <c r="D282" s="32"/>
      <c r="G282" s="84" t="s">
        <v>7</v>
      </c>
      <c r="H282" s="84" t="s">
        <v>337</v>
      </c>
      <c r="I282" s="2">
        <v>1996</v>
      </c>
      <c r="J282" s="33">
        <v>11</v>
      </c>
      <c r="K282" s="33">
        <v>37</v>
      </c>
      <c r="L282" s="34">
        <f t="shared" si="34"/>
        <v>407</v>
      </c>
      <c r="M282" s="35">
        <f t="shared" si="35"/>
        <v>37.825278810408925</v>
      </c>
      <c r="N282" s="34">
        <v>750</v>
      </c>
      <c r="O282" s="2">
        <v>11088</v>
      </c>
      <c r="P282" s="35">
        <f t="shared" si="37"/>
        <v>447775.65055762086</v>
      </c>
      <c r="Q282" s="37">
        <v>0.85</v>
      </c>
      <c r="R282" s="35">
        <v>1</v>
      </c>
      <c r="S282" s="35">
        <f t="shared" si="36"/>
        <v>380609.3029739777</v>
      </c>
      <c r="T282" s="89">
        <v>0.75</v>
      </c>
      <c r="Y282" s="35">
        <f>'नमुना नंबर.९ सन-२०२५-२०२६'!F324+'नमुना नंबर.९ सन-२०२५-२०२६'!I324+'नमुना नंबर.९ सन-२०२५-२०२६'!L324+'नमुना नंबर.९ सन-२०२५-२०२६'!O324</f>
        <v>565.45697723048329</v>
      </c>
      <c r="Z282" s="34"/>
      <c r="AA282" s="34"/>
      <c r="AB282" s="34"/>
      <c r="AC282" s="34"/>
      <c r="AD282" s="34"/>
      <c r="AE282" s="108" t="s">
        <v>1143</v>
      </c>
      <c r="AF282" s="114"/>
      <c r="AG282" s="9">
        <f t="shared" si="38"/>
        <v>11838</v>
      </c>
      <c r="AH282" s="13">
        <f>'नमुना नंबर.९ सन-२०२५-२०२६'!I324+0</f>
        <v>40</v>
      </c>
      <c r="AI282" s="13">
        <f>'नमुना नंबर.९ सन-२०२५-२०२६'!F324+0</f>
        <v>285.45697723048329</v>
      </c>
      <c r="AJ282" s="9">
        <f>'नमुना नंबर.९ सन-२०२५-२०२६'!I324+0</f>
        <v>40</v>
      </c>
      <c r="AK282" s="9">
        <f>'नमुना नंबर.९ सन-२०२५-२०२६'!I324+0</f>
        <v>40</v>
      </c>
      <c r="AL282" s="9">
        <f>'नमुना नंबर.९ सन-२०२५-२०२६'!O324+0</f>
        <v>200</v>
      </c>
      <c r="AM282" s="13">
        <f t="shared" si="39"/>
        <v>565.45697723048329</v>
      </c>
      <c r="AN282" s="9"/>
      <c r="AO282" s="9"/>
      <c r="AP282" s="9"/>
      <c r="AQ282" s="9"/>
      <c r="AR282" s="9"/>
    </row>
    <row r="283" spans="1:44" ht="75" customHeight="1">
      <c r="B283" s="2">
        <v>137</v>
      </c>
      <c r="C283" s="31" t="s">
        <v>6</v>
      </c>
      <c r="D283" s="32"/>
      <c r="H283" s="84" t="s">
        <v>202</v>
      </c>
      <c r="I283" s="2">
        <v>2016</v>
      </c>
      <c r="J283" s="33">
        <v>20</v>
      </c>
      <c r="K283" s="33">
        <v>22</v>
      </c>
      <c r="L283" s="34">
        <f t="shared" si="34"/>
        <v>440</v>
      </c>
      <c r="M283" s="35">
        <f t="shared" si="35"/>
        <v>40.892193308550183</v>
      </c>
      <c r="N283" s="34">
        <v>750</v>
      </c>
      <c r="O283" s="2">
        <v>15708</v>
      </c>
      <c r="P283" s="35">
        <f t="shared" si="37"/>
        <v>673003.71747211891</v>
      </c>
      <c r="Q283" s="37">
        <v>0.95</v>
      </c>
      <c r="R283" s="35">
        <v>1</v>
      </c>
      <c r="S283" s="35">
        <f t="shared" si="36"/>
        <v>639353.5315985129</v>
      </c>
      <c r="T283" s="89">
        <v>0.85</v>
      </c>
      <c r="Y283" s="35">
        <f>'नमुना नंबर.९ सन-२०२५-२०२६'!F325+'नमुना नंबर.९ सन-२०२५-२०२६'!I325+'नमुना नंबर.९ सन-२०२५-२०२६'!L325+'नमुना नंबर.९ सन-२०२५-२०२६'!O325</f>
        <v>1353.4505018587361</v>
      </c>
      <c r="Z283" s="34"/>
      <c r="AA283" s="34"/>
      <c r="AB283" s="34"/>
      <c r="AC283" s="34"/>
      <c r="AD283" s="34"/>
      <c r="AE283" s="106"/>
      <c r="AF283" s="114"/>
      <c r="AG283" s="9">
        <f t="shared" si="38"/>
        <v>16458</v>
      </c>
      <c r="AH283" s="13">
        <f>'नमुना नंबर.९ सन-२०२५-२०२६'!I325+0</f>
        <v>30</v>
      </c>
      <c r="AI283" s="13">
        <f>'नमुना नंबर.९ सन-२०२५-२०२६'!F325+0</f>
        <v>543.45050185873595</v>
      </c>
      <c r="AJ283" s="9">
        <f>'नमुना नंबर.९ सन-२०२५-२०२६'!I325+0</f>
        <v>30</v>
      </c>
      <c r="AK283" s="9">
        <f>'नमुना नंबर.९ सन-२०२५-२०२६'!I325+0</f>
        <v>30</v>
      </c>
      <c r="AL283" s="9">
        <f>'नमुना नंबर.९ सन-२०२५-२०२६'!O325+0</f>
        <v>750</v>
      </c>
      <c r="AM283" s="13">
        <f t="shared" si="39"/>
        <v>1353.4505018587361</v>
      </c>
      <c r="AN283" s="9"/>
      <c r="AO283" s="9"/>
      <c r="AP283" s="9"/>
      <c r="AQ283" s="9"/>
      <c r="AR283" s="9"/>
    </row>
    <row r="284" spans="1:44" ht="75" customHeight="1">
      <c r="B284" s="2">
        <v>151</v>
      </c>
      <c r="C284" s="31" t="s">
        <v>6</v>
      </c>
      <c r="D284" s="32"/>
      <c r="G284" s="84" t="s">
        <v>7</v>
      </c>
      <c r="H284" s="84" t="s">
        <v>208</v>
      </c>
      <c r="I284" s="2">
        <v>2008</v>
      </c>
      <c r="J284" s="33">
        <v>16</v>
      </c>
      <c r="K284" s="33">
        <v>17</v>
      </c>
      <c r="L284" s="34">
        <f t="shared" si="34"/>
        <v>272</v>
      </c>
      <c r="M284" s="35">
        <f t="shared" si="35"/>
        <v>25.278810408921935</v>
      </c>
      <c r="N284" s="34">
        <v>750</v>
      </c>
      <c r="O284" s="2">
        <v>15708</v>
      </c>
      <c r="P284" s="35">
        <f t="shared" si="37"/>
        <v>416038.66171003721</v>
      </c>
      <c r="Q284" s="37">
        <v>0.8</v>
      </c>
      <c r="R284" s="35">
        <v>1</v>
      </c>
      <c r="S284" s="35">
        <f t="shared" si="36"/>
        <v>332830.92936802981</v>
      </c>
      <c r="T284" s="89">
        <v>0.85</v>
      </c>
      <c r="Y284" s="35">
        <f>'नमुना नंबर.९ सन-२०२५-२०२६'!F326+'नमुना नंबर.९ सन-२०२५-२०२६'!I326+'नमुना नंबर.९ सन-२०२५-२०२६'!L326+'नमुना नंबर.९ सन-२०२५-२०२६'!O326</f>
        <v>1072.9062899628254</v>
      </c>
      <c r="Z284" s="34"/>
      <c r="AA284" s="34"/>
      <c r="AB284" s="34"/>
      <c r="AC284" s="34"/>
      <c r="AD284" s="34"/>
      <c r="AE284" s="106"/>
      <c r="AF284" s="114"/>
      <c r="AG284" s="10">
        <f t="shared" si="38"/>
        <v>16458</v>
      </c>
      <c r="AH284" s="16">
        <f>'नमुना नंबर.९ सन-२०२५-२०२६'!I326+0</f>
        <v>20</v>
      </c>
      <c r="AI284" s="16">
        <f>'नमुना नंबर.९ सन-२०२५-२०२६'!F326+0</f>
        <v>282.90628996282538</v>
      </c>
      <c r="AJ284" s="10">
        <f>'नमुना नंबर.९ सन-२०२५-२०२६'!I326+0</f>
        <v>20</v>
      </c>
      <c r="AK284" s="10">
        <f>'नमुना नंबर.९ सन-२०२५-२०२६'!I326+0</f>
        <v>20</v>
      </c>
      <c r="AL284" s="10">
        <f>'नमुना नंबर.९ सन-२०२५-२०२६'!O326+0</f>
        <v>750</v>
      </c>
      <c r="AM284" s="16">
        <f t="shared" si="39"/>
        <v>1072.9062899628254</v>
      </c>
    </row>
    <row r="285" spans="1:44" ht="75" customHeight="1">
      <c r="B285" s="2"/>
      <c r="C285" s="31" t="s">
        <v>6</v>
      </c>
      <c r="D285" s="32"/>
      <c r="G285" s="151" t="s">
        <v>7</v>
      </c>
      <c r="H285" s="84" t="s">
        <v>174</v>
      </c>
      <c r="I285" s="2">
        <v>1986</v>
      </c>
      <c r="J285" s="33">
        <v>11</v>
      </c>
      <c r="K285" s="33">
        <v>27</v>
      </c>
      <c r="L285" s="34">
        <f t="shared" si="34"/>
        <v>297</v>
      </c>
      <c r="M285" s="35">
        <f t="shared" si="35"/>
        <v>27.602230483271377</v>
      </c>
      <c r="N285" s="34">
        <v>750</v>
      </c>
      <c r="O285" s="2">
        <v>11088</v>
      </c>
      <c r="P285" s="35">
        <f t="shared" si="37"/>
        <v>326755.20446096658</v>
      </c>
      <c r="Q285" s="37">
        <v>0.85</v>
      </c>
      <c r="R285" s="35">
        <v>1</v>
      </c>
      <c r="S285" s="35">
        <f t="shared" si="36"/>
        <v>277741.92379182158</v>
      </c>
      <c r="T285" s="89">
        <v>0.75</v>
      </c>
      <c r="Y285" s="35">
        <f>'नमुना नंबर.९ सन-२०२५-२०२६'!F328+'नमुना नंबर.९ सन-२०२५-२०२६'!I328+'नमुना नंबर.९ सन-२०२५-२०२६'!L328+'नमुना नंबर.९ सन-२०२५-२०२६'!O328</f>
        <v>1038.3064428438661</v>
      </c>
      <c r="Z285" s="34"/>
      <c r="AA285" s="34"/>
      <c r="AB285" s="34"/>
      <c r="AC285" s="34"/>
      <c r="AD285" s="34"/>
      <c r="AE285" s="108" t="s">
        <v>1117</v>
      </c>
      <c r="AF285" s="117"/>
      <c r="AG285" s="14">
        <f t="shared" si="38"/>
        <v>11838</v>
      </c>
      <c r="AH285" s="15">
        <f>'नमुना नंबर.९ सन-२०२५-२०२६'!I328+0</f>
        <v>40</v>
      </c>
      <c r="AI285" s="15">
        <f>'नमुना नंबर.९ सन-२०२५-२०२६'!F328+0</f>
        <v>208.30644284386619</v>
      </c>
      <c r="AJ285" s="14">
        <f>'नमुना नंबर.९ सन-२०२५-२०२६'!I328+0</f>
        <v>40</v>
      </c>
      <c r="AK285" s="14">
        <f>'नमुना नंबर.९ सन-२०२५-२०२६'!I328+0</f>
        <v>40</v>
      </c>
      <c r="AL285" s="14">
        <f>'नमुना नंबर.९ सन-२०२५-२०२६'!O328+0</f>
        <v>750</v>
      </c>
      <c r="AM285" s="15">
        <f t="shared" si="39"/>
        <v>1038.3064428438661</v>
      </c>
      <c r="AN285" s="14"/>
      <c r="AO285" s="14"/>
      <c r="AP285" s="14"/>
      <c r="AQ285" s="14"/>
      <c r="AR285" s="14"/>
    </row>
    <row r="286" spans="1:44" ht="75" customHeight="1">
      <c r="B286" s="2">
        <v>351</v>
      </c>
      <c r="C286" s="31" t="s">
        <v>66</v>
      </c>
      <c r="D286" s="32"/>
      <c r="H286" s="84" t="s">
        <v>287</v>
      </c>
      <c r="I286" s="2">
        <v>2008</v>
      </c>
      <c r="J286" s="33">
        <v>18</v>
      </c>
      <c r="K286" s="33">
        <v>14</v>
      </c>
      <c r="L286" s="34">
        <f t="shared" si="34"/>
        <v>252</v>
      </c>
      <c r="M286" s="35">
        <f t="shared" si="35"/>
        <v>23.42007434944238</v>
      </c>
      <c r="N286" s="34">
        <v>750</v>
      </c>
      <c r="O286" s="2">
        <v>15708</v>
      </c>
      <c r="P286" s="35">
        <f t="shared" si="37"/>
        <v>385447.58364312269</v>
      </c>
      <c r="Q286" s="37">
        <v>0.8</v>
      </c>
      <c r="R286" s="35">
        <v>1</v>
      </c>
      <c r="S286" s="35">
        <f t="shared" si="36"/>
        <v>308358.06691449817</v>
      </c>
      <c r="T286" s="89">
        <v>0.85</v>
      </c>
      <c r="Y286" s="35">
        <f>'नमुना नंबर.९ सन-२०२५-२०२६'!F329+'नमुना नंबर.९ सन-२०२५-२०२६'!I329+'नमुना नंबर.९ सन-२०२५-२०२६'!L329+'नमुना नंबर.९ सन-२०२५-२०२६'!O329</f>
        <v>302.10435687732343</v>
      </c>
      <c r="Z286" s="34"/>
      <c r="AA286" s="34"/>
      <c r="AB286" s="34"/>
      <c r="AC286" s="34"/>
      <c r="AD286" s="34"/>
      <c r="AE286" s="106"/>
      <c r="AF286" s="114"/>
      <c r="AG286" s="10">
        <f t="shared" si="38"/>
        <v>16458</v>
      </c>
      <c r="AH286" s="16">
        <f>'नमुना नंबर.९ सन-२०२५-२०२६'!I329+0</f>
        <v>20</v>
      </c>
      <c r="AI286" s="16">
        <f>'नमुना नंबर.९ सन-२०२५-२०२६'!F329+0</f>
        <v>262.10435687732343</v>
      </c>
      <c r="AJ286" s="10">
        <f>'नमुना नंबर.९ सन-२०२५-२०२६'!I329+0</f>
        <v>20</v>
      </c>
      <c r="AK286" s="10">
        <f>'नमुना नंबर.९ सन-२०२५-२०२६'!I329+0</f>
        <v>20</v>
      </c>
      <c r="AL286" s="10">
        <f>'नमुना नंबर.९ सन-२०२५-२०२६'!O329+0</f>
        <v>0</v>
      </c>
      <c r="AM286" s="16">
        <f t="shared" si="39"/>
        <v>302.10435687732343</v>
      </c>
    </row>
    <row r="287" spans="1:44" ht="75" customHeight="1">
      <c r="B287" s="2">
        <v>105</v>
      </c>
      <c r="C287" s="31" t="s">
        <v>6</v>
      </c>
      <c r="D287" s="32"/>
      <c r="G287" s="151" t="s">
        <v>7</v>
      </c>
      <c r="H287" s="84" t="s">
        <v>150</v>
      </c>
      <c r="I287" s="2">
        <v>2025</v>
      </c>
      <c r="J287" s="33">
        <v>14</v>
      </c>
      <c r="K287" s="33">
        <v>16</v>
      </c>
      <c r="L287" s="34">
        <f t="shared" si="34"/>
        <v>224</v>
      </c>
      <c r="M287" s="35">
        <f t="shared" si="35"/>
        <v>20.817843866171003</v>
      </c>
      <c r="N287" s="34">
        <v>750</v>
      </c>
      <c r="O287" s="2">
        <v>15708</v>
      </c>
      <c r="P287" s="35">
        <f t="shared" si="37"/>
        <v>342620.07434944238</v>
      </c>
      <c r="Q287" s="37">
        <v>1</v>
      </c>
      <c r="R287" s="35">
        <v>1</v>
      </c>
      <c r="S287" s="35">
        <f t="shared" si="36"/>
        <v>342620.07434944238</v>
      </c>
      <c r="T287" s="89">
        <v>0.85</v>
      </c>
      <c r="Y287" s="35">
        <f>'नमुना नंबर.९ सन-२०२५-२०२६'!F330+'नमुना नंबर.९ सन-२०२५-२०२६'!I330+'नमुना नंबर.९ सन-२०२५-२०२६'!L330+'नमुना नंबर.९ सन-२०२५-२०२६'!O330</f>
        <v>1101.2270631970259</v>
      </c>
      <c r="Z287" s="34"/>
      <c r="AA287" s="34"/>
      <c r="AB287" s="34"/>
      <c r="AC287" s="34"/>
      <c r="AD287" s="34"/>
      <c r="AE287" s="106"/>
      <c r="AF287" s="114"/>
      <c r="AG287" s="9">
        <f t="shared" si="38"/>
        <v>16458</v>
      </c>
      <c r="AH287" s="13">
        <f>'नमुना नंबर.९ सन-२०२५-२०२६'!I330+0</f>
        <v>30</v>
      </c>
      <c r="AI287" s="13">
        <f>'नमुना नंबर.९ सन-२०२५-२०२६'!F330+0</f>
        <v>291.22706319702604</v>
      </c>
      <c r="AJ287" s="9">
        <f>'नमुना नंबर.९ सन-२०२५-२०२६'!I330+0</f>
        <v>30</v>
      </c>
      <c r="AK287" s="9">
        <f>'नमुना नंबर.९ सन-२०२५-२०२६'!I330+0</f>
        <v>30</v>
      </c>
      <c r="AL287" s="9">
        <f>'नमुना नंबर.९ सन-२०२५-२०२६'!O330+0</f>
        <v>750</v>
      </c>
      <c r="AM287" s="13">
        <f t="shared" si="39"/>
        <v>1101.2270631970259</v>
      </c>
      <c r="AN287" s="9"/>
      <c r="AO287" s="9"/>
      <c r="AP287" s="9"/>
      <c r="AQ287" s="9"/>
      <c r="AR287" s="9"/>
    </row>
    <row r="288" spans="1:44" s="22" customFormat="1" ht="75" customHeight="1">
      <c r="A288"/>
      <c r="B288" s="2">
        <v>541</v>
      </c>
      <c r="C288" s="31" t="s">
        <v>6</v>
      </c>
      <c r="D288" s="32"/>
      <c r="G288" s="34"/>
      <c r="H288" s="84" t="s">
        <v>352</v>
      </c>
      <c r="I288" s="2">
        <v>2010</v>
      </c>
      <c r="J288" s="33">
        <v>18</v>
      </c>
      <c r="K288" s="33">
        <v>20</v>
      </c>
      <c r="L288" s="34">
        <f t="shared" si="34"/>
        <v>360</v>
      </c>
      <c r="M288" s="35">
        <f t="shared" si="35"/>
        <v>33.457249070631974</v>
      </c>
      <c r="N288" s="34">
        <v>750</v>
      </c>
      <c r="O288" s="2">
        <v>15708</v>
      </c>
      <c r="P288" s="35">
        <f t="shared" si="37"/>
        <v>550639.40520446107</v>
      </c>
      <c r="Q288" s="37">
        <v>0.9</v>
      </c>
      <c r="R288" s="35">
        <v>1</v>
      </c>
      <c r="S288" s="35">
        <f t="shared" si="36"/>
        <v>495575.46468401497</v>
      </c>
      <c r="T288" s="89">
        <v>0.85</v>
      </c>
      <c r="Y288" s="35">
        <f>'नमुना नंबर.९ सन-२०२५-२०२६'!F331+'नमुना नंबर.९ सन-२०२५-२०२६'!I331+'नमुना नंबर.९ सन-२०२५-२०२६'!L331+'नमुना नंबर.९ सन-२०२५-२०२६'!O331</f>
        <v>1231.2391449814127</v>
      </c>
      <c r="Z288" s="34"/>
      <c r="AA288" s="34"/>
      <c r="AB288" s="34"/>
      <c r="AC288" s="34"/>
      <c r="AD288" s="34"/>
      <c r="AE288" s="106"/>
      <c r="AF288" s="114"/>
      <c r="AG288" s="10">
        <f t="shared" si="38"/>
        <v>16458</v>
      </c>
      <c r="AH288" s="16">
        <f>'नमुना नंबर.९ सन-२०२५-२०२६'!I331+0</f>
        <v>30</v>
      </c>
      <c r="AI288" s="16">
        <f>'नमुना नंबर.९ सन-२०२५-२०२६'!F331+0</f>
        <v>421.23914498141272</v>
      </c>
      <c r="AJ288" s="10">
        <f>'नमुना नंबर.९ सन-२०२५-२०२६'!I331+0</f>
        <v>30</v>
      </c>
      <c r="AK288" s="10">
        <f>'नमुना नंबर.९ सन-२०२५-२०२६'!I331+0</f>
        <v>30</v>
      </c>
      <c r="AL288" s="10">
        <f>'नमुना नंबर.९ सन-२०२५-२०२६'!O331+0</f>
        <v>750</v>
      </c>
      <c r="AM288" s="16">
        <f t="shared" si="39"/>
        <v>1231.2391449814127</v>
      </c>
      <c r="AN288"/>
      <c r="AO288"/>
      <c r="AP288"/>
      <c r="AQ288"/>
      <c r="AR288"/>
    </row>
    <row r="289" spans="2:44" ht="75" customHeight="1">
      <c r="B289" s="2">
        <v>378</v>
      </c>
      <c r="C289" s="31" t="s">
        <v>6</v>
      </c>
      <c r="D289" s="32"/>
      <c r="G289" s="34"/>
      <c r="H289" s="84" t="s">
        <v>287</v>
      </c>
      <c r="I289" s="2">
        <v>2011</v>
      </c>
      <c r="J289" s="33">
        <v>15</v>
      </c>
      <c r="K289" s="33">
        <v>31</v>
      </c>
      <c r="L289" s="34">
        <f t="shared" si="34"/>
        <v>465</v>
      </c>
      <c r="M289" s="35">
        <f t="shared" si="35"/>
        <v>43.215613382899626</v>
      </c>
      <c r="N289" s="34">
        <v>750</v>
      </c>
      <c r="O289" s="2">
        <v>15708</v>
      </c>
      <c r="P289" s="35">
        <f t="shared" si="37"/>
        <v>711242.56505576207</v>
      </c>
      <c r="Q289" s="37">
        <v>0.95</v>
      </c>
      <c r="R289" s="35">
        <v>1</v>
      </c>
      <c r="S289" s="35">
        <f t="shared" si="36"/>
        <v>675680.43680297397</v>
      </c>
      <c r="T289" s="89">
        <v>0.85</v>
      </c>
      <c r="Y289" s="35">
        <f>'नमुना नंबर.९ सन-२०२५-२०२६'!F332+'नमुना नंबर.९ सन-२०२५-२०२६'!I332+'नमुना नंबर.९ सन-२०२५-२०२६'!L332+'नमुना नंबर.९ सन-२०२५-२०२६'!O332</f>
        <v>854.32837128252788</v>
      </c>
      <c r="Z289" s="34"/>
      <c r="AA289" s="34"/>
      <c r="AB289" s="34"/>
      <c r="AC289" s="34"/>
      <c r="AD289" s="34"/>
      <c r="AE289" s="106"/>
      <c r="AF289" s="114"/>
      <c r="AG289" s="10">
        <f t="shared" si="38"/>
        <v>16458</v>
      </c>
      <c r="AH289" s="16">
        <f>'नमुना नंबर.९ सन-२०२५-२०२६'!I332+0</f>
        <v>40</v>
      </c>
      <c r="AI289" s="16">
        <f>'नमुना नंबर.९ सन-२०२५-२०२६'!F332+0</f>
        <v>574.32837128252788</v>
      </c>
      <c r="AJ289" s="10">
        <f>'नमुना नंबर.९ सन-२०२५-२०२६'!I332+0</f>
        <v>40</v>
      </c>
      <c r="AK289" s="10">
        <f>'नमुना नंबर.९ सन-२०२५-२०२६'!I332+0</f>
        <v>40</v>
      </c>
      <c r="AL289" s="10">
        <f>'नमुना नंबर.९ सन-२०२५-२०२६'!O332+0</f>
        <v>200</v>
      </c>
      <c r="AM289" s="16">
        <f t="shared" si="39"/>
        <v>854.32837128252788</v>
      </c>
    </row>
    <row r="290" spans="2:44" ht="75" customHeight="1">
      <c r="B290" s="2">
        <v>65</v>
      </c>
      <c r="C290" s="31" t="s">
        <v>6</v>
      </c>
      <c r="D290" s="32"/>
      <c r="G290" s="84" t="s">
        <v>7</v>
      </c>
      <c r="H290" s="38" t="s">
        <v>1057</v>
      </c>
      <c r="I290" s="2">
        <v>2017</v>
      </c>
      <c r="J290" s="33">
        <v>16</v>
      </c>
      <c r="K290" s="33">
        <v>19</v>
      </c>
      <c r="L290" s="34">
        <f t="shared" si="34"/>
        <v>304</v>
      </c>
      <c r="M290" s="35">
        <f t="shared" si="35"/>
        <v>28.25278810408922</v>
      </c>
      <c r="N290" s="34">
        <v>750</v>
      </c>
      <c r="O290" s="2">
        <v>15708</v>
      </c>
      <c r="P290" s="35">
        <f t="shared" si="37"/>
        <v>464984.38661710039</v>
      </c>
      <c r="Q290" s="37">
        <v>1</v>
      </c>
      <c r="R290" s="35">
        <v>1</v>
      </c>
      <c r="S290" s="35">
        <f t="shared" si="36"/>
        <v>464984.38661710039</v>
      </c>
      <c r="T290" s="89">
        <v>0.85</v>
      </c>
      <c r="Y290" s="35">
        <f>'नमुना नंबर.९ सन-२०२५-२०२६'!F333+'नमुना नंबर.९ सन-२०२५-२०२६'!I333+'नमुना नंबर.९ सन-२०२५-२०२६'!L333+'नमुना नंबर.९ सन-२०२५-२०२६'!O333</f>
        <v>1225.2367286245353</v>
      </c>
      <c r="Z290" s="34"/>
      <c r="AA290" s="34"/>
      <c r="AB290" s="34"/>
      <c r="AC290" s="34"/>
      <c r="AD290" s="34"/>
      <c r="AE290" s="106"/>
      <c r="AF290" s="117"/>
      <c r="AG290" s="14">
        <f t="shared" si="38"/>
        <v>16458</v>
      </c>
      <c r="AH290" s="15">
        <f>'नमुना नंबर.९ सन-२०२५-२०२६'!I333+0</f>
        <v>40</v>
      </c>
      <c r="AI290" s="15">
        <f>'नमुना नंबर.९ सन-२०२५-२०२६'!F333+0</f>
        <v>395.23672862453532</v>
      </c>
      <c r="AJ290" s="14">
        <f>'नमुना नंबर.९ सन-२०२५-२०२६'!I333+0</f>
        <v>40</v>
      </c>
      <c r="AK290" s="14">
        <f>'नमुना नंबर.९ सन-२०२५-२०२६'!I333+0</f>
        <v>40</v>
      </c>
      <c r="AL290" s="14">
        <f>'नमुना नंबर.९ सन-२०२५-२०२६'!O333+0</f>
        <v>750</v>
      </c>
      <c r="AM290" s="15">
        <f t="shared" si="39"/>
        <v>1225.2367286245353</v>
      </c>
      <c r="AN290" s="14"/>
      <c r="AO290" s="14"/>
      <c r="AP290" s="14"/>
      <c r="AQ290" s="14"/>
      <c r="AR290" s="14"/>
    </row>
    <row r="291" spans="2:44" ht="75" customHeight="1">
      <c r="B291" s="2">
        <v>195</v>
      </c>
      <c r="C291" s="31" t="s">
        <v>6</v>
      </c>
      <c r="D291" s="32"/>
      <c r="G291" s="151" t="s">
        <v>7</v>
      </c>
      <c r="H291" s="84" t="s">
        <v>225</v>
      </c>
      <c r="I291" s="2">
        <v>1986</v>
      </c>
      <c r="J291" s="33">
        <v>45</v>
      </c>
      <c r="K291" s="33">
        <v>47</v>
      </c>
      <c r="L291" s="34">
        <f t="shared" si="34"/>
        <v>2115</v>
      </c>
      <c r="M291" s="35">
        <f t="shared" si="35"/>
        <v>196.56133828996283</v>
      </c>
      <c r="N291" s="34">
        <v>750</v>
      </c>
      <c r="O291" s="2">
        <v>11088</v>
      </c>
      <c r="P291" s="35">
        <f t="shared" si="37"/>
        <v>2326893.1226765802</v>
      </c>
      <c r="Q291" s="37">
        <v>0.85</v>
      </c>
      <c r="R291" s="35">
        <v>1</v>
      </c>
      <c r="S291" s="35">
        <f t="shared" si="36"/>
        <v>1977859.1542750932</v>
      </c>
      <c r="T291" s="89">
        <v>0.75</v>
      </c>
      <c r="Y291" s="35">
        <f>'नमुना नंबर.९ सन-२०२५-२०२६'!F335+'नमुना नंबर.९ सन-२०२५-२०२६'!I335+'नमुना नंबर.९ सन-२०२५-२०२६'!L335+'नमुना नंबर.९ सन-२०२५-२०२६'!O335</f>
        <v>2313.3943657063201</v>
      </c>
      <c r="Z291" s="34"/>
      <c r="AA291" s="34"/>
      <c r="AB291" s="34"/>
      <c r="AC291" s="34"/>
      <c r="AD291" s="34"/>
      <c r="AE291" s="106"/>
      <c r="AF291" s="114"/>
      <c r="AG291" s="10">
        <f t="shared" si="38"/>
        <v>11838</v>
      </c>
      <c r="AH291" s="16">
        <f>'नमुना नंबर.९ सन-२०२५-२०२६'!I335+0</f>
        <v>40</v>
      </c>
      <c r="AI291" s="16">
        <f>'नमुना नंबर.९ सन-२०२५-२०२६'!F335+0</f>
        <v>1483.3943657063201</v>
      </c>
      <c r="AJ291" s="10">
        <f>'नमुना नंबर.९ सन-२०२५-२०२६'!I335+0</f>
        <v>40</v>
      </c>
      <c r="AK291" s="10">
        <f>'नमुना नंबर.९ सन-२०२५-२०२६'!I335+0</f>
        <v>40</v>
      </c>
      <c r="AL291" s="10">
        <f>'नमुना नंबर.९ सन-२०२५-२०२६'!O335+0</f>
        <v>750</v>
      </c>
      <c r="AM291" s="16">
        <f t="shared" si="39"/>
        <v>2313.3943657063201</v>
      </c>
    </row>
    <row r="292" spans="2:44" ht="75" customHeight="1">
      <c r="B292" s="2">
        <v>511</v>
      </c>
      <c r="C292" s="31" t="s">
        <v>92</v>
      </c>
      <c r="D292" s="32"/>
      <c r="H292" s="84" t="s">
        <v>1109</v>
      </c>
      <c r="I292" s="2">
        <v>2025</v>
      </c>
      <c r="J292" s="33">
        <v>18</v>
      </c>
      <c r="K292" s="33">
        <v>15</v>
      </c>
      <c r="L292" s="34">
        <f t="shared" si="34"/>
        <v>270</v>
      </c>
      <c r="M292" s="35">
        <f t="shared" si="35"/>
        <v>25.092936802973977</v>
      </c>
      <c r="N292" s="34">
        <v>750</v>
      </c>
      <c r="O292" s="2">
        <v>15708</v>
      </c>
      <c r="P292" s="35">
        <f t="shared" si="37"/>
        <v>412979.55390334572</v>
      </c>
      <c r="Q292" s="37">
        <v>1</v>
      </c>
      <c r="R292" s="35">
        <v>1</v>
      </c>
      <c r="S292" s="35">
        <f t="shared" si="36"/>
        <v>412979.55390334572</v>
      </c>
      <c r="T292" s="89">
        <v>0.85</v>
      </c>
      <c r="Y292" s="35">
        <f>'नमुना नंबर.९ सन-२०२५-२०२६'!F336+'नमुना नंबर.९ सन-२०२५-२०२६'!I336+'नमुना नंबर.९ सन-२०२५-२०२६'!L336+'नमुना नंबर.९ सन-२०२५-२०२६'!O336</f>
        <v>591.03262081784385</v>
      </c>
      <c r="Z292" s="34"/>
      <c r="AA292" s="34"/>
      <c r="AB292" s="34"/>
      <c r="AC292" s="34"/>
      <c r="AD292" s="34"/>
      <c r="AE292" s="106"/>
      <c r="AF292" s="114"/>
      <c r="AG292" s="10">
        <f t="shared" si="38"/>
        <v>16458</v>
      </c>
      <c r="AH292" s="16">
        <f>'नमुना नंबर.९ सन-२०२५-२०२६'!I336+0</f>
        <v>20</v>
      </c>
      <c r="AI292" s="16">
        <f>'नमुना नंबर.९ सन-२०२५-२०२६'!F336+0</f>
        <v>351.03262081784385</v>
      </c>
      <c r="AJ292" s="10">
        <f>'नमुना नंबर.९ सन-२०२५-२०२६'!I336+0</f>
        <v>20</v>
      </c>
      <c r="AK292" s="10">
        <f>'नमुना नंबर.९ सन-२०२५-२०२६'!I336+0</f>
        <v>20</v>
      </c>
      <c r="AL292" s="10">
        <f>'नमुना नंबर.९ सन-२०२५-२०२६'!O336+0</f>
        <v>200</v>
      </c>
      <c r="AM292" s="16">
        <f t="shared" si="39"/>
        <v>591.03262081784385</v>
      </c>
    </row>
    <row r="293" spans="2:44" ht="75" customHeight="1">
      <c r="B293" s="2">
        <v>305</v>
      </c>
      <c r="C293" s="31" t="s">
        <v>6</v>
      </c>
      <c r="D293" s="32"/>
      <c r="G293" s="84" t="s">
        <v>7</v>
      </c>
      <c r="H293" s="84" t="s">
        <v>281</v>
      </c>
      <c r="I293" s="2">
        <v>2001</v>
      </c>
      <c r="J293" s="33">
        <v>24</v>
      </c>
      <c r="K293" s="33">
        <v>22</v>
      </c>
      <c r="L293" s="34">
        <f t="shared" si="34"/>
        <v>528</v>
      </c>
      <c r="M293" s="35">
        <f t="shared" si="35"/>
        <v>49.070631970260223</v>
      </c>
      <c r="N293" s="34">
        <v>750</v>
      </c>
      <c r="O293" s="2">
        <v>15708</v>
      </c>
      <c r="P293" s="35">
        <f t="shared" si="37"/>
        <v>807604.46096654271</v>
      </c>
      <c r="Q293" s="37">
        <v>0.8</v>
      </c>
      <c r="R293" s="35">
        <v>1</v>
      </c>
      <c r="S293" s="35">
        <f t="shared" si="36"/>
        <v>646083.56877323426</v>
      </c>
      <c r="T293" s="89">
        <v>0.85</v>
      </c>
      <c r="Y293" s="35">
        <f>'नमुना नंबर.९ सन-२०२५-२०२६'!F337+'नमुना नंबर.९ सन-२०२५-२०२६'!I337+'नमुना नंबर.९ सन-२०२५-२०२६'!L337+'नमुना नंबर.९ सन-२०२५-२०२६'!O337</f>
        <v>1359.171033457249</v>
      </c>
      <c r="Z293" s="34"/>
      <c r="AA293" s="34"/>
      <c r="AB293" s="34"/>
      <c r="AC293" s="34"/>
      <c r="AD293" s="34"/>
      <c r="AE293" s="106"/>
      <c r="AF293" s="114"/>
      <c r="AG293" s="10">
        <f t="shared" si="38"/>
        <v>16458</v>
      </c>
      <c r="AH293" s="16">
        <f>'नमुना नंबर.९ सन-२०२५-२०२६'!I337+0</f>
        <v>30</v>
      </c>
      <c r="AI293" s="16">
        <f>'नमुना नंबर.९ सन-२०२५-२०२६'!F337+0</f>
        <v>549.17103345724911</v>
      </c>
      <c r="AJ293" s="10">
        <f>'नमुना नंबर.९ सन-२०२५-२०२६'!I337+0</f>
        <v>30</v>
      </c>
      <c r="AK293" s="10">
        <f>'नमुना नंबर.९ सन-२०२५-२०२६'!I337+0</f>
        <v>30</v>
      </c>
      <c r="AL293" s="10">
        <f>'नमुना नंबर.९ सन-२०२५-२०२६'!O337+0</f>
        <v>750</v>
      </c>
      <c r="AM293" s="16">
        <f t="shared" si="39"/>
        <v>1359.171033457249</v>
      </c>
    </row>
    <row r="294" spans="2:44" ht="75" customHeight="1">
      <c r="B294" s="2">
        <v>102</v>
      </c>
      <c r="C294" s="31" t="s">
        <v>6</v>
      </c>
      <c r="D294" s="32"/>
      <c r="G294" s="34"/>
      <c r="H294" s="84" t="s">
        <v>394</v>
      </c>
      <c r="I294" s="2">
        <v>2007</v>
      </c>
      <c r="J294" s="33">
        <v>27</v>
      </c>
      <c r="K294" s="33">
        <v>17</v>
      </c>
      <c r="L294" s="34">
        <f t="shared" si="34"/>
        <v>459</v>
      </c>
      <c r="M294" s="35">
        <f t="shared" si="35"/>
        <v>42.657992565055764</v>
      </c>
      <c r="N294" s="34">
        <v>750</v>
      </c>
      <c r="O294" s="2">
        <v>15708</v>
      </c>
      <c r="P294" s="35">
        <f t="shared" si="37"/>
        <v>702065.24163568777</v>
      </c>
      <c r="Q294" s="37">
        <v>0.8</v>
      </c>
      <c r="R294" s="35">
        <v>1</v>
      </c>
      <c r="S294" s="35">
        <f t="shared" si="36"/>
        <v>561652.19330855028</v>
      </c>
      <c r="T294" s="89">
        <v>0.85</v>
      </c>
      <c r="Y294" s="35">
        <f>'नमुना नंबर.९ सन-२०२५-२०२६'!F338+'नमुना नंबर.९ सन-२०२५-२०२६'!I338+'नमुना नंबर.९ सन-२०२५-२०२६'!L338+'नमुना नंबर.९ सन-२०२५-२०२६'!O338</f>
        <v>1287.4043643122677</v>
      </c>
      <c r="Z294" s="34"/>
      <c r="AA294" s="34"/>
      <c r="AB294" s="34"/>
      <c r="AC294" s="34"/>
      <c r="AD294" s="34"/>
      <c r="AE294" s="106"/>
      <c r="AF294" s="117"/>
      <c r="AG294" s="14">
        <f t="shared" si="38"/>
        <v>16458</v>
      </c>
      <c r="AH294" s="15">
        <f>'नमुना नंबर.९ सन-२०२५-२०२६'!I338+0</f>
        <v>30</v>
      </c>
      <c r="AI294" s="15">
        <f>'नमुना नंबर.९ सन-२०२५-२०२६'!F338+0</f>
        <v>477.40436431226772</v>
      </c>
      <c r="AJ294" s="14">
        <f>'नमुना नंबर.९ सन-२०२५-२०२६'!I338+0</f>
        <v>30</v>
      </c>
      <c r="AK294" s="14">
        <f>'नमुना नंबर.९ सन-२०२५-२०२६'!I338+0</f>
        <v>30</v>
      </c>
      <c r="AL294" s="14">
        <f>'नमुना नंबर.९ सन-२०२५-२०२६'!O338+0</f>
        <v>750</v>
      </c>
      <c r="AM294" s="15">
        <f t="shared" si="39"/>
        <v>1287.4043643122677</v>
      </c>
      <c r="AN294" s="14"/>
      <c r="AO294" s="14"/>
      <c r="AP294" s="14"/>
      <c r="AQ294" s="14"/>
      <c r="AR294" s="14"/>
    </row>
    <row r="295" spans="2:44" ht="75" customHeight="1">
      <c r="B295" s="2">
        <v>604</v>
      </c>
      <c r="C295" s="43" t="s">
        <v>112</v>
      </c>
      <c r="D295" s="32"/>
      <c r="G295" s="34"/>
      <c r="H295" s="38" t="s">
        <v>1175</v>
      </c>
      <c r="I295" s="2">
        <v>2025</v>
      </c>
      <c r="J295" s="33">
        <v>18</v>
      </c>
      <c r="K295" s="33">
        <v>21</v>
      </c>
      <c r="L295" s="34">
        <f t="shared" ref="L295:L358" si="40">J295*K295</f>
        <v>378</v>
      </c>
      <c r="M295" s="35">
        <f t="shared" si="35"/>
        <v>35.130111524163567</v>
      </c>
      <c r="N295" s="34">
        <v>750</v>
      </c>
      <c r="O295" s="2">
        <v>15708</v>
      </c>
      <c r="P295" s="35">
        <f t="shared" si="37"/>
        <v>578171.37546468398</v>
      </c>
      <c r="Q295" s="37">
        <v>1</v>
      </c>
      <c r="R295" s="35">
        <v>1</v>
      </c>
      <c r="S295" s="35">
        <f t="shared" si="36"/>
        <v>578171.37546468398</v>
      </c>
      <c r="T295" s="89">
        <v>0.85</v>
      </c>
      <c r="Y295" s="35">
        <f>'नमुना नंबर.९ सन-२०२५-२०२६'!F339+'नमुना नंबर.९ सन-२०२५-२०२६'!I339+'नमुना नंबर.९ सन-२०२५-२०२६'!L339+'नमुना नंबर.९ सन-२०२५-२०२६'!O339</f>
        <v>1301.4456691449814</v>
      </c>
      <c r="Z295" s="34"/>
      <c r="AA295" s="34"/>
      <c r="AB295" s="34"/>
      <c r="AC295" s="34"/>
      <c r="AD295" s="34"/>
      <c r="AE295" s="106"/>
      <c r="AF295" s="117"/>
      <c r="AG295" s="14">
        <f t="shared" si="38"/>
        <v>16458</v>
      </c>
      <c r="AH295" s="15">
        <f>'नमुना नंबर.९ सन-२०२५-२०२६'!I339+0</f>
        <v>30</v>
      </c>
      <c r="AI295" s="15">
        <f>'नमुना नंबर.९ सन-२०२५-२०२६'!F339+0</f>
        <v>491.44566914498131</v>
      </c>
      <c r="AJ295" s="14">
        <f>'नमुना नंबर.९ सन-२०२५-२०२६'!I339+0</f>
        <v>30</v>
      </c>
      <c r="AK295" s="14">
        <f>'नमुना नंबर.९ सन-२०२५-२०२६'!I339+0</f>
        <v>30</v>
      </c>
      <c r="AL295" s="14">
        <f>'नमुना नंबर.९ सन-२०२५-२०२६'!O339+0</f>
        <v>750</v>
      </c>
      <c r="AM295" s="15">
        <f t="shared" si="39"/>
        <v>1301.4456691449814</v>
      </c>
      <c r="AN295" s="14"/>
      <c r="AO295" s="14"/>
      <c r="AP295" s="14"/>
      <c r="AQ295" s="14"/>
      <c r="AR295" s="14"/>
    </row>
    <row r="296" spans="2:44" ht="75" customHeight="1">
      <c r="B296" s="2">
        <v>486</v>
      </c>
      <c r="C296" s="31" t="s">
        <v>92</v>
      </c>
      <c r="D296" s="32"/>
      <c r="G296" s="84" t="s">
        <v>7</v>
      </c>
      <c r="H296" s="84" t="s">
        <v>336</v>
      </c>
      <c r="I296" s="2">
        <v>1998</v>
      </c>
      <c r="J296" s="33">
        <v>18</v>
      </c>
      <c r="K296" s="33">
        <v>15</v>
      </c>
      <c r="L296" s="34">
        <f t="shared" si="40"/>
        <v>270</v>
      </c>
      <c r="M296" s="35">
        <f t="shared" si="35"/>
        <v>25.092936802973977</v>
      </c>
      <c r="N296" s="34">
        <v>750</v>
      </c>
      <c r="O296" s="2">
        <v>15708</v>
      </c>
      <c r="P296" s="35">
        <f t="shared" si="37"/>
        <v>412979.55390334572</v>
      </c>
      <c r="Q296" s="37">
        <v>0.7</v>
      </c>
      <c r="R296" s="35">
        <v>1</v>
      </c>
      <c r="S296" s="35">
        <f t="shared" si="36"/>
        <v>289085.68773234199</v>
      </c>
      <c r="T296" s="89">
        <v>0.85</v>
      </c>
      <c r="Y296" s="35">
        <f>'नमुना नंबर.९ सन-२०२५-२०२६'!F340+'नमुना नंबर.९ सन-२०२५-२०२६'!I340+'नमुना नंबर.९ सन-२०२५-२०२६'!L340+'नमुना नंबर.९ सन-२०२५-२०२६'!O340</f>
        <v>485.72283457249068</v>
      </c>
      <c r="Z296" s="34"/>
      <c r="AA296" s="34"/>
      <c r="AB296" s="34"/>
      <c r="AC296" s="34"/>
      <c r="AD296" s="34"/>
      <c r="AE296" s="106"/>
      <c r="AF296" s="117"/>
      <c r="AG296" s="14">
        <f t="shared" si="38"/>
        <v>16458</v>
      </c>
      <c r="AH296" s="15">
        <f>'नमुना नंबर.९ सन-२०२५-२०२६'!I340+0</f>
        <v>20</v>
      </c>
      <c r="AI296" s="15">
        <f>'नमुना नंबर.९ सन-२०२५-२०२६'!F340+0</f>
        <v>245.72283457249065</v>
      </c>
      <c r="AJ296" s="14">
        <f>'नमुना नंबर.९ सन-२०२५-२०२६'!I340+0</f>
        <v>20</v>
      </c>
      <c r="AK296" s="14">
        <f>'नमुना नंबर.९ सन-२०२५-२०२६'!I340+0</f>
        <v>20</v>
      </c>
      <c r="AL296" s="14">
        <f>'नमुना नंबर.९ सन-२०२५-२०२६'!O340+0</f>
        <v>200</v>
      </c>
      <c r="AM296" s="15">
        <f t="shared" si="39"/>
        <v>485.72283457249068</v>
      </c>
      <c r="AN296" s="14"/>
      <c r="AO296" s="14"/>
      <c r="AP296" s="14"/>
      <c r="AQ296" s="14"/>
      <c r="AR296" s="14"/>
    </row>
    <row r="297" spans="2:44" ht="76.900000000000006" customHeight="1">
      <c r="B297" s="2">
        <v>86</v>
      </c>
      <c r="C297" s="31" t="s">
        <v>6</v>
      </c>
      <c r="D297" s="32"/>
      <c r="G297" s="84" t="s">
        <v>7</v>
      </c>
      <c r="H297" s="84" t="s">
        <v>173</v>
      </c>
      <c r="I297" s="2">
        <v>1961</v>
      </c>
      <c r="J297" s="33">
        <v>40</v>
      </c>
      <c r="K297" s="33">
        <v>18</v>
      </c>
      <c r="L297" s="34">
        <f t="shared" si="40"/>
        <v>720</v>
      </c>
      <c r="M297" s="35">
        <f t="shared" si="35"/>
        <v>66.914498141263948</v>
      </c>
      <c r="N297" s="52">
        <v>750</v>
      </c>
      <c r="O297" s="2">
        <v>7115</v>
      </c>
      <c r="P297" s="35">
        <f t="shared" si="37"/>
        <v>526282.52788104094</v>
      </c>
      <c r="Q297" s="37">
        <v>0.85</v>
      </c>
      <c r="R297" s="35">
        <v>1</v>
      </c>
      <c r="S297" s="35">
        <f t="shared" si="36"/>
        <v>447340.14869888476</v>
      </c>
      <c r="T297" s="89">
        <v>0.75</v>
      </c>
      <c r="Y297" s="35">
        <f>'नमुना नंबर.९ सन-२०२५-२०२६'!F342+'नमुना नंबर.९ सन-२०२५-२०२६'!I342+'नमुना नंबर.९ सन-२०२५-२०२६'!L342+'नमुना नंबर.९ सन-२०२५-२०२६'!O342</f>
        <v>415.50511152416357</v>
      </c>
      <c r="Z297" s="34"/>
      <c r="AA297" s="34"/>
      <c r="AB297" s="34"/>
      <c r="AC297" s="34"/>
      <c r="AD297" s="34"/>
      <c r="AE297" s="106"/>
      <c r="AF297" s="119"/>
      <c r="AG297" s="25">
        <f t="shared" si="38"/>
        <v>7865</v>
      </c>
      <c r="AH297" s="26">
        <f>'नमुना नंबर.९ सन-२०२५-२०२६'!I342+0</f>
        <v>40</v>
      </c>
      <c r="AI297" s="26">
        <f>'नमुना नंबर.९ सन-२०२५-२०२६'!F342+0</f>
        <v>335.50511152416357</v>
      </c>
      <c r="AJ297" s="25">
        <f>'नमुना नंबर.९ सन-२०२५-२०२६'!I342+0</f>
        <v>40</v>
      </c>
      <c r="AK297" s="25">
        <f>'नमुना नंबर.९ सन-२०२५-२०२६'!I342+0</f>
        <v>40</v>
      </c>
      <c r="AL297" s="25">
        <f>'नमुना नंबर.९ सन-२०२५-२०२६'!O342+0</f>
        <v>0</v>
      </c>
      <c r="AM297" s="26">
        <f t="shared" si="39"/>
        <v>415.50511152416357</v>
      </c>
      <c r="AN297" s="25"/>
      <c r="AO297" s="25"/>
      <c r="AP297" s="25"/>
      <c r="AQ297" s="25"/>
      <c r="AR297" s="25"/>
    </row>
    <row r="298" spans="2:44" ht="52.9" customHeight="1">
      <c r="B298" s="2">
        <v>382</v>
      </c>
      <c r="C298" s="31" t="s">
        <v>88</v>
      </c>
      <c r="D298" s="32"/>
      <c r="G298" s="84" t="s">
        <v>7</v>
      </c>
      <c r="H298" s="84" t="s">
        <v>304</v>
      </c>
      <c r="I298" s="2">
        <v>2001</v>
      </c>
      <c r="J298" s="33">
        <v>20</v>
      </c>
      <c r="K298" s="33">
        <v>25</v>
      </c>
      <c r="L298" s="34">
        <f t="shared" si="40"/>
        <v>500</v>
      </c>
      <c r="M298" s="35">
        <f t="shared" si="35"/>
        <v>46.468401486988846</v>
      </c>
      <c r="N298" s="34">
        <v>750</v>
      </c>
      <c r="O298" s="2">
        <v>11088</v>
      </c>
      <c r="P298" s="35">
        <f t="shared" si="37"/>
        <v>550092.93680297397</v>
      </c>
      <c r="Q298" s="37">
        <v>0.85</v>
      </c>
      <c r="R298" s="35">
        <v>1</v>
      </c>
      <c r="S298" s="35">
        <f t="shared" si="36"/>
        <v>467578.99628252786</v>
      </c>
      <c r="T298" s="89">
        <v>0.75</v>
      </c>
      <c r="Y298" s="35">
        <f>'नमुना नंबर.९ सन-२०२५-२०२६'!F343+'नमुना नंबर.९ सन-२०२५-२०२६'!I343+'नमुना नंबर.९ सन-२०२५-२०२६'!L343+'नमुना नंबर.९ सन-२०२५-२०२६'!O343</f>
        <v>350.68424721189587</v>
      </c>
      <c r="Z298" s="34"/>
      <c r="AA298" s="34"/>
      <c r="AB298" s="34"/>
      <c r="AC298" s="34"/>
      <c r="AD298" s="34"/>
      <c r="AE298" s="106"/>
      <c r="AF298" s="117"/>
      <c r="AG298" s="14">
        <f t="shared" si="38"/>
        <v>11838</v>
      </c>
      <c r="AH298" s="15">
        <f>'नमुना नंबर.९ सन-२०२५-२०२६'!I343+0</f>
        <v>0</v>
      </c>
      <c r="AI298" s="15">
        <f>'नमुना नंबर.९ सन-२०२५-२०२६'!F343+0</f>
        <v>350.68424721189587</v>
      </c>
      <c r="AJ298" s="14">
        <f>'नमुना नंबर.९ सन-२०२५-२०२६'!I343+0</f>
        <v>0</v>
      </c>
      <c r="AK298" s="14">
        <f>'नमुना नंबर.९ सन-२०२५-२०२६'!I343+0</f>
        <v>0</v>
      </c>
      <c r="AL298" s="14">
        <f>'नमुना नंबर.९ सन-२०२५-२०२६'!O343+0</f>
        <v>0</v>
      </c>
      <c r="AM298" s="15">
        <f t="shared" si="39"/>
        <v>350.68424721189587</v>
      </c>
      <c r="AN298" s="14"/>
      <c r="AO298" s="14"/>
      <c r="AP298" s="14"/>
      <c r="AQ298" s="14"/>
      <c r="AR298" s="14"/>
    </row>
    <row r="299" spans="2:44" ht="58.9" customHeight="1">
      <c r="B299" s="2">
        <v>473</v>
      </c>
      <c r="C299" s="31" t="s">
        <v>92</v>
      </c>
      <c r="D299" s="32"/>
      <c r="G299" s="34"/>
      <c r="H299" s="84" t="s">
        <v>336</v>
      </c>
      <c r="I299" s="2">
        <v>1996</v>
      </c>
      <c r="J299" s="33">
        <v>15</v>
      </c>
      <c r="K299" s="33">
        <v>18</v>
      </c>
      <c r="L299" s="34">
        <f t="shared" si="40"/>
        <v>270</v>
      </c>
      <c r="M299" s="35">
        <f t="shared" si="35"/>
        <v>25.092936802973977</v>
      </c>
      <c r="N299" s="34">
        <v>750</v>
      </c>
      <c r="O299" s="2">
        <v>15708</v>
      </c>
      <c r="P299" s="35">
        <f t="shared" si="37"/>
        <v>412979.55390334572</v>
      </c>
      <c r="Q299" s="37">
        <v>0.8</v>
      </c>
      <c r="R299" s="35">
        <v>1</v>
      </c>
      <c r="S299" s="35">
        <f t="shared" si="36"/>
        <v>330383.64312267659</v>
      </c>
      <c r="T299" s="89">
        <v>0.85</v>
      </c>
      <c r="Y299" s="35">
        <f>'नमुना नंबर.९ सन-२०२५-२०२६'!F344+'नमुना नंबर.९ सन-२०२५-२०२६'!I344+'नमुना नंबर.९ सन-२०२५-२०२६'!L344+'नमुना नंबर.९ सन-२०२५-२०२६'!O344</f>
        <v>520.82609665427503</v>
      </c>
      <c r="Z299" s="34"/>
      <c r="AA299" s="34"/>
      <c r="AB299" s="34"/>
      <c r="AC299" s="34"/>
      <c r="AD299" s="34"/>
      <c r="AE299" s="106"/>
      <c r="AF299" s="117"/>
      <c r="AG299" s="14">
        <f t="shared" si="38"/>
        <v>16458</v>
      </c>
      <c r="AH299" s="15">
        <f>'नमुना नंबर.९ सन-२०२५-२०२६'!I344+0</f>
        <v>20</v>
      </c>
      <c r="AI299" s="15">
        <f>'नमुना नंबर.९ सन-२०२५-२०२६'!F344+0</f>
        <v>280.82609665427509</v>
      </c>
      <c r="AJ299" s="14">
        <f>'नमुना नंबर.९ सन-२०२५-२०२६'!I344+0</f>
        <v>20</v>
      </c>
      <c r="AK299" s="14">
        <f>'नमुना नंबर.९ सन-२०२५-२०२६'!I344+0</f>
        <v>20</v>
      </c>
      <c r="AL299" s="14">
        <f>'नमुना नंबर.९ सन-२०२५-२०२६'!O344+0</f>
        <v>200</v>
      </c>
      <c r="AM299" s="15">
        <f t="shared" si="39"/>
        <v>520.82609665427503</v>
      </c>
      <c r="AN299" s="14"/>
      <c r="AO299" s="14"/>
      <c r="AP299" s="14"/>
      <c r="AQ299" s="14"/>
      <c r="AR299" s="14"/>
    </row>
    <row r="300" spans="2:44" ht="76.900000000000006" customHeight="1">
      <c r="B300" s="2">
        <v>633</v>
      </c>
      <c r="C300" s="31" t="s">
        <v>6</v>
      </c>
      <c r="D300" s="84" t="s">
        <v>842</v>
      </c>
      <c r="H300" s="84" t="s">
        <v>836</v>
      </c>
      <c r="I300" s="36">
        <v>2022</v>
      </c>
      <c r="J300" s="36">
        <v>14</v>
      </c>
      <c r="K300" s="36">
        <v>28</v>
      </c>
      <c r="L300" s="76">
        <f t="shared" si="40"/>
        <v>392</v>
      </c>
      <c r="M300" s="75">
        <f t="shared" si="35"/>
        <v>36.431226765799259</v>
      </c>
      <c r="N300" s="34">
        <v>750</v>
      </c>
      <c r="O300" s="2">
        <v>15708</v>
      </c>
      <c r="P300" s="77">
        <f t="shared" si="37"/>
        <v>599585.13011152425</v>
      </c>
      <c r="Q300" s="78">
        <v>1</v>
      </c>
      <c r="R300" s="77">
        <v>1</v>
      </c>
      <c r="S300" s="77">
        <f t="shared" si="36"/>
        <v>599585.13011152425</v>
      </c>
      <c r="T300" s="89">
        <v>0.85</v>
      </c>
      <c r="Y300" s="75">
        <f>'नमुना नंबर.९ सन-२०२५-२०२६'!F345+'नमुना नंबर.९ सन-२०२५-२०२६'!I345+'नमुना नंबर.९ सन-२०२५-२०२६'!L345+'नमुना नंबर.९ सन-२०२५-२०२६'!O345</f>
        <v>509.6473605947956</v>
      </c>
      <c r="Z300" s="34"/>
      <c r="AA300" s="34"/>
      <c r="AB300" s="34"/>
      <c r="AC300" s="34"/>
      <c r="AD300" s="34"/>
      <c r="AE300" s="106"/>
      <c r="AF300" s="117"/>
      <c r="AG300" s="14">
        <f t="shared" si="38"/>
        <v>16458</v>
      </c>
      <c r="AH300" s="15">
        <f>'नमुना नंबर.९ सन-२०२५-२०२६'!I345+0</f>
        <v>0</v>
      </c>
      <c r="AI300" s="15">
        <f>'नमुना नंबर.९ सन-२०२५-२०२६'!F345+0</f>
        <v>509.6473605947956</v>
      </c>
      <c r="AJ300" s="14">
        <f>'नमुना नंबर.९ सन-२०२५-२०२६'!I345+0</f>
        <v>0</v>
      </c>
      <c r="AK300" s="14">
        <f>'नमुना नंबर.९ सन-२०२५-२०२६'!I345+0</f>
        <v>0</v>
      </c>
      <c r="AL300" s="14">
        <f>'नमुना नंबर.९ सन-२०२५-२०२६'!O345+0</f>
        <v>0</v>
      </c>
      <c r="AM300" s="15">
        <f t="shared" si="39"/>
        <v>509.6473605947956</v>
      </c>
      <c r="AN300" s="14"/>
      <c r="AO300" s="14"/>
      <c r="AP300" s="11"/>
      <c r="AQ300" s="11"/>
      <c r="AR300" s="11"/>
    </row>
    <row r="301" spans="2:44" ht="78" customHeight="1">
      <c r="B301" s="2">
        <v>66</v>
      </c>
      <c r="C301" s="31" t="s">
        <v>6</v>
      </c>
      <c r="D301" s="32"/>
      <c r="G301" s="84" t="s">
        <v>464</v>
      </c>
      <c r="H301" s="84" t="s">
        <v>162</v>
      </c>
      <c r="I301" s="2">
        <v>2017</v>
      </c>
      <c r="J301" s="33">
        <v>20</v>
      </c>
      <c r="K301" s="33">
        <v>20</v>
      </c>
      <c r="L301" s="34">
        <f t="shared" si="40"/>
        <v>400</v>
      </c>
      <c r="M301" s="35">
        <f t="shared" si="35"/>
        <v>37.174721189591082</v>
      </c>
      <c r="N301" s="34">
        <v>750</v>
      </c>
      <c r="O301" s="2">
        <v>15708</v>
      </c>
      <c r="P301" s="35">
        <f t="shared" si="37"/>
        <v>611821.56133828999</v>
      </c>
      <c r="Q301" s="37">
        <v>1</v>
      </c>
      <c r="R301" s="35">
        <v>1</v>
      </c>
      <c r="S301" s="35">
        <f t="shared" si="36"/>
        <v>611821.56133828999</v>
      </c>
      <c r="T301" s="89">
        <v>0.85</v>
      </c>
      <c r="Y301" s="35">
        <f>'नमुना नंबर.९ सन-२०२५-२०२६'!F346+'नमुना नंबर.९ सन-२०२५-२०२६'!I346+'नमुना नंबर.९ सन-२०२५-२०२६'!L346+'नमुना नंबर.९ सन-२०२५-२०२६'!O346</f>
        <v>1330.0483271375465</v>
      </c>
      <c r="Z301" s="34"/>
      <c r="AA301" s="34"/>
      <c r="AB301" s="34"/>
      <c r="AC301" s="34"/>
      <c r="AD301" s="34"/>
      <c r="AE301" s="106"/>
      <c r="AF301" s="114"/>
      <c r="AG301" s="9">
        <f t="shared" si="38"/>
        <v>16458</v>
      </c>
      <c r="AH301" s="13">
        <f>'नमुना नंबर.९ सन-२०२५-२०२६'!I346+0</f>
        <v>30</v>
      </c>
      <c r="AI301" s="13">
        <f>'नमुना नंबर.९ सन-२०२५-२०२६'!F346+0</f>
        <v>520.04832713754638</v>
      </c>
      <c r="AJ301" s="9">
        <f>'नमुना नंबर.९ सन-२०२५-२०२६'!I346+0</f>
        <v>30</v>
      </c>
      <c r="AK301" s="9">
        <f>'नमुना नंबर.९ सन-२०२५-२०२६'!I346+0</f>
        <v>30</v>
      </c>
      <c r="AL301" s="9">
        <f>'नमुना नंबर.९ सन-२०२५-२०२६'!O346+0</f>
        <v>750</v>
      </c>
      <c r="AM301" s="13">
        <f t="shared" si="39"/>
        <v>1330.0483271375465</v>
      </c>
      <c r="AN301" s="9"/>
      <c r="AO301" s="9"/>
      <c r="AP301" s="9"/>
      <c r="AQ301" s="9"/>
      <c r="AR301" s="9"/>
    </row>
    <row r="302" spans="2:44" ht="74.45" customHeight="1">
      <c r="B302" s="2">
        <v>427</v>
      </c>
      <c r="C302" s="54" t="s">
        <v>92</v>
      </c>
      <c r="D302" s="55"/>
      <c r="G302" s="56" t="s">
        <v>7</v>
      </c>
      <c r="H302" s="56" t="s">
        <v>319</v>
      </c>
      <c r="I302" s="53">
        <v>1990</v>
      </c>
      <c r="J302" s="57">
        <v>7</v>
      </c>
      <c r="K302" s="57">
        <v>19</v>
      </c>
      <c r="L302" s="58">
        <f t="shared" si="40"/>
        <v>133</v>
      </c>
      <c r="M302" s="59">
        <f t="shared" si="35"/>
        <v>12.360594795539035</v>
      </c>
      <c r="N302" s="34">
        <v>750</v>
      </c>
      <c r="O302" s="53">
        <v>11088</v>
      </c>
      <c r="P302" s="59">
        <f t="shared" si="37"/>
        <v>146324.7211895911</v>
      </c>
      <c r="Q302" s="63">
        <v>0.85</v>
      </c>
      <c r="R302" s="59">
        <v>1</v>
      </c>
      <c r="S302" s="59">
        <f t="shared" si="36"/>
        <v>124376.01301115243</v>
      </c>
      <c r="T302" s="89">
        <v>0.75</v>
      </c>
      <c r="Y302" s="59">
        <f>'नमुना नंबर.९ सन-२०२५-२०२६'!F347+'नमुना नंबर.९ सन-२०२५-२०२६'!I347+'नमुना नंबर.९ सन-२०२५-२०२६'!L347+'नमुना नंबर.९ सन-२०२५-२०२६'!O347</f>
        <v>173.28200975836432</v>
      </c>
      <c r="Z302" s="34"/>
      <c r="AA302" s="34"/>
      <c r="AB302" s="34"/>
      <c r="AC302" s="34"/>
      <c r="AD302" s="34"/>
      <c r="AE302" s="106"/>
      <c r="AF302" s="117"/>
      <c r="AG302" s="14">
        <f t="shared" si="38"/>
        <v>11838</v>
      </c>
      <c r="AH302" s="15">
        <f>'नमुना नंबर.९ सन-२०२५-२०२६'!I347+0</f>
        <v>40</v>
      </c>
      <c r="AI302" s="15">
        <f>'नमुना नंबर.९ सन-२०२५-२०२६'!F347+0</f>
        <v>93.282009758364325</v>
      </c>
      <c r="AJ302" s="14">
        <f>'नमुना नंबर.९ सन-२०२५-२०२६'!I347+0</f>
        <v>40</v>
      </c>
      <c r="AK302" s="14">
        <f>'नमुना नंबर.९ सन-२०२५-२०२६'!I347+0</f>
        <v>40</v>
      </c>
      <c r="AL302" s="14">
        <f>'नमुना नंबर.९ सन-२०२५-२०२६'!O347+0</f>
        <v>0</v>
      </c>
      <c r="AM302" s="15">
        <f t="shared" si="39"/>
        <v>173.28200975836432</v>
      </c>
      <c r="AN302" s="14"/>
      <c r="AO302" s="14"/>
      <c r="AP302" s="14"/>
      <c r="AQ302" s="14"/>
      <c r="AR302" s="14"/>
    </row>
    <row r="303" spans="2:44" ht="64.900000000000006" customHeight="1">
      <c r="B303" s="2">
        <v>620</v>
      </c>
      <c r="C303" s="43" t="s">
        <v>857</v>
      </c>
      <c r="D303" s="32"/>
      <c r="G303" s="34"/>
      <c r="H303" s="84" t="s">
        <v>858</v>
      </c>
      <c r="I303" s="2">
        <v>2022</v>
      </c>
      <c r="J303" s="33">
        <v>25</v>
      </c>
      <c r="K303" s="33">
        <v>25</v>
      </c>
      <c r="L303" s="34">
        <f t="shared" si="40"/>
        <v>625</v>
      </c>
      <c r="M303" s="35">
        <f t="shared" si="35"/>
        <v>58.085501858736059</v>
      </c>
      <c r="N303" s="34">
        <v>750</v>
      </c>
      <c r="O303" s="2">
        <v>15708</v>
      </c>
      <c r="P303" s="77">
        <f t="shared" si="37"/>
        <v>955971.18959107809</v>
      </c>
      <c r="Q303" s="78">
        <v>0.95</v>
      </c>
      <c r="R303" s="77">
        <v>1</v>
      </c>
      <c r="S303" s="77">
        <f t="shared" si="36"/>
        <v>908172.63011152414</v>
      </c>
      <c r="T303" s="89">
        <v>0.85</v>
      </c>
      <c r="Y303" s="35">
        <f>'नमुना नंबर.९ सन-२०२५-२०२६'!F349+'नमुना नंबर.९ सन-२०२५-२०२६'!I349+'नमुना नंबर.९ सन-२०२५-२०२६'!L349+'नमुना नंबर.९ सन-२०२५-२०२६'!O349</f>
        <v>771.94673559479543</v>
      </c>
      <c r="Z303" s="34"/>
      <c r="AA303" s="34"/>
      <c r="AB303" s="34"/>
      <c r="AC303" s="34"/>
      <c r="AD303" s="34"/>
      <c r="AE303" s="106"/>
      <c r="AF303" s="114"/>
      <c r="AG303" s="10">
        <f t="shared" si="38"/>
        <v>16458</v>
      </c>
      <c r="AH303" s="16">
        <f>'नमुना नंबर.९ सन-२०२५-२०२६'!I349+0</f>
        <v>0</v>
      </c>
      <c r="AI303" s="16">
        <f>'नमुना नंबर.९ सन-२०२५-२०२६'!F349+0</f>
        <v>771.94673559479543</v>
      </c>
      <c r="AJ303" s="10">
        <f>'नमुना नंबर.९ सन-२०२५-२०२६'!I349+0</f>
        <v>0</v>
      </c>
      <c r="AK303" s="10">
        <f>'नमुना नंबर.९ सन-२०२५-२०२६'!I349+0</f>
        <v>0</v>
      </c>
      <c r="AL303" s="10">
        <f>'नमुना नंबर.९ सन-२०२५-२०२६'!O349+0</f>
        <v>0</v>
      </c>
      <c r="AM303" s="16">
        <f t="shared" si="39"/>
        <v>771.94673559479543</v>
      </c>
    </row>
    <row r="304" spans="2:44" ht="61.15" customHeight="1">
      <c r="B304" s="2">
        <v>503</v>
      </c>
      <c r="C304" s="31" t="s">
        <v>92</v>
      </c>
      <c r="D304" s="32"/>
      <c r="G304" s="34"/>
      <c r="H304" s="84" t="s">
        <v>336</v>
      </c>
      <c r="I304" s="2">
        <v>1997</v>
      </c>
      <c r="J304" s="33">
        <v>18</v>
      </c>
      <c r="K304" s="33">
        <v>15</v>
      </c>
      <c r="L304" s="34">
        <f t="shared" si="40"/>
        <v>270</v>
      </c>
      <c r="M304" s="35">
        <f t="shared" si="35"/>
        <v>25.092936802973977</v>
      </c>
      <c r="N304" s="34">
        <v>750</v>
      </c>
      <c r="O304" s="2">
        <v>15708</v>
      </c>
      <c r="P304" s="35">
        <f t="shared" si="37"/>
        <v>412979.55390334572</v>
      </c>
      <c r="Q304" s="37">
        <v>0.7</v>
      </c>
      <c r="R304" s="35">
        <v>1</v>
      </c>
      <c r="S304" s="35">
        <f t="shared" si="36"/>
        <v>289085.68773234199</v>
      </c>
      <c r="T304" s="89">
        <v>0.85</v>
      </c>
      <c r="Y304" s="35">
        <f>'नमुना नंबर.९ सन-२०२५-२०२६'!F350+'नमुना नंबर.९ सन-२०२५-२०२६'!I350+'नमुना नंबर.९ सन-२०२५-२०२६'!L350+'नमुना नंबर.९ सन-२०२५-२०२६'!O350</f>
        <v>485.72283457249068</v>
      </c>
      <c r="Z304" s="34"/>
      <c r="AA304" s="34"/>
      <c r="AB304" s="34"/>
      <c r="AC304" s="34"/>
      <c r="AD304" s="34"/>
      <c r="AE304" s="106"/>
      <c r="AF304" s="114"/>
      <c r="AG304" s="10">
        <f t="shared" si="38"/>
        <v>16458</v>
      </c>
      <c r="AH304" s="16">
        <f>'नमुना नंबर.९ सन-२०२५-२०२६'!I350+0</f>
        <v>20</v>
      </c>
      <c r="AI304" s="16">
        <f>'नमुना नंबर.९ सन-२०२५-२०२६'!F350+0</f>
        <v>245.72283457249065</v>
      </c>
      <c r="AJ304" s="10">
        <f>'नमुना नंबर.९ सन-२०२५-२०२६'!I350+0</f>
        <v>20</v>
      </c>
      <c r="AK304" s="10">
        <f>'नमुना नंबर.९ सन-२०२५-२०२६'!I350+0</f>
        <v>20</v>
      </c>
      <c r="AL304" s="10">
        <f>'नमुना नंबर.९ सन-२०२५-२०२६'!O350+0</f>
        <v>200</v>
      </c>
      <c r="AM304" s="16">
        <f t="shared" si="39"/>
        <v>485.72283457249068</v>
      </c>
    </row>
    <row r="305" spans="1:44" ht="45" customHeight="1">
      <c r="B305" s="2">
        <v>106</v>
      </c>
      <c r="C305" s="31" t="s">
        <v>6</v>
      </c>
      <c r="D305" s="32"/>
      <c r="G305" s="34"/>
      <c r="H305" s="84" t="s">
        <v>1105</v>
      </c>
      <c r="I305" s="2">
        <v>2025</v>
      </c>
      <c r="J305" s="33">
        <v>13</v>
      </c>
      <c r="K305" s="33">
        <v>14</v>
      </c>
      <c r="L305" s="34">
        <f t="shared" si="40"/>
        <v>182</v>
      </c>
      <c r="M305" s="35">
        <f t="shared" si="35"/>
        <v>16.914498141263941</v>
      </c>
      <c r="N305" s="34">
        <v>750</v>
      </c>
      <c r="O305" s="2">
        <v>15708</v>
      </c>
      <c r="P305" s="35">
        <f t="shared" si="37"/>
        <v>278378.81040892191</v>
      </c>
      <c r="Q305" s="37">
        <v>1</v>
      </c>
      <c r="R305" s="35">
        <v>1</v>
      </c>
      <c r="S305" s="35">
        <f t="shared" si="36"/>
        <v>278378.81040892191</v>
      </c>
      <c r="T305" s="89">
        <v>0.85</v>
      </c>
      <c r="Y305" s="35">
        <f>'नमुना नंबर.९ सन-२०२५-२०२६'!F351+'नमुना नंबर.९ सन-२०२५-२०२६'!I351+'नमुना नंबर.९ सन-२०२५-२०२६'!L351+'नमुना नंबर.९ सन-२०२५-२०२६'!O351</f>
        <v>1046.6219888475837</v>
      </c>
      <c r="Z305" s="34"/>
      <c r="AA305" s="34"/>
      <c r="AB305" s="34"/>
      <c r="AC305" s="34"/>
      <c r="AD305" s="34"/>
      <c r="AE305" s="106"/>
      <c r="AF305" s="114"/>
      <c r="AG305" s="10">
        <f t="shared" si="38"/>
        <v>16458</v>
      </c>
      <c r="AH305" s="16">
        <f>'नमुना नंबर.९ सन-२०२५-२०२६'!I351+0</f>
        <v>30</v>
      </c>
      <c r="AI305" s="16">
        <f>'नमुना नंबर.९ सन-२०२५-२०२६'!F351+0</f>
        <v>236.62198884758365</v>
      </c>
      <c r="AJ305" s="10">
        <f>'नमुना नंबर.९ सन-२०२५-२०२६'!I351+0</f>
        <v>30</v>
      </c>
      <c r="AK305" s="10">
        <f>'नमुना नंबर.९ सन-२०२५-२०२६'!I351+0</f>
        <v>30</v>
      </c>
      <c r="AL305" s="10">
        <f>'नमुना नंबर.९ सन-२०२५-२०२६'!O351+0</f>
        <v>750</v>
      </c>
      <c r="AM305" s="16">
        <f t="shared" si="39"/>
        <v>1046.6219888475837</v>
      </c>
    </row>
    <row r="306" spans="1:44" ht="80.45" customHeight="1">
      <c r="B306" s="2">
        <v>98</v>
      </c>
      <c r="C306" s="31" t="s">
        <v>6</v>
      </c>
      <c r="D306" s="32"/>
      <c r="H306" s="84" t="s">
        <v>396</v>
      </c>
      <c r="I306" s="2">
        <v>2007</v>
      </c>
      <c r="J306" s="33">
        <v>19</v>
      </c>
      <c r="K306" s="33">
        <v>23</v>
      </c>
      <c r="L306" s="34">
        <f t="shared" si="40"/>
        <v>437</v>
      </c>
      <c r="M306" s="35">
        <f t="shared" si="35"/>
        <v>40.613382899628256</v>
      </c>
      <c r="N306" s="34">
        <v>750</v>
      </c>
      <c r="O306" s="2">
        <v>15708</v>
      </c>
      <c r="P306" s="35">
        <f t="shared" si="37"/>
        <v>668415.05576208187</v>
      </c>
      <c r="Q306" s="37">
        <v>0.8</v>
      </c>
      <c r="R306" s="35">
        <v>1</v>
      </c>
      <c r="S306" s="35">
        <f t="shared" si="36"/>
        <v>534732.04460966552</v>
      </c>
      <c r="T306" s="89">
        <v>0.85</v>
      </c>
      <c r="Y306" s="35">
        <f>'नमुना नंबर.९ सन-२०२५-२०२६'!F352+'नमुना नंबर.९ सन-२०२५-२०२६'!I352+'नमुना नंबर.९ सन-२०२५-२०२६'!L352+'नमुना नंबर.९ सन-२०२५-२०२६'!O352</f>
        <v>1264.5222379182158</v>
      </c>
      <c r="Z306" s="34"/>
      <c r="AA306" s="34"/>
      <c r="AB306" s="34"/>
      <c r="AC306" s="34"/>
      <c r="AD306" s="34"/>
      <c r="AE306" s="106"/>
      <c r="AF306" s="117"/>
      <c r="AG306" s="14">
        <f t="shared" si="38"/>
        <v>16458</v>
      </c>
      <c r="AH306" s="15">
        <f>'नमुना नंबर.९ सन-२०२५-२०२६'!I352+0</f>
        <v>30</v>
      </c>
      <c r="AI306" s="15">
        <f>'नमुना नंबर.९ सन-२०२५-२०२६'!F352+0</f>
        <v>454.52223791821569</v>
      </c>
      <c r="AJ306" s="14">
        <f>'नमुना नंबर.९ सन-२०२५-२०२६'!I352+0</f>
        <v>30</v>
      </c>
      <c r="AK306" s="14">
        <f>'नमुना नंबर.९ सन-२०२५-२०२६'!I352+0</f>
        <v>30</v>
      </c>
      <c r="AL306" s="14">
        <f>'नमुना नंबर.९ सन-२०२५-२०२६'!O352+0</f>
        <v>750</v>
      </c>
      <c r="AM306" s="15">
        <f t="shared" si="39"/>
        <v>1264.5222379182158</v>
      </c>
      <c r="AN306" s="14"/>
      <c r="AO306" s="14"/>
      <c r="AP306" s="14"/>
      <c r="AQ306" s="14"/>
      <c r="AR306" s="14"/>
    </row>
    <row r="307" spans="1:44" ht="75" customHeight="1">
      <c r="B307" s="2">
        <v>24</v>
      </c>
      <c r="C307" s="31" t="s">
        <v>6</v>
      </c>
      <c r="D307" s="32"/>
      <c r="G307" s="84" t="s">
        <v>7</v>
      </c>
      <c r="H307" s="84" t="s">
        <v>144</v>
      </c>
      <c r="I307" s="2">
        <v>1976</v>
      </c>
      <c r="J307" s="33">
        <v>40</v>
      </c>
      <c r="K307" s="33">
        <v>33</v>
      </c>
      <c r="L307" s="34">
        <f t="shared" si="40"/>
        <v>1320</v>
      </c>
      <c r="M307" s="35">
        <f t="shared" si="35"/>
        <v>122.67657992565056</v>
      </c>
      <c r="N307" s="52">
        <v>750</v>
      </c>
      <c r="O307" s="2">
        <v>7115</v>
      </c>
      <c r="P307" s="35">
        <f t="shared" si="37"/>
        <v>964851.3011152416</v>
      </c>
      <c r="Q307" s="37">
        <v>0.85</v>
      </c>
      <c r="R307" s="35">
        <v>1</v>
      </c>
      <c r="S307" s="35">
        <f t="shared" si="36"/>
        <v>820123.6059479554</v>
      </c>
      <c r="T307" s="89">
        <v>0.75</v>
      </c>
      <c r="Y307" s="35">
        <f>'नमुना नंबर.९ सन-२०२५-२०२६'!F353+'नमुना नंबर.९ सन-२०२५-२०२६'!I353+'नमुना नंबर.९ सन-२०२५-२०२६'!L353+'नमुना नंबर.९ सन-२०२५-२०२६'!O353</f>
        <v>895.09270446096662</v>
      </c>
      <c r="Z307" s="34"/>
      <c r="AA307" s="34"/>
      <c r="AB307" s="34"/>
      <c r="AC307" s="34"/>
      <c r="AD307" s="34"/>
      <c r="AE307" s="106"/>
      <c r="AF307" s="114"/>
      <c r="AG307" s="10">
        <f t="shared" si="38"/>
        <v>7865</v>
      </c>
      <c r="AH307" s="16">
        <f>'नमुना नंबर.९ सन-२०२५-२०२६'!I353+0</f>
        <v>40</v>
      </c>
      <c r="AI307" s="16">
        <f>'नमुना नंबर.९ सन-२०२५-२०२६'!F353+0</f>
        <v>615.09270446096662</v>
      </c>
      <c r="AJ307" s="10">
        <f>'नमुना नंबर.९ सन-२०२५-२०२६'!I353+0</f>
        <v>40</v>
      </c>
      <c r="AK307" s="10">
        <f>'नमुना नंबर.९ सन-२०२५-२०२६'!I353+0</f>
        <v>40</v>
      </c>
      <c r="AL307" s="10">
        <f>'नमुना नंबर.९ सन-२०२५-२०२६'!O353+0</f>
        <v>200</v>
      </c>
      <c r="AM307" s="16">
        <f t="shared" si="39"/>
        <v>895.09270446096662</v>
      </c>
    </row>
    <row r="308" spans="1:44" ht="75" customHeight="1">
      <c r="A308" s="22"/>
      <c r="B308" s="2">
        <v>686</v>
      </c>
      <c r="C308" s="31" t="s">
        <v>1095</v>
      </c>
      <c r="D308" s="32"/>
      <c r="G308" s="22"/>
      <c r="H308" s="84" t="s">
        <v>1099</v>
      </c>
      <c r="I308" s="36">
        <v>2025</v>
      </c>
      <c r="J308" s="36">
        <v>20</v>
      </c>
      <c r="K308" s="36">
        <v>15</v>
      </c>
      <c r="L308" s="81">
        <f t="shared" si="40"/>
        <v>300</v>
      </c>
      <c r="M308" s="75">
        <f t="shared" si="35"/>
        <v>27.881040892193308</v>
      </c>
      <c r="N308" s="36">
        <v>750</v>
      </c>
      <c r="O308" s="36">
        <v>15708</v>
      </c>
      <c r="P308" s="77">
        <f t="shared" si="37"/>
        <v>458866.17100371746</v>
      </c>
      <c r="Q308" s="78">
        <v>1</v>
      </c>
      <c r="R308" s="77">
        <v>1</v>
      </c>
      <c r="S308" s="77">
        <f t="shared" si="36"/>
        <v>458866.17100371746</v>
      </c>
      <c r="T308" s="89">
        <v>0.85</v>
      </c>
      <c r="Y308" s="75">
        <f>'नमुना नंबर.९ सन-२०२५-२०२६'!F354+'नमुना नंबर.९ सन-२०२५-२०२६'!I354+'नमुना नंबर.९ सन-२०२५-२०२६'!L354+'नमुना नंबर.९ सन-२०२५-२०२६'!O354</f>
        <v>390.03624535315981</v>
      </c>
      <c r="Z308" s="34"/>
      <c r="AA308" s="34"/>
      <c r="AB308" s="34"/>
      <c r="AC308" s="34"/>
      <c r="AD308" s="34"/>
      <c r="AE308" s="106"/>
      <c r="AF308" s="117"/>
      <c r="AG308" s="14">
        <f t="shared" si="38"/>
        <v>16458</v>
      </c>
      <c r="AH308" s="15">
        <f>'नमुना नंबर.९ सन-२०२५-२०२६'!I354+0</f>
        <v>0</v>
      </c>
      <c r="AI308" s="15">
        <f>'नमुना नंबर.९ सन-२०२५-२०२६'!F354+0</f>
        <v>390.03624535315981</v>
      </c>
      <c r="AJ308" s="14">
        <f>'नमुना नंबर.९ सन-२०२५-२०२६'!I354+0</f>
        <v>0</v>
      </c>
      <c r="AK308" s="14">
        <f>'नमुना नंबर.९ सन-२०२५-२०२६'!I354+0</f>
        <v>0</v>
      </c>
      <c r="AL308" s="14">
        <f>'नमुना नंबर.९ सन-२०२५-२०२६'!O354+0</f>
        <v>0</v>
      </c>
      <c r="AM308" s="15">
        <f t="shared" si="39"/>
        <v>390.03624535315981</v>
      </c>
      <c r="AN308" s="14"/>
      <c r="AO308" s="14"/>
      <c r="AP308" s="20"/>
      <c r="AQ308" s="20"/>
      <c r="AR308" s="20"/>
    </row>
    <row r="309" spans="1:44" ht="75" customHeight="1">
      <c r="B309" s="2">
        <v>110</v>
      </c>
      <c r="C309" s="31" t="s">
        <v>6</v>
      </c>
      <c r="D309" s="32"/>
      <c r="G309" s="84" t="s">
        <v>7</v>
      </c>
      <c r="H309" s="84" t="s">
        <v>150</v>
      </c>
      <c r="I309" s="2">
        <v>1986</v>
      </c>
      <c r="J309" s="33">
        <v>24</v>
      </c>
      <c r="K309" s="33">
        <v>21</v>
      </c>
      <c r="L309" s="34">
        <f t="shared" si="40"/>
        <v>504</v>
      </c>
      <c r="M309" s="35">
        <f t="shared" si="35"/>
        <v>46.840148698884761</v>
      </c>
      <c r="N309" s="52">
        <v>750</v>
      </c>
      <c r="O309" s="2">
        <v>0</v>
      </c>
      <c r="P309" s="35">
        <f t="shared" si="37"/>
        <v>35130.111524163571</v>
      </c>
      <c r="Q309" s="37">
        <v>1</v>
      </c>
      <c r="R309" s="35">
        <v>1</v>
      </c>
      <c r="S309" s="35">
        <f t="shared" si="36"/>
        <v>35130.111524163571</v>
      </c>
      <c r="T309" s="89">
        <v>1.6</v>
      </c>
      <c r="Y309" s="35">
        <f>'नमुना नंबर.९ सन-२०२५-२०२६'!F356+'नमुना नंबर.९ सन-२०२५-२०२६'!I356+'नमुना नंबर.९ सन-२०२५-२०२६'!L356+'नमुना नंबर.९ सन-२०२५-२०२६'!O356</f>
        <v>56.208178438661719</v>
      </c>
      <c r="Z309" s="34"/>
      <c r="AA309" s="34"/>
      <c r="AB309" s="34"/>
      <c r="AC309" s="34"/>
      <c r="AD309" s="34"/>
      <c r="AE309" s="106"/>
      <c r="AF309" s="117"/>
      <c r="AG309" s="14">
        <f t="shared" si="38"/>
        <v>750</v>
      </c>
      <c r="AH309" s="15">
        <f>'नमुना नंबर.९ सन-२०२५-२०२६'!I356+0</f>
        <v>0</v>
      </c>
      <c r="AI309" s="15">
        <f>'नमुना नंबर.९ सन-२०२५-२०२६'!F356+0</f>
        <v>56.208178438661719</v>
      </c>
      <c r="AJ309" s="14">
        <f>'नमुना नंबर.९ सन-२०२५-२०२६'!I356+0</f>
        <v>0</v>
      </c>
      <c r="AK309" s="14">
        <f>'नमुना नंबर.९ सन-२०२५-२०२६'!I356+0</f>
        <v>0</v>
      </c>
      <c r="AL309" s="14">
        <f>'नमुना नंबर.९ सन-२०२५-२०२६'!O356+0</f>
        <v>0</v>
      </c>
      <c r="AM309" s="15">
        <f t="shared" si="39"/>
        <v>56.208178438661719</v>
      </c>
      <c r="AN309" s="14"/>
      <c r="AO309" s="14"/>
      <c r="AP309" s="14"/>
      <c r="AQ309" s="14"/>
      <c r="AR309" s="14"/>
    </row>
    <row r="310" spans="1:44" ht="75" customHeight="1">
      <c r="B310" s="2">
        <v>555</v>
      </c>
      <c r="C310" s="31" t="s">
        <v>66</v>
      </c>
      <c r="D310" s="32"/>
      <c r="H310" s="84" t="s">
        <v>359</v>
      </c>
      <c r="I310" s="2">
        <v>2016</v>
      </c>
      <c r="J310" s="33">
        <v>15</v>
      </c>
      <c r="K310" s="33">
        <v>18</v>
      </c>
      <c r="L310" s="34">
        <f t="shared" si="40"/>
        <v>270</v>
      </c>
      <c r="M310" s="35">
        <f t="shared" si="35"/>
        <v>25.092936802973977</v>
      </c>
      <c r="N310" s="34">
        <v>750</v>
      </c>
      <c r="O310" s="2">
        <v>15708</v>
      </c>
      <c r="P310" s="35">
        <f t="shared" si="37"/>
        <v>412979.55390334572</v>
      </c>
      <c r="Q310" s="37">
        <v>1</v>
      </c>
      <c r="R310" s="35">
        <v>1</v>
      </c>
      <c r="S310" s="35">
        <f t="shared" si="36"/>
        <v>412979.55390334572</v>
      </c>
      <c r="T310" s="89">
        <v>0.85</v>
      </c>
      <c r="Y310" s="35">
        <f>'नमुना नंबर.९ सन-२०२५-२०२६'!F357+'नमुना नंबर.९ सन-२०२५-२०२६'!I357+'नमुना नंबर.९ सन-२०२५-२०२६'!L357+'नमुना नंबर.९ सन-२०२५-२०२६'!O357</f>
        <v>1101.032620817844</v>
      </c>
      <c r="Z310" s="34"/>
      <c r="AA310" s="34"/>
      <c r="AB310" s="34"/>
      <c r="AC310" s="34"/>
      <c r="AD310" s="34"/>
      <c r="AE310" s="106"/>
      <c r="AF310" s="114"/>
      <c r="AG310" s="9">
        <f t="shared" si="38"/>
        <v>16458</v>
      </c>
      <c r="AH310" s="13">
        <f>'नमुना नंबर.९ सन-२०२५-२०२६'!I357+0</f>
        <v>0</v>
      </c>
      <c r="AI310" s="13">
        <f>'नमुना नंबर.९ सन-२०२५-२०२६'!F357+0</f>
        <v>351.03262081784385</v>
      </c>
      <c r="AJ310" s="9">
        <f>'नमुना नंबर.९ सन-२०२५-२०२६'!I357+0</f>
        <v>0</v>
      </c>
      <c r="AK310" s="9">
        <f>'नमुना नंबर.९ सन-२०२५-२०२६'!I357+0</f>
        <v>0</v>
      </c>
      <c r="AL310" s="9">
        <f>'नमुना नंबर.९ सन-२०२५-२०२६'!O357+0</f>
        <v>750</v>
      </c>
      <c r="AM310" s="13">
        <f t="shared" si="39"/>
        <v>1101.032620817844</v>
      </c>
      <c r="AN310" s="9"/>
      <c r="AO310" s="9"/>
      <c r="AP310" s="9"/>
      <c r="AQ310" s="9"/>
      <c r="AR310" s="9"/>
    </row>
    <row r="311" spans="1:44" ht="75" customHeight="1">
      <c r="B311" s="2">
        <v>183</v>
      </c>
      <c r="C311" s="31" t="s">
        <v>6</v>
      </c>
      <c r="D311" s="32"/>
      <c r="G311" s="34"/>
      <c r="H311" s="84" t="s">
        <v>175</v>
      </c>
      <c r="I311" s="2">
        <v>2015</v>
      </c>
      <c r="J311" s="33">
        <v>21</v>
      </c>
      <c r="K311" s="33">
        <v>20</v>
      </c>
      <c r="L311" s="34">
        <f t="shared" si="40"/>
        <v>420</v>
      </c>
      <c r="M311" s="35">
        <f t="shared" si="35"/>
        <v>39.033457249070629</v>
      </c>
      <c r="N311" s="34">
        <v>750</v>
      </c>
      <c r="O311" s="2">
        <v>15708</v>
      </c>
      <c r="P311" s="35">
        <f t="shared" si="37"/>
        <v>642412.63940520445</v>
      </c>
      <c r="Q311" s="37">
        <v>0.95</v>
      </c>
      <c r="R311" s="35">
        <v>1</v>
      </c>
      <c r="S311" s="35">
        <f t="shared" si="36"/>
        <v>610292.00743494416</v>
      </c>
      <c r="T311" s="89">
        <v>0.85</v>
      </c>
      <c r="Y311" s="35">
        <f>'नमुना नंबर.९ सन-२०२५-२०२६'!F358+'नमुना नंबर.९ सन-२०२५-२०२६'!I358+'नमुना नंबर.९ सन-२०२५-२०२६'!L358+'नमुना नंबर.९ सन-२०२५-२०२६'!O358</f>
        <v>1328.7482063197026</v>
      </c>
      <c r="Z311" s="34"/>
      <c r="AA311" s="34"/>
      <c r="AB311" s="34"/>
      <c r="AC311" s="34"/>
      <c r="AD311" s="34"/>
      <c r="AE311" s="106"/>
      <c r="AF311" s="114"/>
      <c r="AG311" s="10">
        <f t="shared" si="38"/>
        <v>16458</v>
      </c>
      <c r="AH311" s="16">
        <f>'नमुना नंबर.९ सन-२०२५-२०२६'!I358+0</f>
        <v>30</v>
      </c>
      <c r="AI311" s="16">
        <f>'नमुना नंबर.९ सन-२०२५-२०२६'!F358+0</f>
        <v>518.74820631970249</v>
      </c>
      <c r="AJ311" s="10">
        <f>'नमुना नंबर.९ सन-२०२५-२०२६'!I358+0</f>
        <v>30</v>
      </c>
      <c r="AK311" s="10">
        <f>'नमुना नंबर.९ सन-२०२५-२०२६'!I358+0</f>
        <v>30</v>
      </c>
      <c r="AL311" s="10">
        <f>'नमुना नंबर.९ सन-२०२५-२०२६'!O358+0</f>
        <v>750</v>
      </c>
      <c r="AM311" s="16">
        <f t="shared" si="39"/>
        <v>1328.7482063197026</v>
      </c>
    </row>
    <row r="312" spans="1:44" ht="59.45" customHeight="1">
      <c r="B312" s="2">
        <v>284</v>
      </c>
      <c r="C312" s="31" t="s">
        <v>6</v>
      </c>
      <c r="D312" s="32"/>
      <c r="G312" s="34"/>
      <c r="H312" s="84" t="s">
        <v>272</v>
      </c>
      <c r="I312" s="2">
        <v>1999</v>
      </c>
      <c r="J312" s="33">
        <v>18</v>
      </c>
      <c r="K312" s="33">
        <v>15</v>
      </c>
      <c r="L312" s="34">
        <f t="shared" si="40"/>
        <v>270</v>
      </c>
      <c r="M312" s="35">
        <f t="shared" si="35"/>
        <v>25.092936802973977</v>
      </c>
      <c r="N312" s="34">
        <v>750</v>
      </c>
      <c r="O312" s="2">
        <v>15708</v>
      </c>
      <c r="P312" s="35">
        <f t="shared" si="37"/>
        <v>412979.55390334572</v>
      </c>
      <c r="Q312" s="37">
        <v>0.7</v>
      </c>
      <c r="R312" s="35">
        <v>1</v>
      </c>
      <c r="S312" s="35">
        <f t="shared" si="36"/>
        <v>289085.68773234199</v>
      </c>
      <c r="T312" s="89">
        <v>0.85</v>
      </c>
      <c r="Y312" s="35">
        <f>'नमुना नंबर.९ सन-२०२५-२०२६'!F359+'नमुना नंबर.९ सन-२०२५-२०२६'!I359+'नमुना नंबर.९ सन-२०२५-२०२६'!L359+'नमुना नंबर.९ सन-२०२५-२०२६'!O359</f>
        <v>1035.7228345724907</v>
      </c>
      <c r="Z312" s="34"/>
      <c r="AA312" s="34"/>
      <c r="AB312" s="34"/>
      <c r="AC312" s="34"/>
      <c r="AD312" s="34"/>
      <c r="AE312" s="106"/>
      <c r="AF312" s="117"/>
      <c r="AG312" s="14">
        <f t="shared" si="38"/>
        <v>16458</v>
      </c>
      <c r="AH312" s="15">
        <f>'नमुना नंबर.९ सन-२०२५-२०२६'!I359+0</f>
        <v>20</v>
      </c>
      <c r="AI312" s="15">
        <f>'नमुना नंबर.९ सन-२०२५-२०२६'!F359+0</f>
        <v>245.72283457249065</v>
      </c>
      <c r="AJ312" s="14">
        <f>'नमुना नंबर.९ सन-२०२५-२०२६'!I359+0</f>
        <v>20</v>
      </c>
      <c r="AK312" s="14">
        <f>'नमुना नंबर.९ सन-२०२५-२०२६'!I359+0</f>
        <v>20</v>
      </c>
      <c r="AL312" s="14">
        <f>'नमुना नंबर.९ सन-२०२५-२०२६'!O359+0</f>
        <v>750</v>
      </c>
      <c r="AM312" s="15">
        <f t="shared" si="39"/>
        <v>1035.7228345724907</v>
      </c>
      <c r="AN312" s="14"/>
      <c r="AO312" s="14"/>
      <c r="AP312" s="14"/>
      <c r="AQ312" s="14"/>
      <c r="AR312" s="14"/>
    </row>
    <row r="313" spans="1:44" ht="75" customHeight="1">
      <c r="B313" s="2">
        <v>29</v>
      </c>
      <c r="C313" s="31" t="s">
        <v>6</v>
      </c>
      <c r="D313" s="32"/>
      <c r="G313" s="151" t="s">
        <v>7</v>
      </c>
      <c r="H313" s="84" t="s">
        <v>148</v>
      </c>
      <c r="I313" s="2">
        <v>1966</v>
      </c>
      <c r="J313" s="33">
        <v>55</v>
      </c>
      <c r="K313" s="33">
        <v>9</v>
      </c>
      <c r="L313" s="34">
        <f t="shared" si="40"/>
        <v>495</v>
      </c>
      <c r="M313" s="35">
        <f t="shared" si="35"/>
        <v>46.003717472118957</v>
      </c>
      <c r="N313" s="52">
        <v>750</v>
      </c>
      <c r="O313" s="2">
        <v>7115</v>
      </c>
      <c r="P313" s="35">
        <f t="shared" si="37"/>
        <v>361819.23791821557</v>
      </c>
      <c r="Q313" s="37">
        <v>0.85</v>
      </c>
      <c r="R313" s="35">
        <v>1</v>
      </c>
      <c r="S313" s="35">
        <f t="shared" si="36"/>
        <v>307546.3522304832</v>
      </c>
      <c r="T313" s="89">
        <v>0.75</v>
      </c>
      <c r="Y313" s="35">
        <f>'नमुना नंबर.९ सन-२०२५-२०२६'!F360+'नमुना नंबर.९ सन-२०२५-२०२६'!I360+'नमुना नंबर.९ सन-२०२५-२०२६'!L360+'नमुना नंबर.९ सन-२०२५-२०२६'!O360</f>
        <v>290.65976417286242</v>
      </c>
      <c r="Z313" s="34"/>
      <c r="AA313" s="34"/>
      <c r="AB313" s="34"/>
      <c r="AC313" s="34"/>
      <c r="AD313" s="34"/>
      <c r="AE313" s="106"/>
      <c r="AF313" s="117"/>
      <c r="AG313" s="14">
        <f t="shared" si="38"/>
        <v>7865</v>
      </c>
      <c r="AH313" s="15">
        <f>'नमुना नंबर.९ सन-२०२५-२०२६'!I360+0</f>
        <v>30</v>
      </c>
      <c r="AI313" s="15">
        <f>'नमुना नंबर.९ सन-२०२५-२०२६'!F360+0</f>
        <v>230.6597641728624</v>
      </c>
      <c r="AJ313" s="14">
        <f>'नमुना नंबर.९ सन-२०२५-२०२६'!I360+0</f>
        <v>30</v>
      </c>
      <c r="AK313" s="14">
        <f>'नमुना नंबर.९ सन-२०२५-२०२६'!I360+0</f>
        <v>30</v>
      </c>
      <c r="AL313" s="14">
        <f>'नमुना नंबर.९ सन-२०२५-२०२६'!O360+0</f>
        <v>0</v>
      </c>
      <c r="AM313" s="15">
        <f t="shared" si="39"/>
        <v>290.65976417286242</v>
      </c>
      <c r="AN313" s="14"/>
      <c r="AO313" s="14"/>
      <c r="AP313" s="14"/>
      <c r="AQ313" s="14"/>
      <c r="AR313" s="14"/>
    </row>
    <row r="314" spans="1:44" ht="75" customHeight="1">
      <c r="B314" s="2">
        <v>492</v>
      </c>
      <c r="C314" s="31" t="s">
        <v>92</v>
      </c>
      <c r="D314" s="32"/>
      <c r="G314" s="151" t="s">
        <v>7</v>
      </c>
      <c r="H314" s="84" t="s">
        <v>240</v>
      </c>
      <c r="I314" s="2">
        <v>2001</v>
      </c>
      <c r="J314" s="33">
        <v>30</v>
      </c>
      <c r="K314" s="33">
        <v>41</v>
      </c>
      <c r="L314" s="34">
        <f t="shared" si="40"/>
        <v>1230</v>
      </c>
      <c r="M314" s="35">
        <f t="shared" si="35"/>
        <v>114.31226765799256</v>
      </c>
      <c r="N314" s="34">
        <v>750</v>
      </c>
      <c r="O314" s="2">
        <v>11088</v>
      </c>
      <c r="P314" s="35">
        <f t="shared" si="37"/>
        <v>1353228.6245353159</v>
      </c>
      <c r="Q314" s="37">
        <v>0.85</v>
      </c>
      <c r="R314" s="35">
        <v>1</v>
      </c>
      <c r="S314" s="35">
        <f t="shared" si="36"/>
        <v>1150244.3308550185</v>
      </c>
      <c r="T314" s="89">
        <v>0.75</v>
      </c>
      <c r="Y314" s="35">
        <f>'नमुना नंबर.९ सन-२०२५-२०२६'!F361+'नमुना नंबर.९ सन-२०२५-२०२६'!I361+'नमुना नंबर.९ सन-२०२५-२०२६'!L361+'नमुना नंबर.९ सन-२०२५-२०२६'!O361</f>
        <v>1692.6832481412639</v>
      </c>
      <c r="Z314" s="34"/>
      <c r="AA314" s="34"/>
      <c r="AB314" s="34"/>
      <c r="AC314" s="34"/>
      <c r="AD314" s="34"/>
      <c r="AE314" s="106"/>
      <c r="AF314" s="114"/>
      <c r="AG314" s="10">
        <f t="shared" si="38"/>
        <v>11838</v>
      </c>
      <c r="AH314" s="16">
        <f>'नमुना नंबर.९ सन-२०२५-२०२६'!I361+0</f>
        <v>40</v>
      </c>
      <c r="AI314" s="16">
        <f>'नमुना नंबर.९ सन-२०२५-२०२६'!F361+0</f>
        <v>862.6832481412639</v>
      </c>
      <c r="AJ314" s="10">
        <f>'नमुना नंबर.९ सन-२०२५-२०२६'!I361+0</f>
        <v>40</v>
      </c>
      <c r="AK314" s="10">
        <f>'नमुना नंबर.९ सन-२०२५-२०२६'!I361+0</f>
        <v>40</v>
      </c>
      <c r="AL314" s="10">
        <f>'नमुना नंबर.९ सन-२०२५-२०२६'!O361+0</f>
        <v>750</v>
      </c>
      <c r="AM314" s="16">
        <f t="shared" si="39"/>
        <v>1692.6832481412639</v>
      </c>
    </row>
    <row r="315" spans="1:44" ht="75" customHeight="1">
      <c r="B315" s="2"/>
      <c r="C315" s="31" t="s">
        <v>6</v>
      </c>
      <c r="D315" s="32"/>
      <c r="G315" s="151" t="s">
        <v>7</v>
      </c>
      <c r="H315" s="84" t="s">
        <v>198</v>
      </c>
      <c r="I315" s="2">
        <v>2015</v>
      </c>
      <c r="J315" s="33">
        <v>14</v>
      </c>
      <c r="K315" s="33">
        <v>20</v>
      </c>
      <c r="L315" s="34">
        <f t="shared" si="40"/>
        <v>280</v>
      </c>
      <c r="M315" s="35">
        <f t="shared" si="35"/>
        <v>26.022304832713754</v>
      </c>
      <c r="N315" s="34">
        <v>750</v>
      </c>
      <c r="O315" s="2">
        <v>15708</v>
      </c>
      <c r="P315" s="35">
        <f t="shared" si="37"/>
        <v>428275.09293680295</v>
      </c>
      <c r="Q315" s="37">
        <v>1</v>
      </c>
      <c r="R315" s="35">
        <v>1</v>
      </c>
      <c r="S315" s="35">
        <f t="shared" si="36"/>
        <v>428275.09293680295</v>
      </c>
      <c r="T315" s="89">
        <v>0.85</v>
      </c>
      <c r="Y315" s="35">
        <f>'नमुना नंबर.९ सन-२०२५-२०२६'!F363+'नमुना नंबर.९ सन-२०२५-२०२६'!I363+'नमुना नंबर.९ सन-२०२५-२०२६'!L363+'नमुना नंबर.९ सन-२०२५-२०२६'!O363</f>
        <v>624.03382899628241</v>
      </c>
      <c r="Z315" s="34"/>
      <c r="AA315" s="34"/>
      <c r="AB315" s="34"/>
      <c r="AC315" s="34"/>
      <c r="AD315" s="34"/>
      <c r="AE315" s="108" t="s">
        <v>1130</v>
      </c>
      <c r="AF315" s="116"/>
      <c r="AG315" s="11">
        <f t="shared" si="38"/>
        <v>16458</v>
      </c>
      <c r="AH315" s="12">
        <f>'नमुना नंबर.९ सन-२०२५-२०२६'!I363+0</f>
        <v>30</v>
      </c>
      <c r="AI315" s="12">
        <f>'नमुना नंबर.९ सन-२०२५-२०२६'!F363+0</f>
        <v>364.03382899628247</v>
      </c>
      <c r="AJ315" s="11">
        <f>'नमुना नंबर.९ सन-२०२५-२०२६'!I363+0</f>
        <v>30</v>
      </c>
      <c r="AK315" s="11">
        <f>'नमुना नंबर.९ सन-२०२५-२०२६'!I363+0</f>
        <v>30</v>
      </c>
      <c r="AL315" s="11">
        <f>'नमुना नंबर.९ सन-२०२५-२०२६'!O363+0</f>
        <v>200</v>
      </c>
      <c r="AM315" s="12">
        <f t="shared" si="39"/>
        <v>624.03382899628241</v>
      </c>
      <c r="AN315" s="11"/>
      <c r="AO315" s="11"/>
      <c r="AP315" s="11"/>
      <c r="AQ315" s="11"/>
      <c r="AR315" s="11"/>
    </row>
    <row r="316" spans="1:44" ht="75" customHeight="1">
      <c r="B316" s="53">
        <v>76</v>
      </c>
      <c r="C316" s="31" t="s">
        <v>6</v>
      </c>
      <c r="D316" s="32"/>
      <c r="G316" s="84" t="s">
        <v>7</v>
      </c>
      <c r="H316" s="84" t="s">
        <v>382</v>
      </c>
      <c r="I316" s="2">
        <v>2015</v>
      </c>
      <c r="J316" s="33">
        <v>15</v>
      </c>
      <c r="K316" s="33">
        <v>18</v>
      </c>
      <c r="L316" s="34">
        <f t="shared" si="40"/>
        <v>270</v>
      </c>
      <c r="M316" s="35">
        <f t="shared" si="35"/>
        <v>25.092936802973977</v>
      </c>
      <c r="N316" s="34">
        <v>750</v>
      </c>
      <c r="O316" s="2">
        <v>11088</v>
      </c>
      <c r="P316" s="35">
        <f t="shared" si="37"/>
        <v>297050.18587360595</v>
      </c>
      <c r="Q316" s="37">
        <v>0.95</v>
      </c>
      <c r="R316" s="35">
        <v>1</v>
      </c>
      <c r="S316" s="35">
        <f t="shared" si="36"/>
        <v>282197.67657992564</v>
      </c>
      <c r="T316" s="89">
        <v>0.75</v>
      </c>
      <c r="Y316" s="35">
        <f>'नमुना नंबर.९ सन-२०२५-२०२६'!F364+'नमुना नंबर.९ सन-२०२५-२०२६'!I364+'नमुना नंबर.९ सन-२०२५-२०२६'!L364+'नमुना नंबर.९ सन-२०२५-२०२६'!O364</f>
        <v>1001.6482574349443</v>
      </c>
      <c r="Z316" s="34"/>
      <c r="AA316" s="34"/>
      <c r="AB316" s="34"/>
      <c r="AC316" s="34"/>
      <c r="AD316" s="34"/>
      <c r="AE316" s="106"/>
      <c r="AF316" s="114"/>
      <c r="AG316" s="10">
        <f t="shared" si="38"/>
        <v>11838</v>
      </c>
      <c r="AH316" s="16">
        <f>'नमुना नंबर.९ सन-२०२५-२०२६'!I364+0</f>
        <v>20</v>
      </c>
      <c r="AI316" s="16">
        <f>'नमुना नंबर.९ सन-२०२५-२०२६'!F364+0</f>
        <v>211.64825743494424</v>
      </c>
      <c r="AJ316" s="10">
        <f>'नमुना नंबर.९ सन-२०२५-२०२६'!I364+0</f>
        <v>20</v>
      </c>
      <c r="AK316" s="10">
        <f>'नमुना नंबर.९ सन-२०२५-२०२६'!I364+0</f>
        <v>20</v>
      </c>
      <c r="AL316" s="10">
        <f>'नमुना नंबर.९ सन-२०२५-२०२६'!O364+0</f>
        <v>750</v>
      </c>
      <c r="AM316" s="16">
        <f t="shared" si="39"/>
        <v>1001.6482574349443</v>
      </c>
    </row>
    <row r="317" spans="1:44" ht="75" customHeight="1">
      <c r="B317" s="2">
        <v>94</v>
      </c>
      <c r="C317" s="31" t="s">
        <v>6</v>
      </c>
      <c r="D317" s="32"/>
      <c r="G317" s="34"/>
      <c r="H317" s="84" t="s">
        <v>1109</v>
      </c>
      <c r="I317" s="2">
        <v>2025</v>
      </c>
      <c r="J317" s="33">
        <v>24</v>
      </c>
      <c r="K317" s="33">
        <v>15</v>
      </c>
      <c r="L317" s="34">
        <f t="shared" si="40"/>
        <v>360</v>
      </c>
      <c r="M317" s="35">
        <f t="shared" si="35"/>
        <v>33.457249070631974</v>
      </c>
      <c r="N317" s="34">
        <v>750</v>
      </c>
      <c r="O317" s="2">
        <v>15708</v>
      </c>
      <c r="P317" s="35">
        <f t="shared" si="37"/>
        <v>550639.40520446107</v>
      </c>
      <c r="Q317" s="37">
        <v>1</v>
      </c>
      <c r="R317" s="35">
        <v>1</v>
      </c>
      <c r="S317" s="35">
        <f t="shared" si="36"/>
        <v>550639.40520446107</v>
      </c>
      <c r="T317" s="89">
        <v>0.85</v>
      </c>
      <c r="Y317" s="35">
        <f>'नमुना नंबर.९ सन-२०२५-२०२६'!F365+'नमुना नंबर.९ सन-२०२५-२०२६'!I365+'नमुना नंबर.९ सन-२०२५-२०२६'!L365+'नमुना नंबर.९ सन-२०२५-२०२६'!O365</f>
        <v>1278.043494423792</v>
      </c>
      <c r="Z317" s="34"/>
      <c r="AA317" s="34"/>
      <c r="AB317" s="34"/>
      <c r="AC317" s="34"/>
      <c r="AD317" s="34"/>
      <c r="AE317" s="108" t="s">
        <v>1139</v>
      </c>
      <c r="AF317" s="117"/>
      <c r="AG317" s="14">
        <f t="shared" si="38"/>
        <v>16458</v>
      </c>
      <c r="AH317" s="15">
        <f>'नमुना नंबर.९ सन-२०२५-२०२६'!I365+0</f>
        <v>30</v>
      </c>
      <c r="AI317" s="15">
        <f>'नमुना नंबर.९ सन-२०२५-२०२६'!F365+0</f>
        <v>468.04349442379197</v>
      </c>
      <c r="AJ317" s="14">
        <f>'नमुना नंबर.९ सन-२०२५-२०२६'!I365+0</f>
        <v>30</v>
      </c>
      <c r="AK317" s="14">
        <f>'नमुना नंबर.९ सन-२०२५-२०२६'!I365+0</f>
        <v>30</v>
      </c>
      <c r="AL317" s="14">
        <f>'नमुना नंबर.९ सन-२०२५-२०२६'!O365+0</f>
        <v>750</v>
      </c>
      <c r="AM317" s="15">
        <f t="shared" si="39"/>
        <v>1278.043494423792</v>
      </c>
      <c r="AN317" s="14"/>
      <c r="AO317" s="14"/>
      <c r="AP317" s="14"/>
      <c r="AQ317" s="14"/>
      <c r="AR317" s="14"/>
    </row>
    <row r="318" spans="1:44" ht="75" customHeight="1">
      <c r="B318" s="53">
        <v>430</v>
      </c>
      <c r="C318" s="54" t="s">
        <v>92</v>
      </c>
      <c r="D318" s="55"/>
      <c r="G318" s="152" t="s">
        <v>7</v>
      </c>
      <c r="H318" s="56" t="s">
        <v>319</v>
      </c>
      <c r="I318" s="53">
        <v>1990</v>
      </c>
      <c r="J318" s="57">
        <v>7</v>
      </c>
      <c r="K318" s="57">
        <v>19</v>
      </c>
      <c r="L318" s="58">
        <f t="shared" si="40"/>
        <v>133</v>
      </c>
      <c r="M318" s="59">
        <f t="shared" si="35"/>
        <v>12.360594795539035</v>
      </c>
      <c r="N318" s="34">
        <v>750</v>
      </c>
      <c r="O318" s="53">
        <v>11088</v>
      </c>
      <c r="P318" s="59">
        <f t="shared" si="37"/>
        <v>146324.7211895911</v>
      </c>
      <c r="Q318" s="63">
        <v>0.85</v>
      </c>
      <c r="R318" s="59">
        <v>1</v>
      </c>
      <c r="S318" s="59">
        <f t="shared" si="36"/>
        <v>124376.01301115243</v>
      </c>
      <c r="T318" s="89">
        <v>0.75</v>
      </c>
      <c r="Y318" s="59">
        <f>'नमुना नंबर.९ सन-२०२५-२०२६'!F366+'नमुना नंबर.९ सन-२०२५-२०२६'!I366+'नमुना नंबर.९ सन-२०२५-२०२६'!L366+'नमुना नंबर.९ सन-२०२५-२०२६'!O366</f>
        <v>373.28200975836432</v>
      </c>
      <c r="Z318" s="34"/>
      <c r="AA318" s="34"/>
      <c r="AB318" s="34"/>
      <c r="AC318" s="34"/>
      <c r="AD318" s="34"/>
      <c r="AE318" s="106"/>
      <c r="AF318" s="117"/>
      <c r="AG318" s="14">
        <f t="shared" si="38"/>
        <v>11838</v>
      </c>
      <c r="AH318" s="15">
        <f>'नमुना नंबर.९ सन-२०२५-२०२६'!I366+0</f>
        <v>40</v>
      </c>
      <c r="AI318" s="15">
        <f>'नमुना नंबर.९ सन-२०२५-२०२६'!F366+0</f>
        <v>93.282009758364325</v>
      </c>
      <c r="AJ318" s="14">
        <f>'नमुना नंबर.९ सन-२०२५-२०२६'!I366+0</f>
        <v>40</v>
      </c>
      <c r="AK318" s="14">
        <f>'नमुना नंबर.९ सन-२०२५-२०२६'!I366+0</f>
        <v>40</v>
      </c>
      <c r="AL318" s="14">
        <f>'नमुना नंबर.९ सन-२०२५-२०२६'!O366+0</f>
        <v>200</v>
      </c>
      <c r="AM318" s="15">
        <f t="shared" si="39"/>
        <v>373.28200975836432</v>
      </c>
      <c r="AN318" s="14"/>
      <c r="AO318" s="14"/>
      <c r="AP318" s="14"/>
      <c r="AQ318" s="14"/>
      <c r="AR318" s="14"/>
    </row>
    <row r="319" spans="1:44" ht="75" customHeight="1">
      <c r="B319" s="2">
        <v>655</v>
      </c>
      <c r="C319" s="31" t="s">
        <v>6</v>
      </c>
      <c r="D319" s="84" t="s">
        <v>1018</v>
      </c>
      <c r="G319" s="84" t="s">
        <v>7</v>
      </c>
      <c r="H319" s="84" t="s">
        <v>1033</v>
      </c>
      <c r="I319" s="36">
        <v>2023</v>
      </c>
      <c r="J319" s="36">
        <v>20</v>
      </c>
      <c r="K319" s="36">
        <v>20</v>
      </c>
      <c r="L319" s="76">
        <f t="shared" si="40"/>
        <v>400</v>
      </c>
      <c r="M319" s="75">
        <f t="shared" si="35"/>
        <v>37.174721189591082</v>
      </c>
      <c r="N319" s="36">
        <v>750</v>
      </c>
      <c r="O319" s="2">
        <v>15708</v>
      </c>
      <c r="P319" s="77">
        <f t="shared" si="37"/>
        <v>611821.56133828999</v>
      </c>
      <c r="Q319" s="78">
        <v>1</v>
      </c>
      <c r="R319" s="77">
        <v>1</v>
      </c>
      <c r="S319" s="77">
        <f t="shared" si="36"/>
        <v>611821.56133828999</v>
      </c>
      <c r="T319" s="89">
        <v>0.85</v>
      </c>
      <c r="Y319" s="75">
        <f>'नमुना नंबर.९ सन-२०२५-२०२६'!F367+'नमुना नंबर.९ सन-२०२५-२०२६'!I367+'नमुना नंबर.९ सन-२०२५-२०२६'!L367+'नमुना नंबर.९ सन-२०२५-२०२६'!O367</f>
        <v>520.04832713754638</v>
      </c>
      <c r="Z319" s="34"/>
      <c r="AA319" s="34"/>
      <c r="AB319" s="34"/>
      <c r="AC319" s="34"/>
      <c r="AD319" s="34"/>
      <c r="AE319" s="108" t="s">
        <v>1020</v>
      </c>
      <c r="AF319" s="117"/>
      <c r="AG319" s="14">
        <f t="shared" si="38"/>
        <v>16458</v>
      </c>
      <c r="AH319" s="15">
        <f>'नमुना नंबर.९ सन-२०२५-२०२६'!I367+0</f>
        <v>0</v>
      </c>
      <c r="AI319" s="15">
        <f>'नमुना नंबर.९ सन-२०२५-२०२६'!F367+0</f>
        <v>520.04832713754638</v>
      </c>
      <c r="AJ319" s="14">
        <f>'नमुना नंबर.९ सन-२०२५-२०२६'!I367+0</f>
        <v>0</v>
      </c>
      <c r="AK319" s="14">
        <f>'नमुना नंबर.९ सन-२०२५-२०२६'!I367+0</f>
        <v>0</v>
      </c>
      <c r="AL319" s="14">
        <f>'नमुना नंबर.९ सन-२०२५-२०२६'!O367+0</f>
        <v>0</v>
      </c>
      <c r="AM319" s="15">
        <f t="shared" si="39"/>
        <v>520.04832713754638</v>
      </c>
      <c r="AN319" s="14"/>
      <c r="AO319" s="14"/>
      <c r="AP319" s="11"/>
      <c r="AQ319" s="11"/>
      <c r="AR319" s="11"/>
    </row>
    <row r="320" spans="1:44" ht="75" customHeight="1">
      <c r="B320" s="2">
        <v>415</v>
      </c>
      <c r="C320" s="31" t="s">
        <v>92</v>
      </c>
      <c r="D320" s="32"/>
      <c r="G320" s="34"/>
      <c r="H320" s="84" t="s">
        <v>315</v>
      </c>
      <c r="I320" s="2">
        <v>2008</v>
      </c>
      <c r="J320" s="33">
        <v>20</v>
      </c>
      <c r="K320" s="33">
        <v>19</v>
      </c>
      <c r="L320" s="34">
        <f t="shared" si="40"/>
        <v>380</v>
      </c>
      <c r="M320" s="35">
        <f t="shared" si="35"/>
        <v>35.315985130111528</v>
      </c>
      <c r="N320" s="34">
        <v>750</v>
      </c>
      <c r="O320" s="2">
        <v>15708</v>
      </c>
      <c r="P320" s="35">
        <f t="shared" si="37"/>
        <v>581230.48327137553</v>
      </c>
      <c r="Q320" s="37">
        <v>0.8</v>
      </c>
      <c r="R320" s="35">
        <v>1</v>
      </c>
      <c r="S320" s="35">
        <f t="shared" si="36"/>
        <v>464984.38661710045</v>
      </c>
      <c r="T320" s="89">
        <v>0.85</v>
      </c>
      <c r="Y320" s="35">
        <f>'नमुना नंबर.९ सन-२०२५-२०२६'!F368+'नमुना नंबर.९ सन-२०२५-२०२६'!I368+'नमुना नंबर.९ सन-२०२५-२०२६'!L368+'नमुना नंबर.९ सन-२०२५-२०२६'!O368</f>
        <v>655.23672862453532</v>
      </c>
      <c r="Z320" s="34"/>
      <c r="AA320" s="34"/>
      <c r="AB320" s="34"/>
      <c r="AC320" s="34"/>
      <c r="AD320" s="34"/>
      <c r="AE320" s="106"/>
      <c r="AF320" s="114"/>
      <c r="AG320" s="9">
        <f t="shared" si="38"/>
        <v>16458</v>
      </c>
      <c r="AH320" s="13">
        <f>'नमुना नंबर.९ सन-२०२५-२०२६'!I368+0</f>
        <v>30</v>
      </c>
      <c r="AI320" s="13">
        <f>'नमुना नंबर.९ सन-२०२५-२०२६'!F368+0</f>
        <v>395.23672862453537</v>
      </c>
      <c r="AJ320" s="9">
        <f>'नमुना नंबर.९ सन-२०२५-२०२६'!I368+0</f>
        <v>30</v>
      </c>
      <c r="AK320" s="9">
        <f>'नमुना नंबर.९ सन-२०२५-२०२६'!I368+0</f>
        <v>30</v>
      </c>
      <c r="AL320" s="9">
        <f>'नमुना नंबर.९ सन-२०२५-२०२६'!O368+0</f>
        <v>200</v>
      </c>
      <c r="AM320" s="13">
        <f t="shared" si="39"/>
        <v>655.23672862453532</v>
      </c>
      <c r="AN320" s="9"/>
      <c r="AO320" s="9"/>
      <c r="AP320" s="9"/>
      <c r="AQ320" s="9"/>
      <c r="AR320" s="9"/>
    </row>
    <row r="321" spans="1:44" ht="75" customHeight="1">
      <c r="B321" s="2">
        <v>7</v>
      </c>
      <c r="C321" s="31" t="s">
        <v>6</v>
      </c>
      <c r="D321" s="32"/>
      <c r="G321" s="84" t="s">
        <v>7</v>
      </c>
      <c r="H321" s="84" t="s">
        <v>140</v>
      </c>
      <c r="I321" s="2">
        <v>1941</v>
      </c>
      <c r="J321" s="33">
        <v>34</v>
      </c>
      <c r="K321" s="33">
        <v>5</v>
      </c>
      <c r="L321" s="34">
        <f t="shared" si="40"/>
        <v>170</v>
      </c>
      <c r="M321" s="35">
        <f t="shared" si="35"/>
        <v>15.799256505576208</v>
      </c>
      <c r="N321" s="52">
        <v>750</v>
      </c>
      <c r="O321" s="2">
        <v>0</v>
      </c>
      <c r="P321" s="35">
        <f t="shared" si="37"/>
        <v>11849.442379182155</v>
      </c>
      <c r="Q321" s="36">
        <v>1</v>
      </c>
      <c r="R321" s="35">
        <v>1</v>
      </c>
      <c r="S321" s="35">
        <f t="shared" si="36"/>
        <v>11849.442379182155</v>
      </c>
      <c r="T321" s="89">
        <v>1.6</v>
      </c>
      <c r="Y321" s="35">
        <f>'नमुना नंबर.९ सन-२०२५-२०२६'!F370+'नमुना नंबर.९ सन-२०२५-२०२६'!I370+'नमुना नंबर.९ सन-२०२५-२०२६'!L370+'नमुना नंबर.९ सन-२०२५-२०२६'!O370</f>
        <v>18.959107806691449</v>
      </c>
      <c r="Z321" s="34"/>
      <c r="AA321" s="34"/>
      <c r="AB321" s="34"/>
      <c r="AC321" s="34"/>
      <c r="AD321" s="34"/>
      <c r="AE321" s="108" t="s">
        <v>1040</v>
      </c>
      <c r="AF321" s="117"/>
      <c r="AG321" s="14">
        <f t="shared" si="38"/>
        <v>750</v>
      </c>
      <c r="AH321" s="15">
        <f>'नमुना नंबर.९ सन-२०२५-२०२६'!I370+0</f>
        <v>0</v>
      </c>
      <c r="AI321" s="15">
        <f>'नमुना नंबर.९ सन-२०२५-२०२६'!F370+0</f>
        <v>18.959107806691449</v>
      </c>
      <c r="AJ321" s="14">
        <f>'नमुना नंबर.९ सन-२०२५-२०२६'!I370+0</f>
        <v>0</v>
      </c>
      <c r="AK321" s="14">
        <f>'नमुना नंबर.९ सन-२०२५-२०२६'!I370+0</f>
        <v>0</v>
      </c>
      <c r="AL321" s="14">
        <f>'नमुना नंबर.९ सन-२०२५-२०२६'!O370+0</f>
        <v>0</v>
      </c>
      <c r="AM321" s="15">
        <f t="shared" si="39"/>
        <v>18.959107806691449</v>
      </c>
      <c r="AN321" s="14"/>
      <c r="AO321" s="14"/>
      <c r="AP321" s="14"/>
      <c r="AQ321" s="14"/>
      <c r="AR321" s="14"/>
    </row>
    <row r="322" spans="1:44" ht="75" customHeight="1">
      <c r="B322" s="2">
        <v>309</v>
      </c>
      <c r="C322" s="31" t="s">
        <v>6</v>
      </c>
      <c r="D322" s="32"/>
      <c r="G322" s="84" t="s">
        <v>7</v>
      </c>
      <c r="H322" s="84" t="s">
        <v>282</v>
      </c>
      <c r="I322" s="2">
        <v>2001</v>
      </c>
      <c r="J322" s="33">
        <v>19</v>
      </c>
      <c r="K322" s="33">
        <v>30</v>
      </c>
      <c r="L322" s="34">
        <f t="shared" si="40"/>
        <v>570</v>
      </c>
      <c r="M322" s="35">
        <f t="shared" ref="M322:M385" si="41">L322/10.76</f>
        <v>52.973977695167285</v>
      </c>
      <c r="N322" s="34">
        <v>750</v>
      </c>
      <c r="O322" s="2">
        <v>11088</v>
      </c>
      <c r="P322" s="35">
        <f t="shared" si="37"/>
        <v>627105.94795539032</v>
      </c>
      <c r="Q322" s="37">
        <v>0.85</v>
      </c>
      <c r="R322" s="35">
        <v>1</v>
      </c>
      <c r="S322" s="35">
        <f t="shared" ref="S322:S385" si="42">M322*AG322*Q322*R322</f>
        <v>533040.05576208176</v>
      </c>
      <c r="T322" s="89">
        <v>0.75</v>
      </c>
      <c r="Y322" s="35">
        <f>'नमुना नंबर.९ सन-२०२५-२०२६'!F371+'नमुना नंबर.९ सन-२०२५-२०२६'!I371+'नमुना नंबर.९ सन-२०२५-२०२६'!L371+'नमुना नंबर.९ सन-२०२५-२०२६'!O371</f>
        <v>1209.7800418215613</v>
      </c>
      <c r="Z322" s="34"/>
      <c r="AA322" s="34"/>
      <c r="AB322" s="34"/>
      <c r="AC322" s="34"/>
      <c r="AD322" s="34"/>
      <c r="AE322" s="106"/>
      <c r="AF322" s="114"/>
      <c r="AG322" s="9">
        <f t="shared" si="38"/>
        <v>11838</v>
      </c>
      <c r="AH322" s="13">
        <f>'नमुना नंबर.९ सन-२०२५-२०२६'!I371+0</f>
        <v>30</v>
      </c>
      <c r="AI322" s="13">
        <f>'नमुना नंबर.९ सन-२०२५-२०२६'!F371+0</f>
        <v>399.78004182156133</v>
      </c>
      <c r="AJ322" s="9">
        <f>'नमुना नंबर.९ सन-२०२५-२०२६'!I371+0</f>
        <v>30</v>
      </c>
      <c r="AK322" s="9">
        <f>'नमुना नंबर.९ सन-२०२५-२०२६'!I371+0</f>
        <v>30</v>
      </c>
      <c r="AL322" s="9">
        <f>'नमुना नंबर.९ सन-२०२५-२०२६'!O371+0</f>
        <v>750</v>
      </c>
      <c r="AM322" s="13">
        <f t="shared" si="39"/>
        <v>1209.7800418215613</v>
      </c>
      <c r="AN322" s="9"/>
      <c r="AO322" s="9"/>
      <c r="AP322" s="9"/>
      <c r="AQ322" s="9"/>
      <c r="AR322" s="9"/>
    </row>
    <row r="323" spans="1:44" ht="75" customHeight="1">
      <c r="B323" s="2">
        <v>269</v>
      </c>
      <c r="C323" s="31" t="s">
        <v>6</v>
      </c>
      <c r="D323" s="32"/>
      <c r="G323" s="84" t="s">
        <v>7</v>
      </c>
      <c r="H323" s="84" t="s">
        <v>185</v>
      </c>
      <c r="I323" s="2">
        <v>1994</v>
      </c>
      <c r="J323" s="33">
        <v>22</v>
      </c>
      <c r="K323" s="33">
        <v>18</v>
      </c>
      <c r="L323" s="34">
        <f t="shared" si="40"/>
        <v>396</v>
      </c>
      <c r="M323" s="35">
        <f t="shared" si="41"/>
        <v>36.802973977695167</v>
      </c>
      <c r="N323" s="34">
        <v>750</v>
      </c>
      <c r="O323" s="2">
        <v>11088</v>
      </c>
      <c r="P323" s="35">
        <f t="shared" si="37"/>
        <v>435673.6059479554</v>
      </c>
      <c r="Q323" s="37">
        <v>0.85</v>
      </c>
      <c r="R323" s="35">
        <v>1</v>
      </c>
      <c r="S323" s="35">
        <f t="shared" si="42"/>
        <v>370322.56505576207</v>
      </c>
      <c r="T323" s="89">
        <v>0.75</v>
      </c>
      <c r="Y323" s="35">
        <f>'नमुना नंबर.९ सन-२०२५-२०२६'!F372+'नमुना नंबर.९ सन-२०२५-२०२६'!I372+'नमुना नंबर.९ सन-२०२५-२०२६'!L372+'नमुना नंबर.९ सन-२०२५-२०२६'!O372</f>
        <v>1087.7419237918216</v>
      </c>
      <c r="Z323" s="34"/>
      <c r="AA323" s="34"/>
      <c r="AB323" s="34"/>
      <c r="AC323" s="34"/>
      <c r="AD323" s="34"/>
      <c r="AE323" s="108"/>
      <c r="AF323" s="114"/>
      <c r="AG323" s="9">
        <f t="shared" si="38"/>
        <v>11838</v>
      </c>
      <c r="AH323" s="13">
        <f>'नमुना नंबर.९ सन-२०२५-२०२६'!I372+0</f>
        <v>30</v>
      </c>
      <c r="AI323" s="13">
        <f>'नमुना नंबर.९ सन-२०२५-२०२६'!F372+0</f>
        <v>277.74192379182159</v>
      </c>
      <c r="AJ323" s="9">
        <f>'नमुना नंबर.९ सन-२०२५-२०२६'!I372+0</f>
        <v>30</v>
      </c>
      <c r="AK323" s="9">
        <f>'नमुना नंबर.९ सन-२०२५-२०२६'!I372+0</f>
        <v>30</v>
      </c>
      <c r="AL323" s="9">
        <f>'नमुना नंबर.९ सन-२०२५-२०२६'!O372+0</f>
        <v>750</v>
      </c>
      <c r="AM323" s="13">
        <f t="shared" si="39"/>
        <v>1087.7419237918216</v>
      </c>
      <c r="AN323" s="9"/>
      <c r="AO323" s="9"/>
      <c r="AP323" s="9"/>
      <c r="AQ323" s="9"/>
      <c r="AR323" s="9"/>
    </row>
    <row r="324" spans="1:44" ht="75" customHeight="1">
      <c r="B324" s="2"/>
      <c r="C324" s="31" t="s">
        <v>6</v>
      </c>
      <c r="D324" s="32"/>
      <c r="H324" s="84" t="s">
        <v>836</v>
      </c>
      <c r="I324" s="36">
        <v>2023</v>
      </c>
      <c r="J324" s="36">
        <v>18</v>
      </c>
      <c r="K324" s="36">
        <v>20</v>
      </c>
      <c r="L324" s="76">
        <f t="shared" si="40"/>
        <v>360</v>
      </c>
      <c r="M324" s="75">
        <f t="shared" si="41"/>
        <v>33.457249070631974</v>
      </c>
      <c r="N324" s="36">
        <v>750</v>
      </c>
      <c r="O324" s="2">
        <v>15708</v>
      </c>
      <c r="P324" s="77">
        <f t="shared" si="37"/>
        <v>550639.40520446107</v>
      </c>
      <c r="Q324" s="78">
        <v>1</v>
      </c>
      <c r="R324" s="77">
        <v>1</v>
      </c>
      <c r="S324" s="77">
        <f t="shared" si="42"/>
        <v>550639.40520446107</v>
      </c>
      <c r="T324" s="89">
        <v>0.85</v>
      </c>
      <c r="Y324" s="75">
        <f>'नमुना नंबर.९ सन-२०२५-२०२६'!F373+'नमुना नंबर.९ सन-२०२५-२०२६'!I373+'नमुना नंबर.९ सन-२०२५-२०२६'!L373+'नमुना नंबर.९ सन-२०२५-२०२६'!O373</f>
        <v>728.04349442379203</v>
      </c>
      <c r="Z324" s="34"/>
      <c r="AA324" s="34"/>
      <c r="AB324" s="34"/>
      <c r="AC324" s="34"/>
      <c r="AD324" s="34"/>
      <c r="AE324" s="106"/>
      <c r="AF324" s="117"/>
      <c r="AG324" s="14">
        <f t="shared" si="38"/>
        <v>16458</v>
      </c>
      <c r="AH324" s="15">
        <f>'नमुना नंबर.९ सन-२०२५-२०२६'!I373+0</f>
        <v>30</v>
      </c>
      <c r="AI324" s="15">
        <f>'नमुना नंबर.९ सन-२०२५-२०२६'!F373+0</f>
        <v>468.04349442379197</v>
      </c>
      <c r="AJ324" s="14">
        <f>'नमुना नंबर.९ सन-२०२५-२०२६'!I373+0</f>
        <v>30</v>
      </c>
      <c r="AK324" s="14">
        <f>'नमुना नंबर.९ सन-२०२५-२०२६'!I373+0</f>
        <v>30</v>
      </c>
      <c r="AL324" s="14">
        <f>'नमुना नंबर.९ सन-२०२५-२०२६'!O373+0</f>
        <v>200</v>
      </c>
      <c r="AM324" s="15">
        <f t="shared" si="39"/>
        <v>728.04349442379203</v>
      </c>
      <c r="AN324" s="14"/>
      <c r="AO324" s="14"/>
      <c r="AP324" s="11"/>
      <c r="AQ324" s="11"/>
      <c r="AR324" s="11"/>
    </row>
    <row r="325" spans="1:44" ht="75" customHeight="1">
      <c r="B325" s="2">
        <v>359</v>
      </c>
      <c r="C325" s="31" t="s">
        <v>6</v>
      </c>
      <c r="D325" s="32"/>
      <c r="G325" s="151" t="s">
        <v>7</v>
      </c>
      <c r="H325" s="84" t="s">
        <v>296</v>
      </c>
      <c r="I325" s="2">
        <v>2007</v>
      </c>
      <c r="J325" s="33">
        <v>18</v>
      </c>
      <c r="K325" s="33">
        <v>18</v>
      </c>
      <c r="L325" s="34">
        <f t="shared" si="40"/>
        <v>324</v>
      </c>
      <c r="M325" s="35">
        <f t="shared" si="41"/>
        <v>30.111524163568774</v>
      </c>
      <c r="N325" s="34">
        <v>750</v>
      </c>
      <c r="O325" s="2">
        <v>11088</v>
      </c>
      <c r="P325" s="35">
        <f t="shared" si="37"/>
        <v>356460.22304832714</v>
      </c>
      <c r="Q325" s="37">
        <v>0.85</v>
      </c>
      <c r="R325" s="35">
        <v>1</v>
      </c>
      <c r="S325" s="35">
        <f t="shared" si="42"/>
        <v>302991.18959107809</v>
      </c>
      <c r="T325" s="89">
        <v>0.75</v>
      </c>
      <c r="Y325" s="35">
        <f>'नमुना नंबर.९ सन-२०२५-२०२६'!F374+'नमुना नंबर.९ सन-२०२५-२०२६'!I374+'नमुना नंबर.९ सन-२०२५-२०२६'!L374+'नमुना नंबर.९ सन-२०२५-२०२६'!O374</f>
        <v>1037.2433921933084</v>
      </c>
      <c r="Z325" s="34"/>
      <c r="AA325" s="34"/>
      <c r="AB325" s="34"/>
      <c r="AC325" s="34"/>
      <c r="AD325" s="34"/>
      <c r="AE325" s="106"/>
      <c r="AF325" s="114"/>
      <c r="AG325" s="10">
        <f t="shared" si="38"/>
        <v>11838</v>
      </c>
      <c r="AH325" s="16">
        <f>'नमुना नंबर.९ सन-२०२५-२०२६'!I374+0</f>
        <v>30</v>
      </c>
      <c r="AI325" s="16">
        <f>'नमुना नंबर.९ सन-२०२५-२०२६'!F374+0</f>
        <v>227.24339219330855</v>
      </c>
      <c r="AJ325" s="10">
        <f>'नमुना नंबर.९ सन-२०२५-२०२६'!I374+0</f>
        <v>30</v>
      </c>
      <c r="AK325" s="10">
        <f>'नमुना नंबर.९ सन-२०२५-२०२६'!I374+0</f>
        <v>30</v>
      </c>
      <c r="AL325" s="10">
        <f>'नमुना नंबर.९ सन-२०२५-२०२६'!O374+0</f>
        <v>750</v>
      </c>
      <c r="AM325" s="16">
        <f t="shared" si="39"/>
        <v>1037.2433921933084</v>
      </c>
    </row>
    <row r="326" spans="1:44" ht="75" customHeight="1">
      <c r="B326" s="2">
        <v>619</v>
      </c>
      <c r="C326" s="43" t="s">
        <v>818</v>
      </c>
      <c r="D326" s="32"/>
      <c r="G326" s="84" t="s">
        <v>7</v>
      </c>
      <c r="H326" s="84" t="s">
        <v>817</v>
      </c>
      <c r="I326" s="2">
        <v>2021</v>
      </c>
      <c r="J326" s="33">
        <v>12</v>
      </c>
      <c r="K326" s="33">
        <v>36</v>
      </c>
      <c r="L326" s="34">
        <f t="shared" si="40"/>
        <v>432</v>
      </c>
      <c r="M326" s="35">
        <f t="shared" si="41"/>
        <v>40.148698884758367</v>
      </c>
      <c r="N326" s="34">
        <v>750</v>
      </c>
      <c r="O326" s="2">
        <v>15708</v>
      </c>
      <c r="P326" s="77">
        <f t="shared" si="37"/>
        <v>660767.28624535317</v>
      </c>
      <c r="Q326" s="78">
        <v>0.95</v>
      </c>
      <c r="R326" s="77">
        <v>1</v>
      </c>
      <c r="S326" s="77">
        <f t="shared" si="42"/>
        <v>627728.92193308542</v>
      </c>
      <c r="T326" s="89">
        <v>0.85</v>
      </c>
      <c r="Y326" s="35">
        <f>'नमुना नंबर.९ सन-२०२५-२०२६'!F375+'नमुना नंबर.९ सन-२०२५-२०२६'!I375+'नमुना नंबर.९ सन-२०२५-२०२६'!L375+'नमुना नंबर.९ सन-२०२५-२०२६'!O375</f>
        <v>533.56958364312254</v>
      </c>
      <c r="Z326" s="34"/>
      <c r="AA326" s="34"/>
      <c r="AB326" s="34"/>
      <c r="AC326" s="34"/>
      <c r="AD326" s="34"/>
      <c r="AE326" s="106"/>
      <c r="AF326" s="114"/>
      <c r="AG326" s="10">
        <f t="shared" si="38"/>
        <v>16458</v>
      </c>
      <c r="AH326" s="16">
        <f>'नमुना नंबर.९ सन-२०२५-२०२६'!I375+0</f>
        <v>0</v>
      </c>
      <c r="AI326" s="16">
        <f>'नमुना नंबर.९ सन-२०२५-२०२६'!F375+0</f>
        <v>533.56958364312254</v>
      </c>
      <c r="AJ326" s="10">
        <f>'नमुना नंबर.९ सन-२०२५-२०२६'!I375+0</f>
        <v>0</v>
      </c>
      <c r="AK326" s="10">
        <f>'नमुना नंबर.९ सन-२०२५-२०२६'!I375+0</f>
        <v>0</v>
      </c>
      <c r="AL326" s="10">
        <f>'नमुना नंबर.९ सन-२०२५-२०२६'!O375+0</f>
        <v>0</v>
      </c>
      <c r="AM326" s="16">
        <f t="shared" si="39"/>
        <v>533.56958364312254</v>
      </c>
    </row>
    <row r="327" spans="1:44" ht="75" customHeight="1">
      <c r="A327" s="22"/>
      <c r="B327" s="2">
        <v>690</v>
      </c>
      <c r="C327" s="31" t="s">
        <v>1184</v>
      </c>
      <c r="D327" s="32"/>
      <c r="G327" s="153"/>
      <c r="H327" s="84" t="s">
        <v>1100</v>
      </c>
      <c r="I327" s="36">
        <v>2025</v>
      </c>
      <c r="J327" s="36">
        <v>18</v>
      </c>
      <c r="K327" s="36">
        <v>20</v>
      </c>
      <c r="L327" s="81">
        <f t="shared" si="40"/>
        <v>360</v>
      </c>
      <c r="M327" s="75">
        <f t="shared" si="41"/>
        <v>33.457249070631974</v>
      </c>
      <c r="N327" s="36">
        <v>750</v>
      </c>
      <c r="O327" s="36">
        <v>15708</v>
      </c>
      <c r="P327" s="77">
        <f t="shared" si="37"/>
        <v>550639.40520446107</v>
      </c>
      <c r="Q327" s="78">
        <v>1</v>
      </c>
      <c r="R327" s="77">
        <v>1</v>
      </c>
      <c r="S327" s="77">
        <f t="shared" si="42"/>
        <v>550639.40520446107</v>
      </c>
      <c r="T327" s="89">
        <v>0.85</v>
      </c>
      <c r="Y327" s="75">
        <f>'नमुना नंबर.९ सन-२०२५-२०२६'!F377+'नमुना नंबर.९ सन-२०२५-२०२६'!I377+'नमुना नंबर.९ सन-२०२५-२०२६'!L377+'नमुना नंबर.९ सन-२०२५-२०२६'!O377</f>
        <v>468.04349442379197</v>
      </c>
      <c r="Z327" s="34"/>
      <c r="AA327" s="34"/>
      <c r="AB327" s="34"/>
      <c r="AC327" s="34"/>
      <c r="AD327" s="34"/>
      <c r="AE327" s="106"/>
      <c r="AF327" s="117"/>
      <c r="AG327" s="14">
        <f t="shared" si="38"/>
        <v>16458</v>
      </c>
      <c r="AH327" s="15">
        <f>'नमुना नंबर.९ सन-२०२५-२०२६'!I377+0</f>
        <v>0</v>
      </c>
      <c r="AI327" s="15">
        <f>'नमुना नंबर.९ सन-२०२५-२०२६'!F377+0</f>
        <v>468.04349442379197</v>
      </c>
      <c r="AJ327" s="14">
        <f>'नमुना नंबर.९ सन-२०२५-२०२६'!I377+0</f>
        <v>0</v>
      </c>
      <c r="AK327" s="14">
        <f>'नमुना नंबर.९ सन-२०२५-२०२६'!I377+0</f>
        <v>0</v>
      </c>
      <c r="AL327" s="14">
        <f>'नमुना नंबर.९ सन-२०२५-२०२६'!O377+0</f>
        <v>0</v>
      </c>
      <c r="AM327" s="15">
        <f t="shared" si="39"/>
        <v>468.04349442379197</v>
      </c>
      <c r="AN327" s="14"/>
      <c r="AO327" s="14"/>
      <c r="AP327" s="20"/>
      <c r="AQ327" s="20"/>
      <c r="AR327" s="20"/>
    </row>
    <row r="328" spans="1:44" ht="75" customHeight="1">
      <c r="B328" s="2">
        <v>2</v>
      </c>
      <c r="C328" s="31" t="s">
        <v>6</v>
      </c>
      <c r="D328" s="32"/>
      <c r="G328" s="34"/>
      <c r="H328" s="84" t="s">
        <v>383</v>
      </c>
      <c r="I328" s="2">
        <v>2014</v>
      </c>
      <c r="J328" s="33">
        <v>29</v>
      </c>
      <c r="K328" s="33">
        <v>22</v>
      </c>
      <c r="L328" s="34">
        <f t="shared" si="40"/>
        <v>638</v>
      </c>
      <c r="M328" s="35">
        <f t="shared" si="41"/>
        <v>59.293680297397771</v>
      </c>
      <c r="N328" s="34">
        <v>750</v>
      </c>
      <c r="O328" s="34">
        <v>15708</v>
      </c>
      <c r="P328" s="35">
        <f t="shared" si="37"/>
        <v>975855.39033457253</v>
      </c>
      <c r="Q328" s="37">
        <v>0.95</v>
      </c>
      <c r="R328" s="36">
        <v>1</v>
      </c>
      <c r="S328" s="35">
        <f t="shared" si="42"/>
        <v>927062.62081784382</v>
      </c>
      <c r="T328" s="89">
        <v>0.85</v>
      </c>
      <c r="Y328" s="35">
        <f>'नमुना नंबर.९ सन-२०२५-२०२६'!F378+'नमुना नंबर.९ सन-२०२५-२०२६'!I378+'नमुना नंबर.९ सन-२०२५-२०२६'!L378+'नमुना नंबर.९ सन-२०२५-२०२६'!O378</f>
        <v>848.0032276951672</v>
      </c>
      <c r="Z328" s="34"/>
      <c r="AA328" s="34"/>
      <c r="AB328" s="34"/>
      <c r="AC328" s="34"/>
      <c r="AD328" s="34"/>
      <c r="AE328" s="106"/>
      <c r="AF328" s="116"/>
      <c r="AG328" s="11">
        <f t="shared" si="38"/>
        <v>16458</v>
      </c>
      <c r="AH328" s="12">
        <f>'नमुना नंबर.९ सन-२०२५-२०२६'!I378+0</f>
        <v>30</v>
      </c>
      <c r="AI328" s="12">
        <f>'नमुना नंबर.९ सन-२०२५-२०२६'!F378+0</f>
        <v>788.0032276951672</v>
      </c>
      <c r="AJ328" s="11">
        <f>'नमुना नंबर.९ सन-२०२५-२०२६'!I378+0</f>
        <v>30</v>
      </c>
      <c r="AK328" s="11">
        <f>'नमुना नंबर.९ सन-२०२५-२०२६'!I378+0</f>
        <v>30</v>
      </c>
      <c r="AL328" s="11">
        <f>'नमुना नंबर.९ सन-२०२५-२०२६'!O378+0</f>
        <v>0</v>
      </c>
      <c r="AM328" s="12">
        <f t="shared" si="39"/>
        <v>848.0032276951672</v>
      </c>
      <c r="AN328" s="11"/>
      <c r="AO328" s="11"/>
      <c r="AP328" s="11"/>
      <c r="AQ328" s="11"/>
      <c r="AR328" s="11"/>
    </row>
    <row r="329" spans="1:44" ht="75" customHeight="1">
      <c r="B329" s="2">
        <v>672</v>
      </c>
      <c r="C329" s="31" t="s">
        <v>6</v>
      </c>
      <c r="D329" s="84" t="s">
        <v>1053</v>
      </c>
      <c r="H329" s="84" t="s">
        <v>1082</v>
      </c>
      <c r="I329" s="36">
        <v>2024</v>
      </c>
      <c r="J329" s="36">
        <v>16</v>
      </c>
      <c r="K329" s="36">
        <v>20</v>
      </c>
      <c r="L329" s="76">
        <f t="shared" si="40"/>
        <v>320</v>
      </c>
      <c r="M329" s="75">
        <f t="shared" si="41"/>
        <v>29.739776951672862</v>
      </c>
      <c r="N329" s="36">
        <v>750</v>
      </c>
      <c r="O329" s="2">
        <v>15708</v>
      </c>
      <c r="P329" s="77">
        <f t="shared" si="37"/>
        <v>489457.24907063198</v>
      </c>
      <c r="Q329" s="78">
        <v>1</v>
      </c>
      <c r="R329" s="77">
        <v>1</v>
      </c>
      <c r="S329" s="77">
        <f t="shared" si="42"/>
        <v>489457.24907063198</v>
      </c>
      <c r="T329" s="89">
        <v>0.85</v>
      </c>
      <c r="Y329" s="75">
        <f>'नमुना नंबर.९ सन-२०२५-२०२६'!F379+'नमुना नंबर.९ सन-२०२५-२०२६'!I379+'नमुना नंबर.९ सन-२०२५-२०२६'!L379+'नमुना नंबर.९ सन-२०२५-२०२६'!O379</f>
        <v>416.03866171003716</v>
      </c>
      <c r="Z329" s="34"/>
      <c r="AA329" s="34"/>
      <c r="AB329" s="34"/>
      <c r="AC329" s="34"/>
      <c r="AD329" s="34"/>
      <c r="AE329" s="108" t="s">
        <v>1031</v>
      </c>
      <c r="AF329" s="117"/>
      <c r="AG329" s="14">
        <f t="shared" si="38"/>
        <v>16458</v>
      </c>
      <c r="AH329" s="15">
        <f>'नमुना नंबर.९ सन-२०२५-२०२६'!I379+0</f>
        <v>0</v>
      </c>
      <c r="AI329" s="15">
        <f>'नमुना नंबर.९ सन-२०२५-२०२६'!F379+0</f>
        <v>416.03866171003716</v>
      </c>
      <c r="AJ329" s="14">
        <f>'नमुना नंबर.९ सन-२०२५-२०२६'!I379+0</f>
        <v>0</v>
      </c>
      <c r="AK329" s="14">
        <f>'नमुना नंबर.९ सन-२०२५-२०२६'!I379+0</f>
        <v>0</v>
      </c>
      <c r="AL329" s="14">
        <f>'नमुना नंबर.९ सन-२०२५-२०२६'!O379+0</f>
        <v>0</v>
      </c>
      <c r="AM329" s="15">
        <f t="shared" si="39"/>
        <v>416.03866171003716</v>
      </c>
      <c r="AN329" s="14"/>
      <c r="AO329" s="14"/>
      <c r="AP329" s="11"/>
      <c r="AQ329" s="11"/>
      <c r="AR329" s="11"/>
    </row>
    <row r="330" spans="1:44" ht="75" customHeight="1">
      <c r="B330" s="2">
        <v>287</v>
      </c>
      <c r="C330" s="31" t="s">
        <v>60</v>
      </c>
      <c r="D330" s="32"/>
      <c r="G330" s="84" t="s">
        <v>7</v>
      </c>
      <c r="H330" s="84" t="s">
        <v>273</v>
      </c>
      <c r="I330" s="2">
        <v>2001</v>
      </c>
      <c r="J330" s="33">
        <v>25</v>
      </c>
      <c r="K330" s="33">
        <v>30</v>
      </c>
      <c r="L330" s="34">
        <f t="shared" si="40"/>
        <v>750</v>
      </c>
      <c r="M330" s="35">
        <f t="shared" si="41"/>
        <v>69.702602230483279</v>
      </c>
      <c r="N330" s="34">
        <v>750</v>
      </c>
      <c r="O330" s="2">
        <v>15708</v>
      </c>
      <c r="P330" s="35">
        <f t="shared" si="37"/>
        <v>1147165.4275092939</v>
      </c>
      <c r="Q330" s="37">
        <v>0.8</v>
      </c>
      <c r="R330" s="35">
        <v>1</v>
      </c>
      <c r="S330" s="35">
        <f t="shared" si="42"/>
        <v>917732.34200743516</v>
      </c>
      <c r="T330" s="89">
        <v>0.85</v>
      </c>
      <c r="Y330" s="35">
        <f>'नमुना नंबर.९ सन-२०२५-२०२६'!F380+'नमुना नंबर.९ सन-२०२५-२०२६'!I380+'नमुना नंबर.९ सन-२०२५-२०२६'!L380+'नमुना नंबर.९ सन-२०२५-२०२६'!O380</f>
        <v>780.07249070631985</v>
      </c>
      <c r="Z330" s="34"/>
      <c r="AA330" s="34"/>
      <c r="AB330" s="34"/>
      <c r="AC330" s="34"/>
      <c r="AD330" s="34"/>
      <c r="AE330" s="108" t="s">
        <v>1118</v>
      </c>
      <c r="AF330" s="114"/>
      <c r="AG330" s="10">
        <f t="shared" si="38"/>
        <v>16458</v>
      </c>
      <c r="AH330" s="16">
        <f>'नमुना नंबर.९ सन-२०२५-२०२६'!I380+0</f>
        <v>0</v>
      </c>
      <c r="AI330" s="16">
        <f>'नमुना नंबर.९ सन-२०२५-२०२६'!F380+0</f>
        <v>780.07249070631985</v>
      </c>
      <c r="AJ330" s="10">
        <f>'नमुना नंबर.९ सन-२०२५-२०२६'!I380+0</f>
        <v>0</v>
      </c>
      <c r="AK330" s="10">
        <f>'नमुना नंबर.९ सन-२०२५-२०२६'!I380+0</f>
        <v>0</v>
      </c>
      <c r="AL330" s="10">
        <f>'नमुना नंबर.९ सन-२०२५-२०२६'!O380+0</f>
        <v>0</v>
      </c>
      <c r="AM330" s="16">
        <f t="shared" si="39"/>
        <v>780.07249070631985</v>
      </c>
    </row>
    <row r="331" spans="1:44" ht="75" customHeight="1">
      <c r="B331" s="2">
        <v>114</v>
      </c>
      <c r="C331" s="31" t="s">
        <v>6</v>
      </c>
      <c r="D331" s="32"/>
      <c r="G331" s="34"/>
      <c r="H331" s="38" t="s">
        <v>187</v>
      </c>
      <c r="I331" s="2">
        <v>2016</v>
      </c>
      <c r="J331" s="33">
        <v>13</v>
      </c>
      <c r="K331" s="33">
        <v>24</v>
      </c>
      <c r="L331" s="34">
        <f t="shared" si="40"/>
        <v>312</v>
      </c>
      <c r="M331" s="35">
        <f t="shared" si="41"/>
        <v>28.996282527881043</v>
      </c>
      <c r="N331" s="34">
        <v>750</v>
      </c>
      <c r="O331" s="2">
        <v>15708</v>
      </c>
      <c r="P331" s="35">
        <f t="shared" ref="P331:P394" si="43">M331*AG331</f>
        <v>477220.81784386619</v>
      </c>
      <c r="Q331" s="37">
        <v>0.95</v>
      </c>
      <c r="R331" s="35">
        <v>1</v>
      </c>
      <c r="S331" s="35">
        <f t="shared" si="42"/>
        <v>453359.77695167286</v>
      </c>
      <c r="T331" s="89">
        <v>0.85</v>
      </c>
      <c r="Y331" s="35">
        <f>'नमुना नंबर.९ सन-२०२५-२०२६'!F381+'नमुना नंबर.९ सन-२०२५-२०२६'!I381+'नमुना नंबर.९ सन-२०२५-२०२६'!L381+'नमुना नंबर.९ सन-२०२५-२०२६'!O381</f>
        <v>1195.355810408922</v>
      </c>
      <c r="Z331" s="34"/>
      <c r="AA331" s="34"/>
      <c r="AB331" s="34"/>
      <c r="AC331" s="34"/>
      <c r="AD331" s="34"/>
      <c r="AE331" s="108"/>
      <c r="AF331" s="117"/>
      <c r="AG331" s="14">
        <f t="shared" ref="AG331:AG361" si="44">SUM(N331:O331)</f>
        <v>16458</v>
      </c>
      <c r="AH331" s="15">
        <f>'नमुना नंबर.९ सन-२०२५-२०२६'!I381+0</f>
        <v>30</v>
      </c>
      <c r="AI331" s="15">
        <f>'नमुना नंबर.९ सन-२०२५-२०२६'!F381+0</f>
        <v>385.35581040892191</v>
      </c>
      <c r="AJ331" s="14">
        <f>'नमुना नंबर.९ सन-२०२५-२०२६'!I381+0</f>
        <v>30</v>
      </c>
      <c r="AK331" s="14">
        <f>'नमुना नंबर.९ सन-२०२५-२०२६'!I381+0</f>
        <v>30</v>
      </c>
      <c r="AL331" s="14">
        <f>'नमुना नंबर.९ सन-२०२५-२०२६'!O381+0</f>
        <v>750</v>
      </c>
      <c r="AM331" s="15">
        <f t="shared" ref="AM331:AM361" si="45">AI331+AJ331+AK331+AL331</f>
        <v>1195.355810408922</v>
      </c>
      <c r="AN331" s="14"/>
      <c r="AO331" s="14"/>
      <c r="AP331" s="14"/>
      <c r="AQ331" s="14"/>
      <c r="AR331" s="14"/>
    </row>
    <row r="332" spans="1:44" ht="75" customHeight="1">
      <c r="B332" s="2">
        <v>227</v>
      </c>
      <c r="C332" s="31" t="s">
        <v>6</v>
      </c>
      <c r="D332" s="32"/>
      <c r="G332" s="84" t="s">
        <v>7</v>
      </c>
      <c r="H332" s="84" t="s">
        <v>241</v>
      </c>
      <c r="I332" s="2">
        <v>2007</v>
      </c>
      <c r="J332" s="33">
        <v>24</v>
      </c>
      <c r="K332" s="33">
        <v>22</v>
      </c>
      <c r="L332" s="34">
        <f t="shared" si="40"/>
        <v>528</v>
      </c>
      <c r="M332" s="35">
        <f t="shared" si="41"/>
        <v>49.070631970260223</v>
      </c>
      <c r="N332" s="34">
        <v>750</v>
      </c>
      <c r="O332" s="2">
        <v>15708</v>
      </c>
      <c r="P332" s="35">
        <f t="shared" si="43"/>
        <v>807604.46096654271</v>
      </c>
      <c r="Q332" s="37">
        <v>0.8</v>
      </c>
      <c r="R332" s="35">
        <v>1</v>
      </c>
      <c r="S332" s="35">
        <f t="shared" si="42"/>
        <v>646083.56877323426</v>
      </c>
      <c r="T332" s="89">
        <v>0.85</v>
      </c>
      <c r="Y332" s="35">
        <f>'नमुना नंबर.९ सन-२०२५-२०२६'!F382+'नमुना नंबर.९ सन-२०२५-२०२६'!I382+'नमुना नंबर.९ सन-२०२५-२०२६'!L382+'नमुना नंबर.९ सन-२०२५-२०२६'!O382</f>
        <v>1359.171033457249</v>
      </c>
      <c r="Z332" s="34"/>
      <c r="AA332" s="34"/>
      <c r="AB332" s="34"/>
      <c r="AC332" s="34"/>
      <c r="AD332" s="34"/>
      <c r="AE332" s="106"/>
      <c r="AF332" s="114"/>
      <c r="AG332" s="10">
        <f t="shared" si="44"/>
        <v>16458</v>
      </c>
      <c r="AH332" s="16">
        <f>'नमुना नंबर.९ सन-२०२५-२०२६'!I382+0</f>
        <v>30</v>
      </c>
      <c r="AI332" s="16">
        <f>'नमुना नंबर.९ सन-२०२५-२०२६'!F382+0</f>
        <v>549.17103345724911</v>
      </c>
      <c r="AJ332" s="10">
        <f>'नमुना नंबर.९ सन-२०२५-२०२६'!I382+0</f>
        <v>30</v>
      </c>
      <c r="AK332" s="10">
        <f>'नमुना नंबर.९ सन-२०२५-२०२६'!I382+0</f>
        <v>30</v>
      </c>
      <c r="AL332" s="10">
        <f>'नमुना नंबर.९ सन-२०२५-२०२६'!O382+0</f>
        <v>750</v>
      </c>
      <c r="AM332" s="16">
        <f t="shared" si="45"/>
        <v>1359.171033457249</v>
      </c>
    </row>
    <row r="333" spans="1:44" ht="75" customHeight="1">
      <c r="B333" s="2">
        <v>59</v>
      </c>
      <c r="C333" s="31" t="s">
        <v>6</v>
      </c>
      <c r="D333" s="32"/>
      <c r="H333" s="84" t="s">
        <v>158</v>
      </c>
      <c r="I333" s="2">
        <v>2014</v>
      </c>
      <c r="J333" s="33">
        <v>23</v>
      </c>
      <c r="K333" s="33">
        <v>28</v>
      </c>
      <c r="L333" s="34">
        <f t="shared" si="40"/>
        <v>644</v>
      </c>
      <c r="M333" s="35">
        <f t="shared" si="41"/>
        <v>59.85130111524164</v>
      </c>
      <c r="N333" s="34">
        <v>750</v>
      </c>
      <c r="O333" s="2">
        <v>15708</v>
      </c>
      <c r="P333" s="35">
        <f t="shared" si="43"/>
        <v>985032.71375464695</v>
      </c>
      <c r="Q333" s="37">
        <v>0.95</v>
      </c>
      <c r="R333" s="35">
        <v>1</v>
      </c>
      <c r="S333" s="35">
        <f t="shared" si="42"/>
        <v>935781.07806691458</v>
      </c>
      <c r="T333" s="89">
        <v>0.85</v>
      </c>
      <c r="Y333" s="35">
        <f>'नमुना नंबर.९ सन-२०२५-२०२६'!F384+'नमुना नंबर.९ सन-२०२५-२०२६'!I384+'नमुना नंबर.९ सन-२०२५-२०२६'!L384+'नमुना नंबर.९ सन-२०२५-२०२६'!O384</f>
        <v>1605.4139163568775</v>
      </c>
      <c r="Z333" s="34"/>
      <c r="AA333" s="34"/>
      <c r="AB333" s="34"/>
      <c r="AC333" s="34"/>
      <c r="AD333" s="34"/>
      <c r="AE333" s="106"/>
      <c r="AF333" s="114"/>
      <c r="AG333" s="9">
        <f t="shared" si="44"/>
        <v>16458</v>
      </c>
      <c r="AH333" s="13">
        <f>'नमुना नंबर.९ सन-२०२५-२०२६'!I384+0</f>
        <v>30</v>
      </c>
      <c r="AI333" s="13">
        <f>'नमुना नंबर.९ सन-२०२५-२०२६'!F384+0</f>
        <v>795.41391635687739</v>
      </c>
      <c r="AJ333" s="9">
        <f>'नमुना नंबर.९ सन-२०२५-२०२६'!I384+0</f>
        <v>30</v>
      </c>
      <c r="AK333" s="9">
        <f>'नमुना नंबर.९ सन-२०२५-२०२६'!I384+0</f>
        <v>30</v>
      </c>
      <c r="AL333" s="9">
        <f>'नमुना नंबर.९ सन-२०२५-२०२६'!O384+0</f>
        <v>750</v>
      </c>
      <c r="AM333" s="13">
        <f t="shared" si="45"/>
        <v>1605.4139163568775</v>
      </c>
      <c r="AN333" s="9"/>
      <c r="AO333" s="9"/>
      <c r="AP333" s="9"/>
      <c r="AQ333" s="9"/>
      <c r="AR333" s="9"/>
    </row>
    <row r="334" spans="1:44" ht="75" customHeight="1">
      <c r="B334" s="2">
        <v>65</v>
      </c>
      <c r="C334" s="31" t="s">
        <v>6</v>
      </c>
      <c r="D334" s="32"/>
      <c r="G334" s="84" t="s">
        <v>7</v>
      </c>
      <c r="H334" s="38" t="s">
        <v>1057</v>
      </c>
      <c r="I334" s="2">
        <v>2017</v>
      </c>
      <c r="J334" s="33">
        <v>16</v>
      </c>
      <c r="K334" s="33">
        <v>19</v>
      </c>
      <c r="L334" s="34">
        <f t="shared" si="40"/>
        <v>304</v>
      </c>
      <c r="M334" s="35">
        <f t="shared" si="41"/>
        <v>28.25278810408922</v>
      </c>
      <c r="N334" s="34">
        <v>750</v>
      </c>
      <c r="O334" s="2">
        <v>15708</v>
      </c>
      <c r="P334" s="35">
        <f t="shared" si="43"/>
        <v>464984.38661710039</v>
      </c>
      <c r="Q334" s="37">
        <v>1</v>
      </c>
      <c r="R334" s="35">
        <v>1</v>
      </c>
      <c r="S334" s="35">
        <f t="shared" si="42"/>
        <v>464984.38661710039</v>
      </c>
      <c r="T334" s="89">
        <v>0.85</v>
      </c>
      <c r="Y334" s="35">
        <f>'नमुना नंबर.९ सन-२०२५-२०२६'!F385+'नमुना नंबर.९ सन-२०२५-२०२६'!I385+'नमुना नंबर.९ सन-२०२५-२०२६'!L385+'नमुना नंबर.९ सन-२०२५-२०२६'!O385</f>
        <v>675.23672862453532</v>
      </c>
      <c r="Z334" s="34"/>
      <c r="AA334" s="34"/>
      <c r="AB334" s="34"/>
      <c r="AC334" s="34"/>
      <c r="AD334" s="34"/>
      <c r="AE334" s="106"/>
      <c r="AF334" s="117"/>
      <c r="AG334" s="14">
        <f t="shared" si="44"/>
        <v>16458</v>
      </c>
      <c r="AH334" s="15">
        <f>'नमुना नंबर.९ सन-२०२५-२०२६'!I385+0</f>
        <v>40</v>
      </c>
      <c r="AI334" s="15">
        <f>'नमुना नंबर.९ सन-२०२५-२०२६'!F385+0</f>
        <v>395.23672862453532</v>
      </c>
      <c r="AJ334" s="14">
        <f>'नमुना नंबर.९ सन-२०२५-२०२६'!I385+0</f>
        <v>40</v>
      </c>
      <c r="AK334" s="14">
        <f>'नमुना नंबर.९ सन-२०२५-२०२६'!I385+0</f>
        <v>40</v>
      </c>
      <c r="AL334" s="14">
        <f>'नमुना नंबर.९ सन-२०२५-२०२६'!O385+0</f>
        <v>200</v>
      </c>
      <c r="AM334" s="15">
        <f t="shared" si="45"/>
        <v>675.23672862453532</v>
      </c>
      <c r="AN334" s="14"/>
      <c r="AO334" s="14"/>
      <c r="AP334" s="14"/>
      <c r="AQ334" s="14"/>
      <c r="AR334" s="14"/>
    </row>
    <row r="335" spans="1:44" ht="75" customHeight="1">
      <c r="A335" s="22"/>
      <c r="B335" s="2">
        <v>694</v>
      </c>
      <c r="C335" s="31" t="s">
        <v>1218</v>
      </c>
      <c r="D335" s="32"/>
      <c r="G335" s="153"/>
      <c r="H335" s="84" t="s">
        <v>1100</v>
      </c>
      <c r="I335" s="36">
        <v>2025</v>
      </c>
      <c r="J335" s="36">
        <v>24</v>
      </c>
      <c r="K335" s="36">
        <v>28</v>
      </c>
      <c r="L335" s="81">
        <f t="shared" si="40"/>
        <v>672</v>
      </c>
      <c r="M335" s="75">
        <f t="shared" si="41"/>
        <v>62.45353159851301</v>
      </c>
      <c r="N335" s="36">
        <v>750</v>
      </c>
      <c r="O335" s="36">
        <v>15708</v>
      </c>
      <c r="P335" s="77">
        <f t="shared" si="43"/>
        <v>1027860.2230483271</v>
      </c>
      <c r="Q335" s="78">
        <v>1</v>
      </c>
      <c r="R335" s="77">
        <v>1</v>
      </c>
      <c r="S335" s="77">
        <f t="shared" si="42"/>
        <v>1027860.2230483271</v>
      </c>
      <c r="T335" s="89">
        <v>0.85</v>
      </c>
      <c r="Y335" s="75">
        <f>'नमुना नंबर.९ सन-२०२५-२०२६'!F386+'नमुना नंबर.९ सन-२०२५-२०२६'!I386+'नमुना नंबर.९ सन-२०२५-२०२६'!L386+'नमुना नंबर.९ सन-२०२५-२०२६'!O386</f>
        <v>873.68118959107801</v>
      </c>
      <c r="Z335" s="34"/>
      <c r="AA335" s="34"/>
      <c r="AB335" s="34"/>
      <c r="AC335" s="34"/>
      <c r="AD335" s="34"/>
      <c r="AE335" s="106"/>
      <c r="AF335" s="117"/>
      <c r="AG335" s="14">
        <f t="shared" si="44"/>
        <v>16458</v>
      </c>
      <c r="AH335" s="15">
        <f>'नमुना नंबर.९ सन-२०२५-२०२६'!I386+0</f>
        <v>0</v>
      </c>
      <c r="AI335" s="15">
        <f>'नमुना नंबर.९ सन-२०२५-२०२६'!F386+0</f>
        <v>873.68118959107801</v>
      </c>
      <c r="AJ335" s="14">
        <f>'नमुना नंबर.९ सन-२०२५-२०२६'!I386+0</f>
        <v>0</v>
      </c>
      <c r="AK335" s="14">
        <f>'नमुना नंबर.९ सन-२०२५-२०२६'!I386+0</f>
        <v>0</v>
      </c>
      <c r="AL335" s="14">
        <f>'नमुना नंबर.९ सन-२०२५-२०२६'!O386+0</f>
        <v>0</v>
      </c>
      <c r="AM335" s="15">
        <f t="shared" si="45"/>
        <v>873.68118959107801</v>
      </c>
      <c r="AN335" s="14"/>
      <c r="AO335" s="14"/>
      <c r="AP335" s="20"/>
      <c r="AQ335" s="20"/>
      <c r="AR335" s="20"/>
    </row>
    <row r="336" spans="1:44" ht="75" customHeight="1">
      <c r="B336" s="2">
        <v>345</v>
      </c>
      <c r="C336" s="31" t="s">
        <v>75</v>
      </c>
      <c r="D336" s="32"/>
      <c r="H336" s="84" t="s">
        <v>287</v>
      </c>
      <c r="I336" s="2">
        <v>2006</v>
      </c>
      <c r="J336" s="33">
        <v>18</v>
      </c>
      <c r="K336" s="33">
        <v>15</v>
      </c>
      <c r="L336" s="34">
        <f t="shared" si="40"/>
        <v>270</v>
      </c>
      <c r="M336" s="35">
        <f t="shared" si="41"/>
        <v>25.092936802973977</v>
      </c>
      <c r="N336" s="34">
        <v>750</v>
      </c>
      <c r="O336" s="2">
        <v>15708</v>
      </c>
      <c r="P336" s="35">
        <f t="shared" si="43"/>
        <v>412979.55390334572</v>
      </c>
      <c r="Q336" s="37">
        <v>0.8</v>
      </c>
      <c r="R336" s="35">
        <v>1</v>
      </c>
      <c r="S336" s="35">
        <f t="shared" si="42"/>
        <v>330383.64312267659</v>
      </c>
      <c r="T336" s="89">
        <v>0.85</v>
      </c>
      <c r="Y336" s="35">
        <f>'नमुना नंबर.९ सन-२०२५-२०२६'!F387+'नमुना नंबर.९ सन-२०२५-२०२६'!I387+'नमुना नंबर.९ सन-२०२५-२०२६'!L387+'नमुना नंबर.९ सन-२०२५-२०२६'!O387</f>
        <v>280.82609665427509</v>
      </c>
      <c r="Z336" s="34"/>
      <c r="AA336" s="34"/>
      <c r="AB336" s="34"/>
      <c r="AC336" s="34"/>
      <c r="AD336" s="34"/>
      <c r="AE336" s="106"/>
      <c r="AF336" s="114"/>
      <c r="AG336" s="10">
        <f t="shared" si="44"/>
        <v>16458</v>
      </c>
      <c r="AH336" s="16">
        <f>'नमुना नंबर.९ सन-२०२५-२०२६'!I387+0</f>
        <v>0</v>
      </c>
      <c r="AI336" s="16">
        <f>'नमुना नंबर.९ सन-२०२५-२०२६'!F387+0</f>
        <v>280.82609665427509</v>
      </c>
      <c r="AJ336" s="10">
        <f>'नमुना नंबर.९ सन-२०२५-२०२६'!I387+0</f>
        <v>0</v>
      </c>
      <c r="AK336" s="10">
        <f>'नमुना नंबर.९ सन-२०२५-२०२६'!I387+0</f>
        <v>0</v>
      </c>
      <c r="AL336" s="10">
        <f>'नमुना नंबर.९ सन-२०२५-२०२६'!O387+0</f>
        <v>0</v>
      </c>
      <c r="AM336" s="16">
        <f t="shared" si="45"/>
        <v>280.82609665427509</v>
      </c>
    </row>
    <row r="337" spans="1:44" ht="75" customHeight="1">
      <c r="B337" s="2">
        <v>38</v>
      </c>
      <c r="C337" s="31" t="s">
        <v>6</v>
      </c>
      <c r="D337" s="32"/>
      <c r="G337" s="151" t="s">
        <v>7</v>
      </c>
      <c r="H337" s="84" t="s">
        <v>153</v>
      </c>
      <c r="I337" s="2">
        <v>1936</v>
      </c>
      <c r="J337" s="33">
        <v>29</v>
      </c>
      <c r="K337" s="33">
        <v>49</v>
      </c>
      <c r="L337" s="34">
        <f t="shared" si="40"/>
        <v>1421</v>
      </c>
      <c r="M337" s="35">
        <f t="shared" si="41"/>
        <v>132.06319702602229</v>
      </c>
      <c r="N337" s="52">
        <v>750</v>
      </c>
      <c r="O337" s="2">
        <v>0</v>
      </c>
      <c r="P337" s="35">
        <f t="shared" si="43"/>
        <v>99047.397769516727</v>
      </c>
      <c r="Q337" s="36">
        <v>1</v>
      </c>
      <c r="R337" s="35">
        <v>1</v>
      </c>
      <c r="S337" s="35">
        <f t="shared" si="42"/>
        <v>99047.397769516727</v>
      </c>
      <c r="T337" s="89">
        <v>1.6</v>
      </c>
      <c r="Y337" s="35">
        <f>'नमुना नंबर.९ सन-२०२५-२०२६'!F388+'नमुना नंबर.९ सन-२०२५-२०२६'!I388+'नमुना नंबर.९ सन-२०२५-२०२६'!L388+'नमुना नंबर.९ सन-२०२५-२०२६'!O388</f>
        <v>158.47583643122675</v>
      </c>
      <c r="Z337" s="34"/>
      <c r="AA337" s="34"/>
      <c r="AB337" s="34"/>
      <c r="AC337" s="34"/>
      <c r="AD337" s="34"/>
      <c r="AE337" s="106"/>
      <c r="AF337" s="117"/>
      <c r="AG337" s="14">
        <f t="shared" si="44"/>
        <v>750</v>
      </c>
      <c r="AH337" s="15">
        <f>'नमुना नंबर.९ सन-२०२५-२०२६'!I388+0</f>
        <v>0</v>
      </c>
      <c r="AI337" s="15">
        <f>'नमुना नंबर.९ सन-२०२५-२०२६'!F388+0</f>
        <v>158.47583643122675</v>
      </c>
      <c r="AJ337" s="14">
        <f>'नमुना नंबर.९ सन-२०२५-२०२६'!I388+0</f>
        <v>0</v>
      </c>
      <c r="AK337" s="14">
        <f>'नमुना नंबर.९ सन-२०२५-२०२६'!I388+0</f>
        <v>0</v>
      </c>
      <c r="AL337" s="14">
        <f>'नमुना नंबर.९ सन-२०२५-२०२६'!O388+0</f>
        <v>0</v>
      </c>
      <c r="AM337" s="15">
        <f t="shared" si="45"/>
        <v>158.47583643122675</v>
      </c>
      <c r="AN337" s="14"/>
      <c r="AO337" s="14"/>
      <c r="AP337" s="14"/>
      <c r="AQ337" s="14"/>
      <c r="AR337" s="14"/>
    </row>
    <row r="338" spans="1:44" ht="75" customHeight="1">
      <c r="B338" s="2">
        <v>246</v>
      </c>
      <c r="C338" s="31" t="s">
        <v>6</v>
      </c>
      <c r="D338" s="32"/>
      <c r="G338" s="151" t="s">
        <v>7</v>
      </c>
      <c r="H338" s="84" t="s">
        <v>254</v>
      </c>
      <c r="I338" s="2">
        <v>2012</v>
      </c>
      <c r="J338" s="33">
        <v>14</v>
      </c>
      <c r="K338" s="33">
        <v>30</v>
      </c>
      <c r="L338" s="34">
        <f t="shared" si="40"/>
        <v>420</v>
      </c>
      <c r="M338" s="35">
        <f t="shared" si="41"/>
        <v>39.033457249070629</v>
      </c>
      <c r="N338" s="34">
        <v>750</v>
      </c>
      <c r="O338" s="2">
        <v>15708</v>
      </c>
      <c r="P338" s="35">
        <f t="shared" si="43"/>
        <v>642412.63940520445</v>
      </c>
      <c r="Q338" s="37">
        <v>0.9</v>
      </c>
      <c r="R338" s="35">
        <v>1</v>
      </c>
      <c r="S338" s="35">
        <f t="shared" si="42"/>
        <v>578171.37546468398</v>
      </c>
      <c r="T338" s="89">
        <v>0.85</v>
      </c>
      <c r="Y338" s="35">
        <f>'नमुना नंबर.९ सन-२०२५-२०२६'!F389+'नमुना नंबर.९ सन-२०२५-२०२६'!I389+'नमुना नंबर.९ सन-२०२५-२०२६'!L389+'नमुना नंबर.९ सन-२०२५-२०२६'!O389</f>
        <v>1301.4456691449814</v>
      </c>
      <c r="Z338" s="34"/>
      <c r="AA338" s="34"/>
      <c r="AB338" s="34"/>
      <c r="AC338" s="34"/>
      <c r="AD338" s="34"/>
      <c r="AE338" s="106"/>
      <c r="AF338" s="114"/>
      <c r="AG338" s="9">
        <f t="shared" si="44"/>
        <v>16458</v>
      </c>
      <c r="AH338" s="13">
        <f>'नमुना नंबर.९ सन-२०२५-२०२६'!I389+0</f>
        <v>30</v>
      </c>
      <c r="AI338" s="13">
        <f>'नमुना नंबर.९ सन-२०२५-२०२६'!F389+0</f>
        <v>491.44566914498131</v>
      </c>
      <c r="AJ338" s="9">
        <f>'नमुना नंबर.९ सन-२०२५-२०२६'!I389+0</f>
        <v>30</v>
      </c>
      <c r="AK338" s="9">
        <f>'नमुना नंबर.९ सन-२०२५-२०२६'!I389+0</f>
        <v>30</v>
      </c>
      <c r="AL338" s="9">
        <f>'नमुना नंबर.९ सन-२०२५-२०२६'!O389+0</f>
        <v>750</v>
      </c>
      <c r="AM338" s="13">
        <f t="shared" si="45"/>
        <v>1301.4456691449814</v>
      </c>
      <c r="AN338" s="9"/>
      <c r="AO338" s="9"/>
      <c r="AP338" s="9"/>
      <c r="AQ338" s="9"/>
      <c r="AR338" s="9"/>
    </row>
    <row r="339" spans="1:44" ht="75" customHeight="1">
      <c r="A339" s="22"/>
      <c r="B339" s="2">
        <v>689</v>
      </c>
      <c r="C339" s="31" t="s">
        <v>1183</v>
      </c>
      <c r="D339" s="32"/>
      <c r="G339" s="153"/>
      <c r="H339" s="84" t="s">
        <v>1100</v>
      </c>
      <c r="I339" s="36">
        <v>2025</v>
      </c>
      <c r="J339" s="36">
        <v>21</v>
      </c>
      <c r="K339" s="36">
        <v>24</v>
      </c>
      <c r="L339" s="81">
        <f t="shared" si="40"/>
        <v>504</v>
      </c>
      <c r="M339" s="75">
        <f t="shared" si="41"/>
        <v>46.840148698884761</v>
      </c>
      <c r="N339" s="36">
        <v>750</v>
      </c>
      <c r="O339" s="36">
        <v>15708</v>
      </c>
      <c r="P339" s="77">
        <f t="shared" si="43"/>
        <v>770895.16728624539</v>
      </c>
      <c r="Q339" s="78">
        <v>1</v>
      </c>
      <c r="R339" s="77">
        <v>1</v>
      </c>
      <c r="S339" s="77">
        <f t="shared" si="42"/>
        <v>770895.16728624539</v>
      </c>
      <c r="T339" s="89">
        <v>0.85</v>
      </c>
      <c r="Y339" s="75">
        <f>'नमुना नंबर.९ सन-२०२५-२०२६'!F391+'नमुना नंबर.९ सन-२०२५-२०२६'!I391+'नमुना नंबर.९ सन-२०२५-२०२६'!L391+'नमुना नंबर.९ सन-२०२५-२०२६'!O391</f>
        <v>655.26089219330856</v>
      </c>
      <c r="Z339" s="34"/>
      <c r="AA339" s="34"/>
      <c r="AB339" s="34"/>
      <c r="AC339" s="34"/>
      <c r="AD339" s="34"/>
      <c r="AE339" s="106"/>
      <c r="AF339" s="117"/>
      <c r="AG339" s="14">
        <f t="shared" si="44"/>
        <v>16458</v>
      </c>
      <c r="AH339" s="15">
        <f>'नमुना नंबर.९ सन-२०२५-२०२६'!I391+0</f>
        <v>0</v>
      </c>
      <c r="AI339" s="15">
        <f>'नमुना नंबर.९ सन-२०२५-२०२६'!F391+0</f>
        <v>655.26089219330856</v>
      </c>
      <c r="AJ339" s="14">
        <f>'नमुना नंबर.९ सन-२०२५-२०२६'!I391+0</f>
        <v>0</v>
      </c>
      <c r="AK339" s="14">
        <f>'नमुना नंबर.९ सन-२०२५-२०२६'!I391+0</f>
        <v>0</v>
      </c>
      <c r="AL339" s="14">
        <f>'नमुना नंबर.९ सन-२०२५-२०२६'!O391+0</f>
        <v>0</v>
      </c>
      <c r="AM339" s="15">
        <f t="shared" si="45"/>
        <v>655.26089219330856</v>
      </c>
      <c r="AN339" s="14"/>
      <c r="AO339" s="14"/>
      <c r="AP339" s="20"/>
      <c r="AQ339" s="20"/>
      <c r="AR339" s="20"/>
    </row>
    <row r="340" spans="1:44" ht="75" customHeight="1">
      <c r="B340" s="2">
        <v>275</v>
      </c>
      <c r="C340" s="31" t="s">
        <v>6</v>
      </c>
      <c r="D340" s="32"/>
      <c r="G340" s="34"/>
      <c r="H340" s="84" t="s">
        <v>1109</v>
      </c>
      <c r="I340" s="2">
        <v>2025</v>
      </c>
      <c r="J340" s="33">
        <v>20</v>
      </c>
      <c r="K340" s="33">
        <v>20</v>
      </c>
      <c r="L340" s="34">
        <f t="shared" si="40"/>
        <v>400</v>
      </c>
      <c r="M340" s="35">
        <f t="shared" si="41"/>
        <v>37.174721189591082</v>
      </c>
      <c r="N340" s="34">
        <v>750</v>
      </c>
      <c r="O340" s="2">
        <v>15708</v>
      </c>
      <c r="P340" s="35">
        <f t="shared" si="43"/>
        <v>611821.56133828999</v>
      </c>
      <c r="Q340" s="37">
        <v>1</v>
      </c>
      <c r="R340" s="35">
        <v>1</v>
      </c>
      <c r="S340" s="35">
        <f t="shared" si="42"/>
        <v>611821.56133828999</v>
      </c>
      <c r="T340" s="89">
        <v>0.85</v>
      </c>
      <c r="Y340" s="35">
        <f>'नमुना नंबर.९ सन-२०२५-२०२६'!F392+'नमुना नंबर.९ सन-२०२५-२०२६'!I392+'नमुना नंबर.९ सन-२०२५-२०२६'!L392+'नमुना नंबर.९ सन-२०२५-२०२६'!O392</f>
        <v>1330.0483271375465</v>
      </c>
      <c r="Z340" s="34"/>
      <c r="AA340" s="34"/>
      <c r="AB340" s="34"/>
      <c r="AC340" s="34"/>
      <c r="AD340" s="34"/>
      <c r="AE340" s="106"/>
      <c r="AF340" s="117"/>
      <c r="AG340" s="14">
        <f t="shared" si="44"/>
        <v>16458</v>
      </c>
      <c r="AH340" s="15">
        <f>'नमुना नंबर.९ सन-२०२५-२०२६'!I392+0</f>
        <v>30</v>
      </c>
      <c r="AI340" s="15">
        <f>'नमुना नंबर.९ सन-२०२५-२०२६'!F392+0</f>
        <v>520.04832713754638</v>
      </c>
      <c r="AJ340" s="14">
        <f>'नमुना नंबर.९ सन-२०२५-२०२६'!I392+0</f>
        <v>30</v>
      </c>
      <c r="AK340" s="14">
        <f>'नमुना नंबर.९ सन-२०२५-२०२६'!I392+0</f>
        <v>30</v>
      </c>
      <c r="AL340" s="14">
        <f>'नमुना नंबर.९ सन-२०२५-२०२६'!O392+0</f>
        <v>750</v>
      </c>
      <c r="AM340" s="15">
        <f t="shared" si="45"/>
        <v>1330.0483271375465</v>
      </c>
      <c r="AN340" s="14"/>
      <c r="AO340" s="14"/>
      <c r="AP340" s="14"/>
      <c r="AQ340" s="14"/>
      <c r="AR340" s="14"/>
    </row>
    <row r="341" spans="1:44" ht="75" customHeight="1">
      <c r="B341" s="2">
        <v>28</v>
      </c>
      <c r="C341" s="31" t="s">
        <v>6</v>
      </c>
      <c r="D341" s="32"/>
      <c r="G341" s="151" t="s">
        <v>7</v>
      </c>
      <c r="H341" s="84" t="s">
        <v>147</v>
      </c>
      <c r="I341" s="2">
        <v>1946</v>
      </c>
      <c r="J341" s="33">
        <v>47</v>
      </c>
      <c r="K341" s="33">
        <v>19</v>
      </c>
      <c r="L341" s="34">
        <f t="shared" si="40"/>
        <v>893</v>
      </c>
      <c r="M341" s="35">
        <f t="shared" si="41"/>
        <v>82.992565055762086</v>
      </c>
      <c r="N341" s="52">
        <v>750</v>
      </c>
      <c r="O341" s="2">
        <v>0</v>
      </c>
      <c r="P341" s="35">
        <f t="shared" si="43"/>
        <v>62244.423791821566</v>
      </c>
      <c r="Q341" s="36">
        <v>1</v>
      </c>
      <c r="R341" s="35">
        <v>1</v>
      </c>
      <c r="S341" s="35">
        <f t="shared" si="42"/>
        <v>62244.423791821566</v>
      </c>
      <c r="T341" s="89">
        <v>1.6</v>
      </c>
      <c r="Y341" s="35">
        <f>'नमुना नंबर.९ सन-२०२५-२०२६'!F393+'नमुना नंबर.९ सन-२०२५-२०२६'!I393+'नमुना नंबर.९ सन-२०२५-२०२६'!L393+'नमुना नंबर.९ सन-२०२५-२०२६'!O393</f>
        <v>99.59107806691452</v>
      </c>
      <c r="Z341" s="34"/>
      <c r="AA341" s="34"/>
      <c r="AB341" s="34"/>
      <c r="AC341" s="34"/>
      <c r="AD341" s="34"/>
      <c r="AE341" s="106"/>
      <c r="AF341" s="117"/>
      <c r="AG341" s="14">
        <f t="shared" si="44"/>
        <v>750</v>
      </c>
      <c r="AH341" s="15">
        <f>'नमुना नंबर.९ सन-२०२५-२०२६'!I393+0</f>
        <v>0</v>
      </c>
      <c r="AI341" s="15">
        <f>'नमुना नंबर.९ सन-२०२५-२०२६'!F393+0</f>
        <v>99.59107806691452</v>
      </c>
      <c r="AJ341" s="14">
        <f>'नमुना नंबर.९ सन-२०२५-२०२६'!I393+0</f>
        <v>0</v>
      </c>
      <c r="AK341" s="14">
        <f>'नमुना नंबर.९ सन-२०२५-२०२६'!I393+0</f>
        <v>0</v>
      </c>
      <c r="AL341" s="14">
        <f>'नमुना नंबर.९ सन-२०२५-२०२६'!O393+0</f>
        <v>0</v>
      </c>
      <c r="AM341" s="15">
        <f t="shared" si="45"/>
        <v>99.59107806691452</v>
      </c>
      <c r="AN341" s="14"/>
      <c r="AO341" s="14"/>
      <c r="AP341" s="14"/>
      <c r="AQ341" s="14"/>
      <c r="AR341" s="14"/>
    </row>
    <row r="342" spans="1:44" ht="75" customHeight="1">
      <c r="B342" s="2">
        <v>15</v>
      </c>
      <c r="C342" s="31" t="s">
        <v>6</v>
      </c>
      <c r="D342" s="32"/>
      <c r="G342" s="151" t="s">
        <v>7</v>
      </c>
      <c r="H342" s="84" t="s">
        <v>388</v>
      </c>
      <c r="I342" s="2">
        <v>2010</v>
      </c>
      <c r="J342" s="33">
        <v>17</v>
      </c>
      <c r="K342" s="33">
        <v>34</v>
      </c>
      <c r="L342" s="34">
        <f t="shared" si="40"/>
        <v>578</v>
      </c>
      <c r="M342" s="35">
        <f t="shared" si="41"/>
        <v>53.717472118959108</v>
      </c>
      <c r="N342" s="34">
        <v>750</v>
      </c>
      <c r="O342" s="2">
        <v>15708</v>
      </c>
      <c r="P342" s="35">
        <f t="shared" si="43"/>
        <v>884082.15613382903</v>
      </c>
      <c r="Q342" s="37">
        <v>0.9</v>
      </c>
      <c r="R342" s="35">
        <v>1</v>
      </c>
      <c r="S342" s="35">
        <f t="shared" si="42"/>
        <v>795673.94052044617</v>
      </c>
      <c r="T342" s="89">
        <v>0.85</v>
      </c>
      <c r="Y342" s="35">
        <f>'नमुना नंबर.९ सन-२०२५-२०२६'!F394+'नमुना नंबर.९ सन-२०२५-२०२६'!I394+'नमुना नंबर.९ सन-२०२५-२०२६'!L394+'नमुना नंबर.९ सन-२०२५-२०२६'!O394</f>
        <v>936.32284944237927</v>
      </c>
      <c r="Z342" s="34"/>
      <c r="AA342" s="34"/>
      <c r="AB342" s="34"/>
      <c r="AC342" s="34"/>
      <c r="AD342" s="34"/>
      <c r="AE342" s="106"/>
      <c r="AF342" s="117"/>
      <c r="AG342" s="14">
        <f t="shared" si="44"/>
        <v>16458</v>
      </c>
      <c r="AH342" s="15">
        <f>'नमुना नंबर.९ सन-२०२५-२०२६'!I394+0</f>
        <v>30</v>
      </c>
      <c r="AI342" s="15">
        <f>'नमुना नंबर.९ सन-२०२५-२०२६'!F394+0</f>
        <v>676.32284944237927</v>
      </c>
      <c r="AJ342" s="14">
        <f>'नमुना नंबर.९ सन-२०२५-२०२६'!I394+0</f>
        <v>30</v>
      </c>
      <c r="AK342" s="14">
        <f>'नमुना नंबर.९ सन-२०२५-२०२६'!I394+0</f>
        <v>30</v>
      </c>
      <c r="AL342" s="14">
        <f>'नमुना नंबर.९ सन-२०२५-२०२६'!O394+0</f>
        <v>200</v>
      </c>
      <c r="AM342" s="15">
        <f t="shared" si="45"/>
        <v>936.32284944237927</v>
      </c>
      <c r="AN342" s="14"/>
      <c r="AO342" s="14"/>
      <c r="AP342" s="14"/>
      <c r="AQ342" s="14"/>
      <c r="AR342" s="14"/>
    </row>
    <row r="343" spans="1:44" ht="75" customHeight="1">
      <c r="B343" s="2">
        <v>476</v>
      </c>
      <c r="C343" s="31" t="s">
        <v>92</v>
      </c>
      <c r="D343" s="32"/>
      <c r="G343" s="84" t="s">
        <v>7</v>
      </c>
      <c r="H343" s="84" t="s">
        <v>339</v>
      </c>
      <c r="I343" s="2">
        <v>1998</v>
      </c>
      <c r="J343" s="33">
        <v>25</v>
      </c>
      <c r="K343" s="33">
        <v>27</v>
      </c>
      <c r="L343" s="34">
        <f t="shared" si="40"/>
        <v>675</v>
      </c>
      <c r="M343" s="35">
        <f t="shared" si="41"/>
        <v>62.732342007434944</v>
      </c>
      <c r="N343" s="34">
        <v>750</v>
      </c>
      <c r="O343" s="2">
        <v>11088</v>
      </c>
      <c r="P343" s="35">
        <f t="shared" si="43"/>
        <v>742625.46468401491</v>
      </c>
      <c r="Q343" s="37">
        <v>0.85</v>
      </c>
      <c r="R343" s="35">
        <v>1</v>
      </c>
      <c r="S343" s="35">
        <f t="shared" si="42"/>
        <v>631231.64498141268</v>
      </c>
      <c r="T343" s="89">
        <v>0.75</v>
      </c>
      <c r="Y343" s="35">
        <f>'नमुना नंबर.९ सन-२०२५-२०२६'!F395+'नमुना नंबर.९ सन-२०२५-२०२६'!I395+'नमुना नंबर.९ सन-२०२५-२०२६'!L395+'नमुना नंबर.९ सन-२०२५-२०२६'!O395</f>
        <v>1283.4237337360596</v>
      </c>
      <c r="Z343" s="34"/>
      <c r="AA343" s="34"/>
      <c r="AB343" s="34"/>
      <c r="AC343" s="34"/>
      <c r="AD343" s="34"/>
      <c r="AE343" s="106"/>
      <c r="AF343" s="114"/>
      <c r="AG343" s="10">
        <f t="shared" si="44"/>
        <v>11838</v>
      </c>
      <c r="AH343" s="16">
        <f>'नमुना नंबर.९ सन-२०२५-२०२६'!I395+0</f>
        <v>30</v>
      </c>
      <c r="AI343" s="16">
        <f>'नमुना नंबर.९ सन-२०२५-२०२६'!F395+0</f>
        <v>473.42373373605955</v>
      </c>
      <c r="AJ343" s="10">
        <f>'नमुना नंबर.९ सन-२०२५-२०२६'!I395+0</f>
        <v>30</v>
      </c>
      <c r="AK343" s="10">
        <f>'नमुना नंबर.९ सन-२०२५-२०२६'!I395+0</f>
        <v>30</v>
      </c>
      <c r="AL343" s="10">
        <f>'नमुना नंबर.९ सन-२०२५-२०२६'!O395+0</f>
        <v>750</v>
      </c>
      <c r="AM343" s="16">
        <f t="shared" si="45"/>
        <v>1283.4237337360596</v>
      </c>
    </row>
    <row r="344" spans="1:44" ht="75" customHeight="1">
      <c r="B344" s="2">
        <v>239</v>
      </c>
      <c r="C344" s="31" t="s">
        <v>6</v>
      </c>
      <c r="D344" s="32"/>
      <c r="G344" s="151" t="s">
        <v>7</v>
      </c>
      <c r="H344" s="84" t="s">
        <v>248</v>
      </c>
      <c r="I344" s="2">
        <v>1995</v>
      </c>
      <c r="J344" s="33">
        <v>25</v>
      </c>
      <c r="K344" s="33">
        <v>25</v>
      </c>
      <c r="L344" s="34">
        <f t="shared" si="40"/>
        <v>625</v>
      </c>
      <c r="M344" s="35">
        <f t="shared" si="41"/>
        <v>58.085501858736059</v>
      </c>
      <c r="N344" s="34">
        <v>750</v>
      </c>
      <c r="O344" s="2">
        <v>11088</v>
      </c>
      <c r="P344" s="35">
        <f t="shared" si="43"/>
        <v>687616.17100371746</v>
      </c>
      <c r="Q344" s="37">
        <v>0.85</v>
      </c>
      <c r="R344" s="35">
        <v>1</v>
      </c>
      <c r="S344" s="35">
        <f t="shared" si="42"/>
        <v>584473.74535315984</v>
      </c>
      <c r="T344" s="89">
        <v>0.75</v>
      </c>
      <c r="Y344" s="35">
        <f>'नमुना नंबर.९ सन-२०२५-२०२६'!F396+'नमुना नंबर.९ सन-२०२५-२०२६'!I396+'नमुना नंबर.९ सन-२०२५-२०२६'!L396+'नमुना नंबर.९ सन-२०२५-२०२६'!O396</f>
        <v>1248.3553090148698</v>
      </c>
      <c r="Z344" s="34"/>
      <c r="AA344" s="34"/>
      <c r="AB344" s="34"/>
      <c r="AC344" s="34"/>
      <c r="AD344" s="34"/>
      <c r="AE344" s="108" t="s">
        <v>1131</v>
      </c>
      <c r="AF344" s="114"/>
      <c r="AG344" s="10">
        <f t="shared" si="44"/>
        <v>11838</v>
      </c>
      <c r="AH344" s="16">
        <f>'नमुना नंबर.९ सन-२०२५-२०२६'!I396+0</f>
        <v>30</v>
      </c>
      <c r="AI344" s="16">
        <f>'नमुना नंबर.९ सन-२०२५-२०२६'!F396+0</f>
        <v>438.35530901486993</v>
      </c>
      <c r="AJ344" s="10">
        <f>'नमुना नंबर.९ सन-२०२५-२०२६'!I396+0</f>
        <v>30</v>
      </c>
      <c r="AK344" s="10">
        <f>'नमुना नंबर.९ सन-२०२५-२०२६'!I396+0</f>
        <v>30</v>
      </c>
      <c r="AL344" s="10">
        <f>'नमुना नंबर.९ सन-२०२५-२०२६'!O396+0</f>
        <v>750</v>
      </c>
      <c r="AM344" s="16">
        <f t="shared" si="45"/>
        <v>1248.3553090148698</v>
      </c>
    </row>
    <row r="345" spans="1:44" ht="75" customHeight="1">
      <c r="B345" s="2">
        <v>563</v>
      </c>
      <c r="C345" s="31" t="s">
        <v>66</v>
      </c>
      <c r="D345" s="32"/>
      <c r="G345" s="151" t="s">
        <v>7</v>
      </c>
      <c r="H345" s="84" t="s">
        <v>360</v>
      </c>
      <c r="I345" s="2">
        <v>2016</v>
      </c>
      <c r="J345" s="33">
        <v>18</v>
      </c>
      <c r="K345" s="33">
        <v>20</v>
      </c>
      <c r="L345" s="34">
        <f t="shared" si="40"/>
        <v>360</v>
      </c>
      <c r="M345" s="35">
        <f t="shared" si="41"/>
        <v>33.457249070631974</v>
      </c>
      <c r="N345" s="34">
        <v>750</v>
      </c>
      <c r="O345" s="2">
        <v>11088</v>
      </c>
      <c r="P345" s="35">
        <f t="shared" si="43"/>
        <v>396066.91449814133</v>
      </c>
      <c r="Q345" s="37">
        <v>0.95</v>
      </c>
      <c r="R345" s="35">
        <v>1</v>
      </c>
      <c r="S345" s="35">
        <f t="shared" si="42"/>
        <v>376263.56877323426</v>
      </c>
      <c r="T345" s="89">
        <v>0.75</v>
      </c>
      <c r="Y345" s="35">
        <f>'नमुना नंबर.९ सन-२०२५-२०२६'!F398+'नमुना नंबर.९ सन-२०२५-२०२६'!I398+'नमुना नंबर.९ सन-२०२५-२०२६'!L398+'नमुना नंबर.९ सन-२०२५-२०२६'!O398</f>
        <v>282.19767657992571</v>
      </c>
      <c r="Z345" s="34"/>
      <c r="AA345" s="34"/>
      <c r="AB345" s="34"/>
      <c r="AC345" s="34"/>
      <c r="AD345" s="34"/>
      <c r="AE345" s="106"/>
      <c r="AF345" s="117"/>
      <c r="AG345" s="14">
        <f t="shared" si="44"/>
        <v>11838</v>
      </c>
      <c r="AH345" s="15">
        <f>'नमुना नंबर.९ सन-२०२५-२०२६'!I398+0</f>
        <v>0</v>
      </c>
      <c r="AI345" s="15">
        <f>'नमुना नंबर.९ सन-२०२५-२०२६'!F398+0</f>
        <v>282.19767657992571</v>
      </c>
      <c r="AJ345" s="14">
        <f>'नमुना नंबर.९ सन-२०२५-२०२६'!I398+0</f>
        <v>0</v>
      </c>
      <c r="AK345" s="14">
        <f>'नमुना नंबर.९ सन-२०२५-२०२६'!I398+0</f>
        <v>0</v>
      </c>
      <c r="AL345" s="14">
        <f>'नमुना नंबर.९ सन-२०२५-२०२६'!O398+0</f>
        <v>0</v>
      </c>
      <c r="AM345" s="15">
        <f t="shared" si="45"/>
        <v>282.19767657992571</v>
      </c>
      <c r="AN345" s="14"/>
      <c r="AO345" s="14"/>
      <c r="AP345" s="14"/>
      <c r="AQ345" s="14"/>
      <c r="AR345" s="14"/>
    </row>
    <row r="346" spans="1:44" ht="75" customHeight="1">
      <c r="B346" s="2">
        <v>233</v>
      </c>
      <c r="C346" s="31" t="s">
        <v>6</v>
      </c>
      <c r="D346" s="32"/>
      <c r="H346" s="84" t="s">
        <v>245</v>
      </c>
      <c r="I346" s="2">
        <v>1991</v>
      </c>
      <c r="J346" s="33">
        <v>18</v>
      </c>
      <c r="K346" s="33">
        <v>13</v>
      </c>
      <c r="L346" s="34">
        <f t="shared" si="40"/>
        <v>234</v>
      </c>
      <c r="M346" s="35">
        <f t="shared" si="41"/>
        <v>21.74721189591078</v>
      </c>
      <c r="N346" s="34">
        <v>750</v>
      </c>
      <c r="O346" s="2">
        <v>15708</v>
      </c>
      <c r="P346" s="35">
        <f t="shared" si="43"/>
        <v>357915.61338289961</v>
      </c>
      <c r="Q346" s="37">
        <v>0.7</v>
      </c>
      <c r="R346" s="35">
        <v>1</v>
      </c>
      <c r="S346" s="35">
        <f t="shared" si="42"/>
        <v>250540.9293680297</v>
      </c>
      <c r="T346" s="89">
        <v>0.85</v>
      </c>
      <c r="Y346" s="35">
        <f>'नमुना नंबर.९ सन-२०२५-२०२६'!F399+'नमुना नंबर.९ सन-२०२५-२०२६'!I399+'नमुना नंबर.९ सन-२०२५-२०२६'!L399+'नमुना नंबर.९ सन-२०२५-२०२६'!O399</f>
        <v>252.95978996282525</v>
      </c>
      <c r="Z346" s="34"/>
      <c r="AA346" s="34"/>
      <c r="AB346" s="34"/>
      <c r="AC346" s="34"/>
      <c r="AD346" s="34"/>
      <c r="AE346" s="106"/>
      <c r="AF346" s="117"/>
      <c r="AG346" s="14">
        <f t="shared" si="44"/>
        <v>16458</v>
      </c>
      <c r="AH346" s="15">
        <f>'नमुना नंबर.९ सन-२०२५-२०२६'!I399+0</f>
        <v>20</v>
      </c>
      <c r="AI346" s="15">
        <f>'नमुना नंबर.९ सन-२०२५-२०२६'!F399+0</f>
        <v>212.95978996282525</v>
      </c>
      <c r="AJ346" s="14">
        <f>'नमुना नंबर.९ सन-२०२५-२०२६'!I399+0</f>
        <v>20</v>
      </c>
      <c r="AK346" s="14">
        <f>'नमुना नंबर.९ सन-२०२५-२०२६'!I399+0</f>
        <v>20</v>
      </c>
      <c r="AL346" s="14">
        <f>'नमुना नंबर.९ सन-२०२५-२०२६'!O399+0</f>
        <v>0</v>
      </c>
      <c r="AM346" s="15">
        <f t="shared" si="45"/>
        <v>252.95978996282525</v>
      </c>
      <c r="AN346" s="14"/>
      <c r="AO346" s="14"/>
      <c r="AP346" s="14"/>
      <c r="AQ346" s="14"/>
      <c r="AR346" s="14"/>
    </row>
    <row r="347" spans="1:44" ht="75" customHeight="1">
      <c r="B347" s="2">
        <v>278</v>
      </c>
      <c r="C347" s="31" t="s">
        <v>6</v>
      </c>
      <c r="D347" s="32"/>
      <c r="H347" s="84" t="s">
        <v>1077</v>
      </c>
      <c r="I347" s="2">
        <v>2024</v>
      </c>
      <c r="J347" s="33">
        <v>33</v>
      </c>
      <c r="K347" s="33">
        <v>23</v>
      </c>
      <c r="L347" s="34">
        <f t="shared" si="40"/>
        <v>759</v>
      </c>
      <c r="M347" s="35">
        <f t="shared" si="41"/>
        <v>70.539033457249076</v>
      </c>
      <c r="N347" s="34">
        <v>750</v>
      </c>
      <c r="O347" s="2">
        <v>15708</v>
      </c>
      <c r="P347" s="35">
        <f t="shared" si="43"/>
        <v>1160931.4126394053</v>
      </c>
      <c r="Q347" s="37">
        <v>1</v>
      </c>
      <c r="R347" s="35">
        <v>1</v>
      </c>
      <c r="S347" s="35">
        <f t="shared" si="42"/>
        <v>1160931.4126394053</v>
      </c>
      <c r="T347" s="89">
        <v>0.85</v>
      </c>
      <c r="Y347" s="35">
        <f>'नमुना नंबर.९ सन-२०२५-२०२६'!F400+'नमुना नंबर.९ सन-२०२५-२०२६'!I400+'नमुना नंबर.९ सन-२०२५-२०२६'!L400+'नमुना नंबर.९ सन-२०२५-२०२६'!O400</f>
        <v>1816.7917007434944</v>
      </c>
      <c r="Z347" s="34"/>
      <c r="AA347" s="34"/>
      <c r="AB347" s="34"/>
      <c r="AC347" s="34"/>
      <c r="AD347" s="34"/>
      <c r="AE347" s="106"/>
      <c r="AF347" s="114"/>
      <c r="AG347" s="9">
        <f t="shared" si="44"/>
        <v>16458</v>
      </c>
      <c r="AH347" s="13">
        <f>'नमुना नंबर.९ सन-२०२५-२०२६'!I400+0</f>
        <v>40</v>
      </c>
      <c r="AI347" s="13">
        <f>'नमुना नंबर.९ सन-२०२५-२०२६'!F400+0</f>
        <v>986.79170074349452</v>
      </c>
      <c r="AJ347" s="9">
        <f>'नमुना नंबर.९ सन-२०२५-२०२६'!I400+0</f>
        <v>40</v>
      </c>
      <c r="AK347" s="9">
        <f>'नमुना नंबर.९ सन-२०२५-२०२६'!I400+0</f>
        <v>40</v>
      </c>
      <c r="AL347" s="9">
        <f>'नमुना नंबर.९ सन-२०२५-२०२६'!O400+0</f>
        <v>750</v>
      </c>
      <c r="AM347" s="13">
        <f t="shared" si="45"/>
        <v>1816.7917007434944</v>
      </c>
      <c r="AN347" s="9"/>
      <c r="AO347" s="9"/>
      <c r="AP347" s="9"/>
      <c r="AQ347" s="9"/>
      <c r="AR347" s="9"/>
    </row>
    <row r="348" spans="1:44" ht="75" customHeight="1">
      <c r="B348" s="2">
        <v>247</v>
      </c>
      <c r="C348" s="31" t="s">
        <v>6</v>
      </c>
      <c r="D348" s="32"/>
      <c r="G348" s="84" t="s">
        <v>7</v>
      </c>
      <c r="H348" s="84" t="s">
        <v>255</v>
      </c>
      <c r="I348" s="2">
        <v>2000</v>
      </c>
      <c r="J348" s="33">
        <v>21</v>
      </c>
      <c r="K348" s="33">
        <v>18</v>
      </c>
      <c r="L348" s="34">
        <f t="shared" si="40"/>
        <v>378</v>
      </c>
      <c r="M348" s="35">
        <f t="shared" si="41"/>
        <v>35.130111524163567</v>
      </c>
      <c r="N348" s="34">
        <v>750</v>
      </c>
      <c r="O348" s="2">
        <v>11088</v>
      </c>
      <c r="P348" s="35">
        <f t="shared" si="43"/>
        <v>415870.26022304833</v>
      </c>
      <c r="Q348" s="37">
        <v>0.85</v>
      </c>
      <c r="R348" s="35">
        <v>1</v>
      </c>
      <c r="S348" s="35">
        <f t="shared" si="42"/>
        <v>353489.72118959104</v>
      </c>
      <c r="T348" s="89">
        <v>0.75</v>
      </c>
      <c r="Y348" s="35">
        <f>'नमुना नंबर.९ सन-२०२५-२०२६'!F401+'नमुना नंबर.९ सन-२०२५-२०२६'!I401+'नमुना नंबर.९ सन-२०२५-२०२६'!L401+'नमुना नंबर.९ सन-२०२५-२०२६'!O401</f>
        <v>325.1172908921933</v>
      </c>
      <c r="Z348" s="34"/>
      <c r="AA348" s="34"/>
      <c r="AB348" s="34"/>
      <c r="AC348" s="34"/>
      <c r="AD348" s="34"/>
      <c r="AE348" s="106"/>
      <c r="AF348" s="114"/>
      <c r="AG348" s="10">
        <f t="shared" si="44"/>
        <v>11838</v>
      </c>
      <c r="AH348" s="16">
        <f>'नमुना नंबर.९ सन-२०२५-२०२६'!I401+0</f>
        <v>30</v>
      </c>
      <c r="AI348" s="16">
        <f>'नमुना नंबर.९ सन-२०२५-२०२६'!F401+0</f>
        <v>265.1172908921933</v>
      </c>
      <c r="AJ348" s="10">
        <f>'नमुना नंबर.९ सन-२०२५-२०२६'!I401+0</f>
        <v>30</v>
      </c>
      <c r="AK348" s="10">
        <f>'नमुना नंबर.९ सन-२०२५-२०२६'!I401+0</f>
        <v>30</v>
      </c>
      <c r="AL348" s="10">
        <f>'नमुना नंबर.९ सन-२०२५-२०२६'!O401+0</f>
        <v>0</v>
      </c>
      <c r="AM348" s="16">
        <f t="shared" si="45"/>
        <v>325.1172908921933</v>
      </c>
    </row>
    <row r="349" spans="1:44" ht="75" customHeight="1">
      <c r="B349" s="2">
        <v>147</v>
      </c>
      <c r="C349" s="31" t="s">
        <v>6</v>
      </c>
      <c r="D349" s="32"/>
      <c r="G349" s="151" t="s">
        <v>7</v>
      </c>
      <c r="H349" s="84" t="s">
        <v>206</v>
      </c>
      <c r="I349" s="2">
        <v>2009</v>
      </c>
      <c r="J349" s="33">
        <v>11</v>
      </c>
      <c r="K349" s="33">
        <v>25</v>
      </c>
      <c r="L349" s="34">
        <f t="shared" si="40"/>
        <v>275</v>
      </c>
      <c r="M349" s="35">
        <f t="shared" si="41"/>
        <v>25.557620817843866</v>
      </c>
      <c r="N349" s="34">
        <v>750</v>
      </c>
      <c r="O349" s="2">
        <v>11088</v>
      </c>
      <c r="P349" s="35">
        <f t="shared" si="43"/>
        <v>302551.11524163571</v>
      </c>
      <c r="Q349" s="37">
        <v>0.85</v>
      </c>
      <c r="R349" s="35">
        <v>1</v>
      </c>
      <c r="S349" s="35">
        <f t="shared" si="42"/>
        <v>257168.44795539035</v>
      </c>
      <c r="T349" s="89">
        <v>0.75</v>
      </c>
      <c r="Y349" s="35">
        <f>'नमुना नंबर.९ सन-२०२५-२०२६'!F402+'नमुना नंबर.९ सन-२०२५-२०२६'!I402+'नमुना नंबर.९ सन-२०२५-२०२६'!L402+'नमुना नंबर.९ सन-२०२५-२०२६'!O402</f>
        <v>1002.8763359665428</v>
      </c>
      <c r="Z349" s="34"/>
      <c r="AA349" s="34"/>
      <c r="AB349" s="34"/>
      <c r="AC349" s="34"/>
      <c r="AD349" s="34"/>
      <c r="AE349" s="106"/>
      <c r="AF349" s="114"/>
      <c r="AG349" s="9">
        <f t="shared" si="44"/>
        <v>11838</v>
      </c>
      <c r="AH349" s="13">
        <f>'नमुना नंबर.९ सन-२०२५-२०२६'!I402+0</f>
        <v>30</v>
      </c>
      <c r="AI349" s="13">
        <f>'नमुना नंबर.९ सन-२०२५-२०२६'!F402+0</f>
        <v>192.8763359665428</v>
      </c>
      <c r="AJ349" s="9">
        <f>'नमुना नंबर.९ सन-२०२५-२०२६'!I402+0</f>
        <v>30</v>
      </c>
      <c r="AK349" s="9">
        <f>'नमुना नंबर.९ सन-२०२५-२०२६'!I402+0</f>
        <v>30</v>
      </c>
      <c r="AL349" s="9">
        <f>'नमुना नंबर.९ सन-२०२५-२०२६'!O402+0</f>
        <v>750</v>
      </c>
      <c r="AM349" s="13">
        <f t="shared" si="45"/>
        <v>1002.8763359665428</v>
      </c>
      <c r="AN349" s="9"/>
      <c r="AO349" s="9"/>
      <c r="AP349" s="9"/>
      <c r="AQ349" s="9"/>
      <c r="AR349" s="9"/>
    </row>
    <row r="350" spans="1:44" ht="75" customHeight="1">
      <c r="B350" s="2">
        <v>10</v>
      </c>
      <c r="C350" s="31" t="s">
        <v>6</v>
      </c>
      <c r="D350" s="32"/>
      <c r="G350" s="151" t="s">
        <v>7</v>
      </c>
      <c r="H350" s="38" t="s">
        <v>139</v>
      </c>
      <c r="I350" s="2">
        <v>2010</v>
      </c>
      <c r="J350" s="33">
        <v>24</v>
      </c>
      <c r="K350" s="33">
        <v>21</v>
      </c>
      <c r="L350" s="34">
        <f t="shared" si="40"/>
        <v>504</v>
      </c>
      <c r="M350" s="35">
        <f t="shared" si="41"/>
        <v>46.840148698884761</v>
      </c>
      <c r="N350" s="34">
        <v>750</v>
      </c>
      <c r="O350" s="2">
        <v>15708</v>
      </c>
      <c r="P350" s="35">
        <f t="shared" si="43"/>
        <v>770895.16728624539</v>
      </c>
      <c r="Q350" s="37">
        <v>0.9</v>
      </c>
      <c r="R350" s="35">
        <v>1</v>
      </c>
      <c r="S350" s="35">
        <f t="shared" si="42"/>
        <v>693805.65055762092</v>
      </c>
      <c r="T350" s="89">
        <v>0.85</v>
      </c>
      <c r="Y350" s="35">
        <f>'नमुना नंबर.९ सन-२०२५-२०२६'!F403+'नमुना नंबर.९ सन-२०२५-२०२६'!I403+'नमुना नंबर.९ सन-२०२५-२०२६'!L403+'नमुना नंबर.९ सन-२०२५-२०२६'!O403</f>
        <v>1399.7348029739778</v>
      </c>
      <c r="Z350" s="34"/>
      <c r="AA350" s="34"/>
      <c r="AB350" s="34"/>
      <c r="AC350" s="34"/>
      <c r="AD350" s="34"/>
      <c r="AE350" s="106"/>
      <c r="AF350" s="117"/>
      <c r="AG350" s="14">
        <f t="shared" si="44"/>
        <v>16458</v>
      </c>
      <c r="AH350" s="15">
        <f>'नमुना नंबर.९ सन-२०२५-२०२६'!I403+0</f>
        <v>30</v>
      </c>
      <c r="AI350" s="15">
        <f>'नमुना नंबर.९ सन-२०२५-२०२६'!F403+0</f>
        <v>589.73480297397771</v>
      </c>
      <c r="AJ350" s="14">
        <f>'नमुना नंबर.९ सन-२०२५-२०२६'!I403+0</f>
        <v>30</v>
      </c>
      <c r="AK350" s="14">
        <f>'नमुना नंबर.९ सन-२०२५-२०२६'!I403+0</f>
        <v>30</v>
      </c>
      <c r="AL350" s="14">
        <f>'नमुना नंबर.९ सन-२०२५-२०२६'!O403+0</f>
        <v>750</v>
      </c>
      <c r="AM350" s="15">
        <f t="shared" si="45"/>
        <v>1399.7348029739778</v>
      </c>
      <c r="AN350" s="14"/>
      <c r="AO350" s="14"/>
      <c r="AP350" s="14"/>
      <c r="AQ350" s="14"/>
      <c r="AR350" s="14"/>
    </row>
    <row r="351" spans="1:44" ht="75" customHeight="1">
      <c r="B351" s="2">
        <v>113</v>
      </c>
      <c r="C351" s="31" t="s">
        <v>6</v>
      </c>
      <c r="D351" s="32"/>
      <c r="G351" s="151"/>
      <c r="H351" s="84" t="s">
        <v>841</v>
      </c>
      <c r="I351" s="2">
        <v>2025</v>
      </c>
      <c r="J351" s="33">
        <v>13</v>
      </c>
      <c r="K351" s="33">
        <v>24</v>
      </c>
      <c r="L351" s="34">
        <f t="shared" si="40"/>
        <v>312</v>
      </c>
      <c r="M351" s="35">
        <f t="shared" si="41"/>
        <v>28.996282527881043</v>
      </c>
      <c r="N351" s="34">
        <v>750</v>
      </c>
      <c r="O351" s="2">
        <v>15708</v>
      </c>
      <c r="P351" s="35">
        <f t="shared" si="43"/>
        <v>477220.81784386619</v>
      </c>
      <c r="Q351" s="37">
        <v>1</v>
      </c>
      <c r="R351" s="35">
        <v>1</v>
      </c>
      <c r="S351" s="35">
        <f t="shared" si="42"/>
        <v>477220.81784386619</v>
      </c>
      <c r="T351" s="89">
        <v>0.85</v>
      </c>
      <c r="Y351" s="35">
        <f>'नमुना नंबर.९ सन-२०२५-२०२६'!F405+'नमुना नंबर.९ सन-२०२५-२०२६'!I405+'नमुना नंबर.९ सन-२०२५-२०२६'!L405+'नमुना नंबर.९ सन-२०२५-२०२६'!O405</f>
        <v>665.63769516728621</v>
      </c>
      <c r="Z351" s="34"/>
      <c r="AA351" s="34"/>
      <c r="AB351" s="34"/>
      <c r="AC351" s="34"/>
      <c r="AD351" s="34"/>
      <c r="AE351" s="106"/>
      <c r="AF351" s="114"/>
      <c r="AG351" s="9">
        <f t="shared" si="44"/>
        <v>16458</v>
      </c>
      <c r="AH351" s="13">
        <f>'नमुना नंबर.९ सन-२०२५-२०२६'!I405+0</f>
        <v>30</v>
      </c>
      <c r="AI351" s="13">
        <f>'नमुना नंबर.९ सन-२०२५-२०२६'!F405+0</f>
        <v>405.63769516728627</v>
      </c>
      <c r="AJ351" s="9">
        <f>'नमुना नंबर.९ सन-२०२५-२०२६'!I405+0</f>
        <v>30</v>
      </c>
      <c r="AK351" s="9">
        <f>'नमुना नंबर.९ सन-२०२५-२०२६'!I405+0</f>
        <v>30</v>
      </c>
      <c r="AL351" s="9">
        <f>'नमुना नंबर.९ सन-२०२५-२०२६'!O405+0</f>
        <v>200</v>
      </c>
      <c r="AM351" s="13">
        <f t="shared" si="45"/>
        <v>665.63769516728621</v>
      </c>
      <c r="AN351" s="9"/>
      <c r="AO351" s="9"/>
      <c r="AP351" s="9"/>
      <c r="AQ351" s="9"/>
      <c r="AR351" s="9"/>
    </row>
    <row r="352" spans="1:44" ht="75" customHeight="1">
      <c r="B352" s="2">
        <v>283</v>
      </c>
      <c r="C352" s="31" t="s">
        <v>6</v>
      </c>
      <c r="D352" s="32"/>
      <c r="G352" s="151" t="s">
        <v>7</v>
      </c>
      <c r="H352" s="84" t="s">
        <v>206</v>
      </c>
      <c r="I352" s="2">
        <v>2000</v>
      </c>
      <c r="J352" s="33">
        <v>18</v>
      </c>
      <c r="K352" s="33">
        <v>28</v>
      </c>
      <c r="L352" s="34">
        <f t="shared" si="40"/>
        <v>504</v>
      </c>
      <c r="M352" s="35">
        <f t="shared" si="41"/>
        <v>46.840148698884761</v>
      </c>
      <c r="N352" s="34">
        <v>750</v>
      </c>
      <c r="O352" s="2">
        <v>11088</v>
      </c>
      <c r="P352" s="35">
        <f t="shared" si="43"/>
        <v>554493.68029739778</v>
      </c>
      <c r="Q352" s="37">
        <v>0.85</v>
      </c>
      <c r="R352" s="35">
        <v>1</v>
      </c>
      <c r="S352" s="35">
        <f t="shared" si="42"/>
        <v>471319.6282527881</v>
      </c>
      <c r="T352" s="89">
        <v>0.75</v>
      </c>
      <c r="Y352" s="35">
        <f>'नमुना नंबर.९ सन-२०२५-२०२६'!F406+'नमुना नंबर.९ सन-२०२५-२०२६'!I406+'नमुना नंबर.९ सन-२०२५-२०२६'!L406+'नमुना नंबर.९ सन-२०२५-२०२६'!O406</f>
        <v>413.48972118959108</v>
      </c>
      <c r="Z352" s="34"/>
      <c r="AA352" s="34"/>
      <c r="AB352" s="34"/>
      <c r="AC352" s="34"/>
      <c r="AD352" s="34"/>
      <c r="AE352" s="106"/>
      <c r="AF352" s="117"/>
      <c r="AG352" s="14">
        <f t="shared" si="44"/>
        <v>11838</v>
      </c>
      <c r="AH352" s="15">
        <f>'नमुना नंबर.९ सन-२०२५-२०२६'!I406+0</f>
        <v>30</v>
      </c>
      <c r="AI352" s="15">
        <f>'नमुना नंबर.९ सन-२०२५-२०२६'!F406+0</f>
        <v>353.48972118959108</v>
      </c>
      <c r="AJ352" s="14">
        <f>'नमुना नंबर.९ सन-२०२५-२०२६'!I406+0</f>
        <v>30</v>
      </c>
      <c r="AK352" s="14">
        <f>'नमुना नंबर.९ सन-२०२५-२०२६'!I406+0</f>
        <v>30</v>
      </c>
      <c r="AL352" s="14">
        <f>'नमुना नंबर.९ सन-२०२५-२०२६'!O406+0</f>
        <v>0</v>
      </c>
      <c r="AM352" s="15">
        <f t="shared" si="45"/>
        <v>413.48972118959108</v>
      </c>
      <c r="AN352" s="14"/>
      <c r="AO352" s="14"/>
      <c r="AP352" s="14"/>
      <c r="AQ352" s="14"/>
      <c r="AR352" s="14"/>
    </row>
    <row r="353" spans="2:44" ht="75" customHeight="1">
      <c r="B353" s="2">
        <v>142</v>
      </c>
      <c r="C353" s="31" t="s">
        <v>6</v>
      </c>
      <c r="D353" s="32"/>
      <c r="G353" s="84" t="s">
        <v>7</v>
      </c>
      <c r="H353" s="84" t="s">
        <v>156</v>
      </c>
      <c r="I353" s="2">
        <v>1936</v>
      </c>
      <c r="J353" s="33">
        <v>26</v>
      </c>
      <c r="K353" s="33">
        <v>11</v>
      </c>
      <c r="L353" s="34">
        <f t="shared" si="40"/>
        <v>286</v>
      </c>
      <c r="M353" s="35">
        <f t="shared" si="41"/>
        <v>26.57992565055762</v>
      </c>
      <c r="N353" s="52">
        <v>0</v>
      </c>
      <c r="O353" s="2">
        <v>0</v>
      </c>
      <c r="P353" s="35">
        <f t="shared" si="43"/>
        <v>0</v>
      </c>
      <c r="Q353" s="39">
        <v>1</v>
      </c>
      <c r="R353" s="35">
        <v>1</v>
      </c>
      <c r="S353" s="35">
        <f t="shared" si="42"/>
        <v>0</v>
      </c>
      <c r="T353" s="89">
        <v>0</v>
      </c>
      <c r="Y353" s="35">
        <f>'नमुना नंबर.९ सन-२०२५-२०२६'!F407+'नमुना नंबर.९ सन-२०२५-२०२६'!I407+'नमुना नंबर.९ सन-२०२५-२०२६'!L407+'नमुना नंबर.९ सन-२०२५-२०२६'!O407</f>
        <v>0</v>
      </c>
      <c r="Z353" s="34"/>
      <c r="AA353" s="34"/>
      <c r="AB353" s="34"/>
      <c r="AC353" s="34"/>
      <c r="AD353" s="34"/>
      <c r="AE353" s="106"/>
      <c r="AF353" s="117"/>
      <c r="AG353" s="14">
        <f t="shared" si="44"/>
        <v>0</v>
      </c>
      <c r="AH353" s="15">
        <f>'नमुना नंबर.९ सन-२०२५-२०२६'!I407+0</f>
        <v>0</v>
      </c>
      <c r="AI353" s="15">
        <f>'नमुना नंबर.९ सन-२०२५-२०२६'!F407+0</f>
        <v>0</v>
      </c>
      <c r="AJ353" s="14">
        <f>'नमुना नंबर.९ सन-२०२५-२०२६'!I407+0</f>
        <v>0</v>
      </c>
      <c r="AK353" s="14">
        <f>'नमुना नंबर.९ सन-२०२५-२०२६'!I407+0</f>
        <v>0</v>
      </c>
      <c r="AL353" s="14">
        <f>'नमुना नंबर.९ सन-२०२५-२०२६'!O407+0</f>
        <v>0</v>
      </c>
      <c r="AM353" s="15">
        <f t="shared" si="45"/>
        <v>0</v>
      </c>
      <c r="AN353" s="14"/>
      <c r="AO353" s="14"/>
      <c r="AP353" s="14"/>
      <c r="AQ353" s="14"/>
      <c r="AR353" s="14"/>
    </row>
    <row r="354" spans="2:44" ht="75" customHeight="1">
      <c r="B354" s="2">
        <v>374</v>
      </c>
      <c r="C354" s="31" t="s">
        <v>83</v>
      </c>
      <c r="D354" s="32"/>
      <c r="G354" s="84" t="s">
        <v>7</v>
      </c>
      <c r="H354" s="84" t="s">
        <v>302</v>
      </c>
      <c r="I354" s="2">
        <v>2012</v>
      </c>
      <c r="J354" s="33">
        <v>30</v>
      </c>
      <c r="K354" s="33">
        <v>15</v>
      </c>
      <c r="L354" s="34">
        <f t="shared" si="40"/>
        <v>450</v>
      </c>
      <c r="M354" s="35">
        <f t="shared" si="41"/>
        <v>41.82156133828996</v>
      </c>
      <c r="N354" s="34">
        <v>750</v>
      </c>
      <c r="O354" s="2">
        <v>15708</v>
      </c>
      <c r="P354" s="35">
        <f t="shared" si="43"/>
        <v>688299.2565055762</v>
      </c>
      <c r="Q354" s="37">
        <v>0.95</v>
      </c>
      <c r="R354" s="35">
        <v>1</v>
      </c>
      <c r="S354" s="35">
        <f t="shared" si="42"/>
        <v>653884.29368029733</v>
      </c>
      <c r="T354" s="89">
        <v>0.85</v>
      </c>
      <c r="Y354" s="35">
        <f>'नमुना नंबर.९ सन-२०२५-२०२६'!F408+'नमुना नंबर.९ सन-२०२५-२०२६'!I408+'नमुना नंबर.९ सन-२०२५-२०२६'!L408+'नमुना नंबर.९ सन-२०२५-२०२६'!O408</f>
        <v>555.80164962825268</v>
      </c>
      <c r="Z354" s="34"/>
      <c r="AA354" s="34"/>
      <c r="AB354" s="34"/>
      <c r="AC354" s="34"/>
      <c r="AD354" s="34"/>
      <c r="AE354" s="106"/>
      <c r="AF354" s="117"/>
      <c r="AG354" s="14">
        <f t="shared" si="44"/>
        <v>16458</v>
      </c>
      <c r="AH354" s="15">
        <f>'नमुना नंबर.९ सन-२०२५-२०२६'!I408+0</f>
        <v>0</v>
      </c>
      <c r="AI354" s="15">
        <f>'नमुना नंबर.९ सन-२०२५-२०२६'!F408+0</f>
        <v>555.80164962825268</v>
      </c>
      <c r="AJ354" s="14">
        <f>'नमुना नंबर.९ सन-२०२५-२०२६'!I408+0</f>
        <v>0</v>
      </c>
      <c r="AK354" s="14">
        <f>'नमुना नंबर.९ सन-२०२५-२०२६'!I408+0</f>
        <v>0</v>
      </c>
      <c r="AL354" s="14">
        <f>'नमुना नंबर.९ सन-२०२५-२०२६'!O408+0</f>
        <v>0</v>
      </c>
      <c r="AM354" s="15">
        <f t="shared" si="45"/>
        <v>555.80164962825268</v>
      </c>
      <c r="AN354" s="14"/>
      <c r="AO354" s="14"/>
      <c r="AP354" s="14"/>
      <c r="AQ354" s="14"/>
      <c r="AR354" s="14"/>
    </row>
    <row r="355" spans="2:44" ht="75" customHeight="1">
      <c r="B355" s="2">
        <v>559</v>
      </c>
      <c r="C355" s="31" t="s">
        <v>92</v>
      </c>
      <c r="D355" s="32"/>
      <c r="G355" s="34"/>
      <c r="H355" s="84" t="s">
        <v>362</v>
      </c>
      <c r="I355" s="2">
        <v>2010</v>
      </c>
      <c r="J355" s="33">
        <v>18</v>
      </c>
      <c r="K355" s="33">
        <v>20</v>
      </c>
      <c r="L355" s="34">
        <f t="shared" si="40"/>
        <v>360</v>
      </c>
      <c r="M355" s="35">
        <f t="shared" si="41"/>
        <v>33.457249070631974</v>
      </c>
      <c r="N355" s="34">
        <v>750</v>
      </c>
      <c r="O355" s="2">
        <v>11088</v>
      </c>
      <c r="P355" s="35">
        <f t="shared" si="43"/>
        <v>396066.91449814133</v>
      </c>
      <c r="Q355" s="37">
        <v>0.95</v>
      </c>
      <c r="R355" s="35">
        <v>1</v>
      </c>
      <c r="S355" s="35">
        <f t="shared" si="42"/>
        <v>376263.56877323426</v>
      </c>
      <c r="T355" s="89">
        <v>0.75</v>
      </c>
      <c r="Y355" s="35">
        <f>'नमुना नंबर.९ सन-२०२५-२०२६'!F409+'नमुना नंबर.९ सन-२०२५-२०२६'!I409+'नमुना नंबर.९ सन-२०२५-२०२६'!L409+'नमुना नंबर.९ सन-२०२५-२०२६'!O409</f>
        <v>542.19767657992566</v>
      </c>
      <c r="Z355" s="34"/>
      <c r="AA355" s="34"/>
      <c r="AB355" s="34"/>
      <c r="AC355" s="34"/>
      <c r="AD355" s="34"/>
      <c r="AE355" s="106"/>
      <c r="AF355" s="114"/>
      <c r="AG355" s="9">
        <f t="shared" si="44"/>
        <v>11838</v>
      </c>
      <c r="AH355" s="13">
        <f>'नमुना नंबर.९ सन-२०२५-२०२६'!I409+0</f>
        <v>30</v>
      </c>
      <c r="AI355" s="13">
        <f>'नमुना नंबर.९ सन-२०२५-२०२६'!F409+0</f>
        <v>282.19767657992571</v>
      </c>
      <c r="AJ355" s="9">
        <f>'नमुना नंबर.९ सन-२०२५-२०२६'!I409+0</f>
        <v>30</v>
      </c>
      <c r="AK355" s="9">
        <f>'नमुना नंबर.९ सन-२०२५-२०२६'!I409+0</f>
        <v>30</v>
      </c>
      <c r="AL355" s="9">
        <f>'नमुना नंबर.९ सन-२०२५-२०२६'!O409+0</f>
        <v>200</v>
      </c>
      <c r="AM355" s="13">
        <f t="shared" si="45"/>
        <v>542.19767657992566</v>
      </c>
      <c r="AN355" s="9"/>
      <c r="AO355" s="9"/>
      <c r="AP355" s="9"/>
      <c r="AQ355" s="9"/>
      <c r="AR355" s="9"/>
    </row>
    <row r="356" spans="2:44" ht="75" customHeight="1">
      <c r="B356" s="2">
        <v>486</v>
      </c>
      <c r="C356" s="31" t="s">
        <v>92</v>
      </c>
      <c r="D356" s="32"/>
      <c r="G356" s="84" t="s">
        <v>7</v>
      </c>
      <c r="H356" s="84" t="s">
        <v>336</v>
      </c>
      <c r="I356" s="2">
        <v>1998</v>
      </c>
      <c r="J356" s="33">
        <v>18</v>
      </c>
      <c r="K356" s="33">
        <v>15</v>
      </c>
      <c r="L356" s="34">
        <f t="shared" si="40"/>
        <v>270</v>
      </c>
      <c r="M356" s="35">
        <f t="shared" si="41"/>
        <v>25.092936802973977</v>
      </c>
      <c r="N356" s="34">
        <v>750</v>
      </c>
      <c r="O356" s="2">
        <v>15708</v>
      </c>
      <c r="P356" s="35">
        <f t="shared" si="43"/>
        <v>412979.55390334572</v>
      </c>
      <c r="Q356" s="37">
        <v>0.7</v>
      </c>
      <c r="R356" s="35">
        <v>1</v>
      </c>
      <c r="S356" s="35">
        <f t="shared" si="42"/>
        <v>289085.68773234199</v>
      </c>
      <c r="T356" s="89">
        <v>0.85</v>
      </c>
      <c r="Y356" s="35">
        <f>'नमुना नंबर.९ सन-२०२५-२०२६'!F410+'नमुना नंबर.९ सन-२०२५-२०२६'!I410+'नमुना नंबर.९ सन-२०२५-२०२६'!L410+'नमुना नंबर.९ सन-२०२५-२०२६'!O410</f>
        <v>485.72283457249068</v>
      </c>
      <c r="Z356" s="34"/>
      <c r="AA356" s="34"/>
      <c r="AB356" s="34"/>
      <c r="AC356" s="34"/>
      <c r="AD356" s="34"/>
      <c r="AF356" s="117"/>
      <c r="AG356" s="14">
        <f t="shared" si="44"/>
        <v>16458</v>
      </c>
      <c r="AH356" s="15">
        <f>'नमुना नंबर.९ सन-२०२५-२०२६'!I410+0</f>
        <v>20</v>
      </c>
      <c r="AI356" s="15">
        <f>'नमुना नंबर.९ सन-२०२५-२०२६'!F410+0</f>
        <v>245.72283457249065</v>
      </c>
      <c r="AJ356" s="14">
        <f>'नमुना नंबर.९ सन-२०२५-२०२६'!I410+0</f>
        <v>20</v>
      </c>
      <c r="AK356" s="14">
        <f>'नमुना नंबर.९ सन-२०२५-२०२६'!I410+0</f>
        <v>20</v>
      </c>
      <c r="AL356" s="14">
        <f>'नमुना नंबर.९ सन-२०२५-२०२६'!O410+0</f>
        <v>200</v>
      </c>
      <c r="AM356" s="15">
        <f t="shared" si="45"/>
        <v>485.72283457249068</v>
      </c>
      <c r="AN356" s="14"/>
      <c r="AO356" s="14"/>
      <c r="AP356" s="14"/>
      <c r="AQ356" s="14"/>
      <c r="AR356" s="14"/>
    </row>
    <row r="357" spans="2:44" ht="63.6" customHeight="1">
      <c r="B357" s="2">
        <v>607</v>
      </c>
      <c r="C357" s="31" t="s">
        <v>111</v>
      </c>
      <c r="D357" s="32"/>
      <c r="G357" s="34"/>
      <c r="H357" s="84" t="s">
        <v>376</v>
      </c>
      <c r="I357" s="2">
        <v>2013</v>
      </c>
      <c r="J357" s="33">
        <v>18</v>
      </c>
      <c r="K357" s="33">
        <v>21</v>
      </c>
      <c r="L357" s="34">
        <f t="shared" si="40"/>
        <v>378</v>
      </c>
      <c r="M357" s="35">
        <f t="shared" si="41"/>
        <v>35.130111524163567</v>
      </c>
      <c r="N357" s="34">
        <v>750</v>
      </c>
      <c r="O357" s="2">
        <v>11088</v>
      </c>
      <c r="P357" s="35">
        <f t="shared" si="43"/>
        <v>415870.26022304833</v>
      </c>
      <c r="Q357" s="37">
        <v>0.9</v>
      </c>
      <c r="R357" s="35">
        <v>1</v>
      </c>
      <c r="S357" s="35">
        <f t="shared" si="42"/>
        <v>374283.23420074349</v>
      </c>
      <c r="T357" s="89">
        <v>0.75</v>
      </c>
      <c r="Y357" s="35">
        <f>'नमुना नंबर.९ सन-२०२५-२०२६'!F412+'नमुना नंबर.९ सन-२०२५-२०२६'!I412+'नमुना नंबर.९ सन-२०२५-२०२६'!L412+'नमुना नंबर.९ सन-२०२५-२०२६'!O412</f>
        <v>540.71242565055763</v>
      </c>
      <c r="Z357" s="34"/>
      <c r="AA357" s="34"/>
      <c r="AB357" s="34"/>
      <c r="AC357" s="34"/>
      <c r="AD357" s="34"/>
      <c r="AE357" s="106"/>
      <c r="AF357" s="114"/>
      <c r="AG357" s="10">
        <f t="shared" si="44"/>
        <v>11838</v>
      </c>
      <c r="AH357" s="16">
        <f>'नमुना नंबर.९ सन-२०२५-२०२६'!I412+0</f>
        <v>30</v>
      </c>
      <c r="AI357" s="16">
        <f>'नमुना नंबर.९ सन-२०२५-२०२६'!F412+0</f>
        <v>280.71242565055763</v>
      </c>
      <c r="AJ357" s="10">
        <f>'नमुना नंबर.९ सन-२०२५-२०२६'!I412+0</f>
        <v>30</v>
      </c>
      <c r="AK357" s="10">
        <f>'नमुना नंबर.९ सन-२०२५-२०२६'!I412+0</f>
        <v>30</v>
      </c>
      <c r="AL357" s="10">
        <f>'नमुना नंबर.९ सन-२०२५-२०२६'!O412+0</f>
        <v>200</v>
      </c>
      <c r="AM357" s="16">
        <f t="shared" si="45"/>
        <v>540.71242565055763</v>
      </c>
    </row>
    <row r="358" spans="2:44" ht="75" customHeight="1">
      <c r="B358" s="2">
        <v>119</v>
      </c>
      <c r="C358" s="31" t="s">
        <v>6</v>
      </c>
      <c r="D358" s="32"/>
      <c r="G358" s="34"/>
      <c r="H358" s="84" t="s">
        <v>191</v>
      </c>
      <c r="I358" s="2">
        <v>2016</v>
      </c>
      <c r="J358" s="33">
        <v>20</v>
      </c>
      <c r="K358" s="33">
        <v>24</v>
      </c>
      <c r="L358" s="34">
        <f t="shared" si="40"/>
        <v>480</v>
      </c>
      <c r="M358" s="35">
        <f t="shared" si="41"/>
        <v>44.609665427509292</v>
      </c>
      <c r="N358" s="34">
        <v>750</v>
      </c>
      <c r="O358" s="2">
        <v>15708</v>
      </c>
      <c r="P358" s="35">
        <f t="shared" si="43"/>
        <v>734185.87360594794</v>
      </c>
      <c r="Q358" s="37">
        <v>0.95</v>
      </c>
      <c r="R358" s="35">
        <v>1</v>
      </c>
      <c r="S358" s="35">
        <f t="shared" si="42"/>
        <v>697476.5799256505</v>
      </c>
      <c r="T358" s="89">
        <v>0.85</v>
      </c>
      <c r="Y358" s="35">
        <f>'नमुना नंबर.९ सन-२०२५-२०२६'!F413+'नमुना नंबर.९ सन-२०२५-२०२६'!I413+'नमुना नंबर.९ सन-२०२५-२०२६'!L413+'नमुना नंबर.९ सन-२०२५-२०२६'!O413</f>
        <v>2152.855092936803</v>
      </c>
      <c r="Z358" s="34"/>
      <c r="AA358" s="34"/>
      <c r="AB358" s="34"/>
      <c r="AC358" s="34"/>
      <c r="AD358" s="34"/>
      <c r="AE358" s="106"/>
      <c r="AF358" s="114"/>
      <c r="AG358" s="10">
        <f t="shared" si="44"/>
        <v>16458</v>
      </c>
      <c r="AH358" s="16">
        <f>'नमुना नंबर.९ सन-२०२५-२०२६'!I413+0</f>
        <v>30</v>
      </c>
      <c r="AI358" s="16">
        <f>'नमुना नंबर.९ सन-२०२५-२०२६'!F413+0</f>
        <v>592.85509293680298</v>
      </c>
      <c r="AJ358" s="10">
        <f>'नमुना नंबर.९ सन-२०२५-२०२६'!I413+0</f>
        <v>30</v>
      </c>
      <c r="AK358" s="10">
        <f>'नमुना नंबर.९ सन-२०२५-२०२६'!I413+0</f>
        <v>30</v>
      </c>
      <c r="AL358" s="10">
        <f>'नमुना नंबर.९ सन-२०२५-२०२६'!O413+0</f>
        <v>1500</v>
      </c>
      <c r="AM358" s="16">
        <f t="shared" si="45"/>
        <v>2152.855092936803</v>
      </c>
    </row>
    <row r="359" spans="2:44" ht="75" customHeight="1">
      <c r="B359" s="2">
        <v>593</v>
      </c>
      <c r="C359" s="43" t="s">
        <v>112</v>
      </c>
      <c r="D359" s="32"/>
      <c r="G359" s="34"/>
      <c r="H359" s="84" t="s">
        <v>373</v>
      </c>
      <c r="I359" s="2">
        <v>2013</v>
      </c>
      <c r="J359" s="33">
        <v>18</v>
      </c>
      <c r="K359" s="33">
        <v>20</v>
      </c>
      <c r="L359" s="34">
        <f t="shared" ref="L359:L422" si="46">J359*K359</f>
        <v>360</v>
      </c>
      <c r="M359" s="35">
        <f t="shared" si="41"/>
        <v>33.457249070631974</v>
      </c>
      <c r="N359" s="34">
        <v>750</v>
      </c>
      <c r="O359" s="2">
        <v>15708</v>
      </c>
      <c r="P359" s="35">
        <f t="shared" si="43"/>
        <v>550639.40520446107</v>
      </c>
      <c r="Q359" s="37">
        <v>0.9</v>
      </c>
      <c r="R359" s="35">
        <v>1</v>
      </c>
      <c r="S359" s="35">
        <f t="shared" si="42"/>
        <v>495575.46468401497</v>
      </c>
      <c r="T359" s="89">
        <v>0.85</v>
      </c>
      <c r="Y359" s="35">
        <f>'नमुना नंबर.९ सन-२०२५-२०२६'!F414+'नमुना नंबर.९ सन-२०२५-२०२६'!I414+'नमुना नंबर.९ सन-२०२५-२०२६'!L414+'नमुना नंबर.९ सन-२०२५-२०२६'!O414</f>
        <v>1231.2391449814127</v>
      </c>
      <c r="Z359" s="34"/>
      <c r="AA359" s="34"/>
      <c r="AB359" s="34"/>
      <c r="AC359" s="34"/>
      <c r="AD359" s="34"/>
      <c r="AE359" s="106"/>
      <c r="AF359" s="114"/>
      <c r="AG359" s="10">
        <f t="shared" si="44"/>
        <v>16458</v>
      </c>
      <c r="AH359" s="16">
        <f>'नमुना नंबर.९ सन-२०२५-२०२६'!I414+0</f>
        <v>30</v>
      </c>
      <c r="AI359" s="16">
        <f>'नमुना नंबर.९ सन-२०२५-२०२६'!F414+0</f>
        <v>421.23914498141272</v>
      </c>
      <c r="AJ359" s="10">
        <f>'नमुना नंबर.९ सन-२०२५-२०२६'!I414+0</f>
        <v>30</v>
      </c>
      <c r="AK359" s="10">
        <f>'नमुना नंबर.९ सन-२०२५-२०२६'!I414+0</f>
        <v>30</v>
      </c>
      <c r="AL359" s="10">
        <f>'नमुना नंबर.९ सन-२०२५-२०२६'!O414+0</f>
        <v>750</v>
      </c>
      <c r="AM359" s="16">
        <f t="shared" si="45"/>
        <v>1231.2391449814127</v>
      </c>
    </row>
    <row r="360" spans="2:44" ht="75" customHeight="1">
      <c r="B360" s="2">
        <v>32</v>
      </c>
      <c r="C360" s="31" t="s">
        <v>6</v>
      </c>
      <c r="D360" s="32"/>
      <c r="G360" s="84" t="s">
        <v>7</v>
      </c>
      <c r="H360" s="84" t="s">
        <v>150</v>
      </c>
      <c r="I360" s="2">
        <v>1966</v>
      </c>
      <c r="J360" s="33">
        <v>55</v>
      </c>
      <c r="K360" s="33">
        <v>9</v>
      </c>
      <c r="L360" s="34">
        <f t="shared" si="46"/>
        <v>495</v>
      </c>
      <c r="M360" s="35">
        <f t="shared" si="41"/>
        <v>46.003717472118957</v>
      </c>
      <c r="N360" s="52">
        <v>750</v>
      </c>
      <c r="O360" s="2">
        <v>7115</v>
      </c>
      <c r="P360" s="35">
        <f t="shared" si="43"/>
        <v>361819.23791821557</v>
      </c>
      <c r="Q360" s="37">
        <v>0.85</v>
      </c>
      <c r="R360" s="35">
        <v>1</v>
      </c>
      <c r="S360" s="35">
        <f t="shared" si="42"/>
        <v>307546.3522304832</v>
      </c>
      <c r="T360" s="89">
        <v>0.75</v>
      </c>
      <c r="Y360" s="35">
        <f>'नमुना नंबर.९ सन-२०२५-२०२६'!F415+'नमुना नंबर.९ सन-२०२५-२०२६'!I415+'नमुना नंबर.९ सन-२०२५-२०२६'!L415+'नमुना नंबर.९ सन-२०२५-२०२६'!O415</f>
        <v>290.65976417286242</v>
      </c>
      <c r="Z360" s="34"/>
      <c r="AA360" s="34"/>
      <c r="AB360" s="34"/>
      <c r="AC360" s="34"/>
      <c r="AD360" s="34"/>
      <c r="AE360" s="106"/>
      <c r="AF360" s="114"/>
      <c r="AG360" s="10">
        <f t="shared" si="44"/>
        <v>7865</v>
      </c>
      <c r="AH360" s="16">
        <f>'नमुना नंबर.९ सन-२०२५-२०२६'!I415+0</f>
        <v>30</v>
      </c>
      <c r="AI360" s="16">
        <f>'नमुना नंबर.९ सन-२०२५-२०२६'!F415+0</f>
        <v>230.6597641728624</v>
      </c>
      <c r="AJ360" s="10">
        <f>'नमुना नंबर.९ सन-२०२५-२०२६'!I415+0</f>
        <v>30</v>
      </c>
      <c r="AK360" s="10">
        <f>'नमुना नंबर.९ सन-२०२५-२०२६'!I415+0</f>
        <v>30</v>
      </c>
      <c r="AL360" s="10">
        <f>'नमुना नंबर.९ सन-२०२५-२०२६'!O415+0</f>
        <v>0</v>
      </c>
      <c r="AM360" s="16">
        <f t="shared" si="45"/>
        <v>290.65976417286242</v>
      </c>
    </row>
    <row r="361" spans="2:44" ht="75" customHeight="1">
      <c r="B361" s="2">
        <v>531</v>
      </c>
      <c r="C361" s="31" t="s">
        <v>92</v>
      </c>
      <c r="D361" s="32"/>
      <c r="G361" s="84" t="s">
        <v>7</v>
      </c>
      <c r="H361" s="84" t="s">
        <v>266</v>
      </c>
      <c r="I361" s="2">
        <v>1997</v>
      </c>
      <c r="J361" s="33">
        <v>24</v>
      </c>
      <c r="K361" s="33">
        <v>26</v>
      </c>
      <c r="L361" s="34">
        <f t="shared" si="46"/>
        <v>624</v>
      </c>
      <c r="M361" s="35">
        <f t="shared" si="41"/>
        <v>57.992565055762086</v>
      </c>
      <c r="N361" s="34">
        <v>750</v>
      </c>
      <c r="O361" s="2">
        <v>11088</v>
      </c>
      <c r="P361" s="35">
        <f t="shared" si="43"/>
        <v>686515.98513011157</v>
      </c>
      <c r="Q361" s="37">
        <v>0.85</v>
      </c>
      <c r="R361" s="35">
        <v>1</v>
      </c>
      <c r="S361" s="35">
        <f t="shared" si="42"/>
        <v>583538.58736059477</v>
      </c>
      <c r="T361" s="89">
        <v>0.75</v>
      </c>
      <c r="Y361" s="35">
        <f>'नमुना नंबर.९ सन-२०२५-२०२६'!F416+'नमुना नंबर.९ सन-२०२५-२०२६'!I416+'नमुना नंबर.९ सन-२०२५-२०२६'!L416+'नमुना नंबर.९ सन-२०२५-२०२६'!O416</f>
        <v>697.6539405204461</v>
      </c>
      <c r="Z361" s="34"/>
      <c r="AA361" s="34"/>
      <c r="AB361" s="34"/>
      <c r="AC361" s="34"/>
      <c r="AD361" s="34"/>
      <c r="AE361" s="106"/>
      <c r="AF361" s="117"/>
      <c r="AG361" s="14">
        <f t="shared" si="44"/>
        <v>11838</v>
      </c>
      <c r="AH361" s="15">
        <f>'नमुना नंबर.९ सन-२०२५-२०२६'!I416+0</f>
        <v>30</v>
      </c>
      <c r="AI361" s="15">
        <f>'नमुना नंबर.९ सन-२०२५-२०२६'!F416+0</f>
        <v>437.6539405204461</v>
      </c>
      <c r="AJ361" s="14">
        <f>'नमुना नंबर.९ सन-२०२५-२०२६'!I416+0</f>
        <v>30</v>
      </c>
      <c r="AK361" s="14">
        <f>'नमुना नंबर.९ सन-२०२५-२०२६'!I416+0</f>
        <v>30</v>
      </c>
      <c r="AL361" s="14">
        <f>'नमुना नंबर.९ सन-२०२५-२०२६'!O416+0</f>
        <v>200</v>
      </c>
      <c r="AM361" s="15">
        <f t="shared" si="45"/>
        <v>697.6539405204461</v>
      </c>
      <c r="AN361" s="14"/>
      <c r="AO361" s="14"/>
      <c r="AP361" s="14"/>
      <c r="AQ361" s="14"/>
      <c r="AR361" s="14"/>
    </row>
    <row r="362" spans="2:44" ht="75" customHeight="1">
      <c r="B362" s="2">
        <v>551</v>
      </c>
      <c r="C362" s="31" t="s">
        <v>92</v>
      </c>
      <c r="D362" s="32"/>
      <c r="H362" s="84" t="s">
        <v>357</v>
      </c>
      <c r="I362" s="2">
        <v>2010</v>
      </c>
      <c r="J362" s="33">
        <v>22</v>
      </c>
      <c r="K362" s="33">
        <v>24</v>
      </c>
      <c r="L362" s="34">
        <f t="shared" si="46"/>
        <v>528</v>
      </c>
      <c r="M362" s="35">
        <f t="shared" si="41"/>
        <v>49.070631970260223</v>
      </c>
      <c r="N362" s="34">
        <v>750</v>
      </c>
      <c r="O362" s="2">
        <v>11088</v>
      </c>
      <c r="P362" s="35">
        <f t="shared" si="43"/>
        <v>580898.14126394049</v>
      </c>
      <c r="Q362" s="37">
        <v>0.9</v>
      </c>
      <c r="R362" s="35">
        <v>1</v>
      </c>
      <c r="S362" s="35">
        <f t="shared" si="42"/>
        <v>522808.32713754644</v>
      </c>
      <c r="T362" s="89">
        <v>0.75</v>
      </c>
      <c r="Y362" s="35">
        <f>'नमुना नंबर.९ सन-२०२५-२०२६'!F417+'नमुना नंबर.९ सन-२०२५-२०२६'!I417+'नमुना नंबर.९ सन-२०२५-२०२६'!L417+'नमुना नंबर.९ सन-२०२५-२०२६'!O417</f>
        <v>652.10624535315992</v>
      </c>
      <c r="Z362" s="34"/>
      <c r="AA362" s="34"/>
      <c r="AB362" s="34"/>
      <c r="AC362" s="34"/>
      <c r="AD362" s="34"/>
      <c r="AE362" s="106"/>
      <c r="AF362" s="114"/>
      <c r="AG362" s="10">
        <f>SUM(N357:O357)</f>
        <v>11838</v>
      </c>
      <c r="AH362" s="16">
        <f>'नमुना नंबर.९ सन-२०२५-२०२६'!I412+0</f>
        <v>30</v>
      </c>
      <c r="AI362" s="16">
        <f>'नमुना नंबर.९ सन-२०२५-२०२६'!F412+0</f>
        <v>280.71242565055763</v>
      </c>
      <c r="AJ362" s="10">
        <f>'नमुना नंबर.९ सन-२०२५-२०२६'!I412+0</f>
        <v>30</v>
      </c>
      <c r="AK362" s="10">
        <f>'नमुना नंबर.९ सन-२०२५-२०२६'!I412+0</f>
        <v>30</v>
      </c>
      <c r="AL362" s="10">
        <f>'नमुना नंबर.९ सन-२०२५-२०२६'!O412+0</f>
        <v>200</v>
      </c>
      <c r="AM362" s="16">
        <f>AI357+AJ357+AK357+AL357</f>
        <v>540.71242565055763</v>
      </c>
    </row>
    <row r="363" spans="2:44" ht="75" customHeight="1">
      <c r="B363" s="2">
        <v>463</v>
      </c>
      <c r="C363" s="31" t="s">
        <v>92</v>
      </c>
      <c r="D363" s="32"/>
      <c r="G363" s="151" t="s">
        <v>7</v>
      </c>
      <c r="H363" s="84" t="s">
        <v>326</v>
      </c>
      <c r="I363" s="2">
        <v>1987</v>
      </c>
      <c r="J363" s="33">
        <v>21</v>
      </c>
      <c r="K363" s="33">
        <v>10</v>
      </c>
      <c r="L363" s="34">
        <f t="shared" si="46"/>
        <v>210</v>
      </c>
      <c r="M363" s="35">
        <f t="shared" si="41"/>
        <v>19.516728624535315</v>
      </c>
      <c r="N363" s="34">
        <v>750</v>
      </c>
      <c r="O363" s="2">
        <v>11088</v>
      </c>
      <c r="P363" s="35">
        <f t="shared" si="43"/>
        <v>231039.03345724905</v>
      </c>
      <c r="Q363" s="37">
        <v>0.85</v>
      </c>
      <c r="R363" s="35">
        <v>1</v>
      </c>
      <c r="S363" s="35">
        <f t="shared" si="42"/>
        <v>196383.17843866168</v>
      </c>
      <c r="T363" s="89">
        <v>0.75</v>
      </c>
      <c r="Y363" s="35">
        <f>'नमुना नंबर.९ सन-२०२५-२०२६'!F419+'नमुना नंबर.९ सन-२०२५-२०२६'!I419+'नमुना नंबर.९ सन-२०२५-२०२६'!L419+'नमुना नंबर.९ सन-२०२५-२०२६'!O419</f>
        <v>407.28738382899627</v>
      </c>
      <c r="Z363" s="34"/>
      <c r="AA363" s="34"/>
      <c r="AB363" s="34"/>
      <c r="AC363" s="34"/>
      <c r="AD363" s="34"/>
      <c r="AE363" s="108" t="s">
        <v>992</v>
      </c>
      <c r="AF363" s="114"/>
      <c r="AG363" s="10">
        <f t="shared" ref="AG363:AG426" si="47">SUM(N363:O363)</f>
        <v>11838</v>
      </c>
      <c r="AH363" s="16">
        <f>'नमुना नंबर.९ सन-२०२५-२०२६'!I419+0</f>
        <v>30</v>
      </c>
      <c r="AI363" s="16">
        <f>'नमुना नंबर.९ सन-२०२५-२०२६'!F419+0</f>
        <v>147.28738382899627</v>
      </c>
      <c r="AJ363" s="10">
        <f>'नमुना नंबर.९ सन-२०२५-२०२६'!I419+0</f>
        <v>30</v>
      </c>
      <c r="AK363" s="10">
        <f>'नमुना नंबर.९ सन-२०२५-२०२६'!I419+0</f>
        <v>30</v>
      </c>
      <c r="AL363" s="10">
        <f>'नमुना नंबर.९ सन-२०२५-२०२६'!O419+0</f>
        <v>200</v>
      </c>
      <c r="AM363" s="16">
        <f t="shared" ref="AM363:AM426" si="48">AI363+AJ363+AK363+AL363</f>
        <v>407.28738382899627</v>
      </c>
    </row>
    <row r="364" spans="2:44" ht="75" customHeight="1">
      <c r="B364" s="2">
        <v>622</v>
      </c>
      <c r="C364" s="43" t="s">
        <v>857</v>
      </c>
      <c r="D364" s="32"/>
      <c r="H364" s="84" t="s">
        <v>836</v>
      </c>
      <c r="I364" s="2">
        <v>2022</v>
      </c>
      <c r="J364" s="33">
        <v>24</v>
      </c>
      <c r="K364" s="33">
        <v>26</v>
      </c>
      <c r="L364" s="34">
        <f t="shared" si="46"/>
        <v>624</v>
      </c>
      <c r="M364" s="35">
        <f t="shared" si="41"/>
        <v>57.992565055762086</v>
      </c>
      <c r="N364" s="34">
        <v>750</v>
      </c>
      <c r="O364" s="2">
        <v>15708</v>
      </c>
      <c r="P364" s="77">
        <f t="shared" si="43"/>
        <v>954441.63568773237</v>
      </c>
      <c r="Q364" s="78">
        <v>0.95</v>
      </c>
      <c r="R364" s="77">
        <v>1</v>
      </c>
      <c r="S364" s="77">
        <f t="shared" si="42"/>
        <v>906719.55390334572</v>
      </c>
      <c r="T364" s="89">
        <v>0.85</v>
      </c>
      <c r="Y364" s="35">
        <f>'नमुना नंबर.९ सन-२०२५-२०२६'!F420+'नमुना नंबर.९ सन-२०२५-२०२६'!I420+'नमुना नंबर.९ सन-२०२५-२०२६'!L420+'नमुना नंबर.९ सन-२०२५-२०२६'!O420</f>
        <v>770.71162081784382</v>
      </c>
      <c r="Z364" s="34"/>
      <c r="AA364" s="34"/>
      <c r="AB364" s="34"/>
      <c r="AC364" s="34"/>
      <c r="AD364" s="34"/>
      <c r="AE364" s="106"/>
      <c r="AF364" s="114"/>
      <c r="AG364" s="10">
        <f t="shared" si="47"/>
        <v>16458</v>
      </c>
      <c r="AH364" s="16">
        <f>'नमुना नंबर.९ सन-२०२५-२०२६'!I420+0</f>
        <v>0</v>
      </c>
      <c r="AI364" s="16">
        <f>'नमुना नंबर.९ सन-२०२५-२०२६'!F420+0</f>
        <v>770.71162081784382</v>
      </c>
      <c r="AJ364" s="10">
        <f>'नमुना नंबर.९ सन-२०२५-२०२६'!I420+0</f>
        <v>0</v>
      </c>
      <c r="AK364" s="10">
        <f>'नमुना नंबर.९ सन-२०२५-२०२६'!I420+0</f>
        <v>0</v>
      </c>
      <c r="AL364" s="10">
        <f>'नमुना नंबर.९ सन-२०२५-२०२६'!O420+0</f>
        <v>0</v>
      </c>
      <c r="AM364" s="16">
        <f t="shared" si="48"/>
        <v>770.71162081784382</v>
      </c>
    </row>
    <row r="365" spans="2:44" ht="75" customHeight="1">
      <c r="B365" s="2">
        <v>582</v>
      </c>
      <c r="C365" s="43" t="s">
        <v>104</v>
      </c>
      <c r="D365" s="32"/>
      <c r="H365" s="84" t="s">
        <v>370</v>
      </c>
      <c r="I365" s="2">
        <v>2010</v>
      </c>
      <c r="J365" s="33">
        <v>20</v>
      </c>
      <c r="K365" s="33">
        <v>20</v>
      </c>
      <c r="L365" s="34">
        <f t="shared" si="46"/>
        <v>400</v>
      </c>
      <c r="M365" s="35">
        <f t="shared" si="41"/>
        <v>37.174721189591082</v>
      </c>
      <c r="N365" s="34">
        <v>750</v>
      </c>
      <c r="O365" s="2">
        <v>15708</v>
      </c>
      <c r="P365" s="35">
        <f t="shared" si="43"/>
        <v>611821.56133828999</v>
      </c>
      <c r="Q365" s="37">
        <v>0.9</v>
      </c>
      <c r="R365" s="35">
        <v>1</v>
      </c>
      <c r="S365" s="35">
        <f t="shared" si="42"/>
        <v>550639.40520446096</v>
      </c>
      <c r="T365" s="89">
        <v>0.85</v>
      </c>
      <c r="Y365" s="35">
        <f>'नमुना नंबर.९ सन-२०२५-२०२६'!F421+'नमुना नंबर.९ सन-२०२५-२०२६'!I421+'नमुना नंबर.९ सन-२०२५-२०२६'!L421+'नमुना नंबर.९ सन-२०२५-२०२६'!O421</f>
        <v>468.04349442379174</v>
      </c>
      <c r="Z365" s="34"/>
      <c r="AA365" s="34"/>
      <c r="AB365" s="34"/>
      <c r="AC365" s="34"/>
      <c r="AD365" s="34"/>
      <c r="AE365" s="106"/>
      <c r="AF365" s="114"/>
      <c r="AG365" s="10">
        <f t="shared" si="47"/>
        <v>16458</v>
      </c>
      <c r="AH365" s="16">
        <f>'नमुना नंबर.९ सन-२०२५-२०२६'!I421+0</f>
        <v>0</v>
      </c>
      <c r="AI365" s="16">
        <f>'नमुना नंबर.९ सन-२०२५-२०२६'!F421+0</f>
        <v>468.04349442379174</v>
      </c>
      <c r="AJ365" s="10">
        <f>'नमुना नंबर.९ सन-२०२५-२०२६'!I421+0</f>
        <v>0</v>
      </c>
      <c r="AK365" s="10">
        <f>'नमुना नंबर.९ सन-२०२५-२०२६'!I421+0</f>
        <v>0</v>
      </c>
      <c r="AL365" s="10">
        <f>'नमुना नंबर.९ सन-२०२५-२०२६'!O421+0</f>
        <v>0</v>
      </c>
      <c r="AM365" s="16">
        <f t="shared" si="48"/>
        <v>468.04349442379174</v>
      </c>
    </row>
    <row r="366" spans="2:44" ht="75" customHeight="1">
      <c r="B366" s="2">
        <v>223</v>
      </c>
      <c r="C366" s="31" t="s">
        <v>6</v>
      </c>
      <c r="D366" s="32"/>
      <c r="H366" s="84" t="s">
        <v>158</v>
      </c>
      <c r="I366" s="2">
        <v>1991</v>
      </c>
      <c r="J366" s="33">
        <v>18</v>
      </c>
      <c r="K366" s="33">
        <v>13</v>
      </c>
      <c r="L366" s="34">
        <f t="shared" si="46"/>
        <v>234</v>
      </c>
      <c r="M366" s="35">
        <f t="shared" si="41"/>
        <v>21.74721189591078</v>
      </c>
      <c r="N366" s="34">
        <v>750</v>
      </c>
      <c r="O366" s="2">
        <v>15708</v>
      </c>
      <c r="P366" s="35">
        <f t="shared" si="43"/>
        <v>357915.61338289961</v>
      </c>
      <c r="Q366" s="39">
        <v>0.7</v>
      </c>
      <c r="R366" s="35">
        <v>1</v>
      </c>
      <c r="S366" s="35">
        <f t="shared" si="42"/>
        <v>250540.9293680297</v>
      </c>
      <c r="T366" s="89">
        <v>0.85</v>
      </c>
      <c r="Y366" s="35">
        <f>'नमुना नंबर.९ सन-२०२५-२०२६'!F422+'नमुना नंबर.९ सन-२०२५-२०२६'!I422+'नमुना नंबर.९ सन-२०२५-२०२६'!L422+'नमुना नंबर.९ सन-२०२५-२०२६'!O422</f>
        <v>1002.9597899628252</v>
      </c>
      <c r="Z366" s="34"/>
      <c r="AA366" s="34"/>
      <c r="AB366" s="34"/>
      <c r="AC366" s="34"/>
      <c r="AD366" s="34"/>
      <c r="AE366" s="106"/>
      <c r="AF366" s="114"/>
      <c r="AG366" s="10">
        <f t="shared" si="47"/>
        <v>16458</v>
      </c>
      <c r="AH366" s="16">
        <f>'नमुना नंबर.९ सन-२०२५-२०२६'!I422+0</f>
        <v>20</v>
      </c>
      <c r="AI366" s="16">
        <f>'नमुना नंबर.९ सन-२०२५-२०२६'!F422+0</f>
        <v>212.95978996282525</v>
      </c>
      <c r="AJ366" s="10">
        <f>'नमुना नंबर.९ सन-२०२५-२०२६'!I422+0</f>
        <v>20</v>
      </c>
      <c r="AK366" s="10">
        <f>'नमुना नंबर.९ सन-२०२५-२०२६'!I422+0</f>
        <v>20</v>
      </c>
      <c r="AL366" s="10">
        <f>'नमुना नंबर.९ सन-२०२५-२०२६'!O422+0</f>
        <v>750</v>
      </c>
      <c r="AM366" s="16">
        <f t="shared" si="48"/>
        <v>1002.9597899628252</v>
      </c>
    </row>
    <row r="367" spans="2:44" ht="75" customHeight="1">
      <c r="B367" s="2">
        <v>113</v>
      </c>
      <c r="C367" s="31" t="s">
        <v>6</v>
      </c>
      <c r="D367" s="32"/>
      <c r="G367" s="84"/>
      <c r="H367" s="84" t="s">
        <v>841</v>
      </c>
      <c r="I367" s="2">
        <v>2025</v>
      </c>
      <c r="J367" s="33">
        <v>13</v>
      </c>
      <c r="K367" s="33">
        <v>24</v>
      </c>
      <c r="L367" s="34">
        <f t="shared" si="46"/>
        <v>312</v>
      </c>
      <c r="M367" s="35">
        <f t="shared" si="41"/>
        <v>28.996282527881043</v>
      </c>
      <c r="N367" s="34">
        <v>750</v>
      </c>
      <c r="O367" s="2">
        <v>15708</v>
      </c>
      <c r="P367" s="35">
        <f t="shared" si="43"/>
        <v>477220.81784386619</v>
      </c>
      <c r="Q367" s="37">
        <v>1</v>
      </c>
      <c r="R367" s="35">
        <v>1</v>
      </c>
      <c r="S367" s="35">
        <f t="shared" si="42"/>
        <v>477220.81784386619</v>
      </c>
      <c r="T367" s="89">
        <v>0.85</v>
      </c>
      <c r="Y367" s="35">
        <f>'नमुना नंबर.९ सन-२०२५-२०२६'!F423+'नमुना नंबर.९ सन-२०२५-२०२६'!I423+'नमुना नंबर.९ सन-२०२५-२०२६'!L423+'नमुना नंबर.९ सन-२०२५-२०२६'!O423</f>
        <v>1215.6376951672862</v>
      </c>
      <c r="Z367" s="34"/>
      <c r="AA367" s="34"/>
      <c r="AB367" s="34"/>
      <c r="AC367" s="34"/>
      <c r="AD367" s="34"/>
      <c r="AE367" s="106"/>
      <c r="AF367" s="114"/>
      <c r="AG367" s="9">
        <f t="shared" si="47"/>
        <v>16458</v>
      </c>
      <c r="AH367" s="13">
        <f>'नमुना नंबर.९ सन-२०२५-२०२६'!I423+0</f>
        <v>30</v>
      </c>
      <c r="AI367" s="13">
        <f>'नमुना नंबर.९ सन-२०२५-२०२६'!F423+0</f>
        <v>405.63769516728627</v>
      </c>
      <c r="AJ367" s="9">
        <f>'नमुना नंबर.९ सन-२०२५-२०२६'!I423+0</f>
        <v>30</v>
      </c>
      <c r="AK367" s="9">
        <f>'नमुना नंबर.९ सन-२०२५-२०२६'!I423+0</f>
        <v>30</v>
      </c>
      <c r="AL367" s="9">
        <f>'नमुना नंबर.९ सन-२०२५-२०२६'!O423+0</f>
        <v>750</v>
      </c>
      <c r="AM367" s="13">
        <f t="shared" si="48"/>
        <v>1215.6376951672862</v>
      </c>
      <c r="AN367" s="9"/>
      <c r="AO367" s="9"/>
      <c r="AP367" s="9"/>
      <c r="AQ367" s="9"/>
      <c r="AR367" s="9"/>
    </row>
    <row r="368" spans="2:44" ht="75" customHeight="1">
      <c r="B368" s="2">
        <v>488</v>
      </c>
      <c r="C368" s="31" t="s">
        <v>92</v>
      </c>
      <c r="D368" s="32"/>
      <c r="G368" s="84" t="s">
        <v>7</v>
      </c>
      <c r="H368" s="84" t="s">
        <v>344</v>
      </c>
      <c r="I368" s="2">
        <v>2001</v>
      </c>
      <c r="J368" s="33">
        <v>28</v>
      </c>
      <c r="K368" s="33">
        <v>45</v>
      </c>
      <c r="L368" s="34">
        <f t="shared" si="46"/>
        <v>1260</v>
      </c>
      <c r="M368" s="35">
        <f t="shared" si="41"/>
        <v>117.1003717472119</v>
      </c>
      <c r="N368" s="52">
        <v>750</v>
      </c>
      <c r="O368" s="2">
        <v>19360</v>
      </c>
      <c r="P368" s="35">
        <f t="shared" si="43"/>
        <v>2354888.4758364311</v>
      </c>
      <c r="Q368" s="37">
        <v>0.8</v>
      </c>
      <c r="R368" s="35">
        <v>1</v>
      </c>
      <c r="S368" s="35">
        <f t="shared" si="42"/>
        <v>1883910.7806691451</v>
      </c>
      <c r="T368" s="89">
        <v>1.35</v>
      </c>
      <c r="Y368" s="35">
        <f>'नमुना नंबर.९ सन-२०२५-२०२६'!F424+'नमुना नंबर.९ सन-२०२५-२०२६'!I424+'नमुना नंबर.९ सन-२०२५-२०२६'!L424+'नमुना नंबर.९ सन-२०२५-२०२६'!O424</f>
        <v>2823.2795539033459</v>
      </c>
      <c r="Z368" s="34"/>
      <c r="AA368" s="34"/>
      <c r="AB368" s="34"/>
      <c r="AC368" s="34"/>
      <c r="AD368" s="34"/>
      <c r="AE368" s="106"/>
      <c r="AF368" s="117"/>
      <c r="AG368" s="14">
        <f t="shared" si="47"/>
        <v>20110</v>
      </c>
      <c r="AH368" s="15">
        <f>'नमुना नंबर.९ सन-२०२५-२०२६'!I424+0</f>
        <v>40</v>
      </c>
      <c r="AI368" s="15">
        <f>'नमुना नंबर.९ सन-२०२५-२०२६'!F424+0</f>
        <v>2543.2795539033459</v>
      </c>
      <c r="AJ368" s="14">
        <f>'नमुना नंबर.९ सन-२०२५-२०२६'!I424+0</f>
        <v>40</v>
      </c>
      <c r="AK368" s="14">
        <f>'नमुना नंबर.९ सन-२०२५-२०२६'!I424+0</f>
        <v>40</v>
      </c>
      <c r="AL368" s="14">
        <f>'नमुना नंबर.९ सन-२०२५-२०२६'!O424+0</f>
        <v>200</v>
      </c>
      <c r="AM368" s="15">
        <f t="shared" si="48"/>
        <v>2823.2795539033459</v>
      </c>
      <c r="AN368" s="14"/>
      <c r="AO368" s="14"/>
      <c r="AP368" s="14"/>
      <c r="AQ368" s="14"/>
      <c r="AR368" s="14"/>
    </row>
    <row r="369" spans="2:44" ht="75" customHeight="1">
      <c r="B369" s="2">
        <v>489</v>
      </c>
      <c r="C369" s="31" t="s">
        <v>92</v>
      </c>
      <c r="D369" s="32"/>
      <c r="G369" s="151" t="s">
        <v>7</v>
      </c>
      <c r="H369" s="84" t="s">
        <v>193</v>
      </c>
      <c r="I369" s="2">
        <v>1996</v>
      </c>
      <c r="J369" s="33">
        <v>17</v>
      </c>
      <c r="K369" s="33">
        <v>27</v>
      </c>
      <c r="L369" s="34">
        <f t="shared" si="46"/>
        <v>459</v>
      </c>
      <c r="M369" s="35">
        <f t="shared" si="41"/>
        <v>42.657992565055764</v>
      </c>
      <c r="N369" s="34">
        <v>750</v>
      </c>
      <c r="O369" s="2">
        <v>11088</v>
      </c>
      <c r="P369" s="35">
        <f t="shared" si="43"/>
        <v>504985.31598513015</v>
      </c>
      <c r="Q369" s="37">
        <v>0.85</v>
      </c>
      <c r="R369" s="35">
        <v>1</v>
      </c>
      <c r="S369" s="35">
        <f t="shared" si="42"/>
        <v>429237.51858736062</v>
      </c>
      <c r="T369" s="89">
        <v>0.75</v>
      </c>
      <c r="Y369" s="35">
        <f>'नमुना नंबर.९ सन-२०२५-२०२६'!F426+'नमुना नंबर.९ सन-२०२५-२०२६'!I426+'नमुना नंबर.९ सन-२०२५-२०२६'!L426+'नमुना नंबर.९ सन-२०२५-२०२६'!O426</f>
        <v>1131.9281389405205</v>
      </c>
      <c r="Z369" s="34"/>
      <c r="AA369" s="34"/>
      <c r="AB369" s="34"/>
      <c r="AC369" s="34"/>
      <c r="AD369" s="34"/>
      <c r="AE369" s="106"/>
      <c r="AF369" s="114"/>
      <c r="AG369" s="10">
        <f t="shared" si="47"/>
        <v>11838</v>
      </c>
      <c r="AH369" s="16">
        <f>'नमुना नंबर.९ सन-२०२५-२०२६'!I426+0</f>
        <v>30</v>
      </c>
      <c r="AI369" s="16">
        <f>'नमुना नंबर.९ सन-२०२५-२०२६'!F426+0</f>
        <v>321.92813894052045</v>
      </c>
      <c r="AJ369" s="10">
        <f>'नमुना नंबर.९ सन-२०२५-२०२६'!I426+0</f>
        <v>30</v>
      </c>
      <c r="AK369" s="10">
        <f>'नमुना नंबर.९ सन-२०२५-२०२६'!I426+0</f>
        <v>30</v>
      </c>
      <c r="AL369" s="10">
        <f>'नमुना नंबर.९ सन-२०२५-२०२६'!O426+0</f>
        <v>750</v>
      </c>
      <c r="AM369" s="16">
        <f t="shared" si="48"/>
        <v>1131.9281389405205</v>
      </c>
    </row>
    <row r="370" spans="2:44" ht="75" customHeight="1">
      <c r="B370" s="2">
        <v>386</v>
      </c>
      <c r="C370" s="31" t="s">
        <v>89</v>
      </c>
      <c r="D370" s="32"/>
      <c r="G370" s="151" t="s">
        <v>7</v>
      </c>
      <c r="H370" s="84" t="s">
        <v>305</v>
      </c>
      <c r="I370" s="2">
        <v>2015</v>
      </c>
      <c r="J370" s="33">
        <v>18</v>
      </c>
      <c r="K370" s="33">
        <v>20</v>
      </c>
      <c r="L370" s="34">
        <f t="shared" si="46"/>
        <v>360</v>
      </c>
      <c r="M370" s="35">
        <f t="shared" si="41"/>
        <v>33.457249070631974</v>
      </c>
      <c r="N370" s="34">
        <v>750</v>
      </c>
      <c r="O370" s="2">
        <v>11088</v>
      </c>
      <c r="P370" s="35">
        <f t="shared" si="43"/>
        <v>396066.91449814133</v>
      </c>
      <c r="Q370" s="37">
        <v>0.95</v>
      </c>
      <c r="R370" s="35">
        <v>1</v>
      </c>
      <c r="S370" s="35">
        <f t="shared" si="42"/>
        <v>376263.56877323426</v>
      </c>
      <c r="T370" s="89">
        <v>0.75</v>
      </c>
      <c r="Y370" s="35">
        <f>'नमुना नंबर.९ सन-२०२५-२०२६'!F427+'नमुना नंबर.९ सन-२०२५-२०२६'!I427+'नमुना नंबर.९ सन-२०२५-२०२६'!L427+'नमुना नंबर.९ सन-२०२५-२०२६'!O427</f>
        <v>282.19767657992571</v>
      </c>
      <c r="Z370" s="34"/>
      <c r="AA370" s="34"/>
      <c r="AB370" s="34"/>
      <c r="AC370" s="34"/>
      <c r="AD370" s="34"/>
      <c r="AE370" s="106"/>
      <c r="AF370" s="117"/>
      <c r="AG370" s="14">
        <f t="shared" si="47"/>
        <v>11838</v>
      </c>
      <c r="AH370" s="15">
        <f>'नमुना नंबर.९ सन-२०२५-२०२६'!I427+0</f>
        <v>0</v>
      </c>
      <c r="AI370" s="15">
        <f>'नमुना नंबर.९ सन-२०२५-२०२६'!F427+0</f>
        <v>282.19767657992571</v>
      </c>
      <c r="AJ370" s="14">
        <f>'नमुना नंबर.९ सन-२०२५-२०२६'!I427+0</f>
        <v>0</v>
      </c>
      <c r="AK370" s="14">
        <f>'नमुना नंबर.९ सन-२०२५-२०२६'!I427+0</f>
        <v>0</v>
      </c>
      <c r="AL370" s="14">
        <f>'नमुना नंबर.९ सन-२०२५-२०२६'!O427+0</f>
        <v>0</v>
      </c>
      <c r="AM370" s="15">
        <f t="shared" si="48"/>
        <v>282.19767657992571</v>
      </c>
      <c r="AN370" s="14"/>
      <c r="AO370" s="14"/>
      <c r="AP370" s="14"/>
      <c r="AQ370" s="14"/>
      <c r="AR370" s="14"/>
    </row>
    <row r="371" spans="2:44" ht="75" customHeight="1">
      <c r="B371" s="2"/>
      <c r="C371" s="31" t="s">
        <v>6</v>
      </c>
      <c r="D371" s="32"/>
      <c r="G371" s="34"/>
      <c r="H371" s="84" t="s">
        <v>1072</v>
      </c>
      <c r="I371" s="2">
        <v>2024</v>
      </c>
      <c r="J371" s="33">
        <v>10</v>
      </c>
      <c r="K371" s="33">
        <v>21</v>
      </c>
      <c r="L371" s="34">
        <f t="shared" si="46"/>
        <v>210</v>
      </c>
      <c r="M371" s="35">
        <f t="shared" si="41"/>
        <v>19.516728624535315</v>
      </c>
      <c r="N371" s="34">
        <v>750</v>
      </c>
      <c r="O371" s="2">
        <v>15708</v>
      </c>
      <c r="P371" s="35">
        <f t="shared" si="43"/>
        <v>321206.31970260222</v>
      </c>
      <c r="Q371" s="37">
        <v>1</v>
      </c>
      <c r="R371" s="35">
        <v>1</v>
      </c>
      <c r="S371" s="35">
        <f t="shared" si="42"/>
        <v>321206.31970260222</v>
      </c>
      <c r="T371" s="89">
        <v>0.85</v>
      </c>
      <c r="Y371" s="35">
        <f>'नमुना नंबर.९ सन-२०२५-२०२६'!F428+'नमुना नंबर.९ सन-२०२५-२०२६'!I428+'नमुना नंबर.९ सन-२०२५-२०२६'!L428+'नमुना नंबर.९ सन-२०२५-२०२६'!O428</f>
        <v>1083.0253717472119</v>
      </c>
      <c r="Z371" s="34"/>
      <c r="AA371" s="34"/>
      <c r="AB371" s="34"/>
      <c r="AC371" s="34"/>
      <c r="AD371" s="34"/>
      <c r="AE371" s="106"/>
      <c r="AF371" s="117"/>
      <c r="AG371" s="14">
        <f t="shared" si="47"/>
        <v>16458</v>
      </c>
      <c r="AH371" s="15">
        <f>'नमुना नंबर.९ सन-२०२५-२०२६'!I428+0</f>
        <v>30</v>
      </c>
      <c r="AI371" s="15">
        <f>'नमुना नंबर.९ सन-२०२५-२०२६'!F428+0</f>
        <v>273.02537174721186</v>
      </c>
      <c r="AJ371" s="14">
        <f>'नमुना नंबर.९ सन-२०२५-२०२६'!I428+0</f>
        <v>30</v>
      </c>
      <c r="AK371" s="14">
        <f>'नमुना नंबर.९ सन-२०२५-२०२६'!I428+0</f>
        <v>30</v>
      </c>
      <c r="AL371" s="14">
        <f>'नमुना नंबर.९ सन-२०२५-२०२६'!O428+0</f>
        <v>750</v>
      </c>
      <c r="AM371" s="15">
        <f t="shared" si="48"/>
        <v>1083.0253717472119</v>
      </c>
      <c r="AN371" s="14"/>
      <c r="AO371" s="14"/>
      <c r="AP371" s="14"/>
      <c r="AQ371" s="14"/>
      <c r="AR371" s="14"/>
    </row>
    <row r="372" spans="2:44" ht="75" customHeight="1">
      <c r="B372" s="2">
        <v>335</v>
      </c>
      <c r="C372" s="31" t="s">
        <v>6</v>
      </c>
      <c r="D372" s="32"/>
      <c r="G372" s="34"/>
      <c r="H372" s="84" t="s">
        <v>286</v>
      </c>
      <c r="I372" s="2">
        <v>2010</v>
      </c>
      <c r="J372" s="33">
        <v>23</v>
      </c>
      <c r="K372" s="33">
        <v>21</v>
      </c>
      <c r="L372" s="34">
        <f t="shared" si="46"/>
        <v>483</v>
      </c>
      <c r="M372" s="35">
        <f t="shared" si="41"/>
        <v>44.888475836431226</v>
      </c>
      <c r="N372" s="34">
        <v>750</v>
      </c>
      <c r="O372" s="2">
        <v>11088</v>
      </c>
      <c r="P372" s="35">
        <f t="shared" si="43"/>
        <v>531389.77695167286</v>
      </c>
      <c r="Q372" s="37">
        <v>0.9</v>
      </c>
      <c r="R372" s="35">
        <v>1</v>
      </c>
      <c r="S372" s="35">
        <f t="shared" si="42"/>
        <v>478250.79925650556</v>
      </c>
      <c r="T372" s="89">
        <v>0.75</v>
      </c>
      <c r="Y372" s="35">
        <f>'नमुना नंबर.९ सन-२०२५-२०२६'!F429+'नमुना नंबर.९ सन-२०२५-२०२६'!I429+'नमुना नंबर.९ सन-२०२५-२०२६'!L429+'नमुना नंबर.९ सन-२०२५-२०२६'!O429</f>
        <v>1168.6880994423791</v>
      </c>
      <c r="Z372" s="34"/>
      <c r="AA372" s="34"/>
      <c r="AB372" s="34"/>
      <c r="AC372" s="34"/>
      <c r="AD372" s="34"/>
      <c r="AE372" s="106"/>
      <c r="AF372" s="114"/>
      <c r="AG372" s="9">
        <f t="shared" si="47"/>
        <v>11838</v>
      </c>
      <c r="AH372" s="13">
        <f>'नमुना नंबर.९ सन-२०२५-२०२६'!I429+0</f>
        <v>30</v>
      </c>
      <c r="AI372" s="13">
        <f>'नमुना नंबर.९ सन-२०२५-२०२६'!F429+0</f>
        <v>358.68809944237915</v>
      </c>
      <c r="AJ372" s="9">
        <f>'नमुना नंबर.९ सन-२०२५-२०२६'!I429+0</f>
        <v>30</v>
      </c>
      <c r="AK372" s="9">
        <f>'नमुना नंबर.९ सन-२०२५-२०२६'!I429+0</f>
        <v>30</v>
      </c>
      <c r="AL372" s="9">
        <f>'नमुना नंबर.९ सन-२०२५-२०२६'!O429+0</f>
        <v>750</v>
      </c>
      <c r="AM372" s="13">
        <f t="shared" si="48"/>
        <v>1168.6880994423791</v>
      </c>
      <c r="AN372" s="9"/>
      <c r="AO372" s="9"/>
      <c r="AP372" s="9"/>
      <c r="AQ372" s="9"/>
      <c r="AR372" s="9"/>
    </row>
    <row r="373" spans="2:44" ht="75" customHeight="1">
      <c r="B373" s="2">
        <v>317</v>
      </c>
      <c r="C373" s="31" t="s">
        <v>6</v>
      </c>
      <c r="D373" s="32"/>
      <c r="H373" s="84" t="s">
        <v>272</v>
      </c>
      <c r="I373" s="2">
        <v>2005</v>
      </c>
      <c r="J373" s="33">
        <v>18</v>
      </c>
      <c r="K373" s="33">
        <v>21</v>
      </c>
      <c r="L373" s="34">
        <f t="shared" si="46"/>
        <v>378</v>
      </c>
      <c r="M373" s="35">
        <f t="shared" si="41"/>
        <v>35.130111524163567</v>
      </c>
      <c r="N373" s="34">
        <v>750</v>
      </c>
      <c r="O373" s="2">
        <v>15708</v>
      </c>
      <c r="P373" s="35">
        <f t="shared" si="43"/>
        <v>578171.37546468398</v>
      </c>
      <c r="Q373" s="37">
        <v>0.8</v>
      </c>
      <c r="R373" s="35">
        <v>1</v>
      </c>
      <c r="S373" s="35">
        <f t="shared" si="42"/>
        <v>462537.10037174722</v>
      </c>
      <c r="T373" s="89">
        <v>0.85</v>
      </c>
      <c r="Y373" s="35">
        <f>'नमुना नंबर.९ सन-२०२५-२०२६'!F430+'नमुना नंबर.९ सन-२०२५-२०२६'!I430+'नमुना नंबर.९ सन-२०२५-२०२६'!L430+'नमुना नंबर.९ सन-२०२५-२०२६'!O430</f>
        <v>1380</v>
      </c>
      <c r="Z373" s="34"/>
      <c r="AA373" s="34"/>
      <c r="AB373" s="34"/>
      <c r="AC373" s="34"/>
      <c r="AD373" s="34"/>
      <c r="AE373" s="106"/>
      <c r="AF373" s="114"/>
      <c r="AG373" s="10">
        <f t="shared" si="47"/>
        <v>16458</v>
      </c>
      <c r="AH373" s="16">
        <f>'नमुना नंबर.९ सन-२०२५-२०२६'!I430+0</f>
        <v>30</v>
      </c>
      <c r="AI373" s="16">
        <f>'नमुना नंबर.९ सन-२०२५-२०२६'!F430+0</f>
        <v>570</v>
      </c>
      <c r="AJ373" s="10">
        <f>'नमुना नंबर.९ सन-२०२५-२०२६'!I430+0</f>
        <v>30</v>
      </c>
      <c r="AK373" s="10">
        <f>'नमुना नंबर.९ सन-२०२५-२०२६'!I430+0</f>
        <v>30</v>
      </c>
      <c r="AL373" s="10">
        <f>'नमुना नंबर.९ सन-२०२५-२०२६'!O430+0</f>
        <v>750</v>
      </c>
      <c r="AM373" s="16">
        <f t="shared" si="48"/>
        <v>1380</v>
      </c>
    </row>
    <row r="374" spans="2:44" ht="75" customHeight="1">
      <c r="B374" s="36">
        <v>264</v>
      </c>
      <c r="C374" s="31" t="s">
        <v>6</v>
      </c>
      <c r="D374" s="32"/>
      <c r="G374" s="84" t="s">
        <v>7</v>
      </c>
      <c r="H374" s="84" t="s">
        <v>904</v>
      </c>
      <c r="I374" s="2">
        <v>1991</v>
      </c>
      <c r="J374" s="33">
        <v>21</v>
      </c>
      <c r="K374" s="33">
        <v>12</v>
      </c>
      <c r="L374" s="34">
        <f t="shared" si="46"/>
        <v>252</v>
      </c>
      <c r="M374" s="35">
        <f t="shared" si="41"/>
        <v>23.42007434944238</v>
      </c>
      <c r="N374" s="34">
        <v>750</v>
      </c>
      <c r="O374" s="2">
        <v>15708</v>
      </c>
      <c r="P374" s="35">
        <f t="shared" si="43"/>
        <v>385447.58364312269</v>
      </c>
      <c r="Q374" s="37">
        <v>0.95</v>
      </c>
      <c r="R374" s="35">
        <v>1</v>
      </c>
      <c r="S374" s="35">
        <f t="shared" si="42"/>
        <v>366175.20446096652</v>
      </c>
      <c r="T374" s="89">
        <v>0.85</v>
      </c>
      <c r="Y374" s="35">
        <f>'नमुना नंबर.९ सन-२०२५-२०२६'!F431+'नमुना नंबर.९ सन-२०२५-२०२६'!I431+'नमुना नंबर.९ सन-२०२५-२०२६'!L431+'नमुना नंबर.९ सन-२०२५-२०२६'!O431</f>
        <v>1121.2489237918217</v>
      </c>
      <c r="Z374" s="34"/>
      <c r="AA374" s="34"/>
      <c r="AB374" s="34"/>
      <c r="AC374" s="34"/>
      <c r="AD374" s="34"/>
      <c r="AE374" s="108" t="s">
        <v>1209</v>
      </c>
      <c r="AF374" s="117"/>
      <c r="AG374" s="14">
        <f t="shared" si="47"/>
        <v>16458</v>
      </c>
      <c r="AH374" s="15">
        <f>'नमुना नंबर.९ सन-२०२५-२०२६'!I431+0</f>
        <v>30</v>
      </c>
      <c r="AI374" s="15">
        <f>'नमुना नंबर.९ सन-२०२५-२०२६'!F431+0</f>
        <v>311.24892379182154</v>
      </c>
      <c r="AJ374" s="14">
        <f>'नमुना नंबर.९ सन-२०२५-२०२६'!I431+0</f>
        <v>30</v>
      </c>
      <c r="AK374" s="14">
        <f>'नमुना नंबर.९ सन-२०२५-२०२६'!I431+0</f>
        <v>30</v>
      </c>
      <c r="AL374" s="14">
        <f>'नमुना नंबर.९ सन-२०२५-२०२६'!O431+0</f>
        <v>750</v>
      </c>
      <c r="AM374" s="15">
        <f t="shared" si="48"/>
        <v>1121.2489237918217</v>
      </c>
      <c r="AN374" s="14"/>
      <c r="AO374" s="14"/>
      <c r="AP374" s="14"/>
      <c r="AQ374" s="14"/>
      <c r="AR374" s="14"/>
    </row>
    <row r="375" spans="2:44" ht="75" customHeight="1">
      <c r="B375" s="2">
        <v>615</v>
      </c>
      <c r="C375" s="43" t="s">
        <v>796</v>
      </c>
      <c r="D375" s="32"/>
      <c r="H375" s="84" t="s">
        <v>797</v>
      </c>
      <c r="I375" s="2">
        <v>2020</v>
      </c>
      <c r="J375" s="33">
        <v>40</v>
      </c>
      <c r="K375" s="33">
        <v>40</v>
      </c>
      <c r="L375" s="34">
        <f t="shared" si="46"/>
        <v>1600</v>
      </c>
      <c r="M375" s="35">
        <f t="shared" si="41"/>
        <v>148.69888475836433</v>
      </c>
      <c r="N375" s="34">
        <v>750</v>
      </c>
      <c r="O375" s="2">
        <v>15708</v>
      </c>
      <c r="P375" s="35">
        <f t="shared" si="43"/>
        <v>2447286.24535316</v>
      </c>
      <c r="Q375" s="37">
        <v>0.95</v>
      </c>
      <c r="R375" s="35">
        <v>1</v>
      </c>
      <c r="S375" s="35">
        <f t="shared" si="42"/>
        <v>2324921.9330855017</v>
      </c>
      <c r="T375" s="89">
        <v>0.85</v>
      </c>
      <c r="Y375" s="35">
        <f>'नमुना नंबर.९ सन-२०२५-२०२६'!F433+'नमुना नंबर.९ सन-२०२५-२०२६'!I433+'नमुना नंबर.९ सन-२०२५-२०२६'!L433+'नमुना नंबर.९ सन-२०२५-२०२६'!O433</f>
        <v>1976.1836431226764</v>
      </c>
      <c r="Z375" s="34"/>
      <c r="AA375" s="34"/>
      <c r="AB375" s="34"/>
      <c r="AC375" s="34"/>
      <c r="AD375" s="34"/>
      <c r="AE375" s="108"/>
      <c r="AF375" s="117"/>
      <c r="AG375" s="14">
        <f t="shared" si="47"/>
        <v>16458</v>
      </c>
      <c r="AH375" s="15">
        <f>'नमुना नंबर.९ सन-२०२५-२०२६'!I433+0</f>
        <v>0</v>
      </c>
      <c r="AI375" s="15">
        <f>'नमुना नंबर.९ सन-२०२५-२०२६'!F433+0</f>
        <v>1976.1836431226764</v>
      </c>
      <c r="AJ375" s="14">
        <f>'नमुना नंबर.९ सन-२०२५-२०२६'!I433+0</f>
        <v>0</v>
      </c>
      <c r="AK375" s="14">
        <f>'नमुना नंबर.९ सन-२०२५-२०२६'!I433+0</f>
        <v>0</v>
      </c>
      <c r="AL375" s="14">
        <f>'नमुना नंबर.९ सन-२०२५-२०२६'!O433+0</f>
        <v>0</v>
      </c>
      <c r="AM375" s="15">
        <f t="shared" si="48"/>
        <v>1976.1836431226764</v>
      </c>
      <c r="AN375" s="14"/>
      <c r="AO375" s="14"/>
      <c r="AP375" s="14"/>
      <c r="AQ375" s="14"/>
      <c r="AR375" s="14"/>
    </row>
    <row r="376" spans="2:44" ht="75" customHeight="1">
      <c r="B376" s="2">
        <v>650</v>
      </c>
      <c r="C376" s="31" t="s">
        <v>6</v>
      </c>
      <c r="D376" s="84" t="s">
        <v>981</v>
      </c>
      <c r="G376" s="34"/>
      <c r="H376" s="84" t="s">
        <v>983</v>
      </c>
      <c r="I376" s="36">
        <v>2024</v>
      </c>
      <c r="J376" s="36">
        <v>15</v>
      </c>
      <c r="K376" s="36">
        <v>30</v>
      </c>
      <c r="L376" s="76">
        <f t="shared" si="46"/>
        <v>450</v>
      </c>
      <c r="M376" s="75">
        <f t="shared" si="41"/>
        <v>41.82156133828996</v>
      </c>
      <c r="N376" s="36">
        <v>750</v>
      </c>
      <c r="O376" s="2">
        <v>19360</v>
      </c>
      <c r="P376" s="77">
        <f t="shared" si="43"/>
        <v>841031.59851301112</v>
      </c>
      <c r="Q376" s="78">
        <v>1</v>
      </c>
      <c r="R376" s="77">
        <v>1</v>
      </c>
      <c r="S376" s="77">
        <f t="shared" si="42"/>
        <v>841031.59851301112</v>
      </c>
      <c r="T376" s="89">
        <v>0.85</v>
      </c>
      <c r="Y376" s="75">
        <f>'नमुना नंबर.९ सन-२०२५-२०२६'!F434+'नमुना नंबर.९ सन-२०२५-२०२६'!I434+'नमुना नंबर.९ सन-२०२५-२०२६'!L434+'नमुना नंबर.९ सन-२०२५-२०२६'!O434</f>
        <v>714.87685873605938</v>
      </c>
      <c r="Z376" s="34"/>
      <c r="AA376" s="34"/>
      <c r="AB376" s="34"/>
      <c r="AC376" s="34"/>
      <c r="AD376" s="34"/>
      <c r="AE376" s="108" t="s">
        <v>1031</v>
      </c>
      <c r="AF376" s="117"/>
      <c r="AG376" s="14">
        <f t="shared" si="47"/>
        <v>20110</v>
      </c>
      <c r="AH376" s="15">
        <f>'नमुना नंबर.९ सन-२०२५-२०२६'!I434+0</f>
        <v>0</v>
      </c>
      <c r="AI376" s="15">
        <f>'नमुना नंबर.९ सन-२०२५-२०२६'!F434+0</f>
        <v>714.87685873605938</v>
      </c>
      <c r="AJ376" s="14">
        <f>'नमुना नंबर.९ सन-२०२५-२०२६'!I434+0</f>
        <v>0</v>
      </c>
      <c r="AK376" s="14">
        <f>'नमुना नंबर.९ सन-२०२५-२०२६'!I434+0</f>
        <v>0</v>
      </c>
      <c r="AL376" s="14">
        <f>'नमुना नंबर.९ सन-२०२५-२०२६'!O434+0</f>
        <v>0</v>
      </c>
      <c r="AM376" s="15">
        <f t="shared" si="48"/>
        <v>714.87685873605938</v>
      </c>
      <c r="AN376" s="14"/>
      <c r="AO376" s="14"/>
      <c r="AP376" s="11"/>
      <c r="AQ376" s="11"/>
      <c r="AR376" s="11"/>
    </row>
    <row r="377" spans="2:44" ht="75" customHeight="1">
      <c r="B377" s="2">
        <v>163</v>
      </c>
      <c r="C377" s="31" t="s">
        <v>6</v>
      </c>
      <c r="D377" s="32"/>
      <c r="G377" s="151" t="s">
        <v>7</v>
      </c>
      <c r="H377" s="84" t="s">
        <v>213</v>
      </c>
      <c r="I377" s="2">
        <v>2013</v>
      </c>
      <c r="J377" s="33">
        <v>27</v>
      </c>
      <c r="K377" s="33">
        <v>24</v>
      </c>
      <c r="L377" s="34">
        <f t="shared" si="46"/>
        <v>648</v>
      </c>
      <c r="M377" s="35">
        <f t="shared" si="41"/>
        <v>60.223048327137548</v>
      </c>
      <c r="N377" s="34">
        <v>750</v>
      </c>
      <c r="O377" s="2">
        <v>11088</v>
      </c>
      <c r="P377" s="35">
        <f t="shared" si="43"/>
        <v>712920.44609665428</v>
      </c>
      <c r="Q377" s="37">
        <v>0.9</v>
      </c>
      <c r="R377" s="35">
        <v>1</v>
      </c>
      <c r="S377" s="35">
        <f t="shared" si="42"/>
        <v>641628.40148698888</v>
      </c>
      <c r="T377" s="89">
        <v>0.75</v>
      </c>
      <c r="Y377" s="35">
        <f>'नमुना नंबर.९ सन-२०२५-२०२६'!F435+'नमुना नंबर.९ सन-२०२५-२०२६'!I435+'नमुना नंबर.९ सन-२०२५-२०२६'!L435+'नमुना नंबर.९ सन-२०२५-२०२६'!O435</f>
        <v>1311.2213011152417</v>
      </c>
      <c r="Z377" s="34"/>
      <c r="AA377" s="34"/>
      <c r="AB377" s="34"/>
      <c r="AC377" s="34"/>
      <c r="AD377" s="34"/>
      <c r="AE377" s="106"/>
      <c r="AF377" s="114"/>
      <c r="AG377" s="10">
        <f t="shared" si="47"/>
        <v>11838</v>
      </c>
      <c r="AH377" s="16">
        <f>'नमुना नंबर.९ सन-२०२५-२०२६'!I435+0</f>
        <v>40</v>
      </c>
      <c r="AI377" s="16">
        <f>'नमुना नंबर.९ सन-२०२५-२०२६'!F435+0</f>
        <v>481.22130111524166</v>
      </c>
      <c r="AJ377" s="10">
        <f>'नमुना नंबर.९ सन-२०२५-२०२६'!I435+0</f>
        <v>40</v>
      </c>
      <c r="AK377" s="10">
        <f>'नमुना नंबर.९ सन-२०२५-२०२६'!I435+0</f>
        <v>40</v>
      </c>
      <c r="AL377" s="10">
        <f>'नमुना नंबर.९ सन-२०२५-२०२६'!O435+0</f>
        <v>750</v>
      </c>
      <c r="AM377" s="16">
        <f t="shared" si="48"/>
        <v>1311.2213011152417</v>
      </c>
    </row>
    <row r="378" spans="2:44" ht="75" customHeight="1">
      <c r="B378" s="2">
        <v>181</v>
      </c>
      <c r="C378" s="31" t="s">
        <v>6</v>
      </c>
      <c r="D378" s="32"/>
      <c r="G378" s="151" t="s">
        <v>7</v>
      </c>
      <c r="H378" s="84" t="s">
        <v>225</v>
      </c>
      <c r="I378" s="2">
        <v>1997</v>
      </c>
      <c r="J378" s="33">
        <v>20</v>
      </c>
      <c r="K378" s="33">
        <v>10</v>
      </c>
      <c r="L378" s="34">
        <f t="shared" si="46"/>
        <v>200</v>
      </c>
      <c r="M378" s="35">
        <f t="shared" si="41"/>
        <v>18.587360594795541</v>
      </c>
      <c r="N378" s="34">
        <v>750</v>
      </c>
      <c r="O378" s="2">
        <v>11088</v>
      </c>
      <c r="P378" s="35">
        <f t="shared" si="43"/>
        <v>220037.17472118963</v>
      </c>
      <c r="Q378" s="37">
        <v>0.85</v>
      </c>
      <c r="R378" s="35">
        <v>1</v>
      </c>
      <c r="S378" s="35">
        <f t="shared" si="42"/>
        <v>187031.59851301118</v>
      </c>
      <c r="T378" s="89">
        <v>0.75</v>
      </c>
      <c r="Y378" s="35">
        <f>'नमुना नंबर.९ सन-२०२५-२०२६'!F436+'नमुना नंबर.९ सन-२०२५-२०२६'!I436+'नमुना नंबर.९ सन-२०२५-२०२६'!L436+'नमुना नंबर.९ सन-२०२५-२०२६'!O436</f>
        <v>950.27369888475835</v>
      </c>
      <c r="Z378" s="34"/>
      <c r="AA378" s="34"/>
      <c r="AB378" s="34"/>
      <c r="AC378" s="34"/>
      <c r="AD378" s="34"/>
      <c r="AE378" s="106"/>
      <c r="AF378" s="114"/>
      <c r="AG378" s="10">
        <f t="shared" si="47"/>
        <v>11838</v>
      </c>
      <c r="AH378" s="16">
        <f>'नमुना नंबर.९ सन-२०२५-२०२६'!I436+0</f>
        <v>30</v>
      </c>
      <c r="AI378" s="16">
        <f>'नमुना नंबर.९ सन-२०२५-२०२६'!F436+0</f>
        <v>140.27369888475837</v>
      </c>
      <c r="AJ378" s="10">
        <f>'नमुना नंबर.९ सन-२०२५-२०२६'!I436+0</f>
        <v>30</v>
      </c>
      <c r="AK378" s="10">
        <f>'नमुना नंबर.९ सन-२०२५-२०२६'!I436+0</f>
        <v>30</v>
      </c>
      <c r="AL378" s="10">
        <f>'नमुना नंबर.९ सन-२०२५-२०२६'!O436+0</f>
        <v>750</v>
      </c>
      <c r="AM378" s="16">
        <f t="shared" si="48"/>
        <v>950.27369888475835</v>
      </c>
    </row>
    <row r="379" spans="2:44" ht="75" customHeight="1">
      <c r="B379" s="2"/>
      <c r="C379" s="31" t="s">
        <v>6</v>
      </c>
      <c r="D379" s="32"/>
      <c r="G379" s="151" t="s">
        <v>7</v>
      </c>
      <c r="H379" s="84" t="s">
        <v>174</v>
      </c>
      <c r="I379" s="2">
        <v>1986</v>
      </c>
      <c r="J379" s="33">
        <v>11</v>
      </c>
      <c r="K379" s="33">
        <v>27</v>
      </c>
      <c r="L379" s="34">
        <f t="shared" si="46"/>
        <v>297</v>
      </c>
      <c r="M379" s="35">
        <f t="shared" si="41"/>
        <v>27.602230483271377</v>
      </c>
      <c r="N379" s="34">
        <v>750</v>
      </c>
      <c r="O379" s="2">
        <v>11088</v>
      </c>
      <c r="P379" s="35">
        <f t="shared" si="43"/>
        <v>326755.20446096658</v>
      </c>
      <c r="Q379" s="37">
        <v>0.85</v>
      </c>
      <c r="R379" s="35">
        <v>1</v>
      </c>
      <c r="S379" s="35">
        <f t="shared" si="42"/>
        <v>277741.92379182158</v>
      </c>
      <c r="T379" s="89">
        <v>0.75</v>
      </c>
      <c r="Y379" s="35">
        <f>'नमुना नंबर.९ सन-२०२५-२०२६'!F437+'नमुना नंबर.९ सन-२०२५-२०२६'!I437+'नमुना नंबर.९ सन-२०२५-२०२६'!L437+'नमुना नंबर.९ सन-२०२५-२०२६'!O437</f>
        <v>1038.3064428438661</v>
      </c>
      <c r="Z379" s="34"/>
      <c r="AA379" s="34"/>
      <c r="AB379" s="34"/>
      <c r="AC379" s="34"/>
      <c r="AD379" s="34"/>
      <c r="AE379" s="108" t="s">
        <v>1117</v>
      </c>
      <c r="AF379" s="117"/>
      <c r="AG379" s="14">
        <f t="shared" si="47"/>
        <v>11838</v>
      </c>
      <c r="AH379" s="15">
        <f>'नमुना नंबर.९ सन-२०२५-२०२६'!I437+0</f>
        <v>40</v>
      </c>
      <c r="AI379" s="15">
        <f>'नमुना नंबर.९ सन-२०२५-२०२६'!F437+0</f>
        <v>208.30644284386619</v>
      </c>
      <c r="AJ379" s="14">
        <f>'नमुना नंबर.९ सन-२०२५-२०२६'!I437+0</f>
        <v>40</v>
      </c>
      <c r="AK379" s="14">
        <f>'नमुना नंबर.९ सन-२०२५-२०२६'!I437+0</f>
        <v>40</v>
      </c>
      <c r="AL379" s="14">
        <f>'नमुना नंबर.९ सन-२०२५-२०२६'!O437+0</f>
        <v>750</v>
      </c>
      <c r="AM379" s="15">
        <f t="shared" si="48"/>
        <v>1038.3064428438661</v>
      </c>
      <c r="AN379" s="14"/>
      <c r="AO379" s="14"/>
      <c r="AP379" s="14"/>
      <c r="AQ379" s="14"/>
      <c r="AR379" s="14"/>
    </row>
    <row r="380" spans="2:44" ht="75" customHeight="1">
      <c r="B380" s="2">
        <v>436</v>
      </c>
      <c r="C380" s="31" t="s">
        <v>92</v>
      </c>
      <c r="D380" s="32"/>
      <c r="G380" s="151" t="s">
        <v>7</v>
      </c>
      <c r="H380" s="84" t="s">
        <v>266</v>
      </c>
      <c r="I380" s="2">
        <v>1998</v>
      </c>
      <c r="J380" s="33">
        <v>20</v>
      </c>
      <c r="K380" s="33">
        <v>13</v>
      </c>
      <c r="L380" s="34">
        <f t="shared" si="46"/>
        <v>260</v>
      </c>
      <c r="M380" s="35">
        <f t="shared" si="41"/>
        <v>24.1635687732342</v>
      </c>
      <c r="N380" s="34">
        <v>750</v>
      </c>
      <c r="O380" s="2">
        <v>11088</v>
      </c>
      <c r="P380" s="35">
        <f t="shared" si="43"/>
        <v>286048.32713754644</v>
      </c>
      <c r="Q380" s="37">
        <v>0.85</v>
      </c>
      <c r="R380" s="35">
        <v>1</v>
      </c>
      <c r="S380" s="35">
        <f t="shared" si="42"/>
        <v>243141.07806691446</v>
      </c>
      <c r="T380" s="89">
        <v>0.75</v>
      </c>
      <c r="Y380" s="35">
        <f>'नमुना नंबर.९ सन-२०२५-२०२६'!F438+'नमुना नंबर.९ सन-२०२५-२०२६'!I438+'नमुना नंबर.९ सन-२०२५-२०२६'!L438+'नमुना नंबर.९ सन-२०२५-२०२६'!O438</f>
        <v>442.35580855018583</v>
      </c>
      <c r="Z380" s="34"/>
      <c r="AA380" s="34"/>
      <c r="AB380" s="34"/>
      <c r="AC380" s="34"/>
      <c r="AD380" s="34"/>
      <c r="AE380" s="108" t="s">
        <v>1161</v>
      </c>
      <c r="AF380" s="116"/>
      <c r="AG380" s="11">
        <f t="shared" si="47"/>
        <v>11838</v>
      </c>
      <c r="AH380" s="12">
        <f>'नमुना नंबर.९ सन-२०२५-२०२६'!I438+0</f>
        <v>30</v>
      </c>
      <c r="AI380" s="12">
        <f>'नमुना नंबर.९ सन-२०२५-२०२६'!F438+0</f>
        <v>182.35580855018583</v>
      </c>
      <c r="AJ380" s="11">
        <f>'नमुना नंबर.९ सन-२०२५-२०२६'!I438+0</f>
        <v>30</v>
      </c>
      <c r="AK380" s="11">
        <f>'नमुना नंबर.९ सन-२०२५-२०२६'!I438+0</f>
        <v>30</v>
      </c>
      <c r="AL380" s="11">
        <f>'नमुना नंबर.९ सन-२०२५-२०२६'!O438+0</f>
        <v>200</v>
      </c>
      <c r="AM380" s="12">
        <f t="shared" si="48"/>
        <v>442.35580855018583</v>
      </c>
      <c r="AN380" s="11"/>
      <c r="AO380" s="11"/>
      <c r="AP380" s="11"/>
      <c r="AQ380" s="11"/>
      <c r="AR380" s="11"/>
    </row>
    <row r="381" spans="2:44" ht="75" customHeight="1">
      <c r="B381" s="2">
        <v>274</v>
      </c>
      <c r="C381" s="31" t="s">
        <v>6</v>
      </c>
      <c r="D381" s="32"/>
      <c r="G381" s="151" t="s">
        <v>7</v>
      </c>
      <c r="H381" s="84" t="s">
        <v>268</v>
      </c>
      <c r="I381" s="2">
        <v>2007</v>
      </c>
      <c r="J381" s="33">
        <v>17</v>
      </c>
      <c r="K381" s="33">
        <v>19</v>
      </c>
      <c r="L381" s="34">
        <f t="shared" si="46"/>
        <v>323</v>
      </c>
      <c r="M381" s="35">
        <f t="shared" si="41"/>
        <v>30.018587360594797</v>
      </c>
      <c r="N381" s="34">
        <v>750</v>
      </c>
      <c r="O381" s="2">
        <v>15708</v>
      </c>
      <c r="P381" s="35">
        <f t="shared" si="43"/>
        <v>494045.91078066919</v>
      </c>
      <c r="Q381" s="37">
        <v>0.8</v>
      </c>
      <c r="R381" s="35">
        <v>1</v>
      </c>
      <c r="S381" s="35">
        <f t="shared" si="42"/>
        <v>395236.72862453538</v>
      </c>
      <c r="T381" s="89">
        <v>0.85</v>
      </c>
      <c r="Y381" s="35">
        <f>'नमुना नंबर.९ सन-२०२५-२०२६'!F440+'नमुना नंबर.९ सन-२०२५-२०२६'!I440+'नमुना नंबर.९ सन-२०२५-२०२६'!L440+'नमुना नंबर.९ सन-२०२५-२०२६'!O440</f>
        <v>1145.9512193308551</v>
      </c>
      <c r="Z381" s="34"/>
      <c r="AA381" s="34"/>
      <c r="AB381" s="34"/>
      <c r="AC381" s="34"/>
      <c r="AD381" s="34"/>
      <c r="AE381" s="106"/>
      <c r="AF381" s="114"/>
      <c r="AG381" s="10">
        <f t="shared" si="47"/>
        <v>16458</v>
      </c>
      <c r="AH381" s="16">
        <f>'नमुना नंबर.९ सन-२०२५-२०२६'!I440+0</f>
        <v>30</v>
      </c>
      <c r="AI381" s="16">
        <f>'नमुना नंबर.९ सन-२०२५-२०२६'!F440+0</f>
        <v>335.95121933085505</v>
      </c>
      <c r="AJ381" s="10">
        <f>'नमुना नंबर.९ सन-२०२५-२०२६'!I440+0</f>
        <v>30</v>
      </c>
      <c r="AK381" s="10">
        <f>'नमुना नंबर.९ सन-२०२५-२०२६'!I440+0</f>
        <v>30</v>
      </c>
      <c r="AL381" s="10">
        <f>'नमुना नंबर.९ सन-२०२५-२०२६'!O440+0</f>
        <v>750</v>
      </c>
      <c r="AM381" s="16">
        <f t="shared" si="48"/>
        <v>1145.9512193308551</v>
      </c>
    </row>
    <row r="382" spans="2:44" ht="75" customHeight="1">
      <c r="B382" s="2">
        <v>79</v>
      </c>
      <c r="C382" s="31" t="s">
        <v>6</v>
      </c>
      <c r="D382" s="32"/>
      <c r="G382" s="84" t="s">
        <v>7</v>
      </c>
      <c r="H382" s="84" t="s">
        <v>138</v>
      </c>
      <c r="I382" s="2">
        <v>1960</v>
      </c>
      <c r="J382" s="33">
        <v>26</v>
      </c>
      <c r="K382" s="33">
        <v>18</v>
      </c>
      <c r="L382" s="34">
        <f t="shared" si="46"/>
        <v>468</v>
      </c>
      <c r="M382" s="35">
        <f t="shared" si="41"/>
        <v>43.494423791821561</v>
      </c>
      <c r="N382" s="52">
        <v>750</v>
      </c>
      <c r="O382" s="2">
        <v>0</v>
      </c>
      <c r="P382" s="35">
        <f t="shared" si="43"/>
        <v>32620.817843866171</v>
      </c>
      <c r="Q382" s="36">
        <v>1</v>
      </c>
      <c r="R382" s="35">
        <v>1</v>
      </c>
      <c r="S382" s="35">
        <f t="shared" si="42"/>
        <v>32620.817843866171</v>
      </c>
      <c r="T382" s="89">
        <v>1.6</v>
      </c>
      <c r="Y382" s="35">
        <f>'नमुना नंबर.९ सन-२०२५-२०२६'!F441+'नमुना नंबर.९ सन-२०२५-२०२६'!I441+'नमुना नंबर.९ सन-२०२५-२०२६'!L441+'नमुना नंबर.९ सन-२०२५-२०२६'!O441</f>
        <v>52.193308550185876</v>
      </c>
      <c r="Z382" s="34"/>
      <c r="AA382" s="34"/>
      <c r="AB382" s="34"/>
      <c r="AC382" s="34"/>
      <c r="AD382" s="34"/>
      <c r="AE382" s="106"/>
      <c r="AF382" s="117"/>
      <c r="AG382" s="14">
        <f t="shared" si="47"/>
        <v>750</v>
      </c>
      <c r="AH382" s="15">
        <f>'नमुना नंबर.९ सन-२०२५-२०२६'!I441+0</f>
        <v>0</v>
      </c>
      <c r="AI382" s="15">
        <f>'नमुना नंबर.९ सन-२०२५-२०२६'!F441+0</f>
        <v>52.193308550185876</v>
      </c>
      <c r="AJ382" s="14">
        <f>'नमुना नंबर.९ सन-२०२५-२०२६'!I441+0</f>
        <v>0</v>
      </c>
      <c r="AK382" s="14">
        <f>'नमुना नंबर.९ सन-२०२५-२०२६'!I441+0</f>
        <v>0</v>
      </c>
      <c r="AL382" s="14">
        <f>'नमुना नंबर.९ सन-२०२५-२०२६'!O441+0</f>
        <v>0</v>
      </c>
      <c r="AM382" s="15">
        <f t="shared" si="48"/>
        <v>52.193308550185876</v>
      </c>
      <c r="AN382" s="14"/>
      <c r="AO382" s="14"/>
      <c r="AP382" s="14"/>
      <c r="AQ382" s="14"/>
      <c r="AR382" s="14"/>
    </row>
    <row r="383" spans="2:44" ht="75" customHeight="1">
      <c r="B383" s="2">
        <v>526</v>
      </c>
      <c r="C383" s="31" t="s">
        <v>92</v>
      </c>
      <c r="D383" s="32"/>
      <c r="G383" s="34"/>
      <c r="H383" s="84" t="s">
        <v>347</v>
      </c>
      <c r="I383" s="2">
        <v>2001</v>
      </c>
      <c r="J383" s="33">
        <v>18</v>
      </c>
      <c r="K383" s="33">
        <v>15</v>
      </c>
      <c r="L383" s="34">
        <f t="shared" si="46"/>
        <v>270</v>
      </c>
      <c r="M383" s="35">
        <f t="shared" si="41"/>
        <v>25.092936802973977</v>
      </c>
      <c r="N383" s="34">
        <v>750</v>
      </c>
      <c r="O383" s="2">
        <v>15708</v>
      </c>
      <c r="P383" s="35">
        <f t="shared" si="43"/>
        <v>412979.55390334572</v>
      </c>
      <c r="Q383" s="37">
        <v>0.8</v>
      </c>
      <c r="R383" s="35">
        <v>1</v>
      </c>
      <c r="S383" s="35">
        <f t="shared" si="42"/>
        <v>330383.64312267659</v>
      </c>
      <c r="T383" s="89">
        <v>0.85</v>
      </c>
      <c r="Y383" s="35">
        <f>'नमुना नंबर.९ सन-२०२५-२०२६'!F442+'नमुना नंबर.९ सन-२०२५-२०२६'!I442+'नमुना नंबर.९ सन-२०२५-२०२६'!L442+'नमुना नंबर.९ सन-२०२५-२०२६'!O442</f>
        <v>520.82609665427503</v>
      </c>
      <c r="Z383" s="34"/>
      <c r="AA383" s="34"/>
      <c r="AB383" s="34"/>
      <c r="AC383" s="34"/>
      <c r="AD383" s="34"/>
      <c r="AE383" s="106"/>
      <c r="AF383" s="114"/>
      <c r="AG383" s="10">
        <f t="shared" si="47"/>
        <v>16458</v>
      </c>
      <c r="AH383" s="16">
        <f>'नमुना नंबर.९ सन-२०२५-२०२६'!I442+0</f>
        <v>20</v>
      </c>
      <c r="AI383" s="16">
        <f>'नमुना नंबर.९ सन-२०२५-२०२६'!F442+0</f>
        <v>280.82609665427509</v>
      </c>
      <c r="AJ383" s="10">
        <f>'नमुना नंबर.९ सन-२०२५-२०२६'!I442+0</f>
        <v>20</v>
      </c>
      <c r="AK383" s="10">
        <f>'नमुना नंबर.९ सन-२०२५-२०२६'!I442+0</f>
        <v>20</v>
      </c>
      <c r="AL383" s="10">
        <f>'नमुना नंबर.९ सन-२०२५-२०२६'!O442+0</f>
        <v>200</v>
      </c>
      <c r="AM383" s="16">
        <f t="shared" si="48"/>
        <v>520.82609665427503</v>
      </c>
    </row>
    <row r="384" spans="2:44" ht="75" customHeight="1">
      <c r="B384" s="2">
        <v>464</v>
      </c>
      <c r="C384" s="31" t="s">
        <v>92</v>
      </c>
      <c r="D384" s="32"/>
      <c r="G384" s="84" t="s">
        <v>7</v>
      </c>
      <c r="H384" s="84" t="s">
        <v>150</v>
      </c>
      <c r="I384" s="2">
        <v>1998</v>
      </c>
      <c r="J384" s="33">
        <v>18</v>
      </c>
      <c r="K384" s="33">
        <v>11</v>
      </c>
      <c r="L384" s="34">
        <f t="shared" si="46"/>
        <v>198</v>
      </c>
      <c r="M384" s="35">
        <f t="shared" si="41"/>
        <v>18.401486988847584</v>
      </c>
      <c r="N384" s="34">
        <v>750</v>
      </c>
      <c r="O384" s="2">
        <v>11088</v>
      </c>
      <c r="P384" s="35">
        <f t="shared" si="43"/>
        <v>217836.8029739777</v>
      </c>
      <c r="Q384" s="37">
        <v>0.85</v>
      </c>
      <c r="R384" s="35">
        <v>1</v>
      </c>
      <c r="S384" s="35">
        <f t="shared" si="42"/>
        <v>185161.28252788103</v>
      </c>
      <c r="T384" s="89">
        <v>0.75</v>
      </c>
      <c r="Y384" s="35">
        <f>'नमुना नंबर.९ सन-२०२५-२०२६'!F443+'नमुना नंबर.९ सन-२०२५-२०२६'!I443+'नमुना नंबर.९ सन-२०२५-२०२६'!L443+'नमुना नंबर.९ सन-२०२५-२०२६'!O443</f>
        <v>398.8709618959108</v>
      </c>
      <c r="Z384" s="34"/>
      <c r="AA384" s="34"/>
      <c r="AB384" s="34"/>
      <c r="AC384" s="34"/>
      <c r="AD384" s="34"/>
      <c r="AE384" s="106"/>
      <c r="AF384" s="114"/>
      <c r="AG384" s="10">
        <f t="shared" si="47"/>
        <v>11838</v>
      </c>
      <c r="AH384" s="16">
        <f>'नमुना नंबर.९ सन-२०२५-२०२६'!I443+0</f>
        <v>30</v>
      </c>
      <c r="AI384" s="16">
        <f>'नमुना नंबर.९ सन-२०२५-२०२६'!F443+0</f>
        <v>138.8709618959108</v>
      </c>
      <c r="AJ384" s="10">
        <f>'नमुना नंबर.९ सन-२०२५-२०२६'!I443+0</f>
        <v>30</v>
      </c>
      <c r="AK384" s="10">
        <f>'नमुना नंबर.९ सन-२०२५-२०२६'!I443+0</f>
        <v>30</v>
      </c>
      <c r="AL384" s="10">
        <f>'नमुना नंबर.९ सन-२०२५-२०२६'!O443+0</f>
        <v>200</v>
      </c>
      <c r="AM384" s="16">
        <f t="shared" si="48"/>
        <v>398.8709618959108</v>
      </c>
    </row>
    <row r="385" spans="2:44" ht="75" customHeight="1">
      <c r="B385" s="2">
        <v>487</v>
      </c>
      <c r="C385" s="31" t="s">
        <v>92</v>
      </c>
      <c r="D385" s="32"/>
      <c r="G385" s="151" t="s">
        <v>7</v>
      </c>
      <c r="H385" s="84" t="s">
        <v>343</v>
      </c>
      <c r="I385" s="2">
        <v>2005</v>
      </c>
      <c r="J385" s="33">
        <v>28</v>
      </c>
      <c r="K385" s="33">
        <v>19</v>
      </c>
      <c r="L385" s="34">
        <f t="shared" si="46"/>
        <v>532</v>
      </c>
      <c r="M385" s="35">
        <f t="shared" si="41"/>
        <v>49.442379182156138</v>
      </c>
      <c r="N385" s="34">
        <v>750</v>
      </c>
      <c r="O385" s="2">
        <v>11088</v>
      </c>
      <c r="P385" s="35">
        <f t="shared" si="43"/>
        <v>585298.88475836441</v>
      </c>
      <c r="Q385" s="37">
        <v>0.85</v>
      </c>
      <c r="R385" s="35">
        <v>1</v>
      </c>
      <c r="S385" s="35">
        <f t="shared" si="42"/>
        <v>497504.05204460974</v>
      </c>
      <c r="T385" s="89">
        <v>0.75</v>
      </c>
      <c r="Y385" s="35">
        <f>'नमुना नंबर.९ सन-२०२५-२०२६'!F444+'नमुना नंबर.९ सन-२०२५-२०२६'!I444+'नमुना नंबर.९ सन-२०२५-२०२६'!L444+'नमुना नंबर.९ सन-२०२५-२०२६'!O444</f>
        <v>653.1280390334573</v>
      </c>
      <c r="Z385" s="34"/>
      <c r="AA385" s="34"/>
      <c r="AB385" s="34"/>
      <c r="AC385" s="34"/>
      <c r="AD385" s="34"/>
      <c r="AE385" s="108" t="s">
        <v>1215</v>
      </c>
      <c r="AF385" s="114"/>
      <c r="AG385" s="10">
        <f t="shared" si="47"/>
        <v>11838</v>
      </c>
      <c r="AH385" s="16">
        <f>'नमुना नंबर.९ सन-२०२५-२०२६'!I444+0</f>
        <v>40</v>
      </c>
      <c r="AI385" s="16">
        <f>'नमुना नंबर.९ सन-२०२५-२०२६'!F444+0</f>
        <v>373.1280390334573</v>
      </c>
      <c r="AJ385" s="10">
        <f>'नमुना नंबर.९ सन-२०२५-२०२६'!I444+0</f>
        <v>40</v>
      </c>
      <c r="AK385" s="10">
        <f>'नमुना नंबर.९ सन-२०२५-२०२६'!I444+0</f>
        <v>40</v>
      </c>
      <c r="AL385" s="10">
        <f>'नमुना नंबर.९ सन-२०२५-२०२६'!O444+0</f>
        <v>200</v>
      </c>
      <c r="AM385" s="16">
        <f t="shared" si="48"/>
        <v>653.1280390334573</v>
      </c>
    </row>
    <row r="386" spans="2:44" ht="75" customHeight="1">
      <c r="B386" s="2">
        <v>515</v>
      </c>
      <c r="C386" s="31" t="s">
        <v>92</v>
      </c>
      <c r="D386" s="32"/>
      <c r="G386" s="34"/>
      <c r="H386" s="83" t="s">
        <v>336</v>
      </c>
      <c r="I386" s="2">
        <v>1997</v>
      </c>
      <c r="J386" s="33">
        <v>18</v>
      </c>
      <c r="K386" s="33">
        <v>15</v>
      </c>
      <c r="L386" s="34">
        <f t="shared" si="46"/>
        <v>270</v>
      </c>
      <c r="M386" s="35">
        <f t="shared" ref="M386:M449" si="49">L386/10.76</f>
        <v>25.092936802973977</v>
      </c>
      <c r="N386" s="34">
        <v>750</v>
      </c>
      <c r="O386" s="2">
        <v>15708</v>
      </c>
      <c r="P386" s="35">
        <f t="shared" si="43"/>
        <v>412979.55390334572</v>
      </c>
      <c r="Q386" s="37">
        <v>0.7</v>
      </c>
      <c r="R386" s="35">
        <v>1</v>
      </c>
      <c r="S386" s="35">
        <f t="shared" ref="S386:S449" si="50">M386*AG386*Q386*R386</f>
        <v>289085.68773234199</v>
      </c>
      <c r="T386" s="89">
        <v>0.85</v>
      </c>
      <c r="Y386" s="35">
        <f>'नमुना नंबर.९ सन-२०२५-२०२६'!F445+'नमुना नंबर.९ सन-२०२५-२०२६'!I445+'नमुना नंबर.९ सन-२०२५-२०२६'!L445+'नमुना नंबर.९ सन-२०२५-२०२६'!O445</f>
        <v>485.72283457249068</v>
      </c>
      <c r="Z386" s="34"/>
      <c r="AA386" s="34"/>
      <c r="AB386" s="34"/>
      <c r="AC386" s="34"/>
      <c r="AD386" s="34"/>
      <c r="AE386" s="106"/>
      <c r="AF386" s="114"/>
      <c r="AG386" s="9">
        <f t="shared" si="47"/>
        <v>16458</v>
      </c>
      <c r="AH386" s="13">
        <f>'नमुना नंबर.९ सन-२०२५-२०२६'!I445+0</f>
        <v>20</v>
      </c>
      <c r="AI386" s="13">
        <f>'नमुना नंबर.९ सन-२०२५-२०२६'!F445+0</f>
        <v>245.72283457249065</v>
      </c>
      <c r="AJ386" s="9">
        <f>'नमुना नंबर.९ सन-२०२५-२०२६'!I445+0</f>
        <v>20</v>
      </c>
      <c r="AK386" s="9">
        <f>'नमुना नंबर.९ सन-२०२५-२०२६'!I445+0</f>
        <v>20</v>
      </c>
      <c r="AL386" s="9">
        <f>'नमुना नंबर.९ सन-२०२५-२०२६'!O445+0</f>
        <v>200</v>
      </c>
      <c r="AM386" s="13">
        <f t="shared" si="48"/>
        <v>485.72283457249068</v>
      </c>
      <c r="AN386" s="9"/>
      <c r="AO386" s="9"/>
      <c r="AP386" s="9"/>
      <c r="AQ386" s="9"/>
      <c r="AR386" s="9"/>
    </row>
    <row r="387" spans="2:44" ht="75" customHeight="1">
      <c r="B387" s="2">
        <v>217</v>
      </c>
      <c r="C387" s="31" t="s">
        <v>6</v>
      </c>
      <c r="D387" s="32"/>
      <c r="H387" s="84" t="s">
        <v>238</v>
      </c>
      <c r="I387" s="2">
        <v>2017</v>
      </c>
      <c r="J387" s="33">
        <v>18</v>
      </c>
      <c r="K387" s="33">
        <v>13</v>
      </c>
      <c r="L387" s="34">
        <f t="shared" si="46"/>
        <v>234</v>
      </c>
      <c r="M387" s="35">
        <f t="shared" si="49"/>
        <v>21.74721189591078</v>
      </c>
      <c r="N387" s="34">
        <v>750</v>
      </c>
      <c r="O387" s="2">
        <v>15708</v>
      </c>
      <c r="P387" s="35">
        <f t="shared" si="43"/>
        <v>357915.61338289961</v>
      </c>
      <c r="Q387" s="37">
        <v>0.95</v>
      </c>
      <c r="R387" s="35">
        <v>1</v>
      </c>
      <c r="S387" s="35">
        <f t="shared" si="50"/>
        <v>340019.83271375461</v>
      </c>
      <c r="T387" s="89">
        <v>0.85</v>
      </c>
      <c r="Y387" s="35">
        <f>'नमुना नंबर.९ सन-२०२५-२०२६'!F447+'नमुना नंबर.९ सन-२०२५-२०२६'!I447+'नमुना नंबर.९ सन-२०२५-२०२६'!L447+'नमुना नंबर.९ सन-२०२५-२०२६'!O447</f>
        <v>1079.0168578066914</v>
      </c>
      <c r="Z387" s="34"/>
      <c r="AA387" s="34"/>
      <c r="AB387" s="34"/>
      <c r="AC387" s="34"/>
      <c r="AD387" s="34"/>
      <c r="AE387" s="106"/>
      <c r="AF387" s="117"/>
      <c r="AG387" s="14">
        <f t="shared" si="47"/>
        <v>16458</v>
      </c>
      <c r="AH387" s="15">
        <f>'नमुना नंबर.९ सन-२०२५-२०२६'!I447+0</f>
        <v>20</v>
      </c>
      <c r="AI387" s="15">
        <f>'नमुना नंबर.९ सन-२०२५-२०२६'!F447+0</f>
        <v>289.01685780669141</v>
      </c>
      <c r="AJ387" s="14">
        <f>'नमुना नंबर.९ सन-२०२५-२०२६'!I447+0</f>
        <v>20</v>
      </c>
      <c r="AK387" s="14">
        <f>'नमुना नंबर.९ सन-२०२५-२०२६'!I447+0</f>
        <v>20</v>
      </c>
      <c r="AL387" s="14">
        <f>'नमुना नंबर.९ सन-२०२५-२०२६'!O447+0</f>
        <v>750</v>
      </c>
      <c r="AM387" s="15">
        <f t="shared" si="48"/>
        <v>1079.0168578066914</v>
      </c>
      <c r="AN387" s="14"/>
      <c r="AO387" s="14"/>
      <c r="AP387" s="14"/>
      <c r="AQ387" s="14"/>
      <c r="AR387" s="14"/>
    </row>
    <row r="388" spans="2:44" ht="75" customHeight="1">
      <c r="B388" s="2">
        <v>348</v>
      </c>
      <c r="C388" s="31" t="s">
        <v>6</v>
      </c>
      <c r="D388" s="32"/>
      <c r="G388" s="84" t="s">
        <v>7</v>
      </c>
      <c r="H388" s="84" t="s">
        <v>291</v>
      </c>
      <c r="I388" s="2">
        <v>2005</v>
      </c>
      <c r="J388" s="33">
        <v>19</v>
      </c>
      <c r="K388" s="33">
        <v>20</v>
      </c>
      <c r="L388" s="34">
        <f t="shared" si="46"/>
        <v>380</v>
      </c>
      <c r="M388" s="35">
        <f t="shared" si="49"/>
        <v>35.315985130111528</v>
      </c>
      <c r="N388" s="34">
        <v>750</v>
      </c>
      <c r="O388" s="2">
        <v>11088</v>
      </c>
      <c r="P388" s="35">
        <f t="shared" si="43"/>
        <v>418070.63197026029</v>
      </c>
      <c r="Q388" s="37">
        <v>0.85</v>
      </c>
      <c r="R388" s="35">
        <v>1</v>
      </c>
      <c r="S388" s="35">
        <f t="shared" si="50"/>
        <v>355360.03717472125</v>
      </c>
      <c r="T388" s="89">
        <v>0.75</v>
      </c>
      <c r="Y388" s="35">
        <f>'नमुना नंबर.९ सन-२०२५-२०२६'!F448+'नमुना नंबर.९ सन-२०२५-२०२६'!I448+'नमुना नंबर.९ सन-२०२५-२०२६'!L448+'नमुना नंबर.९ सन-२०२५-२०२६'!O448</f>
        <v>1076.520027881041</v>
      </c>
      <c r="Z388" s="34"/>
      <c r="AA388" s="34"/>
      <c r="AB388" s="34"/>
      <c r="AC388" s="34"/>
      <c r="AD388" s="34"/>
      <c r="AE388" s="106"/>
      <c r="AF388" s="117"/>
      <c r="AG388" s="14">
        <f t="shared" si="47"/>
        <v>11838</v>
      </c>
      <c r="AH388" s="15">
        <f>'नमुना नंबर.९ सन-२०२५-२०२६'!I448+0</f>
        <v>30</v>
      </c>
      <c r="AI388" s="15">
        <f>'नमुना नंबर.९ सन-२०२५-२०२६'!F448+0</f>
        <v>266.52002788104096</v>
      </c>
      <c r="AJ388" s="14">
        <f>'नमुना नंबर.९ सन-२०२५-२०२६'!I448+0</f>
        <v>30</v>
      </c>
      <c r="AK388" s="14">
        <f>'नमुना नंबर.९ सन-२०२५-२०२६'!I448+0</f>
        <v>30</v>
      </c>
      <c r="AL388" s="14">
        <f>'नमुना नंबर.९ सन-२०२५-२०२६'!O448+0</f>
        <v>750</v>
      </c>
      <c r="AM388" s="15">
        <f t="shared" si="48"/>
        <v>1076.520027881041</v>
      </c>
      <c r="AN388" s="14"/>
      <c r="AO388" s="14"/>
      <c r="AP388" s="14"/>
      <c r="AQ388" s="14"/>
      <c r="AR388" s="14"/>
    </row>
    <row r="389" spans="2:44" ht="75" customHeight="1">
      <c r="B389" s="2">
        <v>649</v>
      </c>
      <c r="C389" s="31" t="s">
        <v>92</v>
      </c>
      <c r="D389" s="84" t="s">
        <v>963</v>
      </c>
      <c r="G389" s="151" t="s">
        <v>964</v>
      </c>
      <c r="H389" s="84" t="s">
        <v>965</v>
      </c>
      <c r="I389" s="36">
        <v>2022</v>
      </c>
      <c r="J389" s="36">
        <v>20</v>
      </c>
      <c r="K389" s="36">
        <v>20</v>
      </c>
      <c r="L389" s="76">
        <f t="shared" si="46"/>
        <v>400</v>
      </c>
      <c r="M389" s="75">
        <f t="shared" si="49"/>
        <v>37.174721189591082</v>
      </c>
      <c r="N389" s="36">
        <v>750</v>
      </c>
      <c r="O389" s="2">
        <v>15708</v>
      </c>
      <c r="P389" s="77">
        <f t="shared" si="43"/>
        <v>611821.56133828999</v>
      </c>
      <c r="Q389" s="78">
        <v>1</v>
      </c>
      <c r="R389" s="77">
        <v>1</v>
      </c>
      <c r="S389" s="77">
        <f t="shared" si="50"/>
        <v>611821.56133828999</v>
      </c>
      <c r="T389" s="89">
        <v>0.85</v>
      </c>
      <c r="Y389" s="75">
        <f>'नमुना नंबर.९ सन-२०२५-२०२६'!F449+'नमुना नंबर.९ सन-२०२५-२०२६'!I449+'नमुना नंबर.९ सन-२०२५-२०२६'!L449+'नमुना नंबर.९ सन-२०२५-२०२६'!O449</f>
        <v>520.04832713754638</v>
      </c>
      <c r="Z389" s="34"/>
      <c r="AA389" s="34"/>
      <c r="AB389" s="34"/>
      <c r="AC389" s="34"/>
      <c r="AD389" s="34"/>
      <c r="AE389" s="106"/>
      <c r="AF389" s="117"/>
      <c r="AG389" s="14">
        <f t="shared" si="47"/>
        <v>16458</v>
      </c>
      <c r="AH389" s="15">
        <f>'नमुना नंबर.९ सन-२०२५-२०२६'!I449+0</f>
        <v>0</v>
      </c>
      <c r="AI389" s="15">
        <f>'नमुना नंबर.९ सन-२०२५-२०२६'!F449+0</f>
        <v>520.04832713754638</v>
      </c>
      <c r="AJ389" s="14">
        <f>'नमुना नंबर.९ सन-२०२५-२०२६'!I449+0</f>
        <v>0</v>
      </c>
      <c r="AK389" s="14">
        <f>'नमुना नंबर.९ सन-२०२५-२०२६'!I449+0</f>
        <v>0</v>
      </c>
      <c r="AL389" s="14">
        <f>'नमुना नंबर.९ सन-२०२५-२०२६'!O449+0</f>
        <v>0</v>
      </c>
      <c r="AM389" s="15">
        <f t="shared" si="48"/>
        <v>520.04832713754638</v>
      </c>
      <c r="AN389" s="14"/>
      <c r="AO389" s="14"/>
      <c r="AP389" s="11"/>
      <c r="AQ389" s="11"/>
      <c r="AR389" s="11"/>
    </row>
    <row r="390" spans="2:44" ht="75" customHeight="1">
      <c r="B390" s="2">
        <v>336</v>
      </c>
      <c r="C390" s="31" t="s">
        <v>6</v>
      </c>
      <c r="D390" s="32"/>
      <c r="H390" s="84" t="s">
        <v>287</v>
      </c>
      <c r="I390" s="2">
        <v>2009</v>
      </c>
      <c r="J390" s="33">
        <v>38</v>
      </c>
      <c r="K390" s="33">
        <v>40</v>
      </c>
      <c r="L390" s="34">
        <f t="shared" si="46"/>
        <v>1520</v>
      </c>
      <c r="M390" s="35">
        <f t="shared" si="49"/>
        <v>141.26394052044611</v>
      </c>
      <c r="N390" s="34">
        <v>750</v>
      </c>
      <c r="O390" s="2">
        <v>15708</v>
      </c>
      <c r="P390" s="35">
        <f t="shared" si="43"/>
        <v>2324921.9330855021</v>
      </c>
      <c r="Q390" s="37">
        <v>0.9</v>
      </c>
      <c r="R390" s="35">
        <v>1</v>
      </c>
      <c r="S390" s="35">
        <f t="shared" si="50"/>
        <v>2092429.739776952</v>
      </c>
      <c r="T390" s="89">
        <v>0.85</v>
      </c>
      <c r="Y390" s="35">
        <f>'नमुना नंबर.९ सन-२०२५-२०२६'!F450+'नमुना नंबर.९ सन-२०२५-२०२६'!I450+'नमुना नंबर.९ सन-२०२५-२०२६'!L450+'नमुना नंबर.९ सन-२०२५-२०२६'!O450</f>
        <v>2608.5652788104089</v>
      </c>
      <c r="Z390" s="34"/>
      <c r="AA390" s="34"/>
      <c r="AB390" s="34"/>
      <c r="AC390" s="34"/>
      <c r="AD390" s="34"/>
      <c r="AE390" s="106"/>
      <c r="AF390" s="114"/>
      <c r="AG390" s="9">
        <f t="shared" si="47"/>
        <v>16458</v>
      </c>
      <c r="AH390" s="13">
        <f>'नमुना नंबर.९ सन-२०२५-२०२६'!I450+0</f>
        <v>40</v>
      </c>
      <c r="AI390" s="13">
        <f>'नमुना नंबर.९ सन-२०२५-२०२६'!F450+0</f>
        <v>1778.5652788104092</v>
      </c>
      <c r="AJ390" s="9">
        <f>'नमुना नंबर.९ सन-२०२५-२०२६'!I450+0</f>
        <v>40</v>
      </c>
      <c r="AK390" s="9">
        <f>'नमुना नंबर.९ सन-२०२५-२०२६'!I450+0</f>
        <v>40</v>
      </c>
      <c r="AL390" s="9">
        <f>'नमुना नंबर.९ सन-२०२५-२०२६'!O450+0</f>
        <v>750</v>
      </c>
      <c r="AM390" s="13">
        <f t="shared" si="48"/>
        <v>2608.5652788104089</v>
      </c>
      <c r="AN390" s="9"/>
      <c r="AO390" s="9"/>
      <c r="AP390" s="9"/>
      <c r="AQ390" s="9"/>
      <c r="AR390" s="9"/>
    </row>
    <row r="391" spans="2:44" ht="75" customHeight="1">
      <c r="B391" s="2">
        <v>442</v>
      </c>
      <c r="C391" s="31" t="s">
        <v>92</v>
      </c>
      <c r="D391" s="32"/>
      <c r="G391" s="84" t="s">
        <v>7</v>
      </c>
      <c r="H391" s="84" t="s">
        <v>325</v>
      </c>
      <c r="I391" s="2">
        <v>1998</v>
      </c>
      <c r="J391" s="33">
        <v>22</v>
      </c>
      <c r="K391" s="33">
        <v>17</v>
      </c>
      <c r="L391" s="34">
        <f t="shared" si="46"/>
        <v>374</v>
      </c>
      <c r="M391" s="35">
        <f t="shared" si="49"/>
        <v>34.758364312267659</v>
      </c>
      <c r="N391" s="34">
        <v>750</v>
      </c>
      <c r="O391" s="2">
        <v>11088</v>
      </c>
      <c r="P391" s="35">
        <f t="shared" si="43"/>
        <v>411469.51672862453</v>
      </c>
      <c r="Q391" s="45">
        <v>0.85</v>
      </c>
      <c r="R391" s="35">
        <v>1</v>
      </c>
      <c r="S391" s="35">
        <f t="shared" si="50"/>
        <v>349749.08921933081</v>
      </c>
      <c r="T391" s="89">
        <v>0.75</v>
      </c>
      <c r="Y391" s="35">
        <f>'नमुना नंबर.९ सन-२०२५-२०२६'!F451+'नमुना नंबर.९ सन-२०२५-२०२६'!I451+'नमुना नंबर.९ सन-२०२५-२०२६'!L451+'नमुना नंबर.९ सन-२०२५-२०२६'!O451</f>
        <v>522.31181691449808</v>
      </c>
      <c r="Z391" s="34"/>
      <c r="AA391" s="34"/>
      <c r="AB391" s="34"/>
      <c r="AC391" s="34"/>
      <c r="AD391" s="34"/>
      <c r="AE391" s="106"/>
      <c r="AF391" s="114"/>
      <c r="AG391" s="10">
        <f t="shared" si="47"/>
        <v>11838</v>
      </c>
      <c r="AH391" s="16">
        <f>'नमुना नंबर.९ सन-२०२५-२०२६'!I451+0</f>
        <v>30</v>
      </c>
      <c r="AI391" s="16">
        <f>'नमुना नंबर.९ सन-२०२५-२०२६'!F451+0</f>
        <v>262.31181691449808</v>
      </c>
      <c r="AJ391" s="10">
        <f>'नमुना नंबर.९ सन-२०२५-२०२६'!I451+0</f>
        <v>30</v>
      </c>
      <c r="AK391" s="10">
        <f>'नमुना नंबर.९ सन-२०२५-२०२६'!I451+0</f>
        <v>30</v>
      </c>
      <c r="AL391" s="10">
        <f>'नमुना नंबर.९ सन-२०२५-२०२६'!O451+0</f>
        <v>200</v>
      </c>
      <c r="AM391" s="16">
        <f t="shared" si="48"/>
        <v>522.31181691449808</v>
      </c>
    </row>
    <row r="392" spans="2:44" ht="75" customHeight="1">
      <c r="B392" s="2">
        <v>532</v>
      </c>
      <c r="C392" s="31" t="s">
        <v>92</v>
      </c>
      <c r="D392" s="32"/>
      <c r="H392" s="84" t="s">
        <v>347</v>
      </c>
      <c r="I392" s="2">
        <v>2006</v>
      </c>
      <c r="J392" s="33">
        <v>21</v>
      </c>
      <c r="K392" s="33">
        <v>21</v>
      </c>
      <c r="L392" s="34">
        <f t="shared" si="46"/>
        <v>441</v>
      </c>
      <c r="M392" s="35">
        <f t="shared" si="49"/>
        <v>40.985130111524164</v>
      </c>
      <c r="N392" s="34">
        <v>750</v>
      </c>
      <c r="O392" s="2">
        <v>15708</v>
      </c>
      <c r="P392" s="35">
        <f t="shared" si="43"/>
        <v>674533.27137546474</v>
      </c>
      <c r="Q392" s="37">
        <v>0.8</v>
      </c>
      <c r="R392" s="35">
        <v>1</v>
      </c>
      <c r="S392" s="35">
        <f t="shared" si="50"/>
        <v>539626.61710037186</v>
      </c>
      <c r="T392" s="89">
        <v>0.85</v>
      </c>
      <c r="Y392" s="35">
        <f>'नमुना नंबर.९ सन-२०२५-२०२६'!F452+'नमुना नंबर.९ सन-२०२५-२०२६'!I452+'नमुना नंबर.९ सन-२०२५-२०२६'!L452+'नमुना नंबर.९ सन-२०२५-२०२६'!O452</f>
        <v>718.68262453531611</v>
      </c>
      <c r="Z392" s="34"/>
      <c r="AA392" s="34"/>
      <c r="AB392" s="34"/>
      <c r="AC392" s="34"/>
      <c r="AD392" s="34"/>
      <c r="AE392" s="106"/>
      <c r="AF392" s="114"/>
      <c r="AG392" s="9">
        <f t="shared" si="47"/>
        <v>16458</v>
      </c>
      <c r="AH392" s="13">
        <f>'नमुना नंबर.९ सन-२०२५-२०२६'!I452+0</f>
        <v>30</v>
      </c>
      <c r="AI392" s="13">
        <f>'नमुना नंबर.९ सन-२०२५-२०२६'!F452+0</f>
        <v>458.68262453531605</v>
      </c>
      <c r="AJ392" s="9">
        <f>'नमुना नंबर.९ सन-२०२५-२०२६'!I452+0</f>
        <v>30</v>
      </c>
      <c r="AK392" s="9">
        <f>'नमुना नंबर.९ सन-२०२५-२०२६'!I452+0</f>
        <v>30</v>
      </c>
      <c r="AL392" s="9">
        <f>'नमुना नंबर.९ सन-२०२५-२०२६'!O452+0</f>
        <v>200</v>
      </c>
      <c r="AM392" s="13">
        <f t="shared" si="48"/>
        <v>718.68262453531611</v>
      </c>
      <c r="AN392" s="9"/>
      <c r="AO392" s="9"/>
      <c r="AP392" s="9"/>
      <c r="AQ392" s="9"/>
      <c r="AR392" s="9"/>
    </row>
    <row r="393" spans="2:44" ht="75" customHeight="1">
      <c r="B393" s="2">
        <v>369</v>
      </c>
      <c r="C393" s="31" t="s">
        <v>6</v>
      </c>
      <c r="D393" s="32"/>
      <c r="G393" s="34"/>
      <c r="H393" s="84" t="s">
        <v>272</v>
      </c>
      <c r="I393" s="2">
        <v>2008</v>
      </c>
      <c r="J393" s="33">
        <v>20</v>
      </c>
      <c r="K393" s="33">
        <v>20</v>
      </c>
      <c r="L393" s="34">
        <f t="shared" si="46"/>
        <v>400</v>
      </c>
      <c r="M393" s="35">
        <f t="shared" si="49"/>
        <v>37.174721189591082</v>
      </c>
      <c r="N393" s="34">
        <v>750</v>
      </c>
      <c r="O393" s="2">
        <v>15708</v>
      </c>
      <c r="P393" s="35">
        <f t="shared" si="43"/>
        <v>611821.56133828999</v>
      </c>
      <c r="Q393" s="37">
        <v>0.8</v>
      </c>
      <c r="R393" s="35">
        <v>1</v>
      </c>
      <c r="S393" s="35">
        <f t="shared" si="50"/>
        <v>489457.24907063204</v>
      </c>
      <c r="T393" s="89">
        <v>0.85</v>
      </c>
      <c r="Y393" s="35">
        <f>'नमुना नंबर.९ सन-२०२५-२०२६'!F454+'नमुना नंबर.९ सन-२०२५-२०२६'!I454+'नमुना नंबर.९ सन-२०२५-२०२६'!L454+'नमुना नंबर.९ सन-२०२५-२०२६'!O454</f>
        <v>1226.0386617100371</v>
      </c>
      <c r="Z393" s="34"/>
      <c r="AA393" s="34"/>
      <c r="AB393" s="34"/>
      <c r="AC393" s="34"/>
      <c r="AD393" s="34"/>
      <c r="AE393" s="106"/>
      <c r="AF393" s="114"/>
      <c r="AG393" s="10">
        <f t="shared" si="47"/>
        <v>16458</v>
      </c>
      <c r="AH393" s="16">
        <f>'नमुना नंबर.९ सन-२०२५-२०२६'!I454+0</f>
        <v>30</v>
      </c>
      <c r="AI393" s="16">
        <f>'नमुना नंबर.९ सन-२०२५-२०२६'!F454+0</f>
        <v>416.03866171003722</v>
      </c>
      <c r="AJ393" s="10">
        <f>'नमुना नंबर.९ सन-२०२५-२०२६'!I454+0</f>
        <v>30</v>
      </c>
      <c r="AK393" s="10">
        <f>'नमुना नंबर.९ सन-२०२५-२०२६'!I454+0</f>
        <v>30</v>
      </c>
      <c r="AL393" s="10">
        <f>'नमुना नंबर.९ सन-२०२५-२०२६'!O454+0</f>
        <v>750</v>
      </c>
      <c r="AM393" s="16">
        <f t="shared" si="48"/>
        <v>1226.0386617100371</v>
      </c>
    </row>
    <row r="394" spans="2:44" ht="75" customHeight="1">
      <c r="B394" s="2">
        <v>440</v>
      </c>
      <c r="C394" s="31" t="s">
        <v>92</v>
      </c>
      <c r="D394" s="32"/>
      <c r="G394" s="34"/>
      <c r="H394" s="84" t="s">
        <v>324</v>
      </c>
      <c r="I394" s="2">
        <v>2016</v>
      </c>
      <c r="J394" s="33">
        <v>22</v>
      </c>
      <c r="K394" s="33">
        <v>24</v>
      </c>
      <c r="L394" s="34">
        <f t="shared" si="46"/>
        <v>528</v>
      </c>
      <c r="M394" s="35">
        <f t="shared" si="49"/>
        <v>49.070631970260223</v>
      </c>
      <c r="N394" s="34">
        <v>750</v>
      </c>
      <c r="O394" s="2">
        <v>15708</v>
      </c>
      <c r="P394" s="35">
        <f t="shared" si="43"/>
        <v>807604.46096654271</v>
      </c>
      <c r="Q394" s="37">
        <v>0.95</v>
      </c>
      <c r="R394" s="35">
        <v>1</v>
      </c>
      <c r="S394" s="35">
        <f t="shared" si="50"/>
        <v>767224.23791821557</v>
      </c>
      <c r="T394" s="89">
        <v>0.85</v>
      </c>
      <c r="Y394" s="35">
        <f>'नमुना नंबर.९ सन-२०२५-२०२६'!F455+'नमुना नंबर.९ सन-२०२५-२०२६'!I455+'नमुना नंबर.९ सन-२०२५-२०२६'!L455+'नमुना नंबर.९ सन-२०२५-२०२६'!O455</f>
        <v>932.14060223048318</v>
      </c>
      <c r="Z394" s="34"/>
      <c r="AA394" s="34"/>
      <c r="AB394" s="34"/>
      <c r="AC394" s="34"/>
      <c r="AD394" s="34"/>
      <c r="AE394" s="106"/>
      <c r="AF394" s="114"/>
      <c r="AG394" s="10">
        <f t="shared" si="47"/>
        <v>16458</v>
      </c>
      <c r="AH394" s="16">
        <f>'नमुना नंबर.९ सन-२०२५-२०२६'!I455+0</f>
        <v>40</v>
      </c>
      <c r="AI394" s="16">
        <f>'नमुना नंबर.९ सन-२०२५-२०२६'!F455+0</f>
        <v>652.14060223048318</v>
      </c>
      <c r="AJ394" s="10">
        <f>'नमुना नंबर.९ सन-२०२५-२०२६'!I455+0</f>
        <v>40</v>
      </c>
      <c r="AK394" s="10">
        <f>'नमुना नंबर.९ सन-२०२५-२०२६'!I455+0</f>
        <v>40</v>
      </c>
      <c r="AL394" s="10">
        <f>'नमुना नंबर.९ सन-२०२५-२०२६'!O455+0</f>
        <v>200</v>
      </c>
      <c r="AM394" s="16">
        <f t="shared" si="48"/>
        <v>932.14060223048318</v>
      </c>
    </row>
    <row r="395" spans="2:44" ht="75" customHeight="1">
      <c r="B395" s="2">
        <v>286</v>
      </c>
      <c r="C395" s="31" t="s">
        <v>6</v>
      </c>
      <c r="D395" s="32"/>
      <c r="G395" s="84" t="s">
        <v>7</v>
      </c>
      <c r="H395" s="84" t="s">
        <v>157</v>
      </c>
      <c r="I395" s="2">
        <v>1991</v>
      </c>
      <c r="J395" s="33">
        <v>50</v>
      </c>
      <c r="K395" s="33">
        <v>75</v>
      </c>
      <c r="L395" s="34">
        <f t="shared" si="46"/>
        <v>3750</v>
      </c>
      <c r="M395" s="35">
        <f t="shared" si="49"/>
        <v>348.51301115241637</v>
      </c>
      <c r="N395" s="52">
        <v>750</v>
      </c>
      <c r="O395" s="2">
        <v>0</v>
      </c>
      <c r="P395" s="35">
        <f t="shared" ref="P395:P458" si="51">M395*AG395</f>
        <v>261384.75836431226</v>
      </c>
      <c r="Q395" s="39">
        <v>1</v>
      </c>
      <c r="R395" s="35">
        <v>1</v>
      </c>
      <c r="S395" s="35">
        <f t="shared" si="50"/>
        <v>261384.75836431226</v>
      </c>
      <c r="T395" s="89">
        <v>1.6</v>
      </c>
      <c r="Y395" s="35">
        <f>'नमुना नंबर.९ सन-२०२५-२०२६'!F456+'नमुना नंबर.९ सन-२०२५-२०२६'!I456+'नमुना नंबर.९ सन-२०२५-२०२६'!L456+'नमुना नंबर.९ सन-२०२५-२०२६'!O456</f>
        <v>418.21561338289968</v>
      </c>
      <c r="Z395" s="34"/>
      <c r="AA395" s="34"/>
      <c r="AB395" s="34"/>
      <c r="AC395" s="34"/>
      <c r="AD395" s="34"/>
      <c r="AE395" s="106"/>
      <c r="AF395" s="114"/>
      <c r="AG395" s="10">
        <f t="shared" si="47"/>
        <v>750</v>
      </c>
      <c r="AH395" s="16">
        <f>'नमुना नंबर.९ सन-२०२५-२०२६'!I456+0</f>
        <v>0</v>
      </c>
      <c r="AI395" s="16">
        <f>'नमुना नंबर.९ सन-२०२५-२०२६'!F456+0</f>
        <v>418.21561338289968</v>
      </c>
      <c r="AJ395" s="10">
        <f>'नमुना नंबर.९ सन-२०२५-२०२६'!I456+0</f>
        <v>0</v>
      </c>
      <c r="AK395" s="10">
        <f>'नमुना नंबर.९ सन-२०२५-२०२६'!I456+0</f>
        <v>0</v>
      </c>
      <c r="AL395" s="10">
        <f>'नमुना नंबर.९ सन-२०२५-२०२६'!O456+0</f>
        <v>0</v>
      </c>
      <c r="AM395" s="16">
        <f t="shared" si="48"/>
        <v>418.21561338289968</v>
      </c>
    </row>
    <row r="396" spans="2:44" ht="75" customHeight="1">
      <c r="B396" s="2">
        <v>255</v>
      </c>
      <c r="C396" s="31" t="s">
        <v>6</v>
      </c>
      <c r="D396" s="32"/>
      <c r="H396" s="84" t="s">
        <v>1109</v>
      </c>
      <c r="I396" s="2">
        <v>2025</v>
      </c>
      <c r="J396" s="33">
        <v>21</v>
      </c>
      <c r="K396" s="33">
        <v>12</v>
      </c>
      <c r="L396" s="34">
        <f t="shared" si="46"/>
        <v>252</v>
      </c>
      <c r="M396" s="35">
        <f t="shared" si="49"/>
        <v>23.42007434944238</v>
      </c>
      <c r="N396" s="34">
        <v>750</v>
      </c>
      <c r="O396" s="2">
        <v>15708</v>
      </c>
      <c r="P396" s="35">
        <f t="shared" si="51"/>
        <v>385447.58364312269</v>
      </c>
      <c r="Q396" s="37">
        <v>1</v>
      </c>
      <c r="R396" s="35">
        <v>1</v>
      </c>
      <c r="S396" s="35">
        <f t="shared" si="50"/>
        <v>385447.58364312269</v>
      </c>
      <c r="T396" s="89">
        <v>0.85</v>
      </c>
      <c r="Y396" s="35">
        <f>'नमुना नंबर.९ सन-२०२५-२०२६'!F457+'नमुना नंबर.९ सन-२०२५-२०२६'!I457+'नमुना नंबर.९ सन-२०२५-२०२६'!L457+'नमुना नंबर.९ सन-२०२५-२०२६'!O457</f>
        <v>1137.6304460966544</v>
      </c>
      <c r="Z396" s="34"/>
      <c r="AA396" s="34"/>
      <c r="AB396" s="34"/>
      <c r="AC396" s="34"/>
      <c r="AD396" s="34"/>
      <c r="AE396" s="106"/>
      <c r="AF396" s="114"/>
      <c r="AG396" s="10">
        <f t="shared" si="47"/>
        <v>16458</v>
      </c>
      <c r="AH396" s="16">
        <f>'नमुना नंबर.९ सन-२०२५-२०२६'!I457+0</f>
        <v>30</v>
      </c>
      <c r="AI396" s="16">
        <f>'नमुना नंबर.९ सन-२०२५-२०२६'!F457+0</f>
        <v>327.63044609665428</v>
      </c>
      <c r="AJ396" s="10">
        <f>'नमुना नंबर.९ सन-२०२५-२०२६'!I457+0</f>
        <v>30</v>
      </c>
      <c r="AK396" s="10">
        <f>'नमुना नंबर.९ सन-२०२५-२०२६'!I457+0</f>
        <v>30</v>
      </c>
      <c r="AL396" s="10">
        <f>'नमुना नंबर.९ सन-२०२५-२०२६'!O457+0</f>
        <v>750</v>
      </c>
      <c r="AM396" s="16">
        <f t="shared" si="48"/>
        <v>1137.6304460966544</v>
      </c>
    </row>
    <row r="397" spans="2:44" ht="75" customHeight="1">
      <c r="B397" s="2">
        <v>424</v>
      </c>
      <c r="C397" s="31" t="s">
        <v>92</v>
      </c>
      <c r="D397" s="32"/>
      <c r="G397" s="151" t="s">
        <v>7</v>
      </c>
      <c r="H397" s="84" t="s">
        <v>318</v>
      </c>
      <c r="I397" s="2">
        <v>2010</v>
      </c>
      <c r="J397" s="33">
        <v>20</v>
      </c>
      <c r="K397" s="33">
        <v>17</v>
      </c>
      <c r="L397" s="34">
        <f t="shared" si="46"/>
        <v>340</v>
      </c>
      <c r="M397" s="35">
        <f t="shared" si="49"/>
        <v>31.598513011152416</v>
      </c>
      <c r="N397" s="34">
        <v>750</v>
      </c>
      <c r="O397" s="2">
        <v>11088</v>
      </c>
      <c r="P397" s="35">
        <f t="shared" si="51"/>
        <v>374063.1970260223</v>
      </c>
      <c r="Q397" s="37">
        <v>0.85</v>
      </c>
      <c r="R397" s="35">
        <v>1</v>
      </c>
      <c r="S397" s="35">
        <f t="shared" si="50"/>
        <v>317953.71747211897</v>
      </c>
      <c r="T397" s="89">
        <v>0.75</v>
      </c>
      <c r="Y397" s="35">
        <f>'नमुना नंबर.९ सन-२०२५-२०२६'!F458+'नमुना नंबर.९ सन-२०२५-२०२६'!I458+'नमुना नंबर.९ सन-२०२५-२०२६'!L458+'नमुना नंबर.९ सन-२०२५-२०२६'!O458</f>
        <v>498.46528810408921</v>
      </c>
      <c r="Z397" s="34"/>
      <c r="AA397" s="34"/>
      <c r="AB397" s="34"/>
      <c r="AC397" s="34"/>
      <c r="AD397" s="34"/>
      <c r="AE397" s="106"/>
      <c r="AF397" s="117"/>
      <c r="AG397" s="14">
        <f t="shared" si="47"/>
        <v>11838</v>
      </c>
      <c r="AH397" s="15">
        <f>'नमुना नंबर.९ सन-२०२५-२०२६'!I458+0</f>
        <v>30</v>
      </c>
      <c r="AI397" s="15">
        <f>'नमुना नंबर.९ सन-२०२५-२०२६'!F458+0</f>
        <v>238.46528810408921</v>
      </c>
      <c r="AJ397" s="14">
        <f>'नमुना नंबर.९ सन-२०२५-२०२६'!I458+0</f>
        <v>30</v>
      </c>
      <c r="AK397" s="14">
        <f>'नमुना नंबर.९ सन-२०२५-२०२६'!I458+0</f>
        <v>30</v>
      </c>
      <c r="AL397" s="14">
        <f>'नमुना नंबर.९ सन-२०२५-२०२६'!O458+0</f>
        <v>200</v>
      </c>
      <c r="AM397" s="15">
        <f t="shared" si="48"/>
        <v>498.46528810408921</v>
      </c>
      <c r="AN397" s="14"/>
      <c r="AO397" s="14"/>
      <c r="AP397" s="14"/>
      <c r="AQ397" s="14"/>
      <c r="AR397" s="14"/>
    </row>
    <row r="398" spans="2:44" ht="75" customHeight="1">
      <c r="B398" s="2">
        <v>14</v>
      </c>
      <c r="C398" s="31" t="s">
        <v>6</v>
      </c>
      <c r="D398" s="32"/>
      <c r="H398" s="84" t="s">
        <v>142</v>
      </c>
      <c r="I398" s="2">
        <v>2010</v>
      </c>
      <c r="J398" s="33">
        <v>14</v>
      </c>
      <c r="K398" s="33">
        <v>24</v>
      </c>
      <c r="L398" s="34">
        <f t="shared" si="46"/>
        <v>336</v>
      </c>
      <c r="M398" s="35">
        <f t="shared" si="49"/>
        <v>31.226765799256505</v>
      </c>
      <c r="N398" s="34">
        <v>750</v>
      </c>
      <c r="O398" s="2">
        <v>15708</v>
      </c>
      <c r="P398" s="35">
        <f t="shared" si="51"/>
        <v>513930.11152416357</v>
      </c>
      <c r="Q398" s="37">
        <v>0.9</v>
      </c>
      <c r="R398" s="35">
        <v>1</v>
      </c>
      <c r="S398" s="35">
        <f t="shared" si="50"/>
        <v>462537.10037174722</v>
      </c>
      <c r="T398" s="89">
        <v>0.85</v>
      </c>
      <c r="Y398" s="35">
        <f>'नमुना नंबर.९ सन-२०२५-२०२६'!F459+'नमुना नंबर.९ सन-२०२५-२०२६'!I459+'नमुना नंबर.९ सन-२०२५-२०२६'!L459+'नमुना नंबर.९ सन-२०२५-२०२६'!O459</f>
        <v>1203.1565353159851</v>
      </c>
      <c r="Z398" s="34"/>
      <c r="AA398" s="34"/>
      <c r="AB398" s="34"/>
      <c r="AC398" s="34"/>
      <c r="AD398" s="34"/>
      <c r="AE398" s="106"/>
      <c r="AF398" s="114"/>
      <c r="AG398" s="10">
        <f t="shared" si="47"/>
        <v>16458</v>
      </c>
      <c r="AH398" s="16">
        <f>'नमुना नंबर.९ सन-२०२५-२०२६'!I459+0</f>
        <v>30</v>
      </c>
      <c r="AI398" s="16">
        <f>'नमुना नंबर.९ सन-२०२५-२०२६'!F459+0</f>
        <v>393.15653531598514</v>
      </c>
      <c r="AJ398" s="10">
        <f>'नमुना नंबर.९ सन-२०२५-२०२६'!I459+0</f>
        <v>30</v>
      </c>
      <c r="AK398" s="10">
        <f>'नमुना नंबर.९ सन-२०२५-२०२६'!I459+0</f>
        <v>30</v>
      </c>
      <c r="AL398" s="10">
        <f>'नमुना नंबर.९ सन-२०२५-२०२६'!O459+0</f>
        <v>750</v>
      </c>
      <c r="AM398" s="16">
        <f t="shared" si="48"/>
        <v>1203.1565353159851</v>
      </c>
    </row>
    <row r="399" spans="2:44" ht="75" customHeight="1">
      <c r="B399" s="2">
        <v>565</v>
      </c>
      <c r="C399" s="31" t="s">
        <v>100</v>
      </c>
      <c r="D399" s="32"/>
      <c r="H399" s="84" t="s">
        <v>365</v>
      </c>
      <c r="I399" s="2">
        <v>2022</v>
      </c>
      <c r="J399" s="33">
        <v>25</v>
      </c>
      <c r="K399" s="33">
        <v>33</v>
      </c>
      <c r="L399" s="34">
        <f t="shared" si="46"/>
        <v>825</v>
      </c>
      <c r="M399" s="35">
        <f t="shared" si="49"/>
        <v>76.672862453531593</v>
      </c>
      <c r="N399" s="34">
        <v>750</v>
      </c>
      <c r="O399" s="2">
        <v>15708</v>
      </c>
      <c r="P399" s="77">
        <f t="shared" si="51"/>
        <v>1261881.9702602229</v>
      </c>
      <c r="Q399" s="37">
        <v>1</v>
      </c>
      <c r="R399" s="72">
        <v>1</v>
      </c>
      <c r="S399" s="77">
        <f t="shared" si="50"/>
        <v>1261881.9702602229</v>
      </c>
      <c r="T399" s="89">
        <v>0.85</v>
      </c>
      <c r="Y399" s="35">
        <f>'नमुना नंबर.९ सन-२०२५-२०२६'!F461+'नमुना नंबर.९ सन-२०२५-२०२६'!I461+'नमुना नंबर.९ सन-२०२५-२०२६'!L461+'नमुना नंबर.९ सन-२०२५-२०२६'!O461</f>
        <v>1072.5996747211896</v>
      </c>
      <c r="Z399" s="34"/>
      <c r="AA399" s="34"/>
      <c r="AB399" s="34"/>
      <c r="AC399" s="34"/>
      <c r="AD399" s="34"/>
      <c r="AE399" s="106"/>
      <c r="AF399" s="114"/>
      <c r="AG399" s="10">
        <f t="shared" si="47"/>
        <v>16458</v>
      </c>
      <c r="AH399" s="16">
        <f>'नमुना नंबर.९ सन-२०२५-२०२६'!I461+0</f>
        <v>0</v>
      </c>
      <c r="AI399" s="16">
        <f>'नमुना नंबर.९ सन-२०२५-२०२६'!F461+0</f>
        <v>1072.5996747211896</v>
      </c>
      <c r="AJ399" s="10">
        <f>'नमुना नंबर.९ सन-२०२५-२०२६'!I461+0</f>
        <v>0</v>
      </c>
      <c r="AK399" s="10">
        <f>'नमुना नंबर.९ सन-२०२५-२०२६'!I461+0</f>
        <v>0</v>
      </c>
      <c r="AL399" s="10">
        <f>'नमुना नंबर.९ सन-२०२५-२०२६'!O461+0</f>
        <v>0</v>
      </c>
      <c r="AM399" s="16">
        <f t="shared" si="48"/>
        <v>1072.5996747211896</v>
      </c>
    </row>
    <row r="400" spans="2:44" ht="75" customHeight="1">
      <c r="B400" s="2">
        <v>161</v>
      </c>
      <c r="C400" s="31" t="s">
        <v>6</v>
      </c>
      <c r="D400" s="32"/>
      <c r="H400" s="84" t="s">
        <v>212</v>
      </c>
      <c r="I400" s="2">
        <v>2007</v>
      </c>
      <c r="J400" s="33">
        <v>15</v>
      </c>
      <c r="K400" s="33">
        <v>16</v>
      </c>
      <c r="L400" s="34">
        <f t="shared" si="46"/>
        <v>240</v>
      </c>
      <c r="M400" s="35">
        <f t="shared" si="49"/>
        <v>22.304832713754646</v>
      </c>
      <c r="N400" s="34">
        <v>750</v>
      </c>
      <c r="O400" s="2">
        <v>11088</v>
      </c>
      <c r="P400" s="35">
        <f t="shared" si="51"/>
        <v>264044.60966542747</v>
      </c>
      <c r="Q400" s="37">
        <v>0.85</v>
      </c>
      <c r="R400" s="35">
        <v>1</v>
      </c>
      <c r="S400" s="35">
        <f t="shared" si="50"/>
        <v>224437.91821561335</v>
      </c>
      <c r="T400" s="89">
        <v>0.75</v>
      </c>
      <c r="Y400" s="35">
        <f>'नमुना नंबर.९ सन-२०२५-२०२६'!F462+'नमुना नंबर.९ सन-२०२५-२०२६'!I462+'नमुना नंबर.९ सन-२०२५-२०२६'!L462+'नमुना नंबर.९ सन-२०२५-२०२६'!O462</f>
        <v>978.32843866171004</v>
      </c>
      <c r="Z400" s="34"/>
      <c r="AA400" s="34"/>
      <c r="AB400" s="34"/>
      <c r="AC400" s="34"/>
      <c r="AD400" s="34"/>
      <c r="AE400" s="106"/>
      <c r="AF400" s="114"/>
      <c r="AG400" s="10">
        <f t="shared" si="47"/>
        <v>11838</v>
      </c>
      <c r="AH400" s="16">
        <f>'नमुना नंबर.९ सन-२०२५-२०२६'!I462+0</f>
        <v>30</v>
      </c>
      <c r="AI400" s="16">
        <f>'नमुना नंबर.९ सन-२०२५-२०२६'!F462+0</f>
        <v>168.32843866171001</v>
      </c>
      <c r="AJ400" s="10">
        <f>'नमुना नंबर.९ सन-२०२५-२०२६'!I462+0</f>
        <v>30</v>
      </c>
      <c r="AK400" s="10">
        <f>'नमुना नंबर.९ सन-२०२५-२०२६'!I462+0</f>
        <v>30</v>
      </c>
      <c r="AL400" s="10">
        <f>'नमुना नंबर.९ सन-२०२५-२०२६'!O462+0</f>
        <v>750</v>
      </c>
      <c r="AM400" s="16">
        <f t="shared" si="48"/>
        <v>978.32843866171004</v>
      </c>
    </row>
    <row r="401" spans="2:44" ht="75" customHeight="1">
      <c r="B401" s="2">
        <v>595</v>
      </c>
      <c r="C401" s="43" t="s">
        <v>113</v>
      </c>
      <c r="D401" s="32"/>
      <c r="H401" s="84" t="s">
        <v>374</v>
      </c>
      <c r="I401" s="2">
        <v>2013</v>
      </c>
      <c r="J401" s="33">
        <v>25</v>
      </c>
      <c r="K401" s="33">
        <v>25</v>
      </c>
      <c r="L401" s="34">
        <f t="shared" si="46"/>
        <v>625</v>
      </c>
      <c r="M401" s="35">
        <f t="shared" si="49"/>
        <v>58.085501858736059</v>
      </c>
      <c r="N401" s="34">
        <v>750</v>
      </c>
      <c r="O401" s="2">
        <v>11088</v>
      </c>
      <c r="P401" s="35">
        <f t="shared" si="51"/>
        <v>687616.17100371746</v>
      </c>
      <c r="Q401" s="37">
        <v>0.9</v>
      </c>
      <c r="R401" s="35">
        <v>1</v>
      </c>
      <c r="S401" s="35">
        <f t="shared" si="50"/>
        <v>618854.55390334572</v>
      </c>
      <c r="T401" s="89">
        <v>0.75</v>
      </c>
      <c r="Y401" s="35">
        <f>'नमुना नंबर.९ सन-२०२५-२०२६'!F463+'नमुना नंबर.९ सन-२०२५-२०२६'!I463+'नमुना नंबर.९ सन-२०२५-२०२६'!L463+'नमुना नंबर.९ सन-२०२५-२०२६'!O463</f>
        <v>724.1409154275093</v>
      </c>
      <c r="Z401" s="34"/>
      <c r="AA401" s="34"/>
      <c r="AB401" s="34"/>
      <c r="AC401" s="34"/>
      <c r="AD401" s="34"/>
      <c r="AE401" s="106"/>
      <c r="AF401" s="114"/>
      <c r="AG401" s="9">
        <f t="shared" si="47"/>
        <v>11838</v>
      </c>
      <c r="AH401" s="13">
        <f>'नमुना नंबर.९ सन-२०२५-२०२६'!I463+0</f>
        <v>30</v>
      </c>
      <c r="AI401" s="13">
        <f>'नमुना नंबर.९ सन-२०२५-२०२६'!F463+0</f>
        <v>464.1409154275093</v>
      </c>
      <c r="AJ401" s="9">
        <f>'नमुना नंबर.९ सन-२०२५-२०२६'!I463+0</f>
        <v>30</v>
      </c>
      <c r="AK401" s="9">
        <f>'नमुना नंबर.९ सन-२०२५-२०२६'!I463+0</f>
        <v>30</v>
      </c>
      <c r="AL401" s="9">
        <f>'नमुना नंबर.९ सन-२०२५-२०२६'!O463+0</f>
        <v>200</v>
      </c>
      <c r="AM401" s="13">
        <f t="shared" si="48"/>
        <v>724.1409154275093</v>
      </c>
      <c r="AN401" s="9"/>
      <c r="AO401" s="9"/>
      <c r="AP401" s="9"/>
      <c r="AQ401" s="9"/>
      <c r="AR401" s="9"/>
    </row>
    <row r="402" spans="2:44" ht="75" customHeight="1">
      <c r="B402" s="2">
        <v>539</v>
      </c>
      <c r="C402" s="31" t="s">
        <v>93</v>
      </c>
      <c r="D402" s="32"/>
      <c r="H402" s="84" t="s">
        <v>351</v>
      </c>
      <c r="I402" s="2">
        <v>2015</v>
      </c>
      <c r="J402" s="33">
        <v>15</v>
      </c>
      <c r="K402" s="33">
        <v>22</v>
      </c>
      <c r="L402" s="34">
        <f t="shared" si="46"/>
        <v>330</v>
      </c>
      <c r="M402" s="35">
        <f t="shared" si="49"/>
        <v>30.669144981412639</v>
      </c>
      <c r="N402" s="34">
        <v>750</v>
      </c>
      <c r="O402" s="2">
        <v>15708</v>
      </c>
      <c r="P402" s="35">
        <f t="shared" si="51"/>
        <v>504752.78810408921</v>
      </c>
      <c r="Q402" s="37">
        <v>0.95</v>
      </c>
      <c r="R402" s="35">
        <v>1</v>
      </c>
      <c r="S402" s="35">
        <f t="shared" si="50"/>
        <v>479515.1486988847</v>
      </c>
      <c r="T402" s="89">
        <v>0.85</v>
      </c>
      <c r="Y402" s="35">
        <f>'नमुना नंबर.९ सन-२०२५-२०२६'!F464+'नमुना नंबर.९ सन-२०२५-२०२६'!I464+'नमुना नंबर.९ सन-२०२५-२०२६'!L464+'नमुना नंबर.९ सन-२०२५-२०२६'!O464</f>
        <v>467.58787639405199</v>
      </c>
      <c r="Z402" s="34"/>
      <c r="AA402" s="34"/>
      <c r="AB402" s="34"/>
      <c r="AC402" s="34"/>
      <c r="AD402" s="34"/>
      <c r="AE402" s="106"/>
      <c r="AF402" s="114"/>
      <c r="AG402" s="9">
        <f t="shared" si="47"/>
        <v>16458</v>
      </c>
      <c r="AH402" s="13">
        <f>'नमुना नंबर.९ सन-२०२५-२०२६'!I464+0</f>
        <v>30</v>
      </c>
      <c r="AI402" s="13">
        <f>'नमुना नंबर.९ सन-२०२५-२०२६'!F464+0</f>
        <v>407.58787639405199</v>
      </c>
      <c r="AJ402" s="9">
        <f>'नमुना नंबर.९ सन-२०२५-२०२६'!I464+0</f>
        <v>30</v>
      </c>
      <c r="AK402" s="9">
        <f>'नमुना नंबर.९ सन-२०२५-२०२६'!I464+0</f>
        <v>30</v>
      </c>
      <c r="AL402" s="9">
        <f>'नमुना नंबर.९ सन-२०२५-२०२६'!O464+0</f>
        <v>0</v>
      </c>
      <c r="AM402" s="13">
        <f t="shared" si="48"/>
        <v>467.58787639405199</v>
      </c>
      <c r="AN402" s="9"/>
      <c r="AO402" s="9"/>
      <c r="AP402" s="9"/>
      <c r="AQ402" s="9"/>
      <c r="AR402" s="9"/>
    </row>
    <row r="403" spans="2:44" ht="75" customHeight="1">
      <c r="B403" s="2">
        <v>429</v>
      </c>
      <c r="C403" s="54" t="s">
        <v>92</v>
      </c>
      <c r="D403" s="55"/>
      <c r="G403" s="56" t="s">
        <v>7</v>
      </c>
      <c r="H403" s="56" t="s">
        <v>319</v>
      </c>
      <c r="I403" s="53">
        <v>1990</v>
      </c>
      <c r="J403" s="57">
        <v>7</v>
      </c>
      <c r="K403" s="57">
        <v>19</v>
      </c>
      <c r="L403" s="58">
        <f t="shared" si="46"/>
        <v>133</v>
      </c>
      <c r="M403" s="59">
        <f t="shared" si="49"/>
        <v>12.360594795539035</v>
      </c>
      <c r="N403" s="34">
        <v>750</v>
      </c>
      <c r="O403" s="53">
        <v>11088</v>
      </c>
      <c r="P403" s="59">
        <f t="shared" si="51"/>
        <v>146324.7211895911</v>
      </c>
      <c r="Q403" s="63">
        <v>0.85</v>
      </c>
      <c r="R403" s="59">
        <v>1</v>
      </c>
      <c r="S403" s="59">
        <f t="shared" si="50"/>
        <v>124376.01301115243</v>
      </c>
      <c r="T403" s="89">
        <v>0.75</v>
      </c>
      <c r="Y403" s="59">
        <f>'नमुना नंबर.९ सन-२०२५-२०२६'!F465+'नमुना नंबर.९ सन-२०२५-२०२६'!I465+'नमुना नंबर.९ सन-२०२५-२०२६'!L465+'नमुना नंबर.९ सन-२०२५-२०२६'!O465</f>
        <v>373.28200975836432</v>
      </c>
      <c r="Z403" s="34"/>
      <c r="AA403" s="34"/>
      <c r="AB403" s="34"/>
      <c r="AC403" s="34"/>
      <c r="AD403" s="34"/>
      <c r="AE403" s="106"/>
      <c r="AF403" s="117"/>
      <c r="AG403" s="14">
        <f t="shared" si="47"/>
        <v>11838</v>
      </c>
      <c r="AH403" s="15">
        <f>'नमुना नंबर.९ सन-२०२५-२०२६'!I465+0</f>
        <v>40</v>
      </c>
      <c r="AI403" s="15">
        <f>'नमुना नंबर.९ सन-२०२५-२०२६'!F465+0</f>
        <v>93.282009758364325</v>
      </c>
      <c r="AJ403" s="14">
        <f>'नमुना नंबर.९ सन-२०२५-२०२६'!I465+0</f>
        <v>40</v>
      </c>
      <c r="AK403" s="14">
        <f>'नमुना नंबर.९ सन-२०२५-२०२६'!I465+0</f>
        <v>40</v>
      </c>
      <c r="AL403" s="14">
        <f>'नमुना नंबर.९ सन-२०२५-२०२६'!O465+0</f>
        <v>200</v>
      </c>
      <c r="AM403" s="15">
        <f t="shared" si="48"/>
        <v>373.28200975836432</v>
      </c>
      <c r="AN403" s="14"/>
      <c r="AO403" s="14"/>
      <c r="AP403" s="14"/>
      <c r="AQ403" s="14"/>
      <c r="AR403" s="14"/>
    </row>
    <row r="404" spans="2:44" ht="75" customHeight="1">
      <c r="B404" s="2"/>
      <c r="C404" s="31" t="s">
        <v>92</v>
      </c>
      <c r="D404" s="32"/>
      <c r="H404" s="84" t="s">
        <v>1100</v>
      </c>
      <c r="I404" s="2">
        <v>2024</v>
      </c>
      <c r="J404" s="33">
        <v>15</v>
      </c>
      <c r="K404" s="33">
        <v>19</v>
      </c>
      <c r="L404" s="34">
        <f t="shared" si="46"/>
        <v>285</v>
      </c>
      <c r="M404" s="35">
        <f t="shared" si="49"/>
        <v>26.486988847583643</v>
      </c>
      <c r="N404" s="34">
        <v>750</v>
      </c>
      <c r="O404" s="2">
        <v>15708</v>
      </c>
      <c r="P404" s="35">
        <f t="shared" si="51"/>
        <v>435922.86245353159</v>
      </c>
      <c r="Q404" s="37">
        <v>1</v>
      </c>
      <c r="R404" s="35">
        <v>1</v>
      </c>
      <c r="S404" s="35">
        <f t="shared" si="50"/>
        <v>435922.86245353159</v>
      </c>
      <c r="T404" s="89">
        <v>0.85</v>
      </c>
      <c r="Y404" s="35">
        <f>'नमुना नंबर.९ सन-२०२५-२०२६'!F466+'नमुना नंबर.९ सन-२०२५-२०२६'!I466+'नमुना नंबर.९ सन-२०२५-२०२६'!L466+'नमुना नंबर.९ सन-२०२५-२०२६'!O466</f>
        <v>630.53443308550186</v>
      </c>
      <c r="Z404" s="34"/>
      <c r="AA404" s="34"/>
      <c r="AB404" s="34"/>
      <c r="AC404" s="34"/>
      <c r="AD404" s="34"/>
      <c r="AE404" s="108" t="s">
        <v>1152</v>
      </c>
      <c r="AF404" s="114"/>
      <c r="AG404" s="9">
        <f t="shared" si="47"/>
        <v>16458</v>
      </c>
      <c r="AH404" s="13">
        <f>'नमुना नंबर.९ सन-२०२५-२०२६'!I466+0</f>
        <v>30</v>
      </c>
      <c r="AI404" s="13">
        <f>'नमुना नंबर.९ सन-२०२५-२०२६'!F466+0</f>
        <v>370.53443308550186</v>
      </c>
      <c r="AJ404" s="9">
        <f>'नमुना नंबर.९ सन-२०२५-२०२६'!I466+0</f>
        <v>30</v>
      </c>
      <c r="AK404" s="9">
        <f>'नमुना नंबर.९ सन-२०२५-२०२६'!I466+0</f>
        <v>30</v>
      </c>
      <c r="AL404" s="9">
        <f>'नमुना नंबर.९ सन-२०२५-२०२६'!O466+0</f>
        <v>200</v>
      </c>
      <c r="AM404" s="13">
        <f t="shared" si="48"/>
        <v>630.53443308550186</v>
      </c>
      <c r="AN404" s="9"/>
      <c r="AO404" s="9"/>
      <c r="AP404" s="9"/>
      <c r="AQ404" s="9"/>
      <c r="AR404" s="9"/>
    </row>
    <row r="405" spans="2:44" ht="75" customHeight="1">
      <c r="B405" s="2">
        <v>518</v>
      </c>
      <c r="C405" s="31" t="s">
        <v>92</v>
      </c>
      <c r="D405" s="32"/>
      <c r="H405" s="83" t="s">
        <v>336</v>
      </c>
      <c r="I405" s="2">
        <v>1997</v>
      </c>
      <c r="J405" s="33">
        <v>18</v>
      </c>
      <c r="K405" s="33">
        <v>15</v>
      </c>
      <c r="L405" s="34">
        <f t="shared" si="46"/>
        <v>270</v>
      </c>
      <c r="M405" s="35">
        <f t="shared" si="49"/>
        <v>25.092936802973977</v>
      </c>
      <c r="N405" s="34">
        <v>750</v>
      </c>
      <c r="O405" s="2">
        <v>15708</v>
      </c>
      <c r="P405" s="35">
        <f t="shared" si="51"/>
        <v>412979.55390334572</v>
      </c>
      <c r="Q405" s="37">
        <v>0.7</v>
      </c>
      <c r="R405" s="35">
        <v>1</v>
      </c>
      <c r="S405" s="35">
        <f t="shared" si="50"/>
        <v>289085.68773234199</v>
      </c>
      <c r="T405" s="89">
        <v>0.85</v>
      </c>
      <c r="Y405" s="35">
        <f>'नमुना नंबर.९ सन-२०२५-२०२६'!F468+'नमुना नंबर.९ सन-२०२५-२०२६'!I468+'नमुना नंबर.९ सन-२०२५-२०२६'!L468+'नमुना नंबर.९ सन-२०२५-२०२६'!O468</f>
        <v>1035.7228345724907</v>
      </c>
      <c r="Z405" s="34"/>
      <c r="AA405" s="34"/>
      <c r="AB405" s="34"/>
      <c r="AC405" s="34"/>
      <c r="AD405" s="34"/>
      <c r="AE405" s="106"/>
      <c r="AF405" s="114"/>
      <c r="AG405" s="10">
        <f t="shared" si="47"/>
        <v>16458</v>
      </c>
      <c r="AH405" s="16">
        <f>'नमुना नंबर.९ सन-२०२५-२०२६'!I468+0</f>
        <v>20</v>
      </c>
      <c r="AI405" s="16">
        <f>'नमुना नंबर.९ सन-२०२५-२०२६'!F468+0</f>
        <v>245.72283457249065</v>
      </c>
      <c r="AJ405" s="10">
        <f>'नमुना नंबर.९ सन-२०२५-२०२६'!I468+0</f>
        <v>20</v>
      </c>
      <c r="AK405" s="10">
        <f>'नमुना नंबर.९ सन-२०२५-२०२६'!I468+0</f>
        <v>20</v>
      </c>
      <c r="AL405" s="10">
        <f>'नमुना नंबर.९ सन-२०२५-२०२६'!O468+0</f>
        <v>750</v>
      </c>
      <c r="AM405" s="16">
        <f t="shared" si="48"/>
        <v>1035.7228345724907</v>
      </c>
    </row>
    <row r="406" spans="2:44" ht="75" customHeight="1">
      <c r="B406" s="2"/>
      <c r="C406" s="31" t="s">
        <v>92</v>
      </c>
      <c r="D406" s="32"/>
      <c r="G406" s="34"/>
      <c r="H406" s="84" t="s">
        <v>1177</v>
      </c>
      <c r="I406" s="2">
        <v>2025</v>
      </c>
      <c r="J406" s="33">
        <v>13</v>
      </c>
      <c r="K406" s="33">
        <v>25</v>
      </c>
      <c r="L406" s="34">
        <f t="shared" si="46"/>
        <v>325</v>
      </c>
      <c r="M406" s="35">
        <f t="shared" si="49"/>
        <v>30.204460966542751</v>
      </c>
      <c r="N406" s="34">
        <v>750</v>
      </c>
      <c r="O406" s="2">
        <v>11088</v>
      </c>
      <c r="P406" s="35">
        <f t="shared" si="51"/>
        <v>357560.40892193309</v>
      </c>
      <c r="Q406" s="45">
        <v>1</v>
      </c>
      <c r="R406" s="35">
        <v>1</v>
      </c>
      <c r="S406" s="35">
        <f t="shared" si="50"/>
        <v>357560.40892193309</v>
      </c>
      <c r="T406" s="89">
        <v>0.85</v>
      </c>
      <c r="Y406" s="35">
        <f>'नमुना नंबर.९ सन-२०२५-२०२६'!F469+'नमुना नंबर.९ सन-२०२५-२०२६'!I469+'नमुना नंबर.९ सन-२०२५-२०२६'!L469+'नमुना नंबर.९ सन-२०२५-२०२६'!O469</f>
        <v>563.92634758364306</v>
      </c>
      <c r="Z406" s="34"/>
      <c r="AA406" s="34"/>
      <c r="AB406" s="34"/>
      <c r="AC406" s="34"/>
      <c r="AD406" s="34"/>
      <c r="AE406" s="108" t="s">
        <v>1134</v>
      </c>
      <c r="AF406" s="114"/>
      <c r="AG406" s="9">
        <f t="shared" si="47"/>
        <v>11838</v>
      </c>
      <c r="AH406" s="13">
        <f>'नमुना नंबर.९ सन-२०२५-२०२६'!I469+0</f>
        <v>30</v>
      </c>
      <c r="AI406" s="13">
        <f>'नमुना नंबर.९ सन-२०२५-२०२६'!F469+0</f>
        <v>303.92634758364312</v>
      </c>
      <c r="AJ406" s="9">
        <f>'नमुना नंबर.९ सन-२०२५-२०२६'!I469+0</f>
        <v>30</v>
      </c>
      <c r="AK406" s="9">
        <f>'नमुना नंबर.९ सन-२०२५-२०२६'!I469+0</f>
        <v>30</v>
      </c>
      <c r="AL406" s="9">
        <f>'नमुना नंबर.९ सन-२०२५-२०२६'!O469+0</f>
        <v>200</v>
      </c>
      <c r="AM406" s="13">
        <f t="shared" si="48"/>
        <v>563.92634758364306</v>
      </c>
      <c r="AN406" s="9"/>
      <c r="AO406" s="9"/>
      <c r="AP406" s="9"/>
      <c r="AQ406" s="9"/>
      <c r="AR406" s="9"/>
    </row>
    <row r="407" spans="2:44" ht="75" customHeight="1">
      <c r="B407" s="2">
        <v>424</v>
      </c>
      <c r="C407" s="31" t="s">
        <v>92</v>
      </c>
      <c r="D407" s="32"/>
      <c r="G407" s="151" t="s">
        <v>7</v>
      </c>
      <c r="H407" s="84" t="s">
        <v>318</v>
      </c>
      <c r="I407" s="2">
        <v>2010</v>
      </c>
      <c r="J407" s="33">
        <v>20</v>
      </c>
      <c r="K407" s="33">
        <v>17</v>
      </c>
      <c r="L407" s="34">
        <f t="shared" si="46"/>
        <v>340</v>
      </c>
      <c r="M407" s="35">
        <f t="shared" si="49"/>
        <v>31.598513011152416</v>
      </c>
      <c r="N407" s="34">
        <v>750</v>
      </c>
      <c r="O407" s="2">
        <v>11088</v>
      </c>
      <c r="P407" s="35">
        <f t="shared" si="51"/>
        <v>374063.1970260223</v>
      </c>
      <c r="Q407" s="37">
        <v>0.85</v>
      </c>
      <c r="R407" s="35">
        <v>1</v>
      </c>
      <c r="S407" s="35">
        <f t="shared" si="50"/>
        <v>317953.71747211897</v>
      </c>
      <c r="T407" s="89">
        <v>0.75</v>
      </c>
      <c r="Y407" s="35">
        <f>'नमुना नंबर.९ सन-२०२५-२०२६'!F470+'नमुना नंबर.९ सन-२०२५-२०२६'!I470+'नमुना नंबर.९ सन-२०२५-२०२६'!L470+'नमुना नंबर.९ सन-२०२५-२०२६'!O470</f>
        <v>498.46528810408921</v>
      </c>
      <c r="Z407" s="34"/>
      <c r="AA407" s="34"/>
      <c r="AB407" s="34"/>
      <c r="AC407" s="34"/>
      <c r="AD407" s="34"/>
      <c r="AE407" s="106"/>
      <c r="AF407" s="117"/>
      <c r="AG407" s="14">
        <f t="shared" si="47"/>
        <v>11838</v>
      </c>
      <c r="AH407" s="15">
        <f>'नमुना नंबर.९ सन-२०२५-२०२६'!I470+0</f>
        <v>30</v>
      </c>
      <c r="AI407" s="15">
        <f>'नमुना नंबर.९ सन-२०२५-२०२६'!F470+0</f>
        <v>238.46528810408921</v>
      </c>
      <c r="AJ407" s="14">
        <f>'नमुना नंबर.९ सन-२०२५-२०२६'!I470+0</f>
        <v>30</v>
      </c>
      <c r="AK407" s="14">
        <f>'नमुना नंबर.९ सन-२०२५-२०२६'!I470+0</f>
        <v>30</v>
      </c>
      <c r="AL407" s="14">
        <f>'नमुना नंबर.९ सन-२०२५-२०२६'!O470+0</f>
        <v>200</v>
      </c>
      <c r="AM407" s="15">
        <f t="shared" si="48"/>
        <v>498.46528810408921</v>
      </c>
      <c r="AN407" s="14"/>
      <c r="AO407" s="14"/>
      <c r="AP407" s="14"/>
      <c r="AQ407" s="14"/>
      <c r="AR407" s="14"/>
    </row>
    <row r="408" spans="2:44" ht="75" customHeight="1">
      <c r="B408" s="2">
        <v>529</v>
      </c>
      <c r="C408" s="31" t="s">
        <v>92</v>
      </c>
      <c r="D408" s="32"/>
      <c r="H408" s="84" t="s">
        <v>350</v>
      </c>
      <c r="I408" s="2">
        <v>2001</v>
      </c>
      <c r="J408" s="33">
        <v>25</v>
      </c>
      <c r="K408" s="33">
        <v>16</v>
      </c>
      <c r="L408" s="34">
        <f t="shared" si="46"/>
        <v>400</v>
      </c>
      <c r="M408" s="35">
        <f t="shared" si="49"/>
        <v>37.174721189591082</v>
      </c>
      <c r="N408" s="34">
        <v>750</v>
      </c>
      <c r="O408" s="2">
        <v>15708</v>
      </c>
      <c r="P408" s="35">
        <f t="shared" si="51"/>
        <v>611821.56133828999</v>
      </c>
      <c r="Q408" s="37">
        <v>0.8</v>
      </c>
      <c r="R408" s="35">
        <v>1</v>
      </c>
      <c r="S408" s="35">
        <f t="shared" si="50"/>
        <v>489457.24907063204</v>
      </c>
      <c r="T408" s="89">
        <v>0.85</v>
      </c>
      <c r="Y408" s="35">
        <f>'नमुना नंबर.९ सन-२०२५-२०२६'!F471+'नमुना नंबर.९ सन-२०२५-२०२६'!I471+'नमुना नंबर.९ सन-२०२५-२०२६'!L471+'नमुना नंबर.९ सन-२०२५-२०२६'!O471</f>
        <v>676.03866171003722</v>
      </c>
      <c r="Z408" s="34"/>
      <c r="AA408" s="34"/>
      <c r="AB408" s="34"/>
      <c r="AC408" s="34"/>
      <c r="AD408" s="34"/>
      <c r="AE408" s="106"/>
      <c r="AF408" s="117"/>
      <c r="AG408" s="14">
        <f t="shared" si="47"/>
        <v>16458</v>
      </c>
      <c r="AH408" s="15">
        <f>'नमुना नंबर.९ सन-२०२५-२०२६'!I471+0</f>
        <v>30</v>
      </c>
      <c r="AI408" s="15">
        <f>'नमुना नंबर.९ सन-२०२५-२०२६'!F471+0</f>
        <v>416.03866171003722</v>
      </c>
      <c r="AJ408" s="14">
        <f>'नमुना नंबर.९ सन-२०२५-२०२६'!I471+0</f>
        <v>30</v>
      </c>
      <c r="AK408" s="14">
        <f>'नमुना नंबर.९ सन-२०२५-२०२६'!I471+0</f>
        <v>30</v>
      </c>
      <c r="AL408" s="14">
        <f>'नमुना नंबर.९ सन-२०२५-२०२६'!O471+0</f>
        <v>200</v>
      </c>
      <c r="AM408" s="15">
        <f t="shared" si="48"/>
        <v>676.03866171003722</v>
      </c>
      <c r="AN408" s="14"/>
      <c r="AO408" s="14"/>
      <c r="AP408" s="14"/>
      <c r="AQ408" s="14"/>
      <c r="AR408" s="14"/>
    </row>
    <row r="409" spans="2:44" ht="75" customHeight="1">
      <c r="B409" s="2">
        <v>181</v>
      </c>
      <c r="C409" s="31" t="s">
        <v>6</v>
      </c>
      <c r="D409" s="32"/>
      <c r="G409" s="84" t="s">
        <v>7</v>
      </c>
      <c r="H409" s="84" t="s">
        <v>225</v>
      </c>
      <c r="I409" s="2">
        <v>1997</v>
      </c>
      <c r="J409" s="33">
        <v>20</v>
      </c>
      <c r="K409" s="33">
        <v>10</v>
      </c>
      <c r="L409" s="34">
        <f t="shared" si="46"/>
        <v>200</v>
      </c>
      <c r="M409" s="35">
        <f t="shared" si="49"/>
        <v>18.587360594795541</v>
      </c>
      <c r="N409" s="34">
        <v>750</v>
      </c>
      <c r="O409" s="2">
        <v>11088</v>
      </c>
      <c r="P409" s="35">
        <f t="shared" si="51"/>
        <v>220037.17472118963</v>
      </c>
      <c r="Q409" s="37">
        <v>0.85</v>
      </c>
      <c r="R409" s="35">
        <v>1</v>
      </c>
      <c r="S409" s="35">
        <f t="shared" si="50"/>
        <v>187031.59851301118</v>
      </c>
      <c r="T409" s="89">
        <v>0.75</v>
      </c>
      <c r="Y409" s="35">
        <f>'नमुना नंबर.९ सन-२०२५-२०२६'!F472+'नमुना नंबर.९ सन-२०२५-२०२६'!I472+'नमुना नंबर.९ सन-२०२५-२०२६'!L472+'नमुना नंबर.९ सन-२०२५-२०२६'!O472</f>
        <v>400.27369888475835</v>
      </c>
      <c r="Z409" s="34"/>
      <c r="AA409" s="34"/>
      <c r="AB409" s="34"/>
      <c r="AC409" s="34"/>
      <c r="AD409" s="34"/>
      <c r="AE409" s="106"/>
      <c r="AF409" s="114"/>
      <c r="AG409" s="10">
        <f t="shared" si="47"/>
        <v>11838</v>
      </c>
      <c r="AH409" s="16">
        <f>'नमुना नंबर.९ सन-२०२५-२०२६'!I472+0</f>
        <v>30</v>
      </c>
      <c r="AI409" s="16">
        <f>'नमुना नंबर.९ सन-२०२५-२०२६'!F472+0</f>
        <v>140.27369888475837</v>
      </c>
      <c r="AJ409" s="10">
        <f>'नमुना नंबर.९ सन-२०२५-२०२६'!I472+0</f>
        <v>30</v>
      </c>
      <c r="AK409" s="10">
        <f>'नमुना नंबर.९ सन-२०२५-२०२६'!I472+0</f>
        <v>30</v>
      </c>
      <c r="AL409" s="10">
        <f>'नमुना नंबर.९ सन-२०२५-२०२६'!O472+0</f>
        <v>200</v>
      </c>
      <c r="AM409" s="16">
        <f t="shared" si="48"/>
        <v>400.27369888475835</v>
      </c>
    </row>
    <row r="410" spans="2:44" ht="75" customHeight="1">
      <c r="B410" s="2">
        <v>375</v>
      </c>
      <c r="C410" s="31" t="s">
        <v>6</v>
      </c>
      <c r="D410" s="32"/>
      <c r="H410" s="84" t="s">
        <v>287</v>
      </c>
      <c r="I410" s="2">
        <v>2009</v>
      </c>
      <c r="J410" s="33">
        <v>20</v>
      </c>
      <c r="K410" s="33">
        <v>25</v>
      </c>
      <c r="L410" s="34">
        <f t="shared" si="46"/>
        <v>500</v>
      </c>
      <c r="M410" s="35">
        <f t="shared" si="49"/>
        <v>46.468401486988846</v>
      </c>
      <c r="N410" s="34">
        <v>750</v>
      </c>
      <c r="O410" s="2">
        <v>15708</v>
      </c>
      <c r="P410" s="35">
        <f t="shared" si="51"/>
        <v>764776.9516728624</v>
      </c>
      <c r="Q410" s="37">
        <v>0.9</v>
      </c>
      <c r="R410" s="35">
        <v>1</v>
      </c>
      <c r="S410" s="35">
        <f t="shared" si="50"/>
        <v>688299.2565055762</v>
      </c>
      <c r="T410" s="89">
        <v>0.85</v>
      </c>
      <c r="Y410" s="35">
        <f>'नमुना नंबर.९ सन-२०२५-२०२६'!F473+'नमुना नंबर.९ सन-२०२५-२०२६'!I473+'नमुना नंबर.९ सन-२०२५-२०२६'!L473+'नमुना नंबर.९ सन-२०२५-२०२६'!O473</f>
        <v>1395.0543680297396</v>
      </c>
      <c r="Z410" s="34"/>
      <c r="AA410" s="34"/>
      <c r="AB410" s="34"/>
      <c r="AC410" s="34"/>
      <c r="AD410" s="34"/>
      <c r="AE410" s="106"/>
      <c r="AF410" s="117"/>
      <c r="AG410" s="14">
        <f t="shared" si="47"/>
        <v>16458</v>
      </c>
      <c r="AH410" s="15">
        <f>'नमुना नंबर.९ सन-२०२५-२०२६'!I473+0</f>
        <v>30</v>
      </c>
      <c r="AI410" s="15">
        <f>'नमुना नंबर.९ सन-२०२५-२०२६'!F473+0</f>
        <v>585.05436802973975</v>
      </c>
      <c r="AJ410" s="14">
        <f>'नमुना नंबर.९ सन-२०२५-२०२६'!I473+0</f>
        <v>30</v>
      </c>
      <c r="AK410" s="14">
        <f>'नमुना नंबर.९ सन-२०२५-२०२६'!I473+0</f>
        <v>30</v>
      </c>
      <c r="AL410" s="14">
        <f>'नमुना नंबर.९ सन-२०२५-२०२६'!O473+0</f>
        <v>750</v>
      </c>
      <c r="AM410" s="15">
        <f t="shared" si="48"/>
        <v>1395.0543680297396</v>
      </c>
      <c r="AN410" s="14"/>
      <c r="AO410" s="14"/>
      <c r="AP410" s="14"/>
      <c r="AQ410" s="14"/>
      <c r="AR410" s="14"/>
    </row>
    <row r="411" spans="2:44" ht="75" customHeight="1">
      <c r="B411" s="2">
        <v>524</v>
      </c>
      <c r="C411" s="31" t="s">
        <v>93</v>
      </c>
      <c r="D411" s="32"/>
      <c r="G411" s="84" t="s">
        <v>7</v>
      </c>
      <c r="H411" s="84" t="s">
        <v>266</v>
      </c>
      <c r="I411" s="2">
        <v>1998</v>
      </c>
      <c r="J411" s="33">
        <v>28</v>
      </c>
      <c r="K411" s="33">
        <v>30</v>
      </c>
      <c r="L411" s="34">
        <f t="shared" si="46"/>
        <v>840</v>
      </c>
      <c r="M411" s="35">
        <f t="shared" si="49"/>
        <v>78.066914498141259</v>
      </c>
      <c r="N411" s="34">
        <v>750</v>
      </c>
      <c r="O411" s="2">
        <v>11088</v>
      </c>
      <c r="P411" s="35">
        <f t="shared" si="51"/>
        <v>924156.13382899622</v>
      </c>
      <c r="Q411" s="37">
        <v>0.85</v>
      </c>
      <c r="R411" s="35">
        <v>1</v>
      </c>
      <c r="S411" s="35">
        <f t="shared" si="50"/>
        <v>785532.71375464671</v>
      </c>
      <c r="T411" s="89">
        <v>0.75</v>
      </c>
      <c r="Y411" s="35">
        <f>'नमुना नंबर.९ सन-२०२५-२०२६'!F475+'नमुना नंबर.९ सन-२०२५-२०२६'!I475+'नमुना नंबर.९ सन-२०२५-२०२६'!L475+'नमुना नंबर.९ सन-२०२५-२०२६'!O475</f>
        <v>1419.1495353159851</v>
      </c>
      <c r="Z411" s="34"/>
      <c r="AA411" s="34"/>
      <c r="AB411" s="34"/>
      <c r="AC411" s="34"/>
      <c r="AD411" s="34"/>
      <c r="AE411" s="106"/>
      <c r="AF411" s="117"/>
      <c r="AG411" s="14">
        <f t="shared" si="47"/>
        <v>11838</v>
      </c>
      <c r="AH411" s="15">
        <f>'नमुना नंबर.९ सन-२०२५-२०२६'!I475+0</f>
        <v>40</v>
      </c>
      <c r="AI411" s="15">
        <f>'नमुना नंबर.९ सन-२०२५-२०२६'!F475+0</f>
        <v>589.14953531598508</v>
      </c>
      <c r="AJ411" s="14">
        <f>'नमुना नंबर.९ सन-२०२५-२०२६'!I475+0</f>
        <v>40</v>
      </c>
      <c r="AK411" s="14">
        <f>'नमुना नंबर.९ सन-२०२५-२०२६'!I475+0</f>
        <v>40</v>
      </c>
      <c r="AL411" s="14">
        <f>'नमुना नंबर.९ सन-२०२५-२०२६'!O475+0</f>
        <v>750</v>
      </c>
      <c r="AM411" s="15">
        <f t="shared" si="48"/>
        <v>1419.1495353159851</v>
      </c>
      <c r="AN411" s="14"/>
      <c r="AO411" s="14"/>
      <c r="AP411" s="14"/>
      <c r="AQ411" s="14"/>
      <c r="AR411" s="14"/>
    </row>
    <row r="412" spans="2:44" ht="75" customHeight="1">
      <c r="B412" s="2">
        <v>205</v>
      </c>
      <c r="C412" s="31" t="s">
        <v>6</v>
      </c>
      <c r="D412" s="32"/>
      <c r="G412" s="84" t="s">
        <v>7</v>
      </c>
      <c r="H412" s="84" t="s">
        <v>233</v>
      </c>
      <c r="I412" s="2">
        <v>1976</v>
      </c>
      <c r="J412" s="33">
        <v>23</v>
      </c>
      <c r="K412" s="33">
        <v>15</v>
      </c>
      <c r="L412" s="34">
        <f t="shared" si="46"/>
        <v>345</v>
      </c>
      <c r="M412" s="35">
        <f t="shared" si="49"/>
        <v>32.063197026022308</v>
      </c>
      <c r="N412" s="34">
        <v>750</v>
      </c>
      <c r="O412" s="2">
        <v>11088</v>
      </c>
      <c r="P412" s="35">
        <f t="shared" si="51"/>
        <v>379564.12639405212</v>
      </c>
      <c r="Q412" s="37">
        <v>0.85</v>
      </c>
      <c r="R412" s="35">
        <v>1</v>
      </c>
      <c r="S412" s="35">
        <f t="shared" si="50"/>
        <v>322629.50743494427</v>
      </c>
      <c r="T412" s="89">
        <v>0.75</v>
      </c>
      <c r="Y412" s="35">
        <f>'नमुना नंबर.९ सन-२०२५-२०२६'!F476+'नमुना नंबर.९ सन-२०२५-२०२६'!I476+'नमुना नंबर.९ सन-२०२५-२०२६'!L476+'नमुना नंबर.९ सन-२०२५-२०२६'!O476</f>
        <v>301.9721305762082</v>
      </c>
      <c r="Z412" s="34"/>
      <c r="AA412" s="34"/>
      <c r="AB412" s="34"/>
      <c r="AC412" s="34"/>
      <c r="AD412" s="34"/>
      <c r="AE412" s="106"/>
      <c r="AF412" s="117"/>
      <c r="AG412" s="14">
        <f t="shared" si="47"/>
        <v>11838</v>
      </c>
      <c r="AH412" s="15">
        <f>'नमुना नंबर.९ सन-२०२५-२०२६'!I476+0</f>
        <v>30</v>
      </c>
      <c r="AI412" s="15">
        <f>'नमुना नंबर.९ सन-२०२५-२०२६'!F476+0</f>
        <v>241.9721305762082</v>
      </c>
      <c r="AJ412" s="14">
        <f>'नमुना नंबर.९ सन-२०२५-२०२६'!I476+0</f>
        <v>30</v>
      </c>
      <c r="AK412" s="14">
        <f>'नमुना नंबर.९ सन-२०२५-२०२६'!I476+0</f>
        <v>30</v>
      </c>
      <c r="AL412" s="14">
        <f>'नमुना नंबर.९ सन-२०२५-२०२६'!O476+0</f>
        <v>0</v>
      </c>
      <c r="AM412" s="15">
        <f t="shared" si="48"/>
        <v>301.9721305762082</v>
      </c>
      <c r="AN412" s="14"/>
      <c r="AO412" s="14"/>
      <c r="AP412" s="14"/>
      <c r="AQ412" s="14"/>
      <c r="AR412" s="14"/>
    </row>
    <row r="413" spans="2:44" ht="75" customHeight="1">
      <c r="B413" s="2">
        <v>248</v>
      </c>
      <c r="C413" s="31" t="s">
        <v>6</v>
      </c>
      <c r="D413" s="32"/>
      <c r="G413" s="34"/>
      <c r="H413" s="84" t="s">
        <v>256</v>
      </c>
      <c r="I413" s="2">
        <v>2017</v>
      </c>
      <c r="J413" s="33">
        <v>24</v>
      </c>
      <c r="K413" s="33">
        <v>17</v>
      </c>
      <c r="L413" s="34">
        <f t="shared" si="46"/>
        <v>408</v>
      </c>
      <c r="M413" s="35">
        <f t="shared" si="49"/>
        <v>37.918215613382898</v>
      </c>
      <c r="N413" s="34">
        <v>750</v>
      </c>
      <c r="O413" s="2">
        <v>15708</v>
      </c>
      <c r="P413" s="35">
        <f t="shared" si="51"/>
        <v>624057.99256505573</v>
      </c>
      <c r="Q413" s="37">
        <v>0.95</v>
      </c>
      <c r="R413" s="35">
        <v>1</v>
      </c>
      <c r="S413" s="35">
        <f t="shared" si="50"/>
        <v>592855.09293680289</v>
      </c>
      <c r="T413" s="89">
        <v>0.85</v>
      </c>
      <c r="Y413" s="35">
        <f>'नमुना नंबर.९ सन-२०२५-२०२६'!F477+'नमुना नंबर.९ सन-२०२५-२०२६'!I477+'नमुना नंबर.९ सन-२०२५-२०२६'!L477+'नमुना नंबर.९ सन-२०२५-२०२६'!O477</f>
        <v>1313.9268289962824</v>
      </c>
      <c r="Z413" s="34"/>
      <c r="AA413" s="34"/>
      <c r="AB413" s="34"/>
      <c r="AC413" s="34"/>
      <c r="AD413" s="34"/>
      <c r="AE413" s="106"/>
      <c r="AF413" s="117"/>
      <c r="AG413" s="14">
        <f t="shared" si="47"/>
        <v>16458</v>
      </c>
      <c r="AH413" s="15">
        <f>'नमुना नंबर.९ सन-२०२५-२०२६'!I477+0</f>
        <v>30</v>
      </c>
      <c r="AI413" s="15">
        <f>'नमुना नंबर.९ सन-२०२५-२०२६'!F477+0</f>
        <v>503.92682899628244</v>
      </c>
      <c r="AJ413" s="14">
        <f>'नमुना नंबर.९ सन-२०२५-२०२६'!I477+0</f>
        <v>30</v>
      </c>
      <c r="AK413" s="14">
        <f>'नमुना नंबर.९ सन-२०२५-२०२६'!I477+0</f>
        <v>30</v>
      </c>
      <c r="AL413" s="14">
        <f>'नमुना नंबर.९ सन-२०२५-२०२६'!O477+0</f>
        <v>750</v>
      </c>
      <c r="AM413" s="15">
        <f t="shared" si="48"/>
        <v>1313.9268289962824</v>
      </c>
      <c r="AN413" s="14"/>
      <c r="AO413" s="14"/>
      <c r="AP413" s="14"/>
      <c r="AQ413" s="14"/>
      <c r="AR413" s="14"/>
    </row>
    <row r="414" spans="2:44" ht="75" customHeight="1">
      <c r="B414" s="2">
        <v>176</v>
      </c>
      <c r="C414" s="31" t="s">
        <v>6</v>
      </c>
      <c r="D414" s="32"/>
      <c r="G414" s="151" t="s">
        <v>7</v>
      </c>
      <c r="H414" s="84" t="s">
        <v>222</v>
      </c>
      <c r="I414" s="2">
        <v>2025</v>
      </c>
      <c r="J414" s="33">
        <v>21</v>
      </c>
      <c r="K414" s="33">
        <v>15</v>
      </c>
      <c r="L414" s="34">
        <f t="shared" si="46"/>
        <v>315</v>
      </c>
      <c r="M414" s="35">
        <f t="shared" si="49"/>
        <v>29.275092936802974</v>
      </c>
      <c r="N414" s="34">
        <v>750</v>
      </c>
      <c r="O414" s="2">
        <v>15708</v>
      </c>
      <c r="P414" s="35">
        <f t="shared" si="51"/>
        <v>481809.47955390334</v>
      </c>
      <c r="Q414" s="37">
        <v>1</v>
      </c>
      <c r="R414" s="35">
        <v>1</v>
      </c>
      <c r="S414" s="35">
        <f t="shared" si="50"/>
        <v>481809.47955390334</v>
      </c>
      <c r="T414" s="89">
        <v>0.85</v>
      </c>
      <c r="Y414" s="35">
        <f>'नमुना नंबर.९ सन-२०२५-२०२६'!F478+'नमुना नंबर.९ सन-२०२५-२०२६'!I478+'नमुना नंबर.९ सन-२०२५-२०२६'!L478+'नमुना नंबर.९ सन-२०२५-२०२६'!O478</f>
        <v>1969.5380576208179</v>
      </c>
      <c r="Z414" s="34"/>
      <c r="AA414" s="34"/>
      <c r="AB414" s="34"/>
      <c r="AC414" s="34"/>
      <c r="AD414" s="34"/>
      <c r="AE414" s="106"/>
      <c r="AF414" s="114"/>
      <c r="AG414" s="10">
        <f t="shared" si="47"/>
        <v>16458</v>
      </c>
      <c r="AH414" s="16">
        <f>'नमुना नंबर.९ सन-२०२५-२०२६'!I478+0</f>
        <v>30</v>
      </c>
      <c r="AI414" s="16">
        <f>'नमुना नंबर.९ सन-२०२५-२०२६'!F478+0</f>
        <v>409.53805762081782</v>
      </c>
      <c r="AJ414" s="10">
        <f>'नमुना नंबर.९ सन-२०२५-२०२६'!I478+0</f>
        <v>30</v>
      </c>
      <c r="AK414" s="10">
        <f>'नमुना नंबर.९ सन-२०२५-२०२६'!I478+0</f>
        <v>30</v>
      </c>
      <c r="AL414" s="10">
        <f>'नमुना नंबर.९ सन-२०२५-२०२६'!O478+0</f>
        <v>1500</v>
      </c>
      <c r="AM414" s="16">
        <f t="shared" si="48"/>
        <v>1969.5380576208179</v>
      </c>
    </row>
    <row r="415" spans="2:44" ht="75" customHeight="1">
      <c r="B415" s="2">
        <v>362</v>
      </c>
      <c r="C415" s="31" t="s">
        <v>66</v>
      </c>
      <c r="D415" s="32"/>
      <c r="G415" s="34"/>
      <c r="H415" s="84" t="s">
        <v>272</v>
      </c>
      <c r="I415" s="2">
        <v>2008</v>
      </c>
      <c r="J415" s="33">
        <v>21</v>
      </c>
      <c r="K415" s="33">
        <v>20</v>
      </c>
      <c r="L415" s="34">
        <f t="shared" si="46"/>
        <v>420</v>
      </c>
      <c r="M415" s="35">
        <f t="shared" si="49"/>
        <v>39.033457249070629</v>
      </c>
      <c r="N415" s="34">
        <v>750</v>
      </c>
      <c r="O415" s="2">
        <v>15708</v>
      </c>
      <c r="P415" s="35">
        <f t="shared" si="51"/>
        <v>642412.63940520445</v>
      </c>
      <c r="Q415" s="37">
        <v>0.8</v>
      </c>
      <c r="R415" s="35">
        <v>1</v>
      </c>
      <c r="S415" s="35">
        <f t="shared" si="50"/>
        <v>513930.11152416357</v>
      </c>
      <c r="T415" s="89">
        <v>0.85</v>
      </c>
      <c r="Y415" s="35">
        <f>'नमुना नंबर.९ सन-२०२५-२०२६'!F479+'नमुना नंबर.९ सन-२०२५-२०२६'!I479+'नमुना नंबर.९ सन-२०२५-२०२६'!L479+'नमुना नंबर.९ सन-२०२५-२०२६'!O479</f>
        <v>436.840594795539</v>
      </c>
      <c r="Z415" s="34"/>
      <c r="AA415" s="34"/>
      <c r="AB415" s="34"/>
      <c r="AC415" s="34"/>
      <c r="AD415" s="34"/>
      <c r="AE415" s="106"/>
      <c r="AF415" s="114"/>
      <c r="AG415" s="10">
        <f t="shared" si="47"/>
        <v>16458</v>
      </c>
      <c r="AH415" s="16">
        <f>'नमुना नंबर.९ सन-२०२५-२०२६'!I479+0</f>
        <v>0</v>
      </c>
      <c r="AI415" s="16">
        <f>'नमुना नंबर.९ सन-२०२५-२०२६'!F479+0</f>
        <v>436.840594795539</v>
      </c>
      <c r="AJ415" s="10">
        <f>'नमुना नंबर.९ सन-२०२५-२०२६'!I479+0</f>
        <v>0</v>
      </c>
      <c r="AK415" s="10">
        <f>'नमुना नंबर.९ सन-२०२५-२०२६'!I479+0</f>
        <v>0</v>
      </c>
      <c r="AL415" s="10">
        <f>'नमुना नंबर.९ सन-२०२५-२०२६'!O479+0</f>
        <v>0</v>
      </c>
      <c r="AM415" s="16">
        <f t="shared" si="48"/>
        <v>436.840594795539</v>
      </c>
    </row>
    <row r="416" spans="2:44" ht="75" customHeight="1">
      <c r="B416" s="2">
        <v>310</v>
      </c>
      <c r="C416" s="31" t="s">
        <v>6</v>
      </c>
      <c r="D416" s="32"/>
      <c r="G416" s="34"/>
      <c r="H416" s="84" t="s">
        <v>67</v>
      </c>
      <c r="I416" s="2">
        <v>2009</v>
      </c>
      <c r="J416" s="33">
        <v>25</v>
      </c>
      <c r="K416" s="33">
        <v>30</v>
      </c>
      <c r="L416" s="34">
        <f t="shared" si="46"/>
        <v>750</v>
      </c>
      <c r="M416" s="35">
        <f t="shared" si="49"/>
        <v>69.702602230483279</v>
      </c>
      <c r="N416" s="34">
        <v>750</v>
      </c>
      <c r="O416" s="2">
        <v>15708</v>
      </c>
      <c r="P416" s="35">
        <f t="shared" si="51"/>
        <v>1147165.4275092939</v>
      </c>
      <c r="Q416" s="37">
        <v>0.8</v>
      </c>
      <c r="R416" s="35">
        <v>1</v>
      </c>
      <c r="S416" s="35">
        <f t="shared" si="50"/>
        <v>917732.34200743516</v>
      </c>
      <c r="T416" s="89">
        <v>0.85</v>
      </c>
      <c r="Y416" s="35">
        <f>'नमुना नंबर.९ सन-२०२५-२०२६'!F480+'नमुना नंबर.९ सन-२०२५-२०२६'!I480+'नमुना नंबर.९ सन-२०२५-२०२६'!L480+'नमुना नंबर.९ सन-२०२५-२०२६'!O480</f>
        <v>1610.07249070632</v>
      </c>
      <c r="Z416" s="34"/>
      <c r="AA416" s="34"/>
      <c r="AB416" s="34"/>
      <c r="AC416" s="34"/>
      <c r="AD416" s="34"/>
      <c r="AE416" s="106"/>
      <c r="AF416" s="114"/>
      <c r="AG416" s="10">
        <f t="shared" si="47"/>
        <v>16458</v>
      </c>
      <c r="AH416" s="16">
        <f>'नमुना नंबर.९ सन-२०२५-२०२६'!I480+0</f>
        <v>40</v>
      </c>
      <c r="AI416" s="16">
        <f>'नमुना नंबर.९ सन-२०२५-२०२६'!F480+0</f>
        <v>780.07249070631985</v>
      </c>
      <c r="AJ416" s="10">
        <f>'नमुना नंबर.९ सन-२०२५-२०२६'!I480+0</f>
        <v>40</v>
      </c>
      <c r="AK416" s="10">
        <f>'नमुना नंबर.९ सन-२०२५-२०२६'!I480+0</f>
        <v>40</v>
      </c>
      <c r="AL416" s="10">
        <f>'नमुना नंबर.९ सन-२०२५-२०२६'!O480+0</f>
        <v>750</v>
      </c>
      <c r="AM416" s="16">
        <f t="shared" si="48"/>
        <v>1610.07249070632</v>
      </c>
    </row>
    <row r="417" spans="1:44" ht="75" customHeight="1">
      <c r="B417" s="2">
        <v>468</v>
      </c>
      <c r="C417" s="31" t="s">
        <v>92</v>
      </c>
      <c r="D417" s="32"/>
      <c r="H417" s="84" t="s">
        <v>320</v>
      </c>
      <c r="I417" s="2">
        <v>1996</v>
      </c>
      <c r="J417" s="33">
        <v>23</v>
      </c>
      <c r="K417" s="33">
        <v>14</v>
      </c>
      <c r="L417" s="34">
        <f t="shared" si="46"/>
        <v>322</v>
      </c>
      <c r="M417" s="35">
        <f t="shared" si="49"/>
        <v>29.92565055762082</v>
      </c>
      <c r="N417" s="34">
        <v>750</v>
      </c>
      <c r="O417" s="2">
        <v>15708</v>
      </c>
      <c r="P417" s="35">
        <f t="shared" si="51"/>
        <v>492516.35687732347</v>
      </c>
      <c r="Q417" s="37">
        <v>1</v>
      </c>
      <c r="R417" s="35">
        <v>1</v>
      </c>
      <c r="S417" s="35">
        <f t="shared" si="50"/>
        <v>492516.35687732347</v>
      </c>
      <c r="T417" s="89">
        <v>0.85</v>
      </c>
      <c r="Y417" s="35">
        <f>'नमुना नंबर.९ सन-२०२५-२०२६'!F482+'नमुना नंबर.९ सन-२०२५-२०२६'!I482+'नमुना नंबर.९ सन-२०२५-२०२६'!L482+'नमुना नंबर.९ सन-२०२५-२०२६'!O482</f>
        <v>678.63890334572488</v>
      </c>
      <c r="Z417" s="34"/>
      <c r="AA417" s="34"/>
      <c r="AB417" s="34"/>
      <c r="AC417" s="34"/>
      <c r="AD417" s="34"/>
      <c r="AE417" s="106"/>
      <c r="AF417" s="114"/>
      <c r="AG417" s="10">
        <f t="shared" si="47"/>
        <v>16458</v>
      </c>
      <c r="AH417" s="16">
        <f>'नमुना नंबर.९ सन-२०२५-२०२६'!I482+0</f>
        <v>30</v>
      </c>
      <c r="AI417" s="16">
        <f>'नमुना नंबर.९ सन-२०२५-२०२६'!F482+0</f>
        <v>418.63890334572494</v>
      </c>
      <c r="AJ417" s="10">
        <f>'नमुना नंबर.९ सन-२०२५-२०२६'!I482+0</f>
        <v>30</v>
      </c>
      <c r="AK417" s="10">
        <f>'नमुना नंबर.९ सन-२०२५-२०२६'!I482+0</f>
        <v>30</v>
      </c>
      <c r="AL417" s="10">
        <f>'नमुना नंबर.९ सन-२०२५-२०२६'!O482+0</f>
        <v>200</v>
      </c>
      <c r="AM417" s="16">
        <f t="shared" si="48"/>
        <v>678.63890334572488</v>
      </c>
    </row>
    <row r="418" spans="1:44" ht="75" customHeight="1">
      <c r="B418" s="2">
        <v>134</v>
      </c>
      <c r="C418" s="31" t="s">
        <v>6</v>
      </c>
      <c r="D418" s="32"/>
      <c r="G418" s="84" t="s">
        <v>7</v>
      </c>
      <c r="H418" s="84" t="s">
        <v>200</v>
      </c>
      <c r="I418" s="2">
        <v>2012</v>
      </c>
      <c r="J418" s="33">
        <v>20</v>
      </c>
      <c r="K418" s="33">
        <v>21</v>
      </c>
      <c r="L418" s="34">
        <f t="shared" si="46"/>
        <v>420</v>
      </c>
      <c r="M418" s="35">
        <f t="shared" si="49"/>
        <v>39.033457249070629</v>
      </c>
      <c r="N418" s="34">
        <v>750</v>
      </c>
      <c r="O418" s="2">
        <v>15708</v>
      </c>
      <c r="P418" s="35">
        <f t="shared" si="51"/>
        <v>642412.63940520445</v>
      </c>
      <c r="Q418" s="37">
        <v>0.9</v>
      </c>
      <c r="R418" s="35">
        <v>1</v>
      </c>
      <c r="S418" s="35">
        <f t="shared" si="50"/>
        <v>578171.37546468398</v>
      </c>
      <c r="T418" s="89">
        <v>0.85</v>
      </c>
      <c r="Y418" s="35">
        <f>'नमुना नंबर.९ सन-२०२५-२०२६'!F483+'नमुना नंबर.९ सन-२०२५-२०२६'!I483+'नमुना नंबर.९ सन-२०२५-२०२६'!L483+'नमुना नंबर.९ सन-२०२५-२०२६'!O483</f>
        <v>1321.4456691449814</v>
      </c>
      <c r="Z418" s="34"/>
      <c r="AA418" s="34"/>
      <c r="AB418" s="34"/>
      <c r="AC418" s="34"/>
      <c r="AD418" s="34"/>
      <c r="AE418" s="106"/>
      <c r="AF418" s="116"/>
      <c r="AG418" s="11">
        <f t="shared" si="47"/>
        <v>16458</v>
      </c>
      <c r="AH418" s="12">
        <f>'नमुना नंबर.९ सन-२०२५-२०२६'!I483+0</f>
        <v>40</v>
      </c>
      <c r="AI418" s="12">
        <f>'नमुना नंबर.९ सन-२०२५-२०२६'!F483+0</f>
        <v>491.44566914498131</v>
      </c>
      <c r="AJ418" s="11">
        <f>'नमुना नंबर.९ सन-२०२५-२०२६'!I483+0</f>
        <v>40</v>
      </c>
      <c r="AK418" s="11">
        <f>'नमुना नंबर.९ सन-२०२५-२०२६'!I483+0</f>
        <v>40</v>
      </c>
      <c r="AL418" s="11">
        <f>'नमुना नंबर.९ सन-२०२५-२०२६'!O483+0</f>
        <v>750</v>
      </c>
      <c r="AM418" s="12">
        <f t="shared" si="48"/>
        <v>1321.4456691449814</v>
      </c>
      <c r="AN418" s="11"/>
      <c r="AO418" s="11"/>
      <c r="AP418" s="11"/>
      <c r="AQ418" s="11"/>
      <c r="AR418" s="11"/>
    </row>
    <row r="419" spans="1:44" ht="75" customHeight="1">
      <c r="B419" s="2">
        <v>670</v>
      </c>
      <c r="C419" s="31" t="s">
        <v>6</v>
      </c>
      <c r="D419" s="84" t="s">
        <v>1030</v>
      </c>
      <c r="G419" s="34"/>
      <c r="H419" s="84" t="s">
        <v>1082</v>
      </c>
      <c r="I419" s="36">
        <v>2024</v>
      </c>
      <c r="J419" s="36">
        <v>18</v>
      </c>
      <c r="K419" s="36">
        <v>20</v>
      </c>
      <c r="L419" s="76">
        <f t="shared" si="46"/>
        <v>360</v>
      </c>
      <c r="M419" s="75">
        <f t="shared" si="49"/>
        <v>33.457249070631974</v>
      </c>
      <c r="N419" s="36">
        <v>750</v>
      </c>
      <c r="O419" s="2">
        <v>15708</v>
      </c>
      <c r="P419" s="77">
        <f t="shared" si="51"/>
        <v>550639.40520446107</v>
      </c>
      <c r="Q419" s="78">
        <v>1</v>
      </c>
      <c r="R419" s="77">
        <v>1</v>
      </c>
      <c r="S419" s="77">
        <f t="shared" si="50"/>
        <v>550639.40520446107</v>
      </c>
      <c r="T419" s="89">
        <v>0.85</v>
      </c>
      <c r="Y419" s="75">
        <f>'नमुना नंबर.९ सन-२०२५-२०२६'!F484+'नमुना नंबर.९ सन-२०२५-२०२६'!I484+'नमुना नंबर.९ सन-२०२५-२०२६'!L484+'नमुना नंबर.९ सन-२०२५-२०२६'!O484</f>
        <v>468.04349442379197</v>
      </c>
      <c r="Z419" s="34"/>
      <c r="AA419" s="34"/>
      <c r="AB419" s="34"/>
      <c r="AC419" s="34"/>
      <c r="AD419" s="34"/>
      <c r="AE419" s="108" t="s">
        <v>1031</v>
      </c>
      <c r="AF419" s="117"/>
      <c r="AG419" s="14">
        <f t="shared" si="47"/>
        <v>16458</v>
      </c>
      <c r="AH419" s="15">
        <f>'नमुना नंबर.९ सन-२०२५-२०२६'!I484+0</f>
        <v>0</v>
      </c>
      <c r="AI419" s="15">
        <f>'नमुना नंबर.९ सन-२०२५-२०२६'!F484+0</f>
        <v>468.04349442379197</v>
      </c>
      <c r="AJ419" s="14">
        <f>'नमुना नंबर.९ सन-२०२५-२०२६'!I484+0</f>
        <v>0</v>
      </c>
      <c r="AK419" s="14">
        <f>'नमुना नंबर.९ सन-२०२५-२०२६'!I484+0</f>
        <v>0</v>
      </c>
      <c r="AL419" s="14">
        <f>'नमुना नंबर.९ सन-२०२५-२०२६'!O484+0</f>
        <v>0</v>
      </c>
      <c r="AM419" s="15">
        <f t="shared" si="48"/>
        <v>468.04349442379197</v>
      </c>
      <c r="AN419" s="14"/>
      <c r="AO419" s="14"/>
      <c r="AP419" s="11"/>
      <c r="AQ419" s="11"/>
      <c r="AR419" s="11"/>
    </row>
    <row r="420" spans="1:44" ht="75" customHeight="1">
      <c r="B420" s="2">
        <v>118</v>
      </c>
      <c r="C420" s="31" t="s">
        <v>6</v>
      </c>
      <c r="D420" s="32"/>
      <c r="G420" s="84" t="s">
        <v>7</v>
      </c>
      <c r="H420" s="84" t="s">
        <v>140</v>
      </c>
      <c r="I420" s="2">
        <v>1976</v>
      </c>
      <c r="J420" s="33">
        <v>21</v>
      </c>
      <c r="K420" s="33">
        <v>19</v>
      </c>
      <c r="L420" s="34">
        <f t="shared" si="46"/>
        <v>399</v>
      </c>
      <c r="M420" s="35">
        <f t="shared" si="49"/>
        <v>37.081784386617102</v>
      </c>
      <c r="N420" s="52">
        <v>750</v>
      </c>
      <c r="O420" s="2">
        <v>0</v>
      </c>
      <c r="P420" s="35">
        <f t="shared" si="51"/>
        <v>27811.338289962827</v>
      </c>
      <c r="Q420" s="37">
        <v>1</v>
      </c>
      <c r="R420" s="35">
        <v>1</v>
      </c>
      <c r="S420" s="35">
        <f t="shared" si="50"/>
        <v>27811.338289962827</v>
      </c>
      <c r="T420" s="89">
        <v>1.6</v>
      </c>
      <c r="Y420" s="35">
        <f>'नमुना नंबर.९ सन-२०२५-२०२६'!F485+'नमुना नंबर.९ सन-२०२५-२०२६'!I485+'नमुना नंबर.९ सन-२०२५-२०२६'!L485+'नमुना नंबर.९ सन-२०२५-२०२६'!O485</f>
        <v>44.498141263940525</v>
      </c>
      <c r="Z420" s="34"/>
      <c r="AA420" s="34"/>
      <c r="AB420" s="34"/>
      <c r="AC420" s="34"/>
      <c r="AD420" s="34"/>
      <c r="AE420" s="106"/>
      <c r="AF420" s="114"/>
      <c r="AG420" s="10">
        <f t="shared" si="47"/>
        <v>750</v>
      </c>
      <c r="AH420" s="16">
        <f>'नमुना नंबर.९ सन-२०२५-२०२६'!I485+0</f>
        <v>0</v>
      </c>
      <c r="AI420" s="16">
        <f>'नमुना नंबर.९ सन-२०२५-२०२६'!F485+0</f>
        <v>44.498141263940525</v>
      </c>
      <c r="AJ420" s="10">
        <f>'नमुना नंबर.९ सन-२०२५-२०२६'!I485+0</f>
        <v>0</v>
      </c>
      <c r="AK420" s="10">
        <f>'नमुना नंबर.९ सन-२०२५-२०२६'!I485+0</f>
        <v>0</v>
      </c>
      <c r="AL420" s="10">
        <f>'नमुना नंबर.९ सन-२०२५-२०२६'!O485+0</f>
        <v>0</v>
      </c>
      <c r="AM420" s="16">
        <f t="shared" si="48"/>
        <v>44.498141263940525</v>
      </c>
    </row>
    <row r="421" spans="1:44" ht="75" customHeight="1">
      <c r="B421" s="2">
        <v>289</v>
      </c>
      <c r="C421" s="31" t="s">
        <v>6</v>
      </c>
      <c r="D421" s="32"/>
      <c r="G421" s="84" t="s">
        <v>7</v>
      </c>
      <c r="H421" s="84" t="s">
        <v>156</v>
      </c>
      <c r="I421" s="2">
        <v>1976</v>
      </c>
      <c r="J421" s="33">
        <v>31</v>
      </c>
      <c r="K421" s="33">
        <v>22</v>
      </c>
      <c r="L421" s="34">
        <f t="shared" si="46"/>
        <v>682</v>
      </c>
      <c r="M421" s="35">
        <f t="shared" si="49"/>
        <v>63.382899628252787</v>
      </c>
      <c r="N421" s="52">
        <v>750</v>
      </c>
      <c r="O421" s="2">
        <v>0</v>
      </c>
      <c r="P421" s="35">
        <f t="shared" si="51"/>
        <v>47537.174721189593</v>
      </c>
      <c r="Q421" s="39">
        <v>1</v>
      </c>
      <c r="R421" s="35">
        <v>1</v>
      </c>
      <c r="S421" s="35">
        <f t="shared" si="50"/>
        <v>47537.174721189593</v>
      </c>
      <c r="T421" s="89">
        <v>1.6</v>
      </c>
      <c r="Y421" s="35">
        <f>'नमुना नंबर.९ सन-२०२५-२०२६'!F486+'नमुना नंबर.९ सन-२०२५-२०२६'!I486+'नमुना नंबर.९ सन-२०२५-२०२६'!L486+'नमुना नंबर.९ सन-२०२५-२०२६'!O486</f>
        <v>76.059479553903358</v>
      </c>
      <c r="Z421" s="34"/>
      <c r="AA421" s="34"/>
      <c r="AB421" s="34"/>
      <c r="AC421" s="34"/>
      <c r="AD421" s="34"/>
      <c r="AE421" s="106"/>
      <c r="AF421" s="117"/>
      <c r="AG421" s="14">
        <f t="shared" si="47"/>
        <v>750</v>
      </c>
      <c r="AH421" s="15">
        <f>'नमुना नंबर.९ सन-२०२५-२०२६'!I486+0</f>
        <v>0</v>
      </c>
      <c r="AI421" s="15">
        <f>'नमुना नंबर.९ सन-२०२५-२०२६'!F486+0</f>
        <v>76.059479553903358</v>
      </c>
      <c r="AJ421" s="14">
        <f>'नमुना नंबर.९ सन-२०२५-२०२६'!I486+0</f>
        <v>0</v>
      </c>
      <c r="AK421" s="14">
        <f>'नमुना नंबर.९ सन-२०२५-२०२६'!I486+0</f>
        <v>0</v>
      </c>
      <c r="AL421" s="14">
        <f>'नमुना नंबर.९ सन-२०२५-२०२६'!O486+0</f>
        <v>0</v>
      </c>
      <c r="AM421" s="15">
        <f t="shared" si="48"/>
        <v>76.059479553903358</v>
      </c>
      <c r="AN421" s="14"/>
      <c r="AO421" s="14"/>
      <c r="AP421" s="14"/>
      <c r="AQ421" s="14"/>
      <c r="AR421" s="14"/>
    </row>
    <row r="422" spans="1:44" ht="75" customHeight="1">
      <c r="B422" s="2">
        <v>441</v>
      </c>
      <c r="C422" s="31" t="s">
        <v>92</v>
      </c>
      <c r="D422" s="32"/>
      <c r="G422" s="34"/>
      <c r="H422" s="84" t="s">
        <v>320</v>
      </c>
      <c r="I422" s="2">
        <v>2001</v>
      </c>
      <c r="J422" s="33">
        <v>13</v>
      </c>
      <c r="K422" s="33">
        <v>22</v>
      </c>
      <c r="L422" s="34">
        <f t="shared" si="46"/>
        <v>286</v>
      </c>
      <c r="M422" s="35">
        <f t="shared" si="49"/>
        <v>26.57992565055762</v>
      </c>
      <c r="N422" s="34">
        <v>750</v>
      </c>
      <c r="O422" s="2">
        <v>15708</v>
      </c>
      <c r="P422" s="35">
        <f t="shared" si="51"/>
        <v>437452.41635687731</v>
      </c>
      <c r="Q422" s="37">
        <v>0.8</v>
      </c>
      <c r="R422" s="35">
        <v>1</v>
      </c>
      <c r="S422" s="35">
        <f t="shared" si="50"/>
        <v>349961.93308550189</v>
      </c>
      <c r="T422" s="89">
        <v>0.85</v>
      </c>
      <c r="Y422" s="35">
        <f>'नमुना नंबर.९ सन-२०२५-२०२६'!F487+'नमुना नंबर.९ सन-२०२५-२०२६'!I487+'नमुना नंबर.९ सन-२०२५-२०२६'!L487+'नमुना नंबर.९ सन-२०२५-२०२६'!O487</f>
        <v>537.46764312267658</v>
      </c>
      <c r="Z422" s="34"/>
      <c r="AA422" s="34"/>
      <c r="AB422" s="34"/>
      <c r="AC422" s="34"/>
      <c r="AD422" s="34"/>
      <c r="AE422" s="106"/>
      <c r="AF422" s="114"/>
      <c r="AG422" s="10">
        <f t="shared" si="47"/>
        <v>16458</v>
      </c>
      <c r="AH422" s="16">
        <f>'नमुना नंबर.९ सन-२०२५-२०२६'!I487+0</f>
        <v>20</v>
      </c>
      <c r="AI422" s="16">
        <f>'नमुना नंबर.९ सन-२०२५-२०२६'!F487+0</f>
        <v>297.46764312267658</v>
      </c>
      <c r="AJ422" s="10">
        <f>'नमुना नंबर.९ सन-२०२५-२०२६'!I487+0</f>
        <v>20</v>
      </c>
      <c r="AK422" s="10">
        <f>'नमुना नंबर.९ सन-२०२५-२०२६'!I487+0</f>
        <v>20</v>
      </c>
      <c r="AL422" s="10">
        <f>'नमुना नंबर.९ सन-२०२५-२०२६'!O487+0</f>
        <v>200</v>
      </c>
      <c r="AM422" s="16">
        <f t="shared" si="48"/>
        <v>537.46764312267658</v>
      </c>
    </row>
    <row r="423" spans="1:44" ht="75" customHeight="1">
      <c r="B423" s="2">
        <v>19</v>
      </c>
      <c r="C423" s="31" t="s">
        <v>6</v>
      </c>
      <c r="D423" s="32"/>
      <c r="G423" s="34"/>
      <c r="H423" s="84" t="s">
        <v>390</v>
      </c>
      <c r="I423" s="2">
        <v>2018</v>
      </c>
      <c r="J423" s="33">
        <v>15</v>
      </c>
      <c r="K423" s="33">
        <v>20</v>
      </c>
      <c r="L423" s="34">
        <f t="shared" ref="L423:L439" si="52">J423*K423</f>
        <v>300</v>
      </c>
      <c r="M423" s="35">
        <f t="shared" si="49"/>
        <v>27.881040892193308</v>
      </c>
      <c r="N423" s="34">
        <v>750</v>
      </c>
      <c r="O423" s="2">
        <v>15708</v>
      </c>
      <c r="P423" s="35">
        <f t="shared" si="51"/>
        <v>458866.17100371746</v>
      </c>
      <c r="Q423" s="37">
        <v>1</v>
      </c>
      <c r="R423" s="35">
        <v>1</v>
      </c>
      <c r="S423" s="35">
        <f t="shared" si="50"/>
        <v>458866.17100371746</v>
      </c>
      <c r="T423" s="89">
        <v>0.85</v>
      </c>
      <c r="Y423" s="35">
        <f>'नमुना नंबर.९ सन-२०२५-२०२६'!F489+'नमुना नंबर.९ सन-२०२५-२०२६'!I489+'नमुना नंबर.९ सन-२०२५-२०२६'!L489+'नमुना नंबर.९ सन-२०२५-२०२६'!O489</f>
        <v>1200.0362453531598</v>
      </c>
      <c r="Z423" s="34"/>
      <c r="AA423" s="34"/>
      <c r="AB423" s="34"/>
      <c r="AC423" s="34"/>
      <c r="AD423" s="34"/>
      <c r="AE423" s="106"/>
      <c r="AF423" s="114"/>
      <c r="AG423" s="9">
        <f t="shared" si="47"/>
        <v>16458</v>
      </c>
      <c r="AH423" s="13">
        <f>'नमुना नंबर.९ सन-२०२५-२०२६'!I489+0</f>
        <v>30</v>
      </c>
      <c r="AI423" s="13">
        <f>'नमुना नंबर.९ सन-२०२५-२०२६'!F489+0</f>
        <v>390.03624535315981</v>
      </c>
      <c r="AJ423" s="9">
        <f>'नमुना नंबर.९ सन-२०२५-२०२६'!I489+0</f>
        <v>30</v>
      </c>
      <c r="AK423" s="9">
        <f>'नमुना नंबर.९ सन-२०२५-२०२६'!I489+0</f>
        <v>30</v>
      </c>
      <c r="AL423" s="9">
        <f>'नमुना नंबर.९ सन-२०२५-२०२६'!O489+0</f>
        <v>750</v>
      </c>
      <c r="AM423" s="13">
        <f t="shared" si="48"/>
        <v>1200.0362453531598</v>
      </c>
      <c r="AN423" s="9"/>
      <c r="AO423" s="9"/>
      <c r="AP423" s="9"/>
      <c r="AQ423" s="9"/>
      <c r="AR423" s="9"/>
    </row>
    <row r="424" spans="1:44" ht="75" customHeight="1">
      <c r="B424" s="2">
        <v>466</v>
      </c>
      <c r="C424" s="31" t="s">
        <v>92</v>
      </c>
      <c r="D424" s="32"/>
      <c r="G424" s="34"/>
      <c r="H424" s="84" t="s">
        <v>320</v>
      </c>
      <c r="I424" s="2">
        <v>1996</v>
      </c>
      <c r="J424" s="33">
        <v>22</v>
      </c>
      <c r="K424" s="33">
        <v>29</v>
      </c>
      <c r="L424" s="34">
        <f t="shared" si="52"/>
        <v>638</v>
      </c>
      <c r="M424" s="35">
        <f t="shared" si="49"/>
        <v>59.293680297397771</v>
      </c>
      <c r="N424" s="34">
        <v>750</v>
      </c>
      <c r="O424" s="2">
        <v>15708</v>
      </c>
      <c r="P424" s="35">
        <f t="shared" si="51"/>
        <v>975855.39033457253</v>
      </c>
      <c r="Q424" s="37">
        <v>0.7</v>
      </c>
      <c r="R424" s="35">
        <v>1</v>
      </c>
      <c r="S424" s="35">
        <f t="shared" si="50"/>
        <v>683098.77323420078</v>
      </c>
      <c r="T424" s="89">
        <v>0.85</v>
      </c>
      <c r="Y424" s="35">
        <f>'नमुना नंबर.९ सन-२०२५-२०२६'!F490+'नमुना नंबर.९ सन-२०२५-२०२६'!I490+'नमुना नंबर.९ सन-२०२५-२०२६'!L490+'नमुना नंबर.९ सन-२०२५-२०२६'!O490</f>
        <v>840.63395724907059</v>
      </c>
      <c r="Z424" s="34"/>
      <c r="AA424" s="34"/>
      <c r="AB424" s="34"/>
      <c r="AC424" s="34"/>
      <c r="AD424" s="34"/>
      <c r="AE424" s="106"/>
      <c r="AF424" s="114"/>
      <c r="AG424" s="10">
        <f t="shared" si="47"/>
        <v>16458</v>
      </c>
      <c r="AH424" s="16">
        <f>'नमुना नंबर.९ सन-२०२५-२०२६'!I490+0</f>
        <v>30</v>
      </c>
      <c r="AI424" s="16">
        <f>'नमुना नंबर.९ सन-२०२५-२०२६'!F490+0</f>
        <v>580.63395724907059</v>
      </c>
      <c r="AJ424" s="10">
        <f>'नमुना नंबर.९ सन-२०२५-२०२६'!I490+0</f>
        <v>30</v>
      </c>
      <c r="AK424" s="10">
        <f>'नमुना नंबर.९ सन-२०२५-२०२६'!I490+0</f>
        <v>30</v>
      </c>
      <c r="AL424" s="10">
        <f>'नमुना नंबर.९ सन-२०२५-२०२६'!O490+0</f>
        <v>200</v>
      </c>
      <c r="AM424" s="16">
        <f t="shared" si="48"/>
        <v>840.63395724907059</v>
      </c>
    </row>
    <row r="425" spans="1:44" ht="75" customHeight="1">
      <c r="B425" s="2">
        <v>544</v>
      </c>
      <c r="C425" s="31" t="s">
        <v>92</v>
      </c>
      <c r="D425" s="32"/>
      <c r="H425" s="84" t="s">
        <v>354</v>
      </c>
      <c r="I425" s="2">
        <v>2010</v>
      </c>
      <c r="J425" s="33">
        <v>18</v>
      </c>
      <c r="K425" s="33">
        <v>20</v>
      </c>
      <c r="L425" s="34">
        <f t="shared" si="52"/>
        <v>360</v>
      </c>
      <c r="M425" s="35">
        <f t="shared" si="49"/>
        <v>33.457249070631974</v>
      </c>
      <c r="N425" s="34">
        <v>750</v>
      </c>
      <c r="O425" s="2">
        <v>15708</v>
      </c>
      <c r="P425" s="35">
        <f t="shared" si="51"/>
        <v>550639.40520446107</v>
      </c>
      <c r="Q425" s="37">
        <v>0.9</v>
      </c>
      <c r="R425" s="35">
        <v>1</v>
      </c>
      <c r="S425" s="35">
        <f t="shared" si="50"/>
        <v>495575.46468401497</v>
      </c>
      <c r="T425" s="89">
        <v>0.85</v>
      </c>
      <c r="Y425" s="35">
        <f>'नमुना नंबर.९ सन-२०२५-२०२६'!F491+'नमुना नंबर.९ सन-२०२५-२०२६'!I491+'नमुना नंबर.९ सन-२०२५-२०२६'!L491+'नमुना नंबर.९ सन-२०२५-२०२६'!O491</f>
        <v>681.23914498141266</v>
      </c>
      <c r="Z425" s="34"/>
      <c r="AA425" s="34"/>
      <c r="AB425" s="34"/>
      <c r="AC425" s="34"/>
      <c r="AD425" s="34"/>
      <c r="AE425" s="106"/>
      <c r="AF425" s="117"/>
      <c r="AG425" s="14">
        <f t="shared" si="47"/>
        <v>16458</v>
      </c>
      <c r="AH425" s="15">
        <f>'नमुना नंबर.९ सन-२०२५-२०२६'!I491+0</f>
        <v>30</v>
      </c>
      <c r="AI425" s="15">
        <f>'नमुना नंबर.९ सन-२०२५-२०२६'!F491+0</f>
        <v>421.23914498141272</v>
      </c>
      <c r="AJ425" s="14">
        <f>'नमुना नंबर.९ सन-२०२५-२०२६'!I491+0</f>
        <v>30</v>
      </c>
      <c r="AK425" s="14">
        <f>'नमुना नंबर.९ सन-२०२५-२०२६'!I491+0</f>
        <v>30</v>
      </c>
      <c r="AL425" s="14">
        <f>'नमुना नंबर.९ सन-२०२५-२०२६'!O491+0</f>
        <v>200</v>
      </c>
      <c r="AM425" s="15">
        <f t="shared" si="48"/>
        <v>681.23914498141266</v>
      </c>
      <c r="AN425" s="14"/>
      <c r="AO425" s="14"/>
      <c r="AP425" s="14"/>
      <c r="AQ425" s="14"/>
      <c r="AR425" s="14"/>
    </row>
    <row r="426" spans="1:44" ht="75" customHeight="1">
      <c r="B426" s="2">
        <v>97</v>
      </c>
      <c r="C426" s="31" t="s">
        <v>6</v>
      </c>
      <c r="D426" s="32"/>
      <c r="G426" s="34"/>
      <c r="H426" s="84" t="s">
        <v>179</v>
      </c>
      <c r="I426" s="2">
        <v>2016</v>
      </c>
      <c r="J426" s="33">
        <v>19</v>
      </c>
      <c r="K426" s="33">
        <v>30</v>
      </c>
      <c r="L426" s="34">
        <f t="shared" si="52"/>
        <v>570</v>
      </c>
      <c r="M426" s="35">
        <f t="shared" si="49"/>
        <v>52.973977695167285</v>
      </c>
      <c r="N426" s="34">
        <v>750</v>
      </c>
      <c r="O426" s="2">
        <v>15708</v>
      </c>
      <c r="P426" s="35">
        <f t="shared" si="51"/>
        <v>871845.72490706318</v>
      </c>
      <c r="Q426" s="37">
        <v>0.95</v>
      </c>
      <c r="R426" s="35">
        <v>1</v>
      </c>
      <c r="S426" s="35">
        <f t="shared" si="50"/>
        <v>828253.43866171001</v>
      </c>
      <c r="T426" s="89">
        <v>0.85</v>
      </c>
      <c r="Y426" s="35">
        <f>'नमुना नंबर.९ सन-२०२५-२०२६'!F492+'नमुना नंबर.९ सन-२०२५-२०२६'!I492+'नमुना नंबर.९ सन-२०२५-२०२६'!L492+'नमुना नंबर.९ सन-२०२५-२०२६'!O492</f>
        <v>1514.0154228624533</v>
      </c>
      <c r="Z426" s="34"/>
      <c r="AA426" s="34"/>
      <c r="AB426" s="34"/>
      <c r="AC426" s="34"/>
      <c r="AD426" s="34"/>
      <c r="AE426" s="106"/>
      <c r="AF426" s="114"/>
      <c r="AG426" s="9">
        <f t="shared" si="47"/>
        <v>16458</v>
      </c>
      <c r="AH426" s="13">
        <f>'नमुना नंबर.९ सन-२०२५-२०२६'!I492+0</f>
        <v>30</v>
      </c>
      <c r="AI426" s="13">
        <f>'नमुना नंबर.९ सन-२०२५-२०२६'!F492+0</f>
        <v>704.01542286245342</v>
      </c>
      <c r="AJ426" s="9">
        <f>'नमुना नंबर.९ सन-२०२५-२०२६'!I492+0</f>
        <v>30</v>
      </c>
      <c r="AK426" s="9">
        <f>'नमुना नंबर.९ सन-२०२५-२०२६'!I492+0</f>
        <v>30</v>
      </c>
      <c r="AL426" s="9">
        <f>'नमुना नंबर.९ सन-२०२५-२०२६'!O492+0</f>
        <v>750</v>
      </c>
      <c r="AM426" s="13">
        <f t="shared" si="48"/>
        <v>1514.0154228624533</v>
      </c>
      <c r="AN426" s="9"/>
      <c r="AO426" s="9"/>
      <c r="AP426" s="9"/>
      <c r="AQ426" s="9"/>
      <c r="AR426" s="9"/>
    </row>
    <row r="427" spans="1:44" ht="75" customHeight="1">
      <c r="B427" s="2">
        <v>75</v>
      </c>
      <c r="C427" s="31" t="s">
        <v>6</v>
      </c>
      <c r="D427" s="32"/>
      <c r="H427" s="84" t="s">
        <v>168</v>
      </c>
      <c r="I427" s="2">
        <v>2016</v>
      </c>
      <c r="J427" s="33">
        <v>19</v>
      </c>
      <c r="K427" s="33">
        <v>21</v>
      </c>
      <c r="L427" s="34">
        <f t="shared" si="52"/>
        <v>399</v>
      </c>
      <c r="M427" s="35">
        <f t="shared" si="49"/>
        <v>37.081784386617102</v>
      </c>
      <c r="N427" s="34">
        <v>750</v>
      </c>
      <c r="O427" s="2">
        <v>15708</v>
      </c>
      <c r="P427" s="35">
        <f t="shared" si="51"/>
        <v>610292.00743494427</v>
      </c>
      <c r="Q427" s="37">
        <v>1</v>
      </c>
      <c r="R427" s="35">
        <v>1</v>
      </c>
      <c r="S427" s="35">
        <f t="shared" si="50"/>
        <v>610292.00743494427</v>
      </c>
      <c r="T427" s="89">
        <v>0.85</v>
      </c>
      <c r="Y427" s="35">
        <f>'नमुना नंबर.९ सन-२०२५-२०२६'!F493+'नमुना नंबर.९ सन-२०२५-२०२६'!I493+'नमुना नंबर.९ सन-२०२५-२०२६'!L493+'नमुना नंबर.९ सन-२०२५-२०२६'!O493</f>
        <v>1328.7482063197026</v>
      </c>
      <c r="Z427" s="34"/>
      <c r="AA427" s="34"/>
      <c r="AB427" s="34"/>
      <c r="AC427" s="34"/>
      <c r="AD427" s="34"/>
      <c r="AE427" s="106"/>
      <c r="AF427" s="114"/>
      <c r="AG427" s="9">
        <f t="shared" ref="AG427:AG490" si="53">SUM(N427:O427)</f>
        <v>16458</v>
      </c>
      <c r="AH427" s="13">
        <f>'नमुना नंबर.९ सन-२०२५-२०२६'!I493+0</f>
        <v>30</v>
      </c>
      <c r="AI427" s="13">
        <f>'नमुना नंबर.९ सन-२०२५-२०२६'!F493+0</f>
        <v>518.7482063197026</v>
      </c>
      <c r="AJ427" s="9">
        <f>'नमुना नंबर.९ सन-२०२५-२०२६'!I493+0</f>
        <v>30</v>
      </c>
      <c r="AK427" s="9">
        <f>'नमुना नंबर.९ सन-२०२५-२०२६'!I493+0</f>
        <v>30</v>
      </c>
      <c r="AL427" s="9">
        <f>'नमुना नंबर.९ सन-२०२५-२०२६'!O493+0</f>
        <v>750</v>
      </c>
      <c r="AM427" s="13">
        <f t="shared" ref="AM427:AM490" si="54">AI427+AJ427+AK427+AL427</f>
        <v>1328.7482063197026</v>
      </c>
      <c r="AN427" s="9"/>
      <c r="AO427" s="9"/>
      <c r="AP427" s="9"/>
      <c r="AQ427" s="9"/>
      <c r="AR427" s="9"/>
    </row>
    <row r="428" spans="1:44" ht="75" customHeight="1">
      <c r="B428" s="2">
        <v>225</v>
      </c>
      <c r="C428" s="31" t="s">
        <v>6</v>
      </c>
      <c r="D428" s="32"/>
      <c r="G428" s="34"/>
      <c r="H428" s="84" t="s">
        <v>1100</v>
      </c>
      <c r="I428" s="2">
        <v>2025</v>
      </c>
      <c r="J428" s="33">
        <v>20</v>
      </c>
      <c r="K428" s="33">
        <v>18</v>
      </c>
      <c r="L428" s="34">
        <f t="shared" si="52"/>
        <v>360</v>
      </c>
      <c r="M428" s="35">
        <f t="shared" si="49"/>
        <v>33.457249070631974</v>
      </c>
      <c r="N428" s="34">
        <v>750</v>
      </c>
      <c r="O428" s="2">
        <v>15708</v>
      </c>
      <c r="P428" s="35">
        <f t="shared" si="51"/>
        <v>550639.40520446107</v>
      </c>
      <c r="Q428" s="37">
        <v>1</v>
      </c>
      <c r="R428" s="35">
        <v>1</v>
      </c>
      <c r="S428" s="35">
        <f t="shared" si="50"/>
        <v>550639.40520446107</v>
      </c>
      <c r="T428" s="89">
        <v>0.85</v>
      </c>
      <c r="Y428" s="35">
        <f>'नमुना नंबर.९ सन-२०२५-२०२६'!F494+'नमुना नंबर.९ सन-२०२५-२०२६'!I494+'नमुना नंबर.९ सन-२०२५-२०२६'!L494+'नमुना नंबर.९ सन-२०२५-२०२६'!O494</f>
        <v>1278.043494423792</v>
      </c>
      <c r="Z428" s="34"/>
      <c r="AA428" s="34"/>
      <c r="AB428" s="34"/>
      <c r="AC428" s="34"/>
      <c r="AD428" s="34"/>
      <c r="AE428" s="108" t="s">
        <v>1210</v>
      </c>
      <c r="AF428" s="114"/>
      <c r="AG428" s="10">
        <f t="shared" si="53"/>
        <v>16458</v>
      </c>
      <c r="AH428" s="16">
        <f>'नमुना नंबर.९ सन-२०२५-२०२६'!I494+0</f>
        <v>30</v>
      </c>
      <c r="AI428" s="16">
        <f>'नमुना नंबर.९ सन-२०२५-२०२६'!F494+0</f>
        <v>468.04349442379197</v>
      </c>
      <c r="AJ428" s="10">
        <f>'नमुना नंबर.९ सन-२०२५-२०२६'!I494+0</f>
        <v>30</v>
      </c>
      <c r="AK428" s="10">
        <f>'नमुना नंबर.९ सन-२०२५-२०२६'!I494+0</f>
        <v>30</v>
      </c>
      <c r="AL428" s="10">
        <f>'नमुना नंबर.९ सन-२०२५-२०२६'!O494+0</f>
        <v>750</v>
      </c>
      <c r="AM428" s="16">
        <f t="shared" si="54"/>
        <v>1278.043494423792</v>
      </c>
    </row>
    <row r="429" spans="1:44" ht="75" customHeight="1">
      <c r="B429" s="2"/>
      <c r="C429" s="31" t="s">
        <v>6</v>
      </c>
      <c r="D429" s="32"/>
      <c r="G429" s="151" t="s">
        <v>7</v>
      </c>
      <c r="H429" s="84" t="s">
        <v>276</v>
      </c>
      <c r="I429" s="2">
        <v>2009</v>
      </c>
      <c r="J429" s="33">
        <v>20</v>
      </c>
      <c r="K429" s="33">
        <v>11</v>
      </c>
      <c r="L429" s="34">
        <f t="shared" si="52"/>
        <v>220</v>
      </c>
      <c r="M429" s="35">
        <f t="shared" si="49"/>
        <v>20.446096654275092</v>
      </c>
      <c r="N429" s="34">
        <v>750</v>
      </c>
      <c r="O429" s="2">
        <v>11088</v>
      </c>
      <c r="P429" s="35">
        <f t="shared" si="51"/>
        <v>242040.89219330854</v>
      </c>
      <c r="Q429" s="37">
        <v>0.85</v>
      </c>
      <c r="R429" s="35">
        <v>1</v>
      </c>
      <c r="S429" s="35">
        <f t="shared" si="50"/>
        <v>205734.75836431226</v>
      </c>
      <c r="T429" s="89">
        <v>0.75</v>
      </c>
      <c r="Y429" s="35">
        <f>'नमुना नंबर.९ सन-२०२५-२०२६'!F496+'नमुना नंबर.९ सन-२०२५-२०२६'!I496+'नमुना नंबर.९ सन-२०२५-२०२६'!L496+'नमुना नंबर.९ सन-२०२५-२०२६'!O496</f>
        <v>964.30106877323419</v>
      </c>
      <c r="Z429" s="34"/>
      <c r="AA429" s="34"/>
      <c r="AB429" s="34"/>
      <c r="AC429" s="34"/>
      <c r="AD429" s="34"/>
      <c r="AE429" s="108" t="s">
        <v>1138</v>
      </c>
      <c r="AF429" s="114"/>
      <c r="AG429" s="10">
        <f t="shared" si="53"/>
        <v>11838</v>
      </c>
      <c r="AH429" s="16">
        <f>'नमुना नंबर.९ सन-२०२५-२०२६'!I496+0</f>
        <v>30</v>
      </c>
      <c r="AI429" s="16">
        <f>'नमुना नंबर.९ सन-२०२५-२०२६'!F496+0</f>
        <v>154.30106877323419</v>
      </c>
      <c r="AJ429" s="10">
        <f>'नमुना नंबर.९ सन-२०२५-२०२६'!I496+0</f>
        <v>30</v>
      </c>
      <c r="AK429" s="10">
        <f>'नमुना नंबर.९ सन-२०२५-२०२६'!I496+0</f>
        <v>30</v>
      </c>
      <c r="AL429" s="10">
        <f>'नमुना नंबर.९ सन-२०२५-२०२६'!O496+0</f>
        <v>750</v>
      </c>
      <c r="AM429" s="16">
        <f t="shared" si="54"/>
        <v>964.30106877323419</v>
      </c>
    </row>
    <row r="430" spans="1:44" ht="75" customHeight="1">
      <c r="B430" s="2">
        <v>189</v>
      </c>
      <c r="C430" s="31" t="s">
        <v>6</v>
      </c>
      <c r="D430" s="32"/>
      <c r="H430" s="84" t="s">
        <v>208</v>
      </c>
      <c r="I430" s="2">
        <v>2008</v>
      </c>
      <c r="J430" s="33">
        <v>25</v>
      </c>
      <c r="K430" s="33">
        <v>18</v>
      </c>
      <c r="L430" s="34">
        <f t="shared" si="52"/>
        <v>450</v>
      </c>
      <c r="M430" s="35">
        <f t="shared" si="49"/>
        <v>41.82156133828996</v>
      </c>
      <c r="N430" s="34">
        <v>750</v>
      </c>
      <c r="O430" s="2">
        <v>15708</v>
      </c>
      <c r="P430" s="35">
        <f t="shared" si="51"/>
        <v>688299.2565055762</v>
      </c>
      <c r="Q430" s="37">
        <v>0.8</v>
      </c>
      <c r="R430" s="35">
        <v>1</v>
      </c>
      <c r="S430" s="35">
        <f t="shared" si="50"/>
        <v>550639.40520446096</v>
      </c>
      <c r="T430" s="89">
        <v>0.85</v>
      </c>
      <c r="Y430" s="35">
        <f>'नमुना नंबर.९ सन-२०२५-२०२६'!F497+'नमुना नंबर.९ सन-२०२५-२०२६'!I497+'नमुना नंबर.९ सन-२०२५-२०२६'!L497+'नमुना नंबर.९ सन-२०२५-२०२६'!O497</f>
        <v>1278.0434944237918</v>
      </c>
      <c r="Z430" s="34"/>
      <c r="AA430" s="34"/>
      <c r="AB430" s="34"/>
      <c r="AC430" s="34"/>
      <c r="AD430" s="34"/>
      <c r="AE430" s="106"/>
      <c r="AF430" s="114"/>
      <c r="AG430" s="9">
        <f t="shared" si="53"/>
        <v>16458</v>
      </c>
      <c r="AH430" s="13">
        <f>'नमुना नंबर.९ सन-२०२५-२०२६'!I497+0</f>
        <v>30</v>
      </c>
      <c r="AI430" s="13">
        <f>'नमुना नंबर.९ सन-२०२५-२०२६'!F497+0</f>
        <v>468.04349442379174</v>
      </c>
      <c r="AJ430" s="9">
        <f>'नमुना नंबर.९ सन-२०२५-२०२६'!I497+0</f>
        <v>30</v>
      </c>
      <c r="AK430" s="9">
        <f>'नमुना नंबर.९ सन-२०२५-२०२६'!I497+0</f>
        <v>30</v>
      </c>
      <c r="AL430" s="9">
        <f>'नमुना नंबर.९ सन-२०२५-२०२६'!O497+0</f>
        <v>750</v>
      </c>
      <c r="AM430" s="13">
        <f t="shared" si="54"/>
        <v>1278.0434944237918</v>
      </c>
      <c r="AN430" s="9"/>
      <c r="AO430" s="9"/>
      <c r="AP430" s="9"/>
      <c r="AQ430" s="9"/>
      <c r="AR430" s="9"/>
    </row>
    <row r="431" spans="1:44" ht="75" customHeight="1">
      <c r="A431" s="22"/>
      <c r="B431" s="2">
        <v>623</v>
      </c>
      <c r="C431" s="31" t="s">
        <v>6</v>
      </c>
      <c r="D431" s="84" t="s">
        <v>822</v>
      </c>
      <c r="G431" s="151" t="s">
        <v>823</v>
      </c>
      <c r="H431" s="84" t="s">
        <v>824</v>
      </c>
      <c r="I431" s="36">
        <v>2021</v>
      </c>
      <c r="J431" s="36">
        <v>32</v>
      </c>
      <c r="K431" s="36">
        <v>24</v>
      </c>
      <c r="L431" s="76">
        <f t="shared" si="52"/>
        <v>768</v>
      </c>
      <c r="M431" s="75">
        <f t="shared" si="49"/>
        <v>71.375464684014872</v>
      </c>
      <c r="N431" s="34">
        <v>750</v>
      </c>
      <c r="O431" s="2">
        <v>11088</v>
      </c>
      <c r="P431" s="77">
        <f t="shared" si="51"/>
        <v>844942.75092936808</v>
      </c>
      <c r="Q431" s="78">
        <v>1</v>
      </c>
      <c r="R431" s="77">
        <v>1</v>
      </c>
      <c r="S431" s="77">
        <f t="shared" si="50"/>
        <v>844942.75092936808</v>
      </c>
      <c r="T431" s="89">
        <v>0.75</v>
      </c>
      <c r="Y431" s="75">
        <f>'नमुना नंबर.९ सन-२०२५-२०२६'!F498+'नमुना नंबर.९ सन-२०२५-२०२६'!I498+'नमुना नंबर.९ सन-२०२५-२०२६'!L498+'नमुना नंबर.९ सन-२०२५-२०२६'!O498</f>
        <v>633.70706319702606</v>
      </c>
      <c r="Z431" s="34"/>
      <c r="AA431" s="34"/>
      <c r="AB431" s="34"/>
      <c r="AC431" s="34"/>
      <c r="AD431" s="34"/>
      <c r="AE431" s="106"/>
      <c r="AF431" s="117"/>
      <c r="AG431" s="14">
        <f t="shared" si="53"/>
        <v>11838</v>
      </c>
      <c r="AH431" s="15">
        <f>'नमुना नंबर.९ सन-२०२५-२०२६'!I498+0</f>
        <v>0</v>
      </c>
      <c r="AI431" s="15">
        <f>'नमुना नंबर.९ सन-२०२५-२०२६'!F498+0</f>
        <v>633.70706319702606</v>
      </c>
      <c r="AJ431" s="14">
        <f>'नमुना नंबर.९ सन-२०२५-२०२६'!I498+0</f>
        <v>0</v>
      </c>
      <c r="AK431" s="14">
        <f>'नमुना नंबर.९ सन-२०२५-२०२६'!I498+0</f>
        <v>0</v>
      </c>
      <c r="AL431" s="14">
        <f>'नमुना नंबर.९ सन-२०२५-२०२६'!O498+0</f>
        <v>0</v>
      </c>
      <c r="AM431" s="15">
        <f t="shared" si="54"/>
        <v>633.70706319702606</v>
      </c>
      <c r="AN431" s="20"/>
      <c r="AO431" s="20"/>
      <c r="AP431" s="20"/>
      <c r="AQ431" s="20"/>
      <c r="AR431" s="20"/>
    </row>
    <row r="432" spans="1:44" ht="75" customHeight="1">
      <c r="B432" s="2">
        <v>279</v>
      </c>
      <c r="C432" s="31" t="s">
        <v>6</v>
      </c>
      <c r="D432" s="32"/>
      <c r="H432" s="84" t="s">
        <v>1077</v>
      </c>
      <c r="I432" s="2">
        <v>2024</v>
      </c>
      <c r="J432" s="33">
        <v>33</v>
      </c>
      <c r="K432" s="33">
        <v>23</v>
      </c>
      <c r="L432" s="34">
        <f t="shared" si="52"/>
        <v>759</v>
      </c>
      <c r="M432" s="35">
        <f t="shared" si="49"/>
        <v>70.539033457249076</v>
      </c>
      <c r="N432" s="34">
        <v>750</v>
      </c>
      <c r="O432" s="2">
        <v>15708</v>
      </c>
      <c r="P432" s="35">
        <f t="shared" si="51"/>
        <v>1160931.4126394053</v>
      </c>
      <c r="Q432" s="37">
        <v>1</v>
      </c>
      <c r="R432" s="35">
        <v>1</v>
      </c>
      <c r="S432" s="35">
        <f t="shared" si="50"/>
        <v>1160931.4126394053</v>
      </c>
      <c r="T432" s="89">
        <v>0.85</v>
      </c>
      <c r="Y432" s="35">
        <f>'नमुना नंबर.९ सन-२०२५-२०२६'!F499+'नमुना नंबर.९ सन-२०२५-२०२६'!I499+'नमुना नंबर.९ सन-२०२५-२०२६'!L499+'नमुना नंबर.९ सन-२०२५-२०२६'!O499</f>
        <v>1816.7917007434944</v>
      </c>
      <c r="Z432" s="34"/>
      <c r="AA432" s="34"/>
      <c r="AB432" s="34"/>
      <c r="AC432" s="34"/>
      <c r="AD432" s="34"/>
      <c r="AE432" s="108" t="s">
        <v>1144</v>
      </c>
      <c r="AF432" s="114"/>
      <c r="AG432" s="9">
        <f t="shared" si="53"/>
        <v>16458</v>
      </c>
      <c r="AH432" s="13">
        <f>'नमुना नंबर.९ सन-२०२५-२०२६'!I499+0</f>
        <v>40</v>
      </c>
      <c r="AI432" s="13">
        <f>'नमुना नंबर.९ सन-२०२५-२०२६'!F499+0</f>
        <v>986.79170074349452</v>
      </c>
      <c r="AJ432" s="9">
        <f>'नमुना नंबर.९ सन-२०२५-२०२६'!I499+0</f>
        <v>40</v>
      </c>
      <c r="AK432" s="9">
        <f>'नमुना नंबर.९ सन-२०२५-२०२६'!I499+0</f>
        <v>40</v>
      </c>
      <c r="AL432" s="9">
        <f>'नमुना नंबर.९ सन-२०२५-२०२६'!O499+0</f>
        <v>750</v>
      </c>
      <c r="AM432" s="13">
        <f t="shared" si="54"/>
        <v>1816.7917007434944</v>
      </c>
      <c r="AN432" s="9"/>
      <c r="AO432" s="9"/>
      <c r="AP432" s="9"/>
      <c r="AQ432" s="9"/>
      <c r="AR432" s="9"/>
    </row>
    <row r="433" spans="2:44" ht="75" customHeight="1">
      <c r="B433" s="2">
        <v>537</v>
      </c>
      <c r="C433" s="31" t="s">
        <v>93</v>
      </c>
      <c r="D433" s="32"/>
      <c r="H433" s="84" t="s">
        <v>347</v>
      </c>
      <c r="I433" s="2">
        <v>2014</v>
      </c>
      <c r="J433" s="33">
        <v>20</v>
      </c>
      <c r="K433" s="33">
        <v>24</v>
      </c>
      <c r="L433" s="34">
        <f t="shared" si="52"/>
        <v>480</v>
      </c>
      <c r="M433" s="35">
        <f t="shared" si="49"/>
        <v>44.609665427509292</v>
      </c>
      <c r="N433" s="34">
        <v>750</v>
      </c>
      <c r="O433" s="2">
        <v>15708</v>
      </c>
      <c r="P433" s="35">
        <f t="shared" si="51"/>
        <v>734185.87360594794</v>
      </c>
      <c r="Q433" s="37">
        <v>0.95</v>
      </c>
      <c r="R433" s="35">
        <v>1</v>
      </c>
      <c r="S433" s="35">
        <f t="shared" si="50"/>
        <v>697476.5799256505</v>
      </c>
      <c r="T433" s="89">
        <v>0.85</v>
      </c>
      <c r="Y433" s="35">
        <f>'नमुना नंबर.९ सन-२०२५-२०२६'!F500+'नमुना नंबर.९ सन-२०२५-२०२६'!I500+'नमुना नंबर.९ सन-२०२५-२०२६'!L500+'नमुना नंबर.९ सन-२०२५-२०२६'!O500</f>
        <v>652.85509293680298</v>
      </c>
      <c r="Z433" s="34"/>
      <c r="AA433" s="34"/>
      <c r="AB433" s="34"/>
      <c r="AC433" s="34"/>
      <c r="AD433" s="34"/>
      <c r="AE433" s="106"/>
      <c r="AF433" s="117"/>
      <c r="AG433" s="14">
        <f t="shared" si="53"/>
        <v>16458</v>
      </c>
      <c r="AH433" s="15">
        <f>'नमुना नंबर.९ सन-२०२५-२०२६'!I500+0</f>
        <v>30</v>
      </c>
      <c r="AI433" s="15">
        <f>'नमुना नंबर.९ सन-२०२५-२०२६'!F500+0</f>
        <v>592.85509293680298</v>
      </c>
      <c r="AJ433" s="14">
        <f>'नमुना नंबर.९ सन-२०२५-२०२६'!I500+0</f>
        <v>30</v>
      </c>
      <c r="AK433" s="14">
        <f>'नमुना नंबर.९ सन-२०२५-२०२६'!I500+0</f>
        <v>30</v>
      </c>
      <c r="AL433" s="14">
        <f>'नमुना नंबर.९ सन-२०२५-२०२६'!O500+0</f>
        <v>0</v>
      </c>
      <c r="AM433" s="15">
        <f t="shared" si="54"/>
        <v>652.85509293680298</v>
      </c>
      <c r="AN433" s="14"/>
      <c r="AO433" s="14"/>
      <c r="AP433" s="14"/>
      <c r="AQ433" s="14"/>
      <c r="AR433" s="14"/>
    </row>
    <row r="434" spans="2:44" ht="75" customHeight="1">
      <c r="B434" s="2">
        <v>395</v>
      </c>
      <c r="C434" s="31" t="s">
        <v>6</v>
      </c>
      <c r="D434" s="32"/>
      <c r="H434" s="84" t="s">
        <v>307</v>
      </c>
      <c r="I434" s="2">
        <v>2017</v>
      </c>
      <c r="J434" s="33">
        <v>18</v>
      </c>
      <c r="K434" s="33">
        <v>20</v>
      </c>
      <c r="L434" s="34">
        <f t="shared" si="52"/>
        <v>360</v>
      </c>
      <c r="M434" s="35">
        <f t="shared" si="49"/>
        <v>33.457249070631974</v>
      </c>
      <c r="N434" s="34">
        <v>750</v>
      </c>
      <c r="O434" s="2">
        <v>15708</v>
      </c>
      <c r="P434" s="35">
        <f t="shared" si="51"/>
        <v>550639.40520446107</v>
      </c>
      <c r="Q434" s="37">
        <v>0.95</v>
      </c>
      <c r="R434" s="35">
        <v>1</v>
      </c>
      <c r="S434" s="35">
        <f t="shared" si="50"/>
        <v>523107.43494423799</v>
      </c>
      <c r="T434" s="89">
        <v>0.85</v>
      </c>
      <c r="Y434" s="35">
        <f>'नमुना नंबर.९ सन-२०२५-२०२६'!F501+'नमुना नंबर.९ सन-२०२५-२०२६'!I501+'नमुना नंबर.९ सन-२०२५-२०२६'!L501+'नमुना नंबर.९ सन-२०२५-२०२६'!O501</f>
        <v>1254.6413197026022</v>
      </c>
      <c r="Z434" s="34"/>
      <c r="AA434" s="34"/>
      <c r="AB434" s="34"/>
      <c r="AC434" s="34"/>
      <c r="AD434" s="34"/>
      <c r="AE434" s="106"/>
      <c r="AF434" s="114"/>
      <c r="AG434" s="10">
        <f t="shared" si="53"/>
        <v>16458</v>
      </c>
      <c r="AH434" s="16">
        <f>'नमुना नंबर.९ सन-२०२५-२०२६'!I501+0</f>
        <v>30</v>
      </c>
      <c r="AI434" s="16">
        <f>'नमुना नंबर.९ सन-२०२५-२०२६'!F501+0</f>
        <v>444.64131970260229</v>
      </c>
      <c r="AJ434" s="10">
        <f>'नमुना नंबर.९ सन-२०२५-२०२६'!I501+0</f>
        <v>30</v>
      </c>
      <c r="AK434" s="10">
        <f>'नमुना नंबर.९ सन-२०२५-२०२६'!I501+0</f>
        <v>30</v>
      </c>
      <c r="AL434" s="10">
        <f>'नमुना नंबर.९ सन-२०२५-२०२६'!O501+0</f>
        <v>750</v>
      </c>
      <c r="AM434" s="16">
        <f t="shared" si="54"/>
        <v>1254.6413197026022</v>
      </c>
    </row>
    <row r="435" spans="2:44" ht="75" customHeight="1">
      <c r="B435" s="2">
        <v>583</v>
      </c>
      <c r="C435" s="43" t="s">
        <v>105</v>
      </c>
      <c r="D435" s="32"/>
      <c r="G435" s="84" t="s">
        <v>102</v>
      </c>
      <c r="H435" s="84" t="s">
        <v>370</v>
      </c>
      <c r="I435" s="2">
        <v>2014</v>
      </c>
      <c r="J435" s="33">
        <v>14</v>
      </c>
      <c r="K435" s="33">
        <v>40</v>
      </c>
      <c r="L435" s="34">
        <f t="shared" si="52"/>
        <v>560</v>
      </c>
      <c r="M435" s="35">
        <f t="shared" si="49"/>
        <v>52.044609665427508</v>
      </c>
      <c r="N435" s="34">
        <v>750</v>
      </c>
      <c r="O435" s="2">
        <v>15708</v>
      </c>
      <c r="P435" s="35">
        <f t="shared" si="51"/>
        <v>856550.18587360589</v>
      </c>
      <c r="Q435" s="37">
        <v>0.95</v>
      </c>
      <c r="R435" s="35">
        <v>1</v>
      </c>
      <c r="S435" s="35">
        <f t="shared" si="50"/>
        <v>813722.67657992558</v>
      </c>
      <c r="T435" s="89">
        <v>0.85</v>
      </c>
      <c r="Y435" s="35">
        <f>'नमुना नंबर.९ सन-२०२५-२०२६'!F503+'नमुना नंबर.९ सन-२०२५-२०२६'!I503+'नमुना नंबर.९ सन-२०२५-२०२६'!L503+'नमुना नंबर.९ सन-२०२५-२०२६'!O503</f>
        <v>691.6642750929368</v>
      </c>
      <c r="Z435" s="34"/>
      <c r="AA435" s="34"/>
      <c r="AB435" s="34"/>
      <c r="AC435" s="34"/>
      <c r="AD435" s="34"/>
      <c r="AE435" s="106"/>
      <c r="AF435" s="114"/>
      <c r="AG435" s="10">
        <f t="shared" si="53"/>
        <v>16458</v>
      </c>
      <c r="AH435" s="16">
        <f>'नमुना नंबर.९ सन-२०२५-२०२६'!I503+0</f>
        <v>0</v>
      </c>
      <c r="AI435" s="16">
        <f>'नमुना नंबर.९ सन-२०२५-२०२६'!F503+0</f>
        <v>691.6642750929368</v>
      </c>
      <c r="AJ435" s="10">
        <f>'नमुना नंबर.९ सन-२०२५-२०२६'!I503+0</f>
        <v>0</v>
      </c>
      <c r="AK435" s="10">
        <f>'नमुना नंबर.९ सन-२०२५-२०२६'!I503+0</f>
        <v>0</v>
      </c>
      <c r="AL435" s="10">
        <f>'नमुना नंबर.९ सन-२०२५-२०२६'!O503+0</f>
        <v>0</v>
      </c>
      <c r="AM435" s="16">
        <f t="shared" si="54"/>
        <v>691.6642750929368</v>
      </c>
    </row>
    <row r="436" spans="2:44" ht="75" customHeight="1">
      <c r="B436" s="2">
        <v>648</v>
      </c>
      <c r="C436" s="31" t="s">
        <v>6</v>
      </c>
      <c r="D436" s="84" t="s">
        <v>958</v>
      </c>
      <c r="H436" s="84" t="s">
        <v>960</v>
      </c>
      <c r="I436" s="36">
        <v>2013</v>
      </c>
      <c r="J436" s="36">
        <v>20</v>
      </c>
      <c r="K436" s="36">
        <v>20</v>
      </c>
      <c r="L436" s="76">
        <f t="shared" si="52"/>
        <v>400</v>
      </c>
      <c r="M436" s="75">
        <f t="shared" si="49"/>
        <v>37.174721189591082</v>
      </c>
      <c r="N436" s="36">
        <v>750</v>
      </c>
      <c r="O436" s="2">
        <v>15708</v>
      </c>
      <c r="P436" s="77">
        <f t="shared" si="51"/>
        <v>611821.56133828999</v>
      </c>
      <c r="Q436" s="78">
        <v>0.9</v>
      </c>
      <c r="R436" s="77">
        <v>1</v>
      </c>
      <c r="S436" s="77">
        <f t="shared" si="50"/>
        <v>550639.40520446096</v>
      </c>
      <c r="T436" s="89">
        <v>0.85</v>
      </c>
      <c r="Y436" s="75">
        <f>'नमुना नंबर.९ सन-२०२५-२०२६'!F504+'नमुना नंबर.९ सन-२०२५-२०२६'!I504+'नमुना नंबर.९ सन-२०२५-२०२६'!L504+'नमुना नंबर.९ सन-२०२५-२०२६'!O504</f>
        <v>468.04349442379174</v>
      </c>
      <c r="Z436" s="34"/>
      <c r="AA436" s="34"/>
      <c r="AB436" s="34"/>
      <c r="AC436" s="34"/>
      <c r="AD436" s="34"/>
      <c r="AE436" s="108" t="s">
        <v>1008</v>
      </c>
      <c r="AF436" s="117"/>
      <c r="AG436" s="14">
        <f t="shared" si="53"/>
        <v>16458</v>
      </c>
      <c r="AH436" s="15">
        <f>'नमुना नंबर.९ सन-२०२५-२०२६'!I504+0</f>
        <v>0</v>
      </c>
      <c r="AI436" s="15">
        <f>'नमुना नंबर.९ सन-२०२५-२०२६'!F504+0</f>
        <v>468.04349442379174</v>
      </c>
      <c r="AJ436" s="14">
        <f>'नमुना नंबर.९ सन-२०२५-२०२६'!I504+0</f>
        <v>0</v>
      </c>
      <c r="AK436" s="14">
        <f>'नमुना नंबर.९ सन-२०२५-२०२६'!I504+0</f>
        <v>0</v>
      </c>
      <c r="AL436" s="14">
        <f>'नमुना नंबर.९ सन-२०२५-२०२६'!O504+0</f>
        <v>0</v>
      </c>
      <c r="AM436" s="15">
        <f t="shared" si="54"/>
        <v>468.04349442379174</v>
      </c>
      <c r="AN436" s="14"/>
      <c r="AO436" s="14"/>
      <c r="AP436" s="11"/>
      <c r="AQ436" s="11"/>
      <c r="AR436" s="11"/>
    </row>
    <row r="437" spans="2:44" ht="75" customHeight="1">
      <c r="B437" s="2">
        <v>419</v>
      </c>
      <c r="C437" s="31" t="s">
        <v>92</v>
      </c>
      <c r="D437" s="32"/>
      <c r="G437" s="84" t="s">
        <v>7</v>
      </c>
      <c r="H437" s="84" t="s">
        <v>317</v>
      </c>
      <c r="I437" s="2">
        <v>2006</v>
      </c>
      <c r="J437" s="33">
        <v>15</v>
      </c>
      <c r="K437" s="33">
        <v>19</v>
      </c>
      <c r="L437" s="34">
        <f t="shared" si="52"/>
        <v>285</v>
      </c>
      <c r="M437" s="35">
        <f t="shared" si="49"/>
        <v>26.486988847583643</v>
      </c>
      <c r="N437" s="34">
        <v>750</v>
      </c>
      <c r="O437" s="2">
        <v>11088</v>
      </c>
      <c r="P437" s="35">
        <f t="shared" si="51"/>
        <v>313552.97397769516</v>
      </c>
      <c r="Q437" s="37">
        <v>0.85</v>
      </c>
      <c r="R437" s="35">
        <v>1</v>
      </c>
      <c r="S437" s="35">
        <f t="shared" si="50"/>
        <v>266520.02788104088</v>
      </c>
      <c r="T437" s="89">
        <v>0.75</v>
      </c>
      <c r="Y437" s="35">
        <f>'नमुना नंबर.९ सन-२०२५-२०२६'!F505+'नमुना नंबर.९ सन-२०२५-२०२६'!I505+'नमुना नंबर.९ सन-२०२५-२०२६'!L505+'नमुना नंबर.९ सन-२०२५-२०२६'!O505</f>
        <v>459.89002091078066</v>
      </c>
      <c r="Z437" s="34"/>
      <c r="AA437" s="34"/>
      <c r="AB437" s="34"/>
      <c r="AC437" s="34"/>
      <c r="AD437" s="34"/>
      <c r="AE437" s="108" t="s">
        <v>1152</v>
      </c>
      <c r="AF437" s="114"/>
      <c r="AG437" s="9">
        <f t="shared" si="53"/>
        <v>11838</v>
      </c>
      <c r="AH437" s="13">
        <f>'नमुना नंबर.९ सन-२०२५-२०२६'!I505+0</f>
        <v>30</v>
      </c>
      <c r="AI437" s="13">
        <f>'नमुना नंबर.९ सन-२०२५-२०२६'!F505+0</f>
        <v>199.89002091078066</v>
      </c>
      <c r="AJ437" s="9">
        <f>'नमुना नंबर.९ सन-२०२५-२०२६'!I505+0</f>
        <v>30</v>
      </c>
      <c r="AK437" s="9">
        <f>'नमुना नंबर.९ सन-२०२५-२०२६'!I505+0</f>
        <v>30</v>
      </c>
      <c r="AL437" s="9">
        <f>'नमुना नंबर.९ सन-२०२५-२०२६'!O505+0</f>
        <v>200</v>
      </c>
      <c r="AM437" s="13">
        <f t="shared" si="54"/>
        <v>459.89002091078066</v>
      </c>
      <c r="AN437" s="9"/>
      <c r="AO437" s="9"/>
      <c r="AP437" s="9"/>
      <c r="AQ437" s="9"/>
      <c r="AR437" s="9"/>
    </row>
    <row r="438" spans="2:44" ht="75" customHeight="1">
      <c r="B438" s="2">
        <v>371</v>
      </c>
      <c r="C438" s="31" t="s">
        <v>81</v>
      </c>
      <c r="D438" s="32"/>
      <c r="G438" s="151" t="s">
        <v>7</v>
      </c>
      <c r="H438" s="84" t="s">
        <v>301</v>
      </c>
      <c r="I438" s="2">
        <v>2007</v>
      </c>
      <c r="J438" s="33">
        <v>25</v>
      </c>
      <c r="K438" s="33">
        <v>25</v>
      </c>
      <c r="L438" s="34">
        <f t="shared" si="52"/>
        <v>625</v>
      </c>
      <c r="M438" s="35">
        <f t="shared" si="49"/>
        <v>58.085501858736059</v>
      </c>
      <c r="N438" s="34">
        <v>750</v>
      </c>
      <c r="O438" s="2">
        <v>15708</v>
      </c>
      <c r="P438" s="35">
        <f t="shared" si="51"/>
        <v>955971.18959107809</v>
      </c>
      <c r="Q438" s="37">
        <v>0.8</v>
      </c>
      <c r="R438" s="35">
        <v>1</v>
      </c>
      <c r="S438" s="35">
        <f t="shared" si="50"/>
        <v>764776.95167286252</v>
      </c>
      <c r="T438" s="89">
        <v>0.85</v>
      </c>
      <c r="Y438" s="35">
        <f>'नमुना नंबर.९ सन-२०२५-२०२६'!F506+'नमुना नंबर.९ सन-२०२५-२०२६'!I506+'नमुना नंबर.९ सन-२०२५-२०२६'!L506+'नमुना नंबर.९ सन-२०२५-२०२६'!O506</f>
        <v>650.06040892193312</v>
      </c>
      <c r="Z438" s="34"/>
      <c r="AA438" s="34"/>
      <c r="AB438" s="34"/>
      <c r="AC438" s="34"/>
      <c r="AD438" s="34"/>
      <c r="AE438" s="106"/>
      <c r="AF438" s="114"/>
      <c r="AG438" s="9">
        <f t="shared" si="53"/>
        <v>16458</v>
      </c>
      <c r="AH438" s="13">
        <f>'नमुना नंबर.९ सन-२०२५-२०२६'!I506+0</f>
        <v>0</v>
      </c>
      <c r="AI438" s="13">
        <f>'नमुना नंबर.९ सन-२०२५-२०२६'!F506+0</f>
        <v>650.06040892193312</v>
      </c>
      <c r="AJ438" s="9">
        <f>'नमुना नंबर.९ सन-२०२५-२०२६'!I506+0</f>
        <v>0</v>
      </c>
      <c r="AK438" s="9">
        <f>'नमुना नंबर.९ सन-२०२५-२०२६'!I506+0</f>
        <v>0</v>
      </c>
      <c r="AL438" s="9">
        <f>'नमुना नंबर.९ सन-२०२५-२०२६'!O506+0</f>
        <v>0</v>
      </c>
      <c r="AM438" s="13">
        <f t="shared" si="54"/>
        <v>650.06040892193312</v>
      </c>
      <c r="AN438" s="9"/>
      <c r="AO438" s="9"/>
      <c r="AP438" s="9"/>
      <c r="AQ438" s="9"/>
      <c r="AR438" s="9"/>
    </row>
    <row r="439" spans="2:44" ht="75" customHeight="1">
      <c r="B439" s="2">
        <v>387</v>
      </c>
      <c r="C439" s="31" t="s">
        <v>90</v>
      </c>
      <c r="D439" s="32"/>
      <c r="H439" s="84" t="s">
        <v>272</v>
      </c>
      <c r="I439" s="2">
        <v>2016</v>
      </c>
      <c r="J439" s="33">
        <v>18</v>
      </c>
      <c r="K439" s="33">
        <v>21</v>
      </c>
      <c r="L439" s="34">
        <f t="shared" si="52"/>
        <v>378</v>
      </c>
      <c r="M439" s="35">
        <f t="shared" si="49"/>
        <v>35.130111524163567</v>
      </c>
      <c r="N439" s="34">
        <v>750</v>
      </c>
      <c r="O439" s="2">
        <v>15708</v>
      </c>
      <c r="P439" s="35">
        <f t="shared" si="51"/>
        <v>578171.37546468398</v>
      </c>
      <c r="Q439" s="37">
        <v>0.95</v>
      </c>
      <c r="R439" s="35">
        <v>1</v>
      </c>
      <c r="S439" s="35">
        <f t="shared" si="50"/>
        <v>549262.80669144972</v>
      </c>
      <c r="T439" s="89">
        <v>0.85</v>
      </c>
      <c r="Y439" s="35">
        <f>'नमुना नंबर.९ सन-२०२५-२०२६'!F507+'नमुना नंबर.९ सन-२०२५-२०२६'!I507+'नमुना नंबर.९ सन-२०२५-२०२६'!L507+'नमुना नंबर.९ सन-२०२५-२०२६'!O507</f>
        <v>466.8733856877322</v>
      </c>
      <c r="Z439" s="34"/>
      <c r="AA439" s="34"/>
      <c r="AB439" s="34"/>
      <c r="AC439" s="34"/>
      <c r="AD439" s="34"/>
      <c r="AE439" s="106"/>
      <c r="AF439" s="114"/>
      <c r="AG439" s="10">
        <f t="shared" si="53"/>
        <v>16458</v>
      </c>
      <c r="AH439" s="16">
        <f>'नमुना नंबर.९ सन-२०२५-२०२६'!I507+0</f>
        <v>0</v>
      </c>
      <c r="AI439" s="16">
        <f>'नमुना नंबर.९ सन-२०२५-२०२६'!F507+0</f>
        <v>466.8733856877322</v>
      </c>
      <c r="AJ439" s="10">
        <f>'नमुना नंबर.९ सन-२०२५-२०२६'!I507+0</f>
        <v>0</v>
      </c>
      <c r="AK439" s="10">
        <f>'नमुना नंबर.९ सन-२०२५-२०२६'!I507+0</f>
        <v>0</v>
      </c>
      <c r="AL439" s="10">
        <f>'नमुना नंबर.९ सन-२०२५-२०२६'!O507+0</f>
        <v>0</v>
      </c>
      <c r="AM439" s="16">
        <f t="shared" si="54"/>
        <v>466.8733856877322</v>
      </c>
    </row>
    <row r="440" spans="2:44" ht="75" customHeight="1">
      <c r="B440" s="2">
        <v>381</v>
      </c>
      <c r="C440" s="31" t="s">
        <v>86</v>
      </c>
      <c r="D440" s="32"/>
      <c r="G440" s="84" t="s">
        <v>7</v>
      </c>
      <c r="H440" s="84" t="s">
        <v>87</v>
      </c>
      <c r="I440" s="2">
        <v>2013</v>
      </c>
      <c r="J440" s="33"/>
      <c r="K440" s="33"/>
      <c r="L440" s="34">
        <v>15353.3</v>
      </c>
      <c r="M440" s="35">
        <f t="shared" si="49"/>
        <v>1426.8866171003717</v>
      </c>
      <c r="N440" s="52">
        <v>750</v>
      </c>
      <c r="O440" s="2">
        <v>19360</v>
      </c>
      <c r="P440" s="72">
        <f t="shared" si="51"/>
        <v>28694689.869888477</v>
      </c>
      <c r="Q440" s="37">
        <v>0.9</v>
      </c>
      <c r="R440" s="35">
        <v>1</v>
      </c>
      <c r="S440" s="72">
        <f t="shared" si="50"/>
        <v>25825220.882899631</v>
      </c>
      <c r="T440" s="89">
        <v>1.35</v>
      </c>
      <c r="Y440" s="35">
        <f>'नमुना नंबर.९ सन-२०२५-२०२६'!F508+'नमुना नंबर.९ सन-२०२५-२०२६'!I508+'नमुना नंबर.९ सन-२०२५-२०२६'!L508+'नमुना नंबर.९ सन-२०२५-२०२६'!O508</f>
        <v>38340</v>
      </c>
      <c r="Z440" s="34"/>
      <c r="AA440" s="34"/>
      <c r="AB440" s="34"/>
      <c r="AC440" s="34"/>
      <c r="AD440" s="34"/>
      <c r="AE440" s="106"/>
      <c r="AF440" s="114"/>
      <c r="AG440" s="10">
        <f t="shared" si="53"/>
        <v>20110</v>
      </c>
      <c r="AH440" s="16">
        <f>'नमुना नंबर.९ सन-२०२५-२०२६'!I508+0</f>
        <v>0</v>
      </c>
      <c r="AI440" s="16">
        <f>'नमुना नंबर.९ सन-२०२५-२०२६'!F508+0</f>
        <v>38340</v>
      </c>
      <c r="AJ440" s="10">
        <f>'नमुना नंबर.९ सन-२०२५-२०२६'!I508+0</f>
        <v>0</v>
      </c>
      <c r="AK440" s="10">
        <f>'नमुना नंबर.९ सन-२०२५-२०२६'!I508+0</f>
        <v>0</v>
      </c>
      <c r="AL440" s="10">
        <f>'नमुना नंबर.९ सन-२०२५-२०२६'!O508+0</f>
        <v>0</v>
      </c>
      <c r="AM440" s="16">
        <f t="shared" si="54"/>
        <v>38340</v>
      </c>
    </row>
    <row r="441" spans="2:44" ht="75" customHeight="1">
      <c r="B441" s="2">
        <v>363</v>
      </c>
      <c r="C441" s="31" t="s">
        <v>66</v>
      </c>
      <c r="D441" s="32"/>
      <c r="G441" s="34"/>
      <c r="H441" s="84" t="s">
        <v>287</v>
      </c>
      <c r="I441" s="2">
        <v>2008</v>
      </c>
      <c r="J441" s="33">
        <v>21</v>
      </c>
      <c r="K441" s="33">
        <v>20</v>
      </c>
      <c r="L441" s="34">
        <f t="shared" ref="L441:L472" si="55">J441*K441</f>
        <v>420</v>
      </c>
      <c r="M441" s="35">
        <f t="shared" si="49"/>
        <v>39.033457249070629</v>
      </c>
      <c r="N441" s="34">
        <v>750</v>
      </c>
      <c r="O441" s="2">
        <v>15708</v>
      </c>
      <c r="P441" s="35">
        <f t="shared" si="51"/>
        <v>642412.63940520445</v>
      </c>
      <c r="Q441" s="37">
        <v>0.8</v>
      </c>
      <c r="R441" s="35">
        <v>1</v>
      </c>
      <c r="S441" s="35">
        <f t="shared" si="50"/>
        <v>513930.11152416357</v>
      </c>
      <c r="T441" s="89">
        <v>0.85</v>
      </c>
      <c r="Y441" s="35">
        <f>'नमुना नंबर.९ सन-२०२५-२०२६'!F510+'नमुना नंबर.९ सन-२०२५-२०२६'!I510+'नमुना नंबर.९ सन-२०२५-२०२६'!L510+'नमुना नंबर.९ सन-२०२५-२०२६'!O510</f>
        <v>436.840594795539</v>
      </c>
      <c r="Z441" s="34"/>
      <c r="AA441" s="34"/>
      <c r="AB441" s="34"/>
      <c r="AC441" s="34"/>
      <c r="AD441" s="34"/>
      <c r="AE441" s="106"/>
      <c r="AF441" s="114"/>
      <c r="AG441" s="10">
        <f t="shared" si="53"/>
        <v>16458</v>
      </c>
      <c r="AH441" s="16">
        <f>'नमुना नंबर.९ सन-२०२५-२०२६'!I510+0</f>
        <v>0</v>
      </c>
      <c r="AI441" s="16">
        <f>'नमुना नंबर.९ सन-२०२५-२०२६'!F510+0</f>
        <v>436.840594795539</v>
      </c>
      <c r="AJ441" s="10">
        <f>'नमुना नंबर.९ सन-२०२५-२०२६'!I510+0</f>
        <v>0</v>
      </c>
      <c r="AK441" s="10">
        <f>'नमुना नंबर.९ सन-२०२५-२०२६'!I510+0</f>
        <v>0</v>
      </c>
      <c r="AL441" s="10">
        <f>'नमुना नंबर.९ सन-२०२५-२०२६'!O510+0</f>
        <v>0</v>
      </c>
      <c r="AM441" s="16">
        <f t="shared" si="54"/>
        <v>436.840594795539</v>
      </c>
    </row>
    <row r="442" spans="2:44" ht="75" customHeight="1">
      <c r="B442" s="2">
        <v>357</v>
      </c>
      <c r="C442" s="31" t="s">
        <v>6</v>
      </c>
      <c r="D442" s="32"/>
      <c r="G442" s="151" t="s">
        <v>7</v>
      </c>
      <c r="H442" s="84" t="s">
        <v>283</v>
      </c>
      <c r="I442" s="2">
        <v>2001</v>
      </c>
      <c r="J442" s="33">
        <v>17.5</v>
      </c>
      <c r="K442" s="33">
        <v>30</v>
      </c>
      <c r="L442" s="34">
        <f t="shared" si="55"/>
        <v>525</v>
      </c>
      <c r="M442" s="35">
        <f t="shared" si="49"/>
        <v>48.791821561338288</v>
      </c>
      <c r="N442" s="34">
        <v>750</v>
      </c>
      <c r="O442" s="2">
        <v>15708</v>
      </c>
      <c r="P442" s="35">
        <f t="shared" si="51"/>
        <v>803015.79925650556</v>
      </c>
      <c r="Q442" s="37">
        <v>0.8</v>
      </c>
      <c r="R442" s="35">
        <v>1</v>
      </c>
      <c r="S442" s="35">
        <f t="shared" si="50"/>
        <v>642412.63940520445</v>
      </c>
      <c r="T442" s="89">
        <v>0.85</v>
      </c>
      <c r="Y442" s="35">
        <f>'नमुना नंबर.९ सन-२०२५-२०२६'!F511+'नमुना नंबर.९ सन-२०२५-२०२६'!I511+'नमुना नंबर.९ सन-२०२५-२०२६'!L511+'नमुना नंबर.९ सन-२०२५-२०२६'!O511</f>
        <v>606.05074349442373</v>
      </c>
      <c r="Z442" s="34"/>
      <c r="AA442" s="34"/>
      <c r="AB442" s="34"/>
      <c r="AC442" s="34"/>
      <c r="AD442" s="34"/>
      <c r="AE442" s="108" t="s">
        <v>1043</v>
      </c>
      <c r="AF442" s="117"/>
      <c r="AG442" s="14">
        <f t="shared" si="53"/>
        <v>16458</v>
      </c>
      <c r="AH442" s="15">
        <f>'नमुना नंबर.९ सन-२०२५-२०२६'!I511+0</f>
        <v>30</v>
      </c>
      <c r="AI442" s="15">
        <f>'नमुना नंबर.९ सन-२०२५-२०२६'!F511+0</f>
        <v>546.05074349442373</v>
      </c>
      <c r="AJ442" s="14">
        <f>'नमुना नंबर.९ सन-२०२५-२०२६'!I511+0</f>
        <v>30</v>
      </c>
      <c r="AK442" s="14">
        <f>'नमुना नंबर.९ सन-२०२५-२०२६'!I511+0</f>
        <v>30</v>
      </c>
      <c r="AL442" s="14">
        <f>'नमुना नंबर.९ सन-२०२५-२०२६'!O511+0</f>
        <v>0</v>
      </c>
      <c r="AM442" s="15">
        <f t="shared" si="54"/>
        <v>606.05074349442373</v>
      </c>
      <c r="AN442" s="14"/>
      <c r="AO442" s="14"/>
      <c r="AP442" s="14"/>
      <c r="AQ442" s="14"/>
      <c r="AR442" s="14"/>
    </row>
    <row r="443" spans="2:44" ht="75" customHeight="1">
      <c r="B443" s="2">
        <v>652</v>
      </c>
      <c r="C443" s="31" t="s">
        <v>6</v>
      </c>
      <c r="D443" s="84" t="s">
        <v>989</v>
      </c>
      <c r="G443" s="34"/>
      <c r="H443" s="84" t="s">
        <v>988</v>
      </c>
      <c r="I443" s="36">
        <v>2024</v>
      </c>
      <c r="J443" s="36">
        <v>18</v>
      </c>
      <c r="K443" s="36">
        <v>20</v>
      </c>
      <c r="L443" s="76">
        <f t="shared" si="55"/>
        <v>360</v>
      </c>
      <c r="M443" s="75">
        <f t="shared" si="49"/>
        <v>33.457249070631974</v>
      </c>
      <c r="N443" s="36">
        <v>750</v>
      </c>
      <c r="O443" s="2">
        <v>19360</v>
      </c>
      <c r="P443" s="77">
        <f t="shared" si="51"/>
        <v>672825.27881040901</v>
      </c>
      <c r="Q443" s="78">
        <v>1</v>
      </c>
      <c r="R443" s="77">
        <v>1</v>
      </c>
      <c r="S443" s="77">
        <f t="shared" si="50"/>
        <v>672825.27881040901</v>
      </c>
      <c r="T443" s="89">
        <v>1.35</v>
      </c>
      <c r="Y443" s="75">
        <f>'नमुना नंबर.९ सन-२०२५-२०२६'!F512+'नमुना नंबर.९ सन-२०२५-२०२६'!I512+'नमुना नंबर.९ सन-२०२५-२०२६'!L512+'नमुना नंबर.९ सन-२०२५-२०२६'!O512</f>
        <v>908.31412639405221</v>
      </c>
      <c r="Z443" s="34"/>
      <c r="AA443" s="34"/>
      <c r="AB443" s="34"/>
      <c r="AC443" s="34"/>
      <c r="AD443" s="34"/>
      <c r="AE443" s="108" t="s">
        <v>1031</v>
      </c>
      <c r="AF443" s="117"/>
      <c r="AG443" s="14">
        <f t="shared" si="53"/>
        <v>20110</v>
      </c>
      <c r="AH443" s="15">
        <f>'नमुना नंबर.९ सन-२०२५-२०२६'!I512+0</f>
        <v>0</v>
      </c>
      <c r="AI443" s="15">
        <f>'नमुना नंबर.९ सन-२०२५-२०२६'!F512+0</f>
        <v>908.31412639405221</v>
      </c>
      <c r="AJ443" s="14">
        <f>'नमुना नंबर.९ सन-२०२५-२०२६'!I512+0</f>
        <v>0</v>
      </c>
      <c r="AK443" s="14">
        <f>'नमुना नंबर.९ सन-२०२५-२०२६'!I512+0</f>
        <v>0</v>
      </c>
      <c r="AL443" s="14">
        <f>'नमुना नंबर.९ सन-२०२५-२०२६'!O512+0</f>
        <v>0</v>
      </c>
      <c r="AM443" s="15">
        <f t="shared" si="54"/>
        <v>908.31412639405221</v>
      </c>
      <c r="AN443" s="14"/>
      <c r="AO443" s="14"/>
      <c r="AP443" s="11"/>
      <c r="AQ443" s="11"/>
      <c r="AR443" s="11"/>
    </row>
    <row r="444" spans="2:44" ht="75" customHeight="1">
      <c r="B444" s="2">
        <v>586</v>
      </c>
      <c r="C444" s="31" t="s">
        <v>6</v>
      </c>
      <c r="D444" s="32"/>
      <c r="G444" s="34"/>
      <c r="H444" s="84" t="s">
        <v>1177</v>
      </c>
      <c r="I444" s="2">
        <v>2025</v>
      </c>
      <c r="J444" s="33">
        <v>10</v>
      </c>
      <c r="K444" s="33">
        <v>20</v>
      </c>
      <c r="L444" s="34">
        <f t="shared" si="55"/>
        <v>200</v>
      </c>
      <c r="M444" s="35">
        <f t="shared" si="49"/>
        <v>18.587360594795541</v>
      </c>
      <c r="N444" s="34">
        <v>750</v>
      </c>
      <c r="O444" s="2">
        <v>15708</v>
      </c>
      <c r="P444" s="35">
        <f t="shared" si="51"/>
        <v>305910.780669145</v>
      </c>
      <c r="Q444" s="37">
        <v>1</v>
      </c>
      <c r="R444" s="35">
        <v>1</v>
      </c>
      <c r="S444" s="35">
        <f t="shared" si="50"/>
        <v>305910.780669145</v>
      </c>
      <c r="T444" s="89">
        <v>0.85</v>
      </c>
      <c r="Y444" s="35">
        <f>'नमुना नंबर.९ सन-२०२५-२०२६'!F513+'नमुना नंबर.९ सन-२०२५-२०२६'!I513+'नमुना नंबर.९ सन-२०२५-२०२६'!L513+'नमुना नंबर.९ सन-२०२५-२०२६'!O513</f>
        <v>1070.0241635687732</v>
      </c>
      <c r="Z444" s="34"/>
      <c r="AA444" s="34"/>
      <c r="AB444" s="34"/>
      <c r="AC444" s="34"/>
      <c r="AD444" s="34"/>
      <c r="AE444" s="108" t="s">
        <v>1044</v>
      </c>
      <c r="AF444" s="114"/>
      <c r="AG444" s="10">
        <f t="shared" si="53"/>
        <v>16458</v>
      </c>
      <c r="AH444" s="16">
        <f>'नमुना नंबर.९ सन-२०२५-२०२६'!I513+0</f>
        <v>30</v>
      </c>
      <c r="AI444" s="16">
        <f>'नमुना नंबर.९ सन-२०२५-२०२६'!F513+0</f>
        <v>260.02416356877319</v>
      </c>
      <c r="AJ444" s="10">
        <f>'नमुना नंबर.९ सन-२०२५-२०२६'!I513+0</f>
        <v>30</v>
      </c>
      <c r="AK444" s="10">
        <f>'नमुना नंबर.९ सन-२०२५-२०२६'!I513+0</f>
        <v>30</v>
      </c>
      <c r="AL444" s="10">
        <f>'नमुना नंबर.९ सन-२०२५-२०२६'!O513+0</f>
        <v>750</v>
      </c>
      <c r="AM444" s="16">
        <f t="shared" si="54"/>
        <v>1070.0241635687732</v>
      </c>
    </row>
    <row r="445" spans="2:44" ht="75" customHeight="1">
      <c r="B445" s="2">
        <v>479</v>
      </c>
      <c r="C445" s="31" t="s">
        <v>92</v>
      </c>
      <c r="D445" s="32"/>
      <c r="G445" s="84" t="s">
        <v>7</v>
      </c>
      <c r="H445" s="84" t="s">
        <v>339</v>
      </c>
      <c r="I445" s="2">
        <v>1997</v>
      </c>
      <c r="J445" s="33">
        <v>22</v>
      </c>
      <c r="K445" s="33">
        <v>20</v>
      </c>
      <c r="L445" s="34">
        <f t="shared" si="55"/>
        <v>440</v>
      </c>
      <c r="M445" s="35">
        <f t="shared" si="49"/>
        <v>40.892193308550183</v>
      </c>
      <c r="N445" s="34">
        <v>750</v>
      </c>
      <c r="O445" s="2">
        <v>11088</v>
      </c>
      <c r="P445" s="35">
        <f t="shared" si="51"/>
        <v>484081.78438661707</v>
      </c>
      <c r="Q445" s="37">
        <v>0.85</v>
      </c>
      <c r="R445" s="35">
        <v>1</v>
      </c>
      <c r="S445" s="35">
        <f t="shared" si="50"/>
        <v>411469.51672862453</v>
      </c>
      <c r="T445" s="89">
        <v>0.75</v>
      </c>
      <c r="Y445" s="35">
        <f>'नमुना नंबर.९ सन-२०२५-२०२६'!F514+'नमुना नंबर.९ सन-२०२५-२०२६'!I514+'नमुना नंबर.९ सन-२०२५-२०२६'!L514+'नमुना नंबर.९ सन-२०२५-२०२६'!O514</f>
        <v>568.60213754646838</v>
      </c>
      <c r="Z445" s="34"/>
      <c r="AA445" s="34"/>
      <c r="AB445" s="34"/>
      <c r="AC445" s="34"/>
      <c r="AD445" s="34"/>
      <c r="AE445" s="106"/>
      <c r="AF445" s="114"/>
      <c r="AG445" s="10">
        <f t="shared" si="53"/>
        <v>11838</v>
      </c>
      <c r="AH445" s="16">
        <f>'नमुना नंबर.९ सन-२०२५-२०२६'!I514+0</f>
        <v>30</v>
      </c>
      <c r="AI445" s="16">
        <f>'नमुना नंबर.९ सन-२०२५-२०२६'!F514+0</f>
        <v>308.60213754646838</v>
      </c>
      <c r="AJ445" s="10">
        <f>'नमुना नंबर.९ सन-२०२५-२०२६'!I514+0</f>
        <v>30</v>
      </c>
      <c r="AK445" s="10">
        <f>'नमुना नंबर.९ सन-२०२५-२०२६'!I514+0</f>
        <v>30</v>
      </c>
      <c r="AL445" s="10">
        <f>'नमुना नंबर.९ सन-२०२५-२०२६'!O514+0</f>
        <v>200</v>
      </c>
      <c r="AM445" s="16">
        <f t="shared" si="54"/>
        <v>568.60213754646838</v>
      </c>
    </row>
    <row r="446" spans="2:44" ht="81" customHeight="1">
      <c r="B446" s="2">
        <v>428</v>
      </c>
      <c r="C446" s="54" t="s">
        <v>92</v>
      </c>
      <c r="D446" s="55"/>
      <c r="G446" s="152" t="s">
        <v>7</v>
      </c>
      <c r="H446" s="56" t="s">
        <v>319</v>
      </c>
      <c r="I446" s="53">
        <v>1990</v>
      </c>
      <c r="J446" s="57">
        <v>7</v>
      </c>
      <c r="K446" s="57">
        <v>19</v>
      </c>
      <c r="L446" s="58">
        <f t="shared" si="55"/>
        <v>133</v>
      </c>
      <c r="M446" s="59">
        <f t="shared" si="49"/>
        <v>12.360594795539035</v>
      </c>
      <c r="N446" s="34">
        <v>750</v>
      </c>
      <c r="O446" s="53">
        <v>11088</v>
      </c>
      <c r="P446" s="59">
        <f t="shared" si="51"/>
        <v>146324.7211895911</v>
      </c>
      <c r="Q446" s="63">
        <v>0.85</v>
      </c>
      <c r="R446" s="59">
        <v>1</v>
      </c>
      <c r="S446" s="59">
        <f t="shared" si="50"/>
        <v>124376.01301115243</v>
      </c>
      <c r="T446" s="89">
        <v>0.75</v>
      </c>
      <c r="Y446" s="59">
        <f>'नमुना नंबर.९ सन-२०२५-२०२६'!F515+'नमुना नंबर.९ सन-२०२५-२०२६'!I515+'नमुना नंबर.९ सन-२०२५-२०२६'!L515+'नमुना नंबर.९ सन-२०२५-२०२६'!O515</f>
        <v>373.28200975836432</v>
      </c>
      <c r="Z446" s="34"/>
      <c r="AA446" s="34"/>
      <c r="AB446" s="34"/>
      <c r="AC446" s="34"/>
      <c r="AD446" s="34"/>
      <c r="AE446" s="106"/>
      <c r="AF446" s="117"/>
      <c r="AG446" s="14">
        <f t="shared" si="53"/>
        <v>11838</v>
      </c>
      <c r="AH446" s="15">
        <f>'नमुना नंबर.९ सन-२०२५-२०२६'!I515+0</f>
        <v>40</v>
      </c>
      <c r="AI446" s="15">
        <f>'नमुना नंबर.९ सन-२०२५-२०२६'!F515+0</f>
        <v>93.282009758364325</v>
      </c>
      <c r="AJ446" s="14">
        <f>'नमुना नंबर.९ सन-२०२५-२०२६'!I515+0</f>
        <v>40</v>
      </c>
      <c r="AK446" s="14">
        <f>'नमुना नंबर.९ सन-२०२५-२०२६'!I515+0</f>
        <v>40</v>
      </c>
      <c r="AL446" s="14">
        <f>'नमुना नंबर.९ सन-२०२५-२०२६'!O515+0</f>
        <v>200</v>
      </c>
      <c r="AM446" s="15">
        <f t="shared" si="54"/>
        <v>373.28200975836432</v>
      </c>
      <c r="AN446" s="14"/>
      <c r="AO446" s="14"/>
      <c r="AP446" s="14"/>
      <c r="AQ446" s="14"/>
      <c r="AR446" s="14"/>
    </row>
    <row r="447" spans="2:44" ht="75" customHeight="1">
      <c r="B447" s="2">
        <v>244</v>
      </c>
      <c r="C447" s="31" t="s">
        <v>6</v>
      </c>
      <c r="D447" s="32"/>
      <c r="G447" s="84" t="s">
        <v>7</v>
      </c>
      <c r="H447" s="84" t="s">
        <v>252</v>
      </c>
      <c r="I447" s="2">
        <v>1998</v>
      </c>
      <c r="J447" s="33">
        <v>23</v>
      </c>
      <c r="K447" s="33">
        <v>16</v>
      </c>
      <c r="L447" s="34">
        <f t="shared" si="55"/>
        <v>368</v>
      </c>
      <c r="M447" s="35">
        <f t="shared" si="49"/>
        <v>34.20074349442379</v>
      </c>
      <c r="N447" s="34">
        <v>750</v>
      </c>
      <c r="O447" s="2">
        <v>11088</v>
      </c>
      <c r="P447" s="35">
        <f t="shared" si="51"/>
        <v>404868.40148698882</v>
      </c>
      <c r="Q447" s="37">
        <v>0.85</v>
      </c>
      <c r="R447" s="35">
        <v>1</v>
      </c>
      <c r="S447" s="35">
        <f t="shared" si="50"/>
        <v>344138.14126394049</v>
      </c>
      <c r="T447" s="89">
        <v>0.75</v>
      </c>
      <c r="Y447" s="35">
        <f>'नमुना नंबर.९ सन-२०२५-२०२६'!F517+'नमुना नंबर.९ सन-२०२५-२०२६'!I517+'नमुना नंबर.९ सन-२०२५-२०२६'!L517+'नमुना नंबर.९ सन-२०२५-२०२६'!O517</f>
        <v>1068.1036059479554</v>
      </c>
      <c r="Z447" s="34"/>
      <c r="AA447" s="34"/>
      <c r="AB447" s="34"/>
      <c r="AC447" s="34"/>
      <c r="AD447" s="34"/>
      <c r="AE447" s="106"/>
      <c r="AF447" s="114"/>
      <c r="AG447" s="10">
        <f t="shared" si="53"/>
        <v>11838</v>
      </c>
      <c r="AH447" s="16">
        <f>'नमुना नंबर.९ सन-२०२५-२०२६'!I517+0</f>
        <v>30</v>
      </c>
      <c r="AI447" s="16">
        <f>'नमुना नंबर.९ सन-२०२५-२०२६'!F517+0</f>
        <v>258.10360594795537</v>
      </c>
      <c r="AJ447" s="10">
        <f>'नमुना नंबर.९ सन-२०२५-२०२६'!I517+0</f>
        <v>30</v>
      </c>
      <c r="AK447" s="10">
        <f>'नमुना नंबर.९ सन-२०२५-२०२६'!I517+0</f>
        <v>30</v>
      </c>
      <c r="AL447" s="10">
        <f>'नमुना नंबर.९ सन-२०२५-२०२६'!O517+0</f>
        <v>750</v>
      </c>
      <c r="AM447" s="16">
        <f t="shared" si="54"/>
        <v>1068.1036059479554</v>
      </c>
    </row>
    <row r="448" spans="2:44" ht="75" customHeight="1">
      <c r="B448" s="2">
        <v>169</v>
      </c>
      <c r="C448" s="31" t="s">
        <v>6</v>
      </c>
      <c r="D448" s="32"/>
      <c r="H448" s="84" t="s">
        <v>1186</v>
      </c>
      <c r="I448" s="2">
        <v>2025</v>
      </c>
      <c r="J448" s="33">
        <v>21</v>
      </c>
      <c r="K448" s="33">
        <v>13</v>
      </c>
      <c r="L448" s="34">
        <f t="shared" si="55"/>
        <v>273</v>
      </c>
      <c r="M448" s="35">
        <f t="shared" si="49"/>
        <v>25.371747211895912</v>
      </c>
      <c r="N448" s="52">
        <v>750</v>
      </c>
      <c r="O448" s="2">
        <v>15708</v>
      </c>
      <c r="P448" s="35">
        <f t="shared" si="51"/>
        <v>417568.21561338293</v>
      </c>
      <c r="Q448" s="37">
        <v>1</v>
      </c>
      <c r="R448" s="35">
        <v>1</v>
      </c>
      <c r="S448" s="35">
        <f t="shared" si="50"/>
        <v>417568.21561338293</v>
      </c>
      <c r="T448" s="89">
        <v>0.85</v>
      </c>
      <c r="Y448" s="35">
        <f>'नमुना नंबर.९ सन-२०२५-२०२६'!F518+'नमुना नंबर.९ सन-२०२५-२०२६'!I518+'नमुना नंबर.९ सन-२०२५-२०२६'!L518+'नमुना नंबर.९ सन-२०२५-२०२६'!O518</f>
        <v>1164.9329832713754</v>
      </c>
      <c r="Z448" s="34"/>
      <c r="AA448" s="34"/>
      <c r="AB448" s="34"/>
      <c r="AC448" s="34"/>
      <c r="AD448" s="34"/>
      <c r="AE448" s="108" t="s">
        <v>1124</v>
      </c>
      <c r="AF448" s="114"/>
      <c r="AG448" s="10">
        <f t="shared" si="53"/>
        <v>16458</v>
      </c>
      <c r="AH448" s="16">
        <f>'नमुना नंबर.९ सन-२०२५-२०२६'!I518+0</f>
        <v>30</v>
      </c>
      <c r="AI448" s="16">
        <f>'नमुना नंबर.९ सन-२०२५-२०२६'!F518+0</f>
        <v>354.93298327137546</v>
      </c>
      <c r="AJ448" s="10">
        <f>'नमुना नंबर.९ सन-२०२५-२०२६'!I518+0</f>
        <v>30</v>
      </c>
      <c r="AK448" s="10">
        <f>'नमुना नंबर.९ सन-२०२५-२०२६'!I518+0</f>
        <v>30</v>
      </c>
      <c r="AL448" s="10">
        <f>'नमुना नंबर.९ सन-२०२५-२०२६'!O518+0</f>
        <v>750</v>
      </c>
      <c r="AM448" s="16">
        <f t="shared" si="54"/>
        <v>1164.9329832713754</v>
      </c>
    </row>
    <row r="449" spans="2:44" ht="75" customHeight="1">
      <c r="B449" s="2">
        <v>361</v>
      </c>
      <c r="C449" s="31" t="s">
        <v>6</v>
      </c>
      <c r="D449" s="32"/>
      <c r="G449" s="34"/>
      <c r="H449" s="84" t="s">
        <v>272</v>
      </c>
      <c r="I449" s="2">
        <v>2008</v>
      </c>
      <c r="J449" s="33">
        <v>18</v>
      </c>
      <c r="K449" s="33">
        <v>18</v>
      </c>
      <c r="L449" s="34">
        <f t="shared" si="55"/>
        <v>324</v>
      </c>
      <c r="M449" s="35">
        <f t="shared" si="49"/>
        <v>30.111524163568774</v>
      </c>
      <c r="N449" s="34">
        <v>750</v>
      </c>
      <c r="O449" s="2">
        <v>15708</v>
      </c>
      <c r="P449" s="35">
        <f t="shared" si="51"/>
        <v>495575.46468401491</v>
      </c>
      <c r="Q449" s="37">
        <v>0.8</v>
      </c>
      <c r="R449" s="35">
        <v>1</v>
      </c>
      <c r="S449" s="35">
        <f t="shared" si="50"/>
        <v>396460.37174721196</v>
      </c>
      <c r="T449" s="89">
        <v>0.85</v>
      </c>
      <c r="Y449" s="35">
        <f>'नमुना नंबर.९ सन-२०२५-२०२६'!F519+'नमुना नंबर.९ सन-२०२५-२०२६'!I519+'नमुना नंबर.९ सन-२०२५-२०२६'!L519+'नमुना नंबर.९ सन-२०२५-२०२६'!O519</f>
        <v>1146.9913159851303</v>
      </c>
      <c r="Z449" s="34"/>
      <c r="AA449" s="34"/>
      <c r="AB449" s="34"/>
      <c r="AC449" s="34"/>
      <c r="AD449" s="34"/>
      <c r="AE449" s="106"/>
      <c r="AF449" s="114"/>
      <c r="AG449" s="10">
        <f t="shared" si="53"/>
        <v>16458</v>
      </c>
      <c r="AH449" s="16">
        <f>'नमुना नंबर.९ सन-२०२५-२०२६'!I519+0</f>
        <v>30</v>
      </c>
      <c r="AI449" s="16">
        <f>'नमुना नंबर.९ सन-२०२५-२०२६'!F519+0</f>
        <v>336.9913159851302</v>
      </c>
      <c r="AJ449" s="10">
        <f>'नमुना नंबर.९ सन-२०२५-२०२६'!I519+0</f>
        <v>30</v>
      </c>
      <c r="AK449" s="10">
        <f>'नमुना नंबर.९ सन-२०२५-२०२६'!I519+0</f>
        <v>30</v>
      </c>
      <c r="AL449" s="10">
        <f>'नमुना नंबर.९ सन-२०२५-२०२६'!O519+0</f>
        <v>750</v>
      </c>
      <c r="AM449" s="16">
        <f t="shared" si="54"/>
        <v>1146.9913159851303</v>
      </c>
    </row>
    <row r="450" spans="2:44" ht="75" customHeight="1">
      <c r="B450" s="2">
        <v>258</v>
      </c>
      <c r="C450" s="31" t="s">
        <v>6</v>
      </c>
      <c r="D450" s="32"/>
      <c r="G450" s="84" t="s">
        <v>7</v>
      </c>
      <c r="H450" s="84" t="s">
        <v>262</v>
      </c>
      <c r="I450" s="2">
        <v>1998</v>
      </c>
      <c r="J450" s="33">
        <v>23</v>
      </c>
      <c r="K450" s="33">
        <v>14</v>
      </c>
      <c r="L450" s="34">
        <f t="shared" si="55"/>
        <v>322</v>
      </c>
      <c r="M450" s="35">
        <f t="shared" ref="M450:M513" si="56">L450/10.76</f>
        <v>29.92565055762082</v>
      </c>
      <c r="N450" s="34">
        <v>750</v>
      </c>
      <c r="O450" s="2">
        <v>11088</v>
      </c>
      <c r="P450" s="35">
        <f t="shared" si="51"/>
        <v>354259.85130111524</v>
      </c>
      <c r="Q450" s="37">
        <v>0.85</v>
      </c>
      <c r="R450" s="35">
        <v>1</v>
      </c>
      <c r="S450" s="35">
        <f t="shared" ref="S450:S513" si="57">M450*AG450*Q450*R450</f>
        <v>301120.87360594794</v>
      </c>
      <c r="T450" s="89">
        <v>0.75</v>
      </c>
      <c r="Y450" s="35">
        <f>'नमुना नंबर.९ सन-२०२५-२०२६'!F520+'नमुना नंबर.९ सन-२०२५-२०२६'!I520+'नमुना नंबर.९ सन-२०२५-२०२६'!L520+'नमुना नंबर.९ सन-२०२५-२०२६'!O520</f>
        <v>1035.840655204461</v>
      </c>
      <c r="Z450" s="34"/>
      <c r="AA450" s="34"/>
      <c r="AB450" s="34"/>
      <c r="AC450" s="34"/>
      <c r="AD450" s="34"/>
      <c r="AE450" s="106"/>
      <c r="AF450" s="114"/>
      <c r="AG450" s="10">
        <f t="shared" si="53"/>
        <v>11838</v>
      </c>
      <c r="AH450" s="16">
        <f>'नमुना नंबर.९ सन-२०२५-२०२६'!I520+0</f>
        <v>30</v>
      </c>
      <c r="AI450" s="16">
        <f>'नमुना नंबर.९ सन-२०२५-२०२६'!F520+0</f>
        <v>225.84065520446097</v>
      </c>
      <c r="AJ450" s="10">
        <f>'नमुना नंबर.९ सन-२०२५-२०२६'!I520+0</f>
        <v>30</v>
      </c>
      <c r="AK450" s="10">
        <f>'नमुना नंबर.९ सन-२०२५-२०२६'!I520+0</f>
        <v>30</v>
      </c>
      <c r="AL450" s="10">
        <f>'नमुना नंबर.९ सन-२०२५-२०२६'!O520+0</f>
        <v>750</v>
      </c>
      <c r="AM450" s="16">
        <f t="shared" si="54"/>
        <v>1035.840655204461</v>
      </c>
    </row>
    <row r="451" spans="2:44" ht="75" customHeight="1">
      <c r="B451" s="2">
        <v>254</v>
      </c>
      <c r="C451" s="31" t="s">
        <v>6</v>
      </c>
      <c r="D451" s="32"/>
      <c r="H451" s="84" t="s">
        <v>1102</v>
      </c>
      <c r="I451" s="2">
        <v>2025</v>
      </c>
      <c r="J451" s="33">
        <v>21</v>
      </c>
      <c r="K451" s="33">
        <v>12</v>
      </c>
      <c r="L451" s="34">
        <f t="shared" si="55"/>
        <v>252</v>
      </c>
      <c r="M451" s="35">
        <f t="shared" si="56"/>
        <v>23.42007434944238</v>
      </c>
      <c r="N451" s="34">
        <v>750</v>
      </c>
      <c r="O451" s="2">
        <v>15708</v>
      </c>
      <c r="P451" s="35">
        <f t="shared" si="51"/>
        <v>385447.58364312269</v>
      </c>
      <c r="Q451" s="37">
        <v>1</v>
      </c>
      <c r="R451" s="35">
        <v>1</v>
      </c>
      <c r="S451" s="35">
        <f t="shared" si="57"/>
        <v>385447.58364312269</v>
      </c>
      <c r="T451" s="89">
        <v>0.85</v>
      </c>
      <c r="Y451" s="35">
        <f>'नमुना नंबर.९ सन-२०२५-२०२६'!F521+'नमुना नंबर.९ सन-२०२५-२०२६'!I521+'नमुना नंबर.९ सन-२०२५-२०२६'!L521+'नमुना नंबर.९ सन-२०२५-२०२६'!O521</f>
        <v>587.63044609665428</v>
      </c>
      <c r="Z451" s="34"/>
      <c r="AA451" s="34"/>
      <c r="AB451" s="34"/>
      <c r="AC451" s="34"/>
      <c r="AD451" s="34"/>
      <c r="AE451" s="106"/>
      <c r="AF451" s="117"/>
      <c r="AG451" s="14">
        <f t="shared" si="53"/>
        <v>16458</v>
      </c>
      <c r="AH451" s="15">
        <f>'नमुना नंबर.९ सन-२०२५-२०२६'!I521+0</f>
        <v>30</v>
      </c>
      <c r="AI451" s="15">
        <f>'नमुना नंबर.९ सन-२०२५-२०२६'!F521+0</f>
        <v>327.63044609665428</v>
      </c>
      <c r="AJ451" s="14">
        <f>'नमुना नंबर.९ सन-२०२५-२०२६'!I521+0</f>
        <v>30</v>
      </c>
      <c r="AK451" s="14">
        <f>'नमुना नंबर.९ सन-२०२५-२०२६'!I521+0</f>
        <v>30</v>
      </c>
      <c r="AL451" s="14">
        <f>'नमुना नंबर.९ सन-२०२५-२०२६'!O521+0</f>
        <v>200</v>
      </c>
      <c r="AM451" s="15">
        <f t="shared" si="54"/>
        <v>587.63044609665428</v>
      </c>
      <c r="AN451" s="14"/>
      <c r="AO451" s="14"/>
      <c r="AP451" s="14"/>
      <c r="AQ451" s="14"/>
      <c r="AR451" s="14"/>
    </row>
    <row r="452" spans="2:44" ht="75" customHeight="1">
      <c r="B452" s="2">
        <v>333</v>
      </c>
      <c r="C452" s="31" t="s">
        <v>6</v>
      </c>
      <c r="D452" s="32"/>
      <c r="G452" s="151" t="s">
        <v>7</v>
      </c>
      <c r="H452" s="84" t="s">
        <v>281</v>
      </c>
      <c r="I452" s="2">
        <v>2009</v>
      </c>
      <c r="J452" s="33">
        <v>18</v>
      </c>
      <c r="K452" s="33">
        <v>20</v>
      </c>
      <c r="L452" s="34">
        <f t="shared" si="55"/>
        <v>360</v>
      </c>
      <c r="M452" s="35">
        <f t="shared" si="56"/>
        <v>33.457249070631974</v>
      </c>
      <c r="N452" s="34">
        <v>750</v>
      </c>
      <c r="O452" s="2">
        <v>15708</v>
      </c>
      <c r="P452" s="35">
        <f t="shared" si="51"/>
        <v>550639.40520446107</v>
      </c>
      <c r="Q452" s="37">
        <v>0.9</v>
      </c>
      <c r="R452" s="35">
        <v>1</v>
      </c>
      <c r="S452" s="35">
        <f t="shared" si="57"/>
        <v>495575.46468401497</v>
      </c>
      <c r="T452" s="89">
        <v>0.85</v>
      </c>
      <c r="Y452" s="35">
        <f>'नमुना नंबर.९ सन-२०२५-२०२६'!F522+'नमुना नंबर.९ सन-२०२५-२०२६'!I522+'नमुना नंबर.९ सन-२०२५-२०२६'!L522+'नमुना नंबर.९ सन-२०२५-२०२६'!O522</f>
        <v>481.23914498141272</v>
      </c>
      <c r="Z452" s="34"/>
      <c r="AA452" s="34"/>
      <c r="AB452" s="34"/>
      <c r="AC452" s="34"/>
      <c r="AD452" s="34"/>
      <c r="AE452" s="106"/>
      <c r="AF452" s="117"/>
      <c r="AG452" s="14">
        <f t="shared" si="53"/>
        <v>16458</v>
      </c>
      <c r="AH452" s="15">
        <f>'नमुना नंबर.९ सन-२०२५-२०२६'!I522+0</f>
        <v>30</v>
      </c>
      <c r="AI452" s="15">
        <f>'नमुना नंबर.९ सन-२०२५-२०२६'!F522+0</f>
        <v>421.23914498141272</v>
      </c>
      <c r="AJ452" s="14">
        <f>'नमुना नंबर.९ सन-२०२५-२०२६'!I522+0</f>
        <v>30</v>
      </c>
      <c r="AK452" s="14">
        <f>'नमुना नंबर.९ सन-२०२५-२०२६'!I522+0</f>
        <v>30</v>
      </c>
      <c r="AL452" s="14">
        <f>'नमुना नंबर.९ सन-२०२५-२०२६'!O522+0</f>
        <v>0</v>
      </c>
      <c r="AM452" s="15">
        <f t="shared" si="54"/>
        <v>481.23914498141272</v>
      </c>
      <c r="AN452" s="14"/>
      <c r="AO452" s="14"/>
      <c r="AP452" s="14"/>
      <c r="AQ452" s="14"/>
      <c r="AR452" s="14"/>
    </row>
    <row r="453" spans="2:44" ht="75" customHeight="1">
      <c r="B453" s="2">
        <v>213</v>
      </c>
      <c r="C453" s="31" t="s">
        <v>6</v>
      </c>
      <c r="D453" s="32"/>
      <c r="G453" s="84" t="s">
        <v>7</v>
      </c>
      <c r="H453" s="84" t="s">
        <v>236</v>
      </c>
      <c r="I453" s="2">
        <v>1999</v>
      </c>
      <c r="J453" s="33">
        <v>17</v>
      </c>
      <c r="K453" s="33">
        <v>17</v>
      </c>
      <c r="L453" s="34">
        <f t="shared" si="55"/>
        <v>289</v>
      </c>
      <c r="M453" s="35">
        <f t="shared" si="56"/>
        <v>26.858736059479554</v>
      </c>
      <c r="N453" s="34">
        <v>750</v>
      </c>
      <c r="O453" s="2">
        <v>11088</v>
      </c>
      <c r="P453" s="35">
        <f t="shared" si="51"/>
        <v>317953.71747211897</v>
      </c>
      <c r="Q453" s="37">
        <v>0.85</v>
      </c>
      <c r="R453" s="35">
        <v>1</v>
      </c>
      <c r="S453" s="35">
        <f t="shared" si="57"/>
        <v>270260.65985130111</v>
      </c>
      <c r="T453" s="89">
        <v>0.75</v>
      </c>
      <c r="Y453" s="35">
        <f>'नमुना नंबर.९ सन-२०२५-२०२६'!F524+'नमुना नंबर.९ सन-२०२५-२०२६'!I524+'नमुना नंबर.९ सन-२०२५-२०२६'!L524+'नमुना नंबर.९ सन-२०२५-२०२६'!O524</f>
        <v>242.69549488847582</v>
      </c>
      <c r="Z453" s="34"/>
      <c r="AA453" s="34"/>
      <c r="AB453" s="34"/>
      <c r="AC453" s="34"/>
      <c r="AD453" s="34"/>
      <c r="AE453" s="106"/>
      <c r="AF453" s="114"/>
      <c r="AG453" s="9">
        <f t="shared" si="53"/>
        <v>11838</v>
      </c>
      <c r="AH453" s="13">
        <f>'नमुना नंबर.९ सन-२०२५-२०२६'!I524+0</f>
        <v>20</v>
      </c>
      <c r="AI453" s="13">
        <f>'नमुना नंबर.९ सन-२०२५-२०२६'!F524+0</f>
        <v>202.69549488847582</v>
      </c>
      <c r="AJ453" s="9">
        <f>'नमुना नंबर.९ सन-२०२५-२०२६'!I524+0</f>
        <v>20</v>
      </c>
      <c r="AK453" s="9">
        <f>'नमुना नंबर.९ सन-२०२५-२०२६'!I524+0</f>
        <v>20</v>
      </c>
      <c r="AL453" s="9">
        <f>'नमुना नंबर.९ सन-२०२५-२०२६'!O524+0</f>
        <v>0</v>
      </c>
      <c r="AM453" s="13">
        <f t="shared" si="54"/>
        <v>242.69549488847582</v>
      </c>
      <c r="AN453" s="9"/>
      <c r="AO453" s="9"/>
      <c r="AP453" s="9"/>
      <c r="AQ453" s="9"/>
      <c r="AR453" s="9"/>
    </row>
    <row r="454" spans="2:44" ht="75" customHeight="1">
      <c r="B454" s="2">
        <v>385</v>
      </c>
      <c r="C454" s="31" t="s">
        <v>6</v>
      </c>
      <c r="D454" s="32"/>
      <c r="G454" s="34"/>
      <c r="H454" s="84" t="s">
        <v>272</v>
      </c>
      <c r="I454" s="2">
        <v>2016</v>
      </c>
      <c r="J454" s="33">
        <v>18</v>
      </c>
      <c r="K454" s="33">
        <v>20</v>
      </c>
      <c r="L454" s="34">
        <f t="shared" si="55"/>
        <v>360</v>
      </c>
      <c r="M454" s="35">
        <f t="shared" si="56"/>
        <v>33.457249070631974</v>
      </c>
      <c r="N454" s="34">
        <v>750</v>
      </c>
      <c r="O454" s="2">
        <v>15708</v>
      </c>
      <c r="P454" s="35">
        <f t="shared" si="51"/>
        <v>550639.40520446107</v>
      </c>
      <c r="Q454" s="37">
        <v>0.95</v>
      </c>
      <c r="R454" s="35">
        <v>1</v>
      </c>
      <c r="S454" s="35">
        <f t="shared" si="57"/>
        <v>523107.43494423799</v>
      </c>
      <c r="T454" s="89">
        <v>0.85</v>
      </c>
      <c r="Y454" s="35">
        <f>'नमुना नंबर.९ सन-२०२५-२०२६'!F525+'नमुना नंबर.९ सन-२०२५-२०२६'!I525+'नमुना नंबर.९ सन-२०२५-२०२६'!L525+'नमुना नंबर.९ सन-२०२५-२०२६'!O525</f>
        <v>1254.6413197026022</v>
      </c>
      <c r="Z454" s="34"/>
      <c r="AA454" s="34"/>
      <c r="AB454" s="34"/>
      <c r="AC454" s="34"/>
      <c r="AD454" s="34"/>
      <c r="AE454" s="106"/>
      <c r="AF454" s="114"/>
      <c r="AG454" s="10">
        <f t="shared" si="53"/>
        <v>16458</v>
      </c>
      <c r="AH454" s="16">
        <f>'नमुना नंबर.९ सन-२०२५-२०२६'!I525+0</f>
        <v>30</v>
      </c>
      <c r="AI454" s="16">
        <f>'नमुना नंबर.९ सन-२०२५-२०२६'!F525+0</f>
        <v>444.64131970260229</v>
      </c>
      <c r="AJ454" s="10">
        <f>'नमुना नंबर.९ सन-२०२५-२०२६'!I525+0</f>
        <v>30</v>
      </c>
      <c r="AK454" s="10">
        <f>'नमुना नंबर.९ सन-२०२५-२०२६'!I525+0</f>
        <v>30</v>
      </c>
      <c r="AL454" s="10">
        <f>'नमुना नंबर.९ सन-२०२५-२०२६'!O525+0</f>
        <v>750</v>
      </c>
      <c r="AM454" s="16">
        <f t="shared" si="54"/>
        <v>1254.6413197026022</v>
      </c>
    </row>
    <row r="455" spans="2:44" ht="75" customHeight="1">
      <c r="B455" s="2">
        <v>330</v>
      </c>
      <c r="C455" s="31" t="s">
        <v>74</v>
      </c>
      <c r="D455" s="32"/>
      <c r="G455" s="84" t="s">
        <v>7</v>
      </c>
      <c r="H455" s="84" t="s">
        <v>281</v>
      </c>
      <c r="I455" s="2">
        <v>2004</v>
      </c>
      <c r="J455" s="33">
        <v>30</v>
      </c>
      <c r="K455" s="33">
        <v>25</v>
      </c>
      <c r="L455" s="34">
        <f t="shared" si="55"/>
        <v>750</v>
      </c>
      <c r="M455" s="35">
        <f t="shared" si="56"/>
        <v>69.702602230483279</v>
      </c>
      <c r="N455" s="34">
        <v>750</v>
      </c>
      <c r="O455" s="2">
        <v>15708</v>
      </c>
      <c r="P455" s="35">
        <f t="shared" si="51"/>
        <v>1147165.4275092939</v>
      </c>
      <c r="Q455" s="37">
        <v>0.8</v>
      </c>
      <c r="R455" s="35">
        <v>1</v>
      </c>
      <c r="S455" s="35">
        <f t="shared" si="57"/>
        <v>917732.34200743516</v>
      </c>
      <c r="T455" s="89">
        <v>0.85</v>
      </c>
      <c r="Y455" s="35">
        <f>'नमुना नंबर.९ सन-२०२५-२०२६'!F526+'नमुना नंबर.९ सन-२०२५-२०२६'!I526+'नमुना नंबर.९ सन-२०२५-२०२६'!L526+'नमुना नंबर.९ सन-२०२५-२०२६'!O526</f>
        <v>780.07249070631985</v>
      </c>
      <c r="Z455" s="34"/>
      <c r="AA455" s="34"/>
      <c r="AB455" s="34"/>
      <c r="AC455" s="34"/>
      <c r="AD455" s="34"/>
      <c r="AE455" s="106"/>
      <c r="AF455" s="114"/>
      <c r="AG455" s="10">
        <f t="shared" si="53"/>
        <v>16458</v>
      </c>
      <c r="AH455" s="16">
        <f>'नमुना नंबर.९ सन-२०२५-२०२६'!I526+0</f>
        <v>0</v>
      </c>
      <c r="AI455" s="16">
        <f>'नमुना नंबर.९ सन-२०२५-२०२६'!F526+0</f>
        <v>780.07249070631985</v>
      </c>
      <c r="AJ455" s="10">
        <f>'नमुना नंबर.९ सन-२०२५-२०२६'!I526+0</f>
        <v>0</v>
      </c>
      <c r="AK455" s="10">
        <f>'नमुना नंबर.९ सन-२०२५-२०२६'!I526+0</f>
        <v>0</v>
      </c>
      <c r="AL455" s="10">
        <f>'नमुना नंबर.९ सन-२०२५-२०२६'!O526+0</f>
        <v>0</v>
      </c>
      <c r="AM455" s="16">
        <f t="shared" si="54"/>
        <v>780.07249070631985</v>
      </c>
    </row>
    <row r="456" spans="2:44" ht="75" customHeight="1">
      <c r="B456" s="2">
        <v>159</v>
      </c>
      <c r="C456" s="31" t="s">
        <v>6</v>
      </c>
      <c r="D456" s="32"/>
      <c r="G456" s="84" t="s">
        <v>7</v>
      </c>
      <c r="H456" s="84" t="s">
        <v>210</v>
      </c>
      <c r="I456" s="2">
        <v>2010</v>
      </c>
      <c r="J456" s="33">
        <v>21</v>
      </c>
      <c r="K456" s="33">
        <v>53</v>
      </c>
      <c r="L456" s="34">
        <f t="shared" si="55"/>
        <v>1113</v>
      </c>
      <c r="M456" s="35">
        <f t="shared" si="56"/>
        <v>103.43866171003718</v>
      </c>
      <c r="N456" s="34">
        <v>750</v>
      </c>
      <c r="O456" s="2">
        <v>15708</v>
      </c>
      <c r="P456" s="35">
        <f t="shared" si="51"/>
        <v>1702393.494423792</v>
      </c>
      <c r="Q456" s="37">
        <v>0.9</v>
      </c>
      <c r="R456" s="35">
        <v>1</v>
      </c>
      <c r="S456" s="35">
        <f t="shared" si="57"/>
        <v>1532154.1449814129</v>
      </c>
      <c r="T456" s="89">
        <v>0.85</v>
      </c>
      <c r="Y456" s="35">
        <f>'नमुना नंबर.९ सन-२०२५-२०२६'!F527+'नमुना नंबर.९ सन-२०२५-२०२६'!I527+'नमुना नंबर.९ सन-२०२५-२०२६'!L527+'नमुना नंबर.९ सन-२०२५-२०२६'!O527</f>
        <v>2132.331023234201</v>
      </c>
      <c r="Z456" s="34"/>
      <c r="AA456" s="34"/>
      <c r="AB456" s="34"/>
      <c r="AC456" s="34"/>
      <c r="AD456" s="34"/>
      <c r="AE456" s="106"/>
      <c r="AF456" s="114"/>
      <c r="AG456" s="10">
        <f t="shared" si="53"/>
        <v>16458</v>
      </c>
      <c r="AH456" s="16">
        <f>'नमुना नंबर.९ सन-२०२५-२०२६'!I527+0</f>
        <v>40</v>
      </c>
      <c r="AI456" s="16">
        <f>'नमुना नंबर.९ सन-२०२५-२०२६'!F527+0</f>
        <v>1302.331023234201</v>
      </c>
      <c r="AJ456" s="10">
        <f>'नमुना नंबर.९ सन-२०२५-२०२६'!I527+0</f>
        <v>40</v>
      </c>
      <c r="AK456" s="10">
        <f>'नमुना नंबर.९ सन-२०२५-२०२६'!I527+0</f>
        <v>40</v>
      </c>
      <c r="AL456" s="10">
        <f>'नमुना नंबर.९ सन-२०२५-२०२६'!O527+0</f>
        <v>750</v>
      </c>
      <c r="AM456" s="16">
        <f t="shared" si="54"/>
        <v>2132.331023234201</v>
      </c>
    </row>
    <row r="457" spans="2:44" ht="75" customHeight="1">
      <c r="B457" s="2">
        <v>80</v>
      </c>
      <c r="C457" s="31" t="s">
        <v>6</v>
      </c>
      <c r="D457" s="32"/>
      <c r="G457" s="84" t="s">
        <v>7</v>
      </c>
      <c r="H457" s="84" t="s">
        <v>138</v>
      </c>
      <c r="I457" s="2">
        <v>1956</v>
      </c>
      <c r="J457" s="33">
        <v>22</v>
      </c>
      <c r="K457" s="33">
        <v>14</v>
      </c>
      <c r="L457" s="34">
        <f t="shared" si="55"/>
        <v>308</v>
      </c>
      <c r="M457" s="35">
        <f t="shared" si="56"/>
        <v>28.624535315985131</v>
      </c>
      <c r="N457" s="52">
        <v>750</v>
      </c>
      <c r="O457" s="2">
        <v>0</v>
      </c>
      <c r="P457" s="35">
        <f t="shared" si="51"/>
        <v>21468.401486988849</v>
      </c>
      <c r="Q457" s="36">
        <v>1</v>
      </c>
      <c r="R457" s="35">
        <v>1</v>
      </c>
      <c r="S457" s="35">
        <f t="shared" si="57"/>
        <v>21468.401486988849</v>
      </c>
      <c r="T457" s="89">
        <v>1.6</v>
      </c>
      <c r="Y457" s="35">
        <f>'नमुना नंबर.९ सन-२०२५-२०२६'!F528+'नमुना नंबर.९ सन-२०२५-२०२६'!I528+'नमुना नंबर.९ सन-२०२५-२०२६'!L528+'नमुना नंबर.९ सन-२०२५-२०२६'!O528</f>
        <v>34.349442379182157</v>
      </c>
      <c r="Z457" s="34"/>
      <c r="AA457" s="34"/>
      <c r="AB457" s="34"/>
      <c r="AC457" s="34"/>
      <c r="AD457" s="34"/>
      <c r="AE457" s="106"/>
      <c r="AF457" s="116"/>
      <c r="AG457" s="11">
        <f t="shared" si="53"/>
        <v>750</v>
      </c>
      <c r="AH457" s="12">
        <f>'नमुना नंबर.९ सन-२०२५-२०२६'!I528+0</f>
        <v>0</v>
      </c>
      <c r="AI457" s="12">
        <f>'नमुना नंबर.९ सन-२०२५-२०२६'!F528+0</f>
        <v>34.349442379182157</v>
      </c>
      <c r="AJ457" s="11">
        <f>'नमुना नंबर.९ सन-२०२५-२०२६'!I528+0</f>
        <v>0</v>
      </c>
      <c r="AK457" s="11">
        <f>'नमुना नंबर.९ सन-२०२५-२०२६'!I528+0</f>
        <v>0</v>
      </c>
      <c r="AL457" s="11">
        <f>'नमुना नंबर.९ सन-२०२५-२०२६'!O528+0</f>
        <v>0</v>
      </c>
      <c r="AM457" s="12">
        <f t="shared" si="54"/>
        <v>34.349442379182157</v>
      </c>
      <c r="AN457" s="11"/>
      <c r="AO457" s="11"/>
      <c r="AP457" s="11"/>
      <c r="AQ457" s="11"/>
      <c r="AR457" s="11"/>
    </row>
    <row r="458" spans="2:44" ht="75" customHeight="1">
      <c r="B458" s="2">
        <v>543</v>
      </c>
      <c r="C458" s="31" t="s">
        <v>6</v>
      </c>
      <c r="D458" s="32"/>
      <c r="H458" s="84" t="s">
        <v>353</v>
      </c>
      <c r="I458" s="2">
        <v>2010</v>
      </c>
      <c r="J458" s="33">
        <v>18</v>
      </c>
      <c r="K458" s="33">
        <v>20</v>
      </c>
      <c r="L458" s="34">
        <f t="shared" si="55"/>
        <v>360</v>
      </c>
      <c r="M458" s="35">
        <f t="shared" si="56"/>
        <v>33.457249070631974</v>
      </c>
      <c r="N458" s="34">
        <v>750</v>
      </c>
      <c r="O458" s="2">
        <v>11088</v>
      </c>
      <c r="P458" s="35">
        <f t="shared" si="51"/>
        <v>396066.91449814133</v>
      </c>
      <c r="Q458" s="37">
        <v>0.85</v>
      </c>
      <c r="R458" s="35">
        <v>1</v>
      </c>
      <c r="S458" s="35">
        <f t="shared" si="57"/>
        <v>336656.87732342014</v>
      </c>
      <c r="T458" s="89">
        <v>0.75</v>
      </c>
      <c r="Y458" s="35">
        <f>'नमुना नंबर.९ सन-२०२५-२०२६'!F529+'नमुना नंबर.९ सन-२०२५-२०२६'!I529+'नमुना नंबर.९ सन-२०२५-२०२६'!L529+'नमुना नंबर.९ सन-२०२५-२०२६'!O529</f>
        <v>1062.492657992565</v>
      </c>
      <c r="Z458" s="34"/>
      <c r="AA458" s="34"/>
      <c r="AB458" s="34"/>
      <c r="AC458" s="34"/>
      <c r="AD458" s="34"/>
      <c r="AE458" s="106"/>
      <c r="AF458" s="114"/>
      <c r="AG458" s="9">
        <f t="shared" si="53"/>
        <v>11838</v>
      </c>
      <c r="AH458" s="13">
        <f>'नमुना नंबर.९ सन-२०२५-२०२६'!I529+0</f>
        <v>30</v>
      </c>
      <c r="AI458" s="13">
        <f>'नमुना नंबर.९ सन-२०२५-२०२६'!F529+0</f>
        <v>252.49265799256511</v>
      </c>
      <c r="AJ458" s="9">
        <f>'नमुना नंबर.९ सन-२०२५-२०२६'!I529+0</f>
        <v>30</v>
      </c>
      <c r="AK458" s="9">
        <f>'नमुना नंबर.९ सन-२०२५-२०२६'!I529+0</f>
        <v>30</v>
      </c>
      <c r="AL458" s="9">
        <f>'नमुना नंबर.९ सन-२०२५-२०२६'!O529+0</f>
        <v>750</v>
      </c>
      <c r="AM458" s="13">
        <f t="shared" si="54"/>
        <v>1062.492657992565</v>
      </c>
      <c r="AN458" s="9"/>
      <c r="AO458" s="9"/>
      <c r="AP458" s="9"/>
      <c r="AQ458" s="9"/>
      <c r="AR458" s="9"/>
    </row>
    <row r="459" spans="2:44" ht="75" customHeight="1">
      <c r="B459" s="2">
        <v>478</v>
      </c>
      <c r="C459" s="31" t="s">
        <v>92</v>
      </c>
      <c r="D459" s="32"/>
      <c r="G459" s="84" t="s">
        <v>7</v>
      </c>
      <c r="H459" s="84" t="s">
        <v>339</v>
      </c>
      <c r="I459" s="2">
        <v>1997</v>
      </c>
      <c r="J459" s="33">
        <v>22</v>
      </c>
      <c r="K459" s="33">
        <v>20</v>
      </c>
      <c r="L459" s="34">
        <f t="shared" si="55"/>
        <v>440</v>
      </c>
      <c r="M459" s="35">
        <f t="shared" si="56"/>
        <v>40.892193308550183</v>
      </c>
      <c r="N459" s="34">
        <v>750</v>
      </c>
      <c r="O459" s="2">
        <v>11088</v>
      </c>
      <c r="P459" s="35">
        <f t="shared" ref="P459:P522" si="58">M459*AG459</f>
        <v>484081.78438661707</v>
      </c>
      <c r="Q459" s="37">
        <v>0.85</v>
      </c>
      <c r="R459" s="35">
        <v>1</v>
      </c>
      <c r="S459" s="35">
        <f t="shared" si="57"/>
        <v>411469.51672862453</v>
      </c>
      <c r="T459" s="89">
        <v>0.75</v>
      </c>
      <c r="Y459" s="35">
        <f>'नमुना नंबर.९ सन-२०२५-२०२६'!F531+'नमुना नंबर.९ सन-२०२५-२०२६'!I531+'नमुना नंबर.९ सन-२०२५-२०२६'!L531+'नमुना नंबर.९ सन-२०२५-२०२६'!O531</f>
        <v>568.60213754646838</v>
      </c>
      <c r="Z459" s="34"/>
      <c r="AA459" s="34"/>
      <c r="AB459" s="34"/>
      <c r="AC459" s="34"/>
      <c r="AD459" s="34"/>
      <c r="AE459" s="106"/>
      <c r="AF459" s="114"/>
      <c r="AG459" s="10">
        <f t="shared" si="53"/>
        <v>11838</v>
      </c>
      <c r="AH459" s="16">
        <f>'नमुना नंबर.९ सन-२०२५-२०२६'!I531+0</f>
        <v>30</v>
      </c>
      <c r="AI459" s="16">
        <f>'नमुना नंबर.९ सन-२०२५-२०२६'!F531+0</f>
        <v>308.60213754646838</v>
      </c>
      <c r="AJ459" s="10">
        <f>'नमुना नंबर.९ सन-२०२५-२०२६'!I531+0</f>
        <v>30</v>
      </c>
      <c r="AK459" s="10">
        <f>'नमुना नंबर.९ सन-२०२५-२०२६'!I531+0</f>
        <v>30</v>
      </c>
      <c r="AL459" s="10">
        <f>'नमुना नंबर.९ सन-२०२५-२०२६'!O531+0</f>
        <v>200</v>
      </c>
      <c r="AM459" s="16">
        <f t="shared" si="54"/>
        <v>568.60213754646838</v>
      </c>
    </row>
    <row r="460" spans="2:44" ht="75" customHeight="1">
      <c r="B460" s="2">
        <v>449</v>
      </c>
      <c r="C460" s="31" t="s">
        <v>92</v>
      </c>
      <c r="D460" s="32"/>
      <c r="H460" s="84" t="s">
        <v>329</v>
      </c>
      <c r="I460" s="2">
        <v>2017</v>
      </c>
      <c r="J460" s="33">
        <v>26</v>
      </c>
      <c r="K460" s="33">
        <v>11</v>
      </c>
      <c r="L460" s="34">
        <f t="shared" si="55"/>
        <v>286</v>
      </c>
      <c r="M460" s="35">
        <f t="shared" si="56"/>
        <v>26.57992565055762</v>
      </c>
      <c r="N460" s="34">
        <v>750</v>
      </c>
      <c r="O460" s="2">
        <v>15708</v>
      </c>
      <c r="P460" s="35">
        <f t="shared" si="58"/>
        <v>437452.41635687731</v>
      </c>
      <c r="Q460" s="37">
        <v>1</v>
      </c>
      <c r="R460" s="35">
        <v>1</v>
      </c>
      <c r="S460" s="35">
        <f t="shared" si="57"/>
        <v>437452.41635687731</v>
      </c>
      <c r="T460" s="89">
        <v>0.85</v>
      </c>
      <c r="Y460" s="35">
        <f>'नमुना नंबर.९ सन-२०२५-२०२६'!F532+'नमुना नंबर.९ सन-२०२५-२०२६'!I532+'नमुना नंबर.९ सन-२०२५-२०२६'!L532+'नमुना नंबर.९ सन-२०२५-२०२६'!O532</f>
        <v>611.83455390334575</v>
      </c>
      <c r="Z460" s="34"/>
      <c r="AA460" s="34"/>
      <c r="AB460" s="34"/>
      <c r="AC460" s="34"/>
      <c r="AD460" s="34"/>
      <c r="AE460" s="106"/>
      <c r="AF460" s="114"/>
      <c r="AG460" s="9">
        <f t="shared" si="53"/>
        <v>16458</v>
      </c>
      <c r="AH460" s="13">
        <f>'नमुना नंबर.९ सन-२०२५-२०२६'!I532+0</f>
        <v>20</v>
      </c>
      <c r="AI460" s="13">
        <f>'नमुना नंबर.९ सन-२०२५-२०२६'!F532+0</f>
        <v>371.83455390334569</v>
      </c>
      <c r="AJ460" s="9">
        <f>'नमुना नंबर.९ सन-२०२५-२०२६'!I532+0</f>
        <v>20</v>
      </c>
      <c r="AK460" s="9">
        <f>'नमुना नंबर.९ सन-२०२५-२०२६'!I532+0</f>
        <v>20</v>
      </c>
      <c r="AL460" s="9">
        <f>'नमुना नंबर.९ सन-२०२५-२०२६'!O532+0</f>
        <v>200</v>
      </c>
      <c r="AM460" s="13">
        <f t="shared" si="54"/>
        <v>611.83455390334575</v>
      </c>
      <c r="AN460" s="9"/>
      <c r="AO460" s="9"/>
      <c r="AP460" s="9"/>
      <c r="AQ460" s="9"/>
      <c r="AR460" s="9"/>
    </row>
    <row r="461" spans="2:44" ht="75" customHeight="1">
      <c r="B461" s="2">
        <v>534</v>
      </c>
      <c r="C461" s="31" t="s">
        <v>92</v>
      </c>
      <c r="D461" s="32"/>
      <c r="G461" s="151" t="s">
        <v>7</v>
      </c>
      <c r="H461" s="84" t="s">
        <v>269</v>
      </c>
      <c r="I461" s="2">
        <v>2007</v>
      </c>
      <c r="J461" s="33">
        <v>21</v>
      </c>
      <c r="K461" s="33">
        <v>21</v>
      </c>
      <c r="L461" s="34">
        <f t="shared" si="55"/>
        <v>441</v>
      </c>
      <c r="M461" s="35">
        <f t="shared" si="56"/>
        <v>40.985130111524164</v>
      </c>
      <c r="N461" s="34">
        <v>750</v>
      </c>
      <c r="O461" s="2">
        <v>11088</v>
      </c>
      <c r="P461" s="35">
        <f t="shared" si="58"/>
        <v>485181.97026022302</v>
      </c>
      <c r="Q461" s="37">
        <v>0.85</v>
      </c>
      <c r="R461" s="35">
        <v>1</v>
      </c>
      <c r="S461" s="35">
        <f t="shared" si="57"/>
        <v>412404.67472118954</v>
      </c>
      <c r="T461" s="89">
        <v>0.75</v>
      </c>
      <c r="Y461" s="35">
        <f>'नमुना नंबर.९ सन-२०२५-२०२६'!F533+'नमुना नंबर.९ सन-२०२५-२०२६'!I533+'नमुना नंबर.९ सन-२०२५-२०२६'!L533+'नमुना नंबर.९ सन-२०२५-२०२६'!O533</f>
        <v>569.30350604089222</v>
      </c>
      <c r="Z461" s="34"/>
      <c r="AA461" s="34"/>
      <c r="AB461" s="34"/>
      <c r="AC461" s="34"/>
      <c r="AD461" s="34"/>
      <c r="AE461" s="106"/>
      <c r="AF461" s="117"/>
      <c r="AG461" s="14">
        <f t="shared" si="53"/>
        <v>11838</v>
      </c>
      <c r="AH461" s="15">
        <f>'नमुना नंबर.९ सन-२०२५-२०२६'!I533+0</f>
        <v>30</v>
      </c>
      <c r="AI461" s="15">
        <f>'नमुना नंबर.९ सन-२०२५-२०२६'!F533+0</f>
        <v>309.30350604089216</v>
      </c>
      <c r="AJ461" s="14">
        <f>'नमुना नंबर.९ सन-२०२५-२०२६'!I533+0</f>
        <v>30</v>
      </c>
      <c r="AK461" s="14">
        <f>'नमुना नंबर.९ सन-२०२५-२०२६'!I533+0</f>
        <v>30</v>
      </c>
      <c r="AL461" s="14">
        <f>'नमुना नंबर.९ सन-२०२५-२०२६'!O533+0</f>
        <v>200</v>
      </c>
      <c r="AM461" s="15">
        <f t="shared" si="54"/>
        <v>569.30350604089222</v>
      </c>
      <c r="AN461" s="14"/>
      <c r="AO461" s="14"/>
      <c r="AP461" s="14"/>
      <c r="AQ461" s="14"/>
      <c r="AR461" s="14"/>
    </row>
    <row r="462" spans="2:44" ht="75" customHeight="1">
      <c r="B462" s="2">
        <v>290</v>
      </c>
      <c r="C462" s="31" t="s">
        <v>6</v>
      </c>
      <c r="D462" s="32"/>
      <c r="G462" s="84" t="s">
        <v>7</v>
      </c>
      <c r="H462" s="84" t="s">
        <v>275</v>
      </c>
      <c r="I462" s="2">
        <v>1976</v>
      </c>
      <c r="J462" s="33">
        <v>28</v>
      </c>
      <c r="K462" s="33">
        <v>12</v>
      </c>
      <c r="L462" s="34">
        <f t="shared" si="55"/>
        <v>336</v>
      </c>
      <c r="M462" s="35">
        <f t="shared" si="56"/>
        <v>31.226765799256505</v>
      </c>
      <c r="N462" s="34">
        <v>750</v>
      </c>
      <c r="O462" s="2">
        <v>11088</v>
      </c>
      <c r="P462" s="35">
        <f t="shared" si="58"/>
        <v>369662.4535315985</v>
      </c>
      <c r="Q462" s="37">
        <v>0.85</v>
      </c>
      <c r="R462" s="35">
        <v>1</v>
      </c>
      <c r="S462" s="35">
        <f t="shared" si="57"/>
        <v>314213.08550185873</v>
      </c>
      <c r="T462" s="89">
        <v>0.75</v>
      </c>
      <c r="Y462" s="35">
        <f>'नमुना नंबर.९ सन-२०२५-२०२६'!F534+'नमुना नंबर.९ सन-२०२५-२०२६'!I534+'नमुना नंबर.९ सन-२०२५-२०२६'!L534+'नमुना नंबर.९ सन-२०२५-२०२६'!O534</f>
        <v>1025.6598141263939</v>
      </c>
      <c r="Z462" s="34"/>
      <c r="AA462" s="34"/>
      <c r="AB462" s="34"/>
      <c r="AC462" s="34"/>
      <c r="AD462" s="34"/>
      <c r="AE462" s="108" t="s">
        <v>1048</v>
      </c>
      <c r="AF462" s="117"/>
      <c r="AG462" s="14">
        <f t="shared" si="53"/>
        <v>11838</v>
      </c>
      <c r="AH462" s="15">
        <f>'नमुना नंबर.९ सन-२०२५-२०२६'!I534+0</f>
        <v>20</v>
      </c>
      <c r="AI462" s="15">
        <f>'नमुना नंबर.९ सन-२०२५-२०२६'!F534+0</f>
        <v>235.65981412639405</v>
      </c>
      <c r="AJ462" s="14">
        <f>'नमुना नंबर.९ सन-२०२५-२०२६'!I534+0</f>
        <v>20</v>
      </c>
      <c r="AK462" s="14">
        <f>'नमुना नंबर.९ सन-२०२५-२०२६'!I534+0</f>
        <v>20</v>
      </c>
      <c r="AL462" s="14">
        <f>'नमुना नंबर.९ सन-२०२५-२०२६'!O534+0</f>
        <v>750</v>
      </c>
      <c r="AM462" s="15">
        <f t="shared" si="54"/>
        <v>1025.6598141263939</v>
      </c>
      <c r="AN462" s="14"/>
      <c r="AO462" s="14"/>
      <c r="AP462" s="14"/>
      <c r="AQ462" s="14"/>
      <c r="AR462" s="14"/>
    </row>
    <row r="463" spans="2:44" ht="75" customHeight="1">
      <c r="B463" s="2">
        <v>178</v>
      </c>
      <c r="C463" s="31" t="s">
        <v>6</v>
      </c>
      <c r="D463" s="32"/>
      <c r="G463" s="34"/>
      <c r="H463" s="84" t="s">
        <v>223</v>
      </c>
      <c r="I463" s="2">
        <v>2016</v>
      </c>
      <c r="J463" s="33">
        <v>13</v>
      </c>
      <c r="K463" s="33">
        <v>19</v>
      </c>
      <c r="L463" s="34">
        <f t="shared" si="55"/>
        <v>247</v>
      </c>
      <c r="M463" s="35">
        <f t="shared" si="56"/>
        <v>22.955390334572492</v>
      </c>
      <c r="N463" s="34">
        <v>750</v>
      </c>
      <c r="O463" s="2">
        <v>15708</v>
      </c>
      <c r="P463" s="35">
        <f t="shared" si="58"/>
        <v>377799.81412639405</v>
      </c>
      <c r="Q463" s="37">
        <v>0.95</v>
      </c>
      <c r="R463" s="35">
        <v>1</v>
      </c>
      <c r="S463" s="35">
        <f t="shared" si="57"/>
        <v>358909.8234200743</v>
      </c>
      <c r="T463" s="89">
        <v>0.85</v>
      </c>
      <c r="Y463" s="35">
        <f>'नमुना नंबर.९ सन-२०२५-२०२६'!F535+'नमुना नंबर.९ सन-२०२५-२०२६'!I535+'नमुना नंबर.९ सन-२०२५-२०२६'!L535+'नमुना नंबर.९ सन-२०२५-२०२६'!O535</f>
        <v>1095.0733499070632</v>
      </c>
      <c r="Z463" s="34"/>
      <c r="AA463" s="34"/>
      <c r="AB463" s="34"/>
      <c r="AC463" s="34"/>
      <c r="AD463" s="34"/>
      <c r="AE463" s="106"/>
      <c r="AF463" s="114"/>
      <c r="AG463" s="9">
        <f t="shared" si="53"/>
        <v>16458</v>
      </c>
      <c r="AH463" s="13">
        <f>'नमुना नंबर.९ सन-२०२५-२०२६'!I535+0</f>
        <v>20</v>
      </c>
      <c r="AI463" s="13">
        <f>'नमुना नंबर.९ सन-२०२५-२०२६'!F535+0</f>
        <v>305.07334990706318</v>
      </c>
      <c r="AJ463" s="9">
        <f>'नमुना नंबर.९ सन-२०२५-२०२६'!I535+0</f>
        <v>20</v>
      </c>
      <c r="AK463" s="9">
        <f>'नमुना नंबर.९ सन-२०२५-२०२६'!I535+0</f>
        <v>20</v>
      </c>
      <c r="AL463" s="9">
        <f>'नमुना नंबर.९ सन-२०२५-२०२६'!O535+0</f>
        <v>750</v>
      </c>
      <c r="AM463" s="13">
        <f t="shared" si="54"/>
        <v>1095.0733499070632</v>
      </c>
      <c r="AN463" s="9"/>
      <c r="AO463" s="9"/>
      <c r="AP463" s="9"/>
      <c r="AQ463" s="9"/>
      <c r="AR463" s="9"/>
    </row>
    <row r="464" spans="2:44" ht="75" customHeight="1">
      <c r="B464" s="2">
        <v>498</v>
      </c>
      <c r="C464" s="31" t="s">
        <v>92</v>
      </c>
      <c r="D464" s="32"/>
      <c r="H464" s="84" t="s">
        <v>336</v>
      </c>
      <c r="I464" s="2">
        <v>1997</v>
      </c>
      <c r="J464" s="33">
        <v>18</v>
      </c>
      <c r="K464" s="33">
        <v>15</v>
      </c>
      <c r="L464" s="34">
        <f t="shared" si="55"/>
        <v>270</v>
      </c>
      <c r="M464" s="35">
        <f t="shared" si="56"/>
        <v>25.092936802973977</v>
      </c>
      <c r="N464" s="34">
        <v>750</v>
      </c>
      <c r="O464" s="2">
        <v>15708</v>
      </c>
      <c r="P464" s="35">
        <f t="shared" si="58"/>
        <v>412979.55390334572</v>
      </c>
      <c r="Q464" s="37">
        <v>0.7</v>
      </c>
      <c r="R464" s="35">
        <v>1</v>
      </c>
      <c r="S464" s="35">
        <f t="shared" si="57"/>
        <v>289085.68773234199</v>
      </c>
      <c r="T464" s="89">
        <v>0.85</v>
      </c>
      <c r="Y464" s="35">
        <f>'नमुना नंबर.९ सन-२०२५-२०२६'!F536+'नमुना नंबर.९ सन-२०२५-२०२६'!I536+'नमुना नंबर.९ सन-२०२५-२०२६'!L536+'नमुना नंबर.९ सन-२०२५-२०२६'!O536</f>
        <v>285.72283457249068</v>
      </c>
      <c r="Z464" s="34"/>
      <c r="AA464" s="34"/>
      <c r="AB464" s="34"/>
      <c r="AC464" s="34"/>
      <c r="AD464" s="34"/>
      <c r="AE464" s="106"/>
      <c r="AF464" s="116"/>
      <c r="AG464" s="11">
        <f t="shared" si="53"/>
        <v>16458</v>
      </c>
      <c r="AH464" s="12">
        <f>'नमुना नंबर.९ सन-२०२५-२०२६'!I536+0</f>
        <v>20</v>
      </c>
      <c r="AI464" s="12">
        <f>'नमुना नंबर.९ सन-२०२५-२०२६'!F536+0</f>
        <v>245.72283457249065</v>
      </c>
      <c r="AJ464" s="11">
        <f>'नमुना नंबर.९ सन-२०२५-२०२६'!I536+0</f>
        <v>20</v>
      </c>
      <c r="AK464" s="11">
        <f>'नमुना नंबर.९ सन-२०२५-२०२६'!I536+0</f>
        <v>20</v>
      </c>
      <c r="AL464" s="11">
        <f>'नमुना नंबर.९ सन-२०२५-२०२६'!O536+0</f>
        <v>0</v>
      </c>
      <c r="AM464" s="12">
        <f t="shared" si="54"/>
        <v>285.72283457249068</v>
      </c>
      <c r="AN464" s="11"/>
      <c r="AO464" s="11"/>
      <c r="AP464" s="11"/>
      <c r="AQ464" s="11"/>
      <c r="AR464" s="11"/>
    </row>
    <row r="465" spans="2:44" ht="75" customHeight="1">
      <c r="B465" s="2">
        <v>115</v>
      </c>
      <c r="C465" s="31" t="s">
        <v>6</v>
      </c>
      <c r="D465" s="32"/>
      <c r="G465" s="151" t="s">
        <v>7</v>
      </c>
      <c r="H465" s="84" t="s">
        <v>188</v>
      </c>
      <c r="I465" s="2">
        <v>2016</v>
      </c>
      <c r="J465" s="33">
        <v>13</v>
      </c>
      <c r="K465" s="33">
        <v>24</v>
      </c>
      <c r="L465" s="34">
        <f t="shared" si="55"/>
        <v>312</v>
      </c>
      <c r="M465" s="35">
        <f t="shared" si="56"/>
        <v>28.996282527881043</v>
      </c>
      <c r="N465" s="34">
        <v>750</v>
      </c>
      <c r="O465" s="2">
        <v>15708</v>
      </c>
      <c r="P465" s="35">
        <f t="shared" si="58"/>
        <v>477220.81784386619</v>
      </c>
      <c r="Q465" s="37">
        <v>1</v>
      </c>
      <c r="R465" s="35">
        <v>1</v>
      </c>
      <c r="S465" s="35">
        <f t="shared" si="57"/>
        <v>477220.81784386619</v>
      </c>
      <c r="T465" s="89">
        <v>0.85</v>
      </c>
      <c r="Y465" s="35">
        <f>'नमुना नंबर.९ सन-२०२५-२०२६'!F538+'नमुना नंबर.९ सन-२०२५-२०२६'!I538+'नमुना नंबर.९ सन-२०२५-२०२६'!L538+'नमुना नंबर.९ सन-२०२५-२०२६'!O538</f>
        <v>1215.6376951672862</v>
      </c>
      <c r="Z465" s="34"/>
      <c r="AA465" s="34"/>
      <c r="AB465" s="34"/>
      <c r="AC465" s="34"/>
      <c r="AD465" s="34"/>
      <c r="AE465" s="106"/>
      <c r="AF465" s="114"/>
      <c r="AG465" s="10">
        <f t="shared" si="53"/>
        <v>16458</v>
      </c>
      <c r="AH465" s="16">
        <f>'नमुना नंबर.९ सन-२०२५-२०२६'!I538+0</f>
        <v>30</v>
      </c>
      <c r="AI465" s="16">
        <f>'नमुना नंबर.९ सन-२०२५-२०२६'!F538+0</f>
        <v>405.63769516728627</v>
      </c>
      <c r="AJ465" s="10">
        <f>'नमुना नंबर.९ सन-२०२५-२०२६'!I538+0</f>
        <v>30</v>
      </c>
      <c r="AK465" s="10">
        <f>'नमुना नंबर.९ सन-२०२५-२०२६'!I538+0</f>
        <v>30</v>
      </c>
      <c r="AL465" s="10">
        <f>'नमुना नंबर.९ सन-२०२५-२०२६'!O538+0</f>
        <v>750</v>
      </c>
      <c r="AM465" s="16">
        <f t="shared" si="54"/>
        <v>1215.6376951672862</v>
      </c>
    </row>
    <row r="466" spans="2:44" ht="75" customHeight="1">
      <c r="B466" s="2">
        <v>204</v>
      </c>
      <c r="C466" s="31" t="s">
        <v>6</v>
      </c>
      <c r="D466" s="32"/>
      <c r="G466" s="84" t="s">
        <v>7</v>
      </c>
      <c r="H466" s="84" t="s">
        <v>232</v>
      </c>
      <c r="I466" s="2">
        <v>1977</v>
      </c>
      <c r="J466" s="33">
        <v>28</v>
      </c>
      <c r="K466" s="33">
        <v>21</v>
      </c>
      <c r="L466" s="34">
        <f t="shared" si="55"/>
        <v>588</v>
      </c>
      <c r="M466" s="35">
        <f t="shared" si="56"/>
        <v>54.646840148698885</v>
      </c>
      <c r="N466" s="34">
        <v>750</v>
      </c>
      <c r="O466" s="2">
        <v>11088</v>
      </c>
      <c r="P466" s="35">
        <f t="shared" si="58"/>
        <v>646909.29368029744</v>
      </c>
      <c r="Q466" s="37">
        <v>0.85</v>
      </c>
      <c r="R466" s="35">
        <v>1</v>
      </c>
      <c r="S466" s="35">
        <f t="shared" si="57"/>
        <v>549872.89962825284</v>
      </c>
      <c r="T466" s="89">
        <v>0.75</v>
      </c>
      <c r="Y466" s="35">
        <f>'नमुना नंबर.९ सन-२०२५-२०२६'!F539+'नमुना नंबर.९ सन-२०२५-२०२६'!I539+'नमुना नंबर.९ सन-२०२५-२०२६'!L539+'नमुना नंबर.९ सन-२०२५-२०२६'!O539</f>
        <v>1222.4046747211896</v>
      </c>
      <c r="Z466" s="34"/>
      <c r="AA466" s="34"/>
      <c r="AB466" s="34"/>
      <c r="AC466" s="34"/>
      <c r="AD466" s="34"/>
      <c r="AE466" s="106"/>
      <c r="AF466" s="117"/>
      <c r="AG466" s="14">
        <f t="shared" si="53"/>
        <v>11838</v>
      </c>
      <c r="AH466" s="15">
        <f>'नमुना नंबर.९ सन-२०२५-२०२६'!I539+0</f>
        <v>30</v>
      </c>
      <c r="AI466" s="15">
        <f>'नमुना नंबर.९ सन-२०२५-२०२६'!F539+0</f>
        <v>412.40467472118962</v>
      </c>
      <c r="AJ466" s="14">
        <f>'नमुना नंबर.९ सन-२०२५-२०२६'!I539+0</f>
        <v>30</v>
      </c>
      <c r="AK466" s="14">
        <f>'नमुना नंबर.९ सन-२०२५-२०२६'!I539+0</f>
        <v>30</v>
      </c>
      <c r="AL466" s="14">
        <f>'नमुना नंबर.९ सन-२०२५-२०२६'!O539+0</f>
        <v>750</v>
      </c>
      <c r="AM466" s="15">
        <f t="shared" si="54"/>
        <v>1222.4046747211896</v>
      </c>
      <c r="AN466" s="14"/>
      <c r="AO466" s="14"/>
      <c r="AP466" s="14"/>
      <c r="AQ466" s="14"/>
      <c r="AR466" s="14"/>
    </row>
    <row r="467" spans="2:44" ht="75" customHeight="1">
      <c r="B467" s="2">
        <v>616</v>
      </c>
      <c r="C467" s="31" t="s">
        <v>6</v>
      </c>
      <c r="D467" s="32"/>
      <c r="G467" s="34"/>
      <c r="H467" s="84" t="s">
        <v>848</v>
      </c>
      <c r="I467" s="2">
        <v>2022</v>
      </c>
      <c r="J467" s="33">
        <v>20</v>
      </c>
      <c r="K467" s="33">
        <v>20</v>
      </c>
      <c r="L467" s="34">
        <f t="shared" si="55"/>
        <v>400</v>
      </c>
      <c r="M467" s="35">
        <f t="shared" si="56"/>
        <v>37.174721189591082</v>
      </c>
      <c r="N467" s="34">
        <v>750</v>
      </c>
      <c r="O467" s="2">
        <v>15708</v>
      </c>
      <c r="P467" s="77">
        <f t="shared" si="58"/>
        <v>611821.56133828999</v>
      </c>
      <c r="Q467" s="78">
        <v>0.95</v>
      </c>
      <c r="R467" s="77">
        <v>1</v>
      </c>
      <c r="S467" s="77">
        <f t="shared" si="57"/>
        <v>581230.48327137541</v>
      </c>
      <c r="T467" s="89">
        <v>0.85</v>
      </c>
      <c r="Y467" s="35">
        <f>'नमुना नंबर.९ सन-२०२५-२०२६'!F540+'नमुना नंबर.९ सन-२०२५-२०२६'!I540+'नमुना नंबर.९ सन-२०२५-२०२६'!L540+'नमुना नंबर.९ सन-२०२५-२०२६'!O540</f>
        <v>754.04591078066915</v>
      </c>
      <c r="Z467" s="34"/>
      <c r="AA467" s="34"/>
      <c r="AB467" s="34"/>
      <c r="AC467" s="34"/>
      <c r="AD467" s="34"/>
      <c r="AE467" s="106"/>
      <c r="AF467" s="114"/>
      <c r="AG467" s="10">
        <f t="shared" si="53"/>
        <v>16458</v>
      </c>
      <c r="AH467" s="16">
        <f>'नमुना नंबर.९ सन-२०२५-२०२६'!I540+0</f>
        <v>30</v>
      </c>
      <c r="AI467" s="16">
        <f>'नमुना नंबर.९ सन-२०२५-२०२६'!F540+0</f>
        <v>494.04591078066909</v>
      </c>
      <c r="AJ467" s="10">
        <f>'नमुना नंबर.९ सन-२०२५-२०२६'!I540+0</f>
        <v>30</v>
      </c>
      <c r="AK467" s="10">
        <f>'नमुना नंबर.९ सन-२०२५-२०२६'!I540+0</f>
        <v>30</v>
      </c>
      <c r="AL467" s="10">
        <f>'नमुना नंबर.९ सन-२०२५-२०२६'!O540+0</f>
        <v>200</v>
      </c>
      <c r="AM467" s="16">
        <f t="shared" si="54"/>
        <v>754.04591078066915</v>
      </c>
    </row>
    <row r="468" spans="2:44" ht="75" customHeight="1">
      <c r="B468" s="2">
        <v>196</v>
      </c>
      <c r="C468" s="31" t="s">
        <v>6</v>
      </c>
      <c r="D468" s="32"/>
      <c r="G468" s="84" t="s">
        <v>7</v>
      </c>
      <c r="H468" s="84" t="s">
        <v>225</v>
      </c>
      <c r="I468" s="2">
        <v>1987</v>
      </c>
      <c r="J468" s="33">
        <v>20</v>
      </c>
      <c r="K468" s="33">
        <v>30</v>
      </c>
      <c r="L468" s="34">
        <f t="shared" si="55"/>
        <v>600</v>
      </c>
      <c r="M468" s="35">
        <f t="shared" si="56"/>
        <v>55.762081784386616</v>
      </c>
      <c r="N468" s="34">
        <v>750</v>
      </c>
      <c r="O468" s="2">
        <v>11088</v>
      </c>
      <c r="P468" s="35">
        <f t="shared" si="58"/>
        <v>660111.52416356874</v>
      </c>
      <c r="Q468" s="37">
        <v>0.85</v>
      </c>
      <c r="R468" s="35">
        <v>1</v>
      </c>
      <c r="S468" s="35">
        <f t="shared" si="57"/>
        <v>561094.79553903337</v>
      </c>
      <c r="T468" s="89">
        <v>0.75</v>
      </c>
      <c r="Y468" s="35">
        <f>'नमुना नंबर.९ सन-२०२५-२०२६'!F541+'नमुना नंबर.९ सन-२०२५-२०२६'!I541+'नमुना नंबर.९ सन-२०२५-२०२६'!L541+'नमुना नंबर.९ सन-२०२५-२०२६'!O541</f>
        <v>1230.8210966542752</v>
      </c>
      <c r="Z468" s="34"/>
      <c r="AA468" s="34"/>
      <c r="AB468" s="34"/>
      <c r="AC468" s="34"/>
      <c r="AD468" s="34"/>
      <c r="AE468" s="106"/>
      <c r="AF468" s="114"/>
      <c r="AG468" s="9">
        <f t="shared" si="53"/>
        <v>11838</v>
      </c>
      <c r="AH468" s="13">
        <f>'नमुना नंबर.९ सन-२०२५-२०२६'!I541+0</f>
        <v>30</v>
      </c>
      <c r="AI468" s="13">
        <f>'नमुना नंबर.९ सन-२०२५-२०२६'!F541+0</f>
        <v>420.82109665427504</v>
      </c>
      <c r="AJ468" s="9">
        <f>'नमुना नंबर.९ सन-२०२५-२०२६'!I541+0</f>
        <v>30</v>
      </c>
      <c r="AK468" s="9">
        <f>'नमुना नंबर.९ सन-२०२५-२०२६'!I541+0</f>
        <v>30</v>
      </c>
      <c r="AL468" s="9">
        <f>'नमुना नंबर.९ सन-२०२५-२०२६'!O541+0</f>
        <v>750</v>
      </c>
      <c r="AM468" s="13">
        <f t="shared" si="54"/>
        <v>1230.8210966542752</v>
      </c>
      <c r="AN468" s="9"/>
      <c r="AO468" s="9"/>
      <c r="AP468" s="9"/>
      <c r="AQ468" s="9"/>
      <c r="AR468" s="9"/>
    </row>
    <row r="469" spans="2:44" ht="75" customHeight="1">
      <c r="B469" s="2">
        <v>501</v>
      </c>
      <c r="C469" s="31" t="s">
        <v>92</v>
      </c>
      <c r="D469" s="32"/>
      <c r="G469" s="34"/>
      <c r="H469" s="84" t="s">
        <v>336</v>
      </c>
      <c r="I469" s="2">
        <v>1997</v>
      </c>
      <c r="J469" s="33">
        <v>18</v>
      </c>
      <c r="K469" s="33">
        <v>15</v>
      </c>
      <c r="L469" s="34">
        <f t="shared" si="55"/>
        <v>270</v>
      </c>
      <c r="M469" s="35">
        <f t="shared" si="56"/>
        <v>25.092936802973977</v>
      </c>
      <c r="N469" s="34">
        <v>750</v>
      </c>
      <c r="O469" s="2">
        <v>15708</v>
      </c>
      <c r="P469" s="35">
        <f t="shared" si="58"/>
        <v>412979.55390334572</v>
      </c>
      <c r="Q469" s="37">
        <v>0.7</v>
      </c>
      <c r="R469" s="35">
        <v>1</v>
      </c>
      <c r="S469" s="35">
        <f t="shared" si="57"/>
        <v>289085.68773234199</v>
      </c>
      <c r="T469" s="89">
        <v>0.85</v>
      </c>
      <c r="Y469" s="35">
        <f>'नमुना नंबर.९ सन-२०२५-२०२६'!F542+'नमुना नंबर.९ सन-२०२५-२०२६'!I542+'नमुना नंबर.९ सन-२०२५-२०२६'!L542+'नमुना नंबर.९ सन-२०२५-२०२६'!O542</f>
        <v>285.72283457249068</v>
      </c>
      <c r="Z469" s="34"/>
      <c r="AA469" s="34"/>
      <c r="AB469" s="34"/>
      <c r="AC469" s="34"/>
      <c r="AD469" s="34"/>
      <c r="AE469" s="106"/>
      <c r="AF469" s="117"/>
      <c r="AG469" s="14">
        <f t="shared" si="53"/>
        <v>16458</v>
      </c>
      <c r="AH469" s="15">
        <f>'नमुना नंबर.९ सन-२०२५-२०२६'!I542+0</f>
        <v>20</v>
      </c>
      <c r="AI469" s="15">
        <f>'नमुना नंबर.९ सन-२०२५-२०२६'!F542+0</f>
        <v>245.72283457249065</v>
      </c>
      <c r="AJ469" s="14">
        <f>'नमुना नंबर.९ सन-२०२५-२०२६'!I542+0</f>
        <v>20</v>
      </c>
      <c r="AK469" s="14">
        <f>'नमुना नंबर.९ सन-२०२५-२०२६'!I542+0</f>
        <v>20</v>
      </c>
      <c r="AL469" s="14">
        <f>'नमुना नंबर.९ सन-२०२५-२०२६'!O542+0</f>
        <v>0</v>
      </c>
      <c r="AM469" s="15">
        <f t="shared" si="54"/>
        <v>285.72283457249068</v>
      </c>
      <c r="AN469" s="14"/>
      <c r="AO469" s="14"/>
      <c r="AP469" s="14"/>
      <c r="AQ469" s="14"/>
      <c r="AR469" s="14"/>
    </row>
    <row r="470" spans="2:44" ht="75" customHeight="1">
      <c r="B470" s="2">
        <v>190</v>
      </c>
      <c r="C470" s="31" t="s">
        <v>6</v>
      </c>
      <c r="D470" s="32"/>
      <c r="G470" s="34"/>
      <c r="H470" s="84" t="s">
        <v>877</v>
      </c>
      <c r="I470" s="2">
        <v>2022</v>
      </c>
      <c r="J470" s="33">
        <v>25</v>
      </c>
      <c r="K470" s="33">
        <v>18</v>
      </c>
      <c r="L470" s="34">
        <f t="shared" si="55"/>
        <v>450</v>
      </c>
      <c r="M470" s="35">
        <f t="shared" si="56"/>
        <v>41.82156133828996</v>
      </c>
      <c r="N470" s="34">
        <v>750</v>
      </c>
      <c r="O470" s="2">
        <v>15708</v>
      </c>
      <c r="P470" s="35">
        <f t="shared" si="58"/>
        <v>688299.2565055762</v>
      </c>
      <c r="Q470" s="37">
        <v>1</v>
      </c>
      <c r="R470" s="35">
        <v>1</v>
      </c>
      <c r="S470" s="35">
        <f t="shared" si="57"/>
        <v>688299.2565055762</v>
      </c>
      <c r="T470" s="89">
        <v>0.85</v>
      </c>
      <c r="Y470" s="35">
        <f>'नमुना नंबर.९ सन-२०२५-२०२६'!F543+'नमुना नंबर.९ सन-२०२५-२०२६'!I543+'नमुना नंबर.९ सन-२०२५-२०२६'!L543+'नमुना नंबर.९ सन-२०२५-२०२६'!O543</f>
        <v>1395.0543680297396</v>
      </c>
      <c r="Z470" s="34"/>
      <c r="AA470" s="34"/>
      <c r="AB470" s="34"/>
      <c r="AC470" s="34"/>
      <c r="AD470" s="34"/>
      <c r="AE470" s="106"/>
      <c r="AF470" s="114"/>
      <c r="AG470" s="10">
        <f t="shared" si="53"/>
        <v>16458</v>
      </c>
      <c r="AH470" s="16">
        <f>'नमुना नंबर.९ सन-२०२५-२०२६'!I543+0</f>
        <v>30</v>
      </c>
      <c r="AI470" s="16">
        <f>'नमुना नंबर.९ सन-२०२५-२०२६'!F543+0</f>
        <v>585.05436802973975</v>
      </c>
      <c r="AJ470" s="10">
        <f>'नमुना नंबर.९ सन-२०२५-२०२६'!I543+0</f>
        <v>30</v>
      </c>
      <c r="AK470" s="10">
        <f>'नमुना नंबर.९ सन-२०२५-२०२६'!I543+0</f>
        <v>30</v>
      </c>
      <c r="AL470" s="10">
        <f>'नमुना नंबर.९ सन-२०२५-२०२६'!O543+0</f>
        <v>750</v>
      </c>
      <c r="AM470" s="16">
        <f t="shared" si="54"/>
        <v>1395.0543680297396</v>
      </c>
    </row>
    <row r="471" spans="2:44" ht="75" customHeight="1">
      <c r="B471" s="2"/>
      <c r="C471" s="31" t="s">
        <v>6</v>
      </c>
      <c r="D471" s="32"/>
      <c r="G471" s="84" t="s">
        <v>7</v>
      </c>
      <c r="H471" s="84" t="s">
        <v>228</v>
      </c>
      <c r="I471" s="2">
        <v>2006</v>
      </c>
      <c r="J471" s="33">
        <v>12</v>
      </c>
      <c r="K471" s="33">
        <v>17</v>
      </c>
      <c r="L471" s="34">
        <f t="shared" si="55"/>
        <v>204</v>
      </c>
      <c r="M471" s="35">
        <f t="shared" si="56"/>
        <v>18.959107806691449</v>
      </c>
      <c r="N471" s="34">
        <v>750</v>
      </c>
      <c r="O471" s="2">
        <v>11088</v>
      </c>
      <c r="P471" s="35">
        <f t="shared" si="58"/>
        <v>224437.91821561338</v>
      </c>
      <c r="Q471" s="37">
        <v>0.85</v>
      </c>
      <c r="R471" s="35">
        <v>1</v>
      </c>
      <c r="S471" s="35">
        <f t="shared" si="57"/>
        <v>190772.23048327136</v>
      </c>
      <c r="T471" s="89">
        <v>0.75</v>
      </c>
      <c r="Y471" s="35">
        <f>'नमुना नंबर.९ सन-२०२५-२०२६'!F545+'नमुना नंबर.९ सन-२०२५-२०२६'!I545+'नमुना नंबर.९ सन-२०२५-२०२६'!L545+'नमुना नंबर.९ सन-२०२५-२०२६'!O545</f>
        <v>403.0791728624535</v>
      </c>
      <c r="Z471" s="34"/>
      <c r="AA471" s="34"/>
      <c r="AB471" s="34"/>
      <c r="AC471" s="34"/>
      <c r="AD471" s="34"/>
      <c r="AE471" s="108" t="s">
        <v>1147</v>
      </c>
      <c r="AF471" s="114"/>
      <c r="AG471" s="10">
        <f t="shared" si="53"/>
        <v>11838</v>
      </c>
      <c r="AH471" s="16">
        <f>'नमुना नंबर.९ सन-२०२५-२०२६'!I545+0</f>
        <v>30</v>
      </c>
      <c r="AI471" s="16">
        <f>'नमुना नंबर.९ सन-२०२५-२०२६'!F545+0</f>
        <v>143.0791728624535</v>
      </c>
      <c r="AJ471" s="10">
        <f>'नमुना नंबर.९ सन-२०२५-२०२६'!I545+0</f>
        <v>30</v>
      </c>
      <c r="AK471" s="10">
        <f>'नमुना नंबर.९ सन-२०२५-२०२६'!I545+0</f>
        <v>30</v>
      </c>
      <c r="AL471" s="10">
        <f>'नमुना नंबर.९ सन-२०२५-२०२६'!O545+0</f>
        <v>200</v>
      </c>
      <c r="AM471" s="16">
        <f t="shared" si="54"/>
        <v>403.0791728624535</v>
      </c>
    </row>
    <row r="472" spans="2:44" ht="75" customHeight="1">
      <c r="B472" s="2">
        <v>414</v>
      </c>
      <c r="C472" s="31" t="s">
        <v>92</v>
      </c>
      <c r="D472" s="32"/>
      <c r="H472" s="84" t="s">
        <v>314</v>
      </c>
      <c r="I472" s="2">
        <v>2017</v>
      </c>
      <c r="J472" s="33">
        <v>21</v>
      </c>
      <c r="K472" s="33">
        <v>16</v>
      </c>
      <c r="L472" s="34">
        <f t="shared" si="55"/>
        <v>336</v>
      </c>
      <c r="M472" s="35">
        <f t="shared" si="56"/>
        <v>31.226765799256505</v>
      </c>
      <c r="N472" s="34">
        <v>750</v>
      </c>
      <c r="O472" s="2">
        <v>15708</v>
      </c>
      <c r="P472" s="35">
        <f t="shared" si="58"/>
        <v>513930.11152416357</v>
      </c>
      <c r="Q472" s="37">
        <v>1</v>
      </c>
      <c r="R472" s="35">
        <v>1</v>
      </c>
      <c r="S472" s="35">
        <f t="shared" si="57"/>
        <v>513930.11152416357</v>
      </c>
      <c r="T472" s="89">
        <v>0.85</v>
      </c>
      <c r="Y472" s="35">
        <f>'नमुना नंबर.९ सन-२०२५-२०२६'!F546+'नमुना नंबर.९ सन-२०२५-२०२६'!I546+'नमुना नंबर.९ सन-२०२५-२०२६'!L546+'नमुना नंबर.९ सन-२०२५-२०२६'!O546</f>
        <v>696.840594795539</v>
      </c>
      <c r="Z472" s="34"/>
      <c r="AA472" s="34"/>
      <c r="AB472" s="34"/>
      <c r="AC472" s="34"/>
      <c r="AD472" s="34"/>
      <c r="AE472" s="106"/>
      <c r="AF472" s="117"/>
      <c r="AG472" s="14">
        <f t="shared" si="53"/>
        <v>16458</v>
      </c>
      <c r="AH472" s="15">
        <f>'नमुना नंबर.९ सन-२०२५-२०२६'!I546+0</f>
        <v>30</v>
      </c>
      <c r="AI472" s="15">
        <f>'नमुना नंबर.९ सन-२०२५-२०२६'!F546+0</f>
        <v>436.840594795539</v>
      </c>
      <c r="AJ472" s="14">
        <f>'नमुना नंबर.९ सन-२०२५-२०२६'!I546+0</f>
        <v>30</v>
      </c>
      <c r="AK472" s="14">
        <f>'नमुना नंबर.९ सन-२०२५-२०२६'!I546+0</f>
        <v>30</v>
      </c>
      <c r="AL472" s="14">
        <f>'नमुना नंबर.९ सन-२०२५-२०२६'!O546+0</f>
        <v>200</v>
      </c>
      <c r="AM472" s="15">
        <f t="shared" si="54"/>
        <v>696.840594795539</v>
      </c>
      <c r="AN472" s="14"/>
      <c r="AO472" s="14"/>
      <c r="AP472" s="14"/>
      <c r="AQ472" s="14"/>
      <c r="AR472" s="14"/>
    </row>
    <row r="473" spans="2:44" ht="75" customHeight="1">
      <c r="B473" s="2">
        <v>192</v>
      </c>
      <c r="C473" s="31" t="s">
        <v>6</v>
      </c>
      <c r="D473" s="32"/>
      <c r="G473" s="151" t="s">
        <v>7</v>
      </c>
      <c r="H473" s="84" t="s">
        <v>138</v>
      </c>
      <c r="I473" s="2">
        <v>1946</v>
      </c>
      <c r="J473" s="33">
        <v>39</v>
      </c>
      <c r="K473" s="33">
        <v>20</v>
      </c>
      <c r="L473" s="34">
        <f t="shared" ref="L473:L504" si="59">J473*K473</f>
        <v>780</v>
      </c>
      <c r="M473" s="35">
        <f t="shared" si="56"/>
        <v>72.49070631970261</v>
      </c>
      <c r="N473" s="52">
        <v>750</v>
      </c>
      <c r="O473" s="2">
        <v>0</v>
      </c>
      <c r="P473" s="35">
        <f t="shared" si="58"/>
        <v>54368.029739776961</v>
      </c>
      <c r="Q473" s="39">
        <v>1</v>
      </c>
      <c r="R473" s="35">
        <v>1</v>
      </c>
      <c r="S473" s="35">
        <f t="shared" si="57"/>
        <v>54368.029739776961</v>
      </c>
      <c r="T473" s="89">
        <v>1.6</v>
      </c>
      <c r="Y473" s="35">
        <f>'नमुना नंबर.९ सन-२०२५-२०२६'!F547+'नमुना नंबर.९ सन-२०२५-२०२६'!I547+'नमुना नंबर.९ सन-२०२५-२०२६'!L547+'नमुना नंबर.९ सन-२०२५-२०२६'!O547</f>
        <v>86.988847583643135</v>
      </c>
      <c r="Z473" s="34"/>
      <c r="AA473" s="34"/>
      <c r="AB473" s="34"/>
      <c r="AC473" s="34"/>
      <c r="AD473" s="34"/>
      <c r="AE473" s="106"/>
      <c r="AF473" s="117"/>
      <c r="AG473" s="14">
        <f t="shared" si="53"/>
        <v>750</v>
      </c>
      <c r="AH473" s="15">
        <f>'नमुना नंबर.९ सन-२०२५-२०२६'!I547+0</f>
        <v>0</v>
      </c>
      <c r="AI473" s="15">
        <f>'नमुना नंबर.९ सन-२०२५-२०२६'!F547+0</f>
        <v>86.988847583643135</v>
      </c>
      <c r="AJ473" s="14">
        <f>'नमुना नंबर.९ सन-२०२५-२०२६'!I547+0</f>
        <v>0</v>
      </c>
      <c r="AK473" s="14">
        <f>'नमुना नंबर.९ सन-२०२५-२०२६'!I547+0</f>
        <v>0</v>
      </c>
      <c r="AL473" s="14">
        <f>'नमुना नंबर.९ सन-२०२५-२०२६'!O547+0</f>
        <v>0</v>
      </c>
      <c r="AM473" s="15">
        <f t="shared" si="54"/>
        <v>86.988847583643135</v>
      </c>
      <c r="AN473" s="14"/>
      <c r="AO473" s="14"/>
      <c r="AP473" s="14"/>
      <c r="AQ473" s="14"/>
      <c r="AR473" s="14"/>
    </row>
    <row r="474" spans="2:44" ht="75" customHeight="1">
      <c r="B474" s="2">
        <v>172</v>
      </c>
      <c r="C474" s="31" t="s">
        <v>6</v>
      </c>
      <c r="D474" s="32"/>
      <c r="H474" s="84" t="s">
        <v>218</v>
      </c>
      <c r="I474" s="2">
        <v>2017</v>
      </c>
      <c r="J474" s="33">
        <v>20</v>
      </c>
      <c r="K474" s="33">
        <v>17</v>
      </c>
      <c r="L474" s="34">
        <f t="shared" si="59"/>
        <v>340</v>
      </c>
      <c r="M474" s="35">
        <f t="shared" si="56"/>
        <v>31.598513011152416</v>
      </c>
      <c r="N474" s="34">
        <v>750</v>
      </c>
      <c r="O474" s="2">
        <v>15708</v>
      </c>
      <c r="P474" s="35">
        <f t="shared" si="58"/>
        <v>520048.3271375465</v>
      </c>
      <c r="Q474" s="37">
        <v>0.95</v>
      </c>
      <c r="R474" s="35">
        <v>1</v>
      </c>
      <c r="S474" s="35">
        <f t="shared" si="57"/>
        <v>494045.91078066913</v>
      </c>
      <c r="T474" s="89">
        <v>0.85</v>
      </c>
      <c r="Y474" s="35">
        <f>'नमुना नंबर.९ सन-२०२५-२०२६'!F548+'नमुना नंबर.९ सन-२०२५-२०२६'!I548+'नमुना नंबर.९ सन-२०२५-२०२६'!L548+'नमुना नंबर.९ सन-२०२५-२०२६'!O548</f>
        <v>1229.9390241635688</v>
      </c>
      <c r="Z474" s="34"/>
      <c r="AA474" s="34"/>
      <c r="AB474" s="34"/>
      <c r="AC474" s="34"/>
      <c r="AD474" s="34"/>
      <c r="AE474" s="106"/>
      <c r="AF474" s="114"/>
      <c r="AG474" s="10">
        <f t="shared" si="53"/>
        <v>16458</v>
      </c>
      <c r="AH474" s="16">
        <f>'नमुना नंबर.९ सन-२०२५-२०२६'!I548+0</f>
        <v>30</v>
      </c>
      <c r="AI474" s="16">
        <f>'नमुना नंबर.९ सन-२०२५-२०२६'!F548+0</f>
        <v>419.93902416356877</v>
      </c>
      <c r="AJ474" s="10">
        <f>'नमुना नंबर.९ सन-२०२५-२०२६'!I548+0</f>
        <v>30</v>
      </c>
      <c r="AK474" s="10">
        <f>'नमुना नंबर.९ सन-२०२५-२०२६'!I548+0</f>
        <v>30</v>
      </c>
      <c r="AL474" s="10">
        <f>'नमुना नंबर.९ सन-२०२५-२०२६'!O548+0</f>
        <v>750</v>
      </c>
      <c r="AM474" s="16">
        <f t="shared" si="54"/>
        <v>1229.9390241635688</v>
      </c>
    </row>
    <row r="475" spans="2:44" ht="75" customHeight="1">
      <c r="B475" s="2">
        <v>542</v>
      </c>
      <c r="C475" s="31" t="s">
        <v>6</v>
      </c>
      <c r="D475" s="32"/>
      <c r="H475" s="84" t="s">
        <v>352</v>
      </c>
      <c r="I475" s="2">
        <v>2010</v>
      </c>
      <c r="J475" s="33">
        <v>18</v>
      </c>
      <c r="K475" s="33">
        <v>20</v>
      </c>
      <c r="L475" s="34">
        <f t="shared" si="59"/>
        <v>360</v>
      </c>
      <c r="M475" s="35">
        <f t="shared" si="56"/>
        <v>33.457249070631974</v>
      </c>
      <c r="N475" s="34">
        <v>750</v>
      </c>
      <c r="O475" s="2">
        <v>15708</v>
      </c>
      <c r="P475" s="35">
        <f t="shared" si="58"/>
        <v>550639.40520446107</v>
      </c>
      <c r="Q475" s="37">
        <v>0.9</v>
      </c>
      <c r="R475" s="35">
        <v>1</v>
      </c>
      <c r="S475" s="35">
        <f t="shared" si="57"/>
        <v>495575.46468401497</v>
      </c>
      <c r="T475" s="89">
        <v>0.85</v>
      </c>
      <c r="Y475" s="35">
        <f>'नमुना नंबर.९ सन-२०२५-२०२६'!F549+'नमुना नंबर.९ सन-२०२५-२०२६'!I549+'नमुना नंबर.९ सन-२०२५-२०२६'!L549+'नमुना नंबर.९ सन-२०२५-२०२६'!O549</f>
        <v>1231.2391449814127</v>
      </c>
      <c r="Z475" s="34"/>
      <c r="AA475" s="34"/>
      <c r="AB475" s="34"/>
      <c r="AC475" s="34"/>
      <c r="AD475" s="34"/>
      <c r="AE475" s="106"/>
      <c r="AF475" s="117"/>
      <c r="AG475" s="14">
        <f t="shared" si="53"/>
        <v>16458</v>
      </c>
      <c r="AH475" s="15">
        <f>'नमुना नंबर.९ सन-२०२५-२०२६'!I549+0</f>
        <v>30</v>
      </c>
      <c r="AI475" s="15">
        <f>'नमुना नंबर.९ सन-२०२५-२०२६'!F549+0</f>
        <v>421.23914498141272</v>
      </c>
      <c r="AJ475" s="14">
        <f>'नमुना नंबर.९ सन-२०२५-२०२६'!I549+0</f>
        <v>30</v>
      </c>
      <c r="AK475" s="14">
        <f>'नमुना नंबर.९ सन-२०२५-२०२६'!I549+0</f>
        <v>30</v>
      </c>
      <c r="AL475" s="14">
        <f>'नमुना नंबर.९ सन-२०२५-२०२६'!O549+0</f>
        <v>750</v>
      </c>
      <c r="AM475" s="15">
        <f t="shared" si="54"/>
        <v>1231.2391449814127</v>
      </c>
      <c r="AN475" s="14"/>
      <c r="AO475" s="14"/>
      <c r="AP475" s="14"/>
      <c r="AQ475" s="14"/>
      <c r="AR475" s="14"/>
    </row>
    <row r="476" spans="2:44" ht="61.15" customHeight="1">
      <c r="B476" s="2">
        <v>282</v>
      </c>
      <c r="C476" s="31" t="s">
        <v>6</v>
      </c>
      <c r="D476" s="32"/>
      <c r="G476" s="84" t="s">
        <v>7</v>
      </c>
      <c r="H476" s="84" t="s">
        <v>206</v>
      </c>
      <c r="I476" s="2">
        <v>2000</v>
      </c>
      <c r="J476" s="33">
        <v>18</v>
      </c>
      <c r="K476" s="33">
        <v>28</v>
      </c>
      <c r="L476" s="34">
        <f t="shared" si="59"/>
        <v>504</v>
      </c>
      <c r="M476" s="35">
        <f t="shared" si="56"/>
        <v>46.840148698884761</v>
      </c>
      <c r="N476" s="34">
        <v>750</v>
      </c>
      <c r="O476" s="2">
        <v>11088</v>
      </c>
      <c r="P476" s="35">
        <f t="shared" si="58"/>
        <v>554493.68029739778</v>
      </c>
      <c r="Q476" s="37">
        <v>0.85</v>
      </c>
      <c r="R476" s="35">
        <v>1</v>
      </c>
      <c r="S476" s="35">
        <f t="shared" si="57"/>
        <v>471319.6282527881</v>
      </c>
      <c r="T476" s="89">
        <v>0.75</v>
      </c>
      <c r="Y476" s="35">
        <f>'नमुना नंबर.९ सन-२०२५-२०२६'!F550+'नमुना नंबर.९ सन-२०२५-२०२६'!I550+'नमुना नंबर.९ सन-२०२५-२०२६'!L550+'नमुना नंबर.९ सन-२०२५-२०२६'!O550</f>
        <v>1163.4897211895911</v>
      </c>
      <c r="Z476" s="34"/>
      <c r="AA476" s="34"/>
      <c r="AB476" s="34"/>
      <c r="AC476" s="34"/>
      <c r="AD476" s="34"/>
      <c r="AE476" s="106"/>
      <c r="AF476" s="114"/>
      <c r="AG476" s="10">
        <f t="shared" si="53"/>
        <v>11838</v>
      </c>
      <c r="AH476" s="16">
        <f>'नमुना नंबर.९ सन-२०२५-२०२६'!I550+0</f>
        <v>30</v>
      </c>
      <c r="AI476" s="16">
        <f>'नमुना नंबर.९ सन-२०२५-२०२६'!F550+0</f>
        <v>353.48972118959108</v>
      </c>
      <c r="AJ476" s="10">
        <f>'नमुना नंबर.९ सन-२०२५-२०२६'!I550+0</f>
        <v>30</v>
      </c>
      <c r="AK476" s="10">
        <f>'नमुना नंबर.९ सन-२०२५-२०२६'!I550+0</f>
        <v>30</v>
      </c>
      <c r="AL476" s="10">
        <f>'नमुना नंबर.९ सन-२०२५-२०२६'!O550+0</f>
        <v>750</v>
      </c>
      <c r="AM476" s="16">
        <f t="shared" si="54"/>
        <v>1163.4897211895911</v>
      </c>
    </row>
    <row r="477" spans="2:44" ht="75" customHeight="1">
      <c r="B477" s="2">
        <v>229</v>
      </c>
      <c r="C477" s="31" t="s">
        <v>6</v>
      </c>
      <c r="D477" s="32"/>
      <c r="G477" s="34"/>
      <c r="H477" s="84" t="s">
        <v>242</v>
      </c>
      <c r="I477" s="2">
        <v>2016</v>
      </c>
      <c r="J477" s="33">
        <v>21</v>
      </c>
      <c r="K477" s="33">
        <v>25</v>
      </c>
      <c r="L477" s="34">
        <f t="shared" si="59"/>
        <v>525</v>
      </c>
      <c r="M477" s="35">
        <f t="shared" si="56"/>
        <v>48.791821561338288</v>
      </c>
      <c r="N477" s="34">
        <v>750</v>
      </c>
      <c r="O477" s="2">
        <v>15708</v>
      </c>
      <c r="P477" s="35">
        <f t="shared" si="58"/>
        <v>803015.79925650556</v>
      </c>
      <c r="Q477" s="37">
        <v>0.95</v>
      </c>
      <c r="R477" s="35">
        <v>1</v>
      </c>
      <c r="S477" s="35">
        <f t="shared" si="57"/>
        <v>762865.0092936802</v>
      </c>
      <c r="T477" s="89">
        <v>0.85</v>
      </c>
      <c r="Y477" s="35">
        <f>'नमुना नंबर.९ सन-२०२५-२०२६'!F552+'नमुना नंबर.९ सन-२०२५-२०२६'!I552+'नमुना नंबर.९ सन-२०२५-२०२६'!L552+'नमुना नंबर.९ सन-२०२५-२०२६'!O552</f>
        <v>1458.4352578996281</v>
      </c>
      <c r="Z477" s="34"/>
      <c r="AA477" s="34"/>
      <c r="AB477" s="34"/>
      <c r="AC477" s="34"/>
      <c r="AD477" s="34"/>
      <c r="AE477" s="106"/>
      <c r="AF477" s="114"/>
      <c r="AG477" s="10">
        <f t="shared" si="53"/>
        <v>16458</v>
      </c>
      <c r="AH477" s="16">
        <f>'नमुना नंबर.९ सन-२०२५-२०२६'!I552+0</f>
        <v>30</v>
      </c>
      <c r="AI477" s="16">
        <f>'नमुना नंबर.९ सन-२०२५-२०२६'!F552+0</f>
        <v>648.43525789962814</v>
      </c>
      <c r="AJ477" s="10">
        <f>'नमुना नंबर.९ सन-२०२५-२०२६'!I552+0</f>
        <v>30</v>
      </c>
      <c r="AK477" s="10">
        <f>'नमुना नंबर.९ सन-२०२५-२०२६'!I552+0</f>
        <v>30</v>
      </c>
      <c r="AL477" s="10">
        <f>'नमुना नंबर.९ सन-२०२५-२०२६'!O552+0</f>
        <v>750</v>
      </c>
      <c r="AM477" s="16">
        <f t="shared" si="54"/>
        <v>1458.4352578996281</v>
      </c>
    </row>
    <row r="478" spans="2:44" ht="75" customHeight="1">
      <c r="B478" s="2">
        <v>592</v>
      </c>
      <c r="C478" s="31" t="s">
        <v>111</v>
      </c>
      <c r="D478" s="32"/>
      <c r="H478" s="84" t="s">
        <v>372</v>
      </c>
      <c r="I478" s="2">
        <v>2013</v>
      </c>
      <c r="J478" s="33">
        <v>25</v>
      </c>
      <c r="K478" s="33">
        <v>25</v>
      </c>
      <c r="L478" s="34">
        <f t="shared" si="59"/>
        <v>625</v>
      </c>
      <c r="M478" s="35">
        <f t="shared" si="56"/>
        <v>58.085501858736059</v>
      </c>
      <c r="N478" s="34">
        <v>750</v>
      </c>
      <c r="O478" s="2">
        <v>15708</v>
      </c>
      <c r="P478" s="35">
        <f t="shared" si="58"/>
        <v>955971.18959107809</v>
      </c>
      <c r="Q478" s="37">
        <v>0.9</v>
      </c>
      <c r="R478" s="35">
        <v>1</v>
      </c>
      <c r="S478" s="35">
        <f t="shared" si="57"/>
        <v>860374.0706319703</v>
      </c>
      <c r="T478" s="89">
        <v>0.85</v>
      </c>
      <c r="Y478" s="35">
        <f>'नमुना नंबर.९ सन-२०२५-२०२६'!F553+'नमुना नंबर.९ सन-२०२५-२०२६'!I553+'नमुना नंबर.९ सन-२०२५-२०२६'!L553+'नमुना नंबर.९ सन-२०२५-२०२६'!O553</f>
        <v>1541.3179600371748</v>
      </c>
      <c r="Z478" s="34"/>
      <c r="AA478" s="34"/>
      <c r="AB478" s="34"/>
      <c r="AC478" s="34"/>
      <c r="AD478" s="34"/>
      <c r="AE478" s="106"/>
      <c r="AF478" s="114"/>
      <c r="AG478" s="9">
        <f t="shared" si="53"/>
        <v>16458</v>
      </c>
      <c r="AH478" s="13">
        <f>'नमुना नंबर.९ सन-२०२५-२०२६'!I553+0</f>
        <v>30</v>
      </c>
      <c r="AI478" s="13">
        <f>'नमुना नंबर.९ सन-२०२५-२०२६'!F553+0</f>
        <v>731.31796003717477</v>
      </c>
      <c r="AJ478" s="9">
        <f>'नमुना नंबर.९ सन-२०२५-२०२६'!I553+0</f>
        <v>30</v>
      </c>
      <c r="AK478" s="9">
        <f>'नमुना नंबर.९ सन-२०२५-२०२६'!I553+0</f>
        <v>30</v>
      </c>
      <c r="AL478" s="9">
        <f>'नमुना नंबर.९ सन-२०२५-२०२६'!O553+0</f>
        <v>750</v>
      </c>
      <c r="AM478" s="13">
        <f t="shared" si="54"/>
        <v>1541.3179600371748</v>
      </c>
      <c r="AN478" s="9"/>
      <c r="AO478" s="9"/>
      <c r="AP478" s="9"/>
      <c r="AQ478" s="9"/>
      <c r="AR478" s="9"/>
    </row>
    <row r="479" spans="2:44" ht="75" customHeight="1">
      <c r="B479" s="2">
        <v>444</v>
      </c>
      <c r="C479" s="31" t="s">
        <v>92</v>
      </c>
      <c r="D479" s="32"/>
      <c r="G479" s="84" t="s">
        <v>7</v>
      </c>
      <c r="H479" s="84" t="s">
        <v>326</v>
      </c>
      <c r="I479" s="2">
        <v>1997</v>
      </c>
      <c r="J479" s="33">
        <v>14</v>
      </c>
      <c r="K479" s="33">
        <v>25</v>
      </c>
      <c r="L479" s="34">
        <f t="shared" si="59"/>
        <v>350</v>
      </c>
      <c r="M479" s="35">
        <f t="shared" si="56"/>
        <v>32.527881040892197</v>
      </c>
      <c r="N479" s="34">
        <v>750</v>
      </c>
      <c r="O479" s="2">
        <v>11088</v>
      </c>
      <c r="P479" s="35">
        <f t="shared" si="58"/>
        <v>385065.05576208181</v>
      </c>
      <c r="Q479" s="45">
        <v>0.85</v>
      </c>
      <c r="R479" s="35">
        <v>1</v>
      </c>
      <c r="S479" s="35">
        <f t="shared" si="57"/>
        <v>327305.29739776952</v>
      </c>
      <c r="T479" s="89">
        <v>0.75</v>
      </c>
      <c r="Y479" s="35">
        <f>'नमुना नंबर.९ सन-२०२५-२०२६'!F554+'नमुना नंबर.९ सन-२०२५-२०२६'!I554+'नमुना नंबर.९ सन-२०२५-२०२६'!L554+'नमुना नंबर.९ सन-२०२५-२०२६'!O554</f>
        <v>505.47897304832713</v>
      </c>
      <c r="Z479" s="34"/>
      <c r="AA479" s="34"/>
      <c r="AB479" s="34"/>
      <c r="AC479" s="34"/>
      <c r="AD479" s="34"/>
      <c r="AE479" s="108" t="s">
        <v>1134</v>
      </c>
      <c r="AF479" s="114"/>
      <c r="AG479" s="9">
        <f t="shared" si="53"/>
        <v>11838</v>
      </c>
      <c r="AH479" s="13">
        <f>'नमुना नंबर.९ सन-२०२५-२०२६'!I554+0</f>
        <v>30</v>
      </c>
      <c r="AI479" s="13">
        <f>'नमुना नंबर.९ सन-२०२५-२०२६'!F554+0</f>
        <v>245.47897304832716</v>
      </c>
      <c r="AJ479" s="9">
        <f>'नमुना नंबर.९ सन-२०२५-२०२६'!I554+0</f>
        <v>30</v>
      </c>
      <c r="AK479" s="9">
        <f>'नमुना नंबर.९ सन-२०२५-२०२६'!I554+0</f>
        <v>30</v>
      </c>
      <c r="AL479" s="9">
        <f>'नमुना नंबर.९ सन-२०२५-२०२६'!O554+0</f>
        <v>200</v>
      </c>
      <c r="AM479" s="13">
        <f t="shared" si="54"/>
        <v>505.47897304832713</v>
      </c>
      <c r="AN479" s="9"/>
      <c r="AO479" s="9"/>
      <c r="AP479" s="9"/>
      <c r="AQ479" s="9"/>
      <c r="AR479" s="9"/>
    </row>
    <row r="480" spans="2:44" ht="75" customHeight="1">
      <c r="B480" s="2"/>
      <c r="C480" s="31" t="s">
        <v>6</v>
      </c>
      <c r="D480" s="32"/>
      <c r="G480" s="34"/>
      <c r="H480" s="84" t="s">
        <v>1105</v>
      </c>
      <c r="I480" s="2">
        <v>2025</v>
      </c>
      <c r="J480" s="33">
        <v>13</v>
      </c>
      <c r="K480" s="33">
        <v>14</v>
      </c>
      <c r="L480" s="34">
        <f t="shared" si="59"/>
        <v>182</v>
      </c>
      <c r="M480" s="35">
        <f t="shared" si="56"/>
        <v>16.914498141263941</v>
      </c>
      <c r="N480" s="34">
        <v>750</v>
      </c>
      <c r="O480" s="2">
        <v>15708</v>
      </c>
      <c r="P480" s="35">
        <f t="shared" si="58"/>
        <v>278378.81040892191</v>
      </c>
      <c r="Q480" s="37">
        <v>1</v>
      </c>
      <c r="R480" s="35">
        <v>1</v>
      </c>
      <c r="S480" s="35">
        <f t="shared" si="57"/>
        <v>278378.81040892191</v>
      </c>
      <c r="T480" s="89">
        <v>0.85</v>
      </c>
      <c r="Y480" s="35">
        <f>'नमुना नंबर.९ सन-२०२५-२०२६'!F555+'नमुना नंबर.९ सन-२०२५-२०२६'!I555+'नमुना नंबर.९ सन-२०२५-२०२६'!L555+'नमुना नंबर.९ सन-२०२५-२०२६'!O555</f>
        <v>496.62198884758368</v>
      </c>
      <c r="Z480" s="34"/>
      <c r="AA480" s="34"/>
      <c r="AB480" s="34"/>
      <c r="AC480" s="34"/>
      <c r="AD480" s="34"/>
      <c r="AE480" s="106"/>
      <c r="AF480" s="114"/>
      <c r="AG480" s="10">
        <f t="shared" si="53"/>
        <v>16458</v>
      </c>
      <c r="AH480" s="16">
        <f>'नमुना नंबर.९ सन-२०२५-२०२६'!I555+0</f>
        <v>30</v>
      </c>
      <c r="AI480" s="16">
        <f>'नमुना नंबर.९ सन-२०२५-२०२६'!F555+0</f>
        <v>236.62198884758365</v>
      </c>
      <c r="AJ480" s="10">
        <f>'नमुना नंबर.९ सन-२०२५-२०२६'!I555+0</f>
        <v>30</v>
      </c>
      <c r="AK480" s="10">
        <f>'नमुना नंबर.९ सन-२०२५-२०२६'!I555+0</f>
        <v>30</v>
      </c>
      <c r="AL480" s="10">
        <f>'नमुना नंबर.९ सन-२०२५-२०२६'!O555+0</f>
        <v>200</v>
      </c>
      <c r="AM480" s="16">
        <f t="shared" si="54"/>
        <v>496.62198884758368</v>
      </c>
    </row>
    <row r="481" spans="1:44" ht="75" customHeight="1">
      <c r="A481" s="62"/>
      <c r="B481" s="2">
        <v>77</v>
      </c>
      <c r="C481" s="54" t="s">
        <v>6</v>
      </c>
      <c r="D481" s="55"/>
      <c r="G481" s="56" t="s">
        <v>7</v>
      </c>
      <c r="H481" s="56" t="s">
        <v>899</v>
      </c>
      <c r="I481" s="53">
        <v>2015</v>
      </c>
      <c r="J481" s="57">
        <v>15</v>
      </c>
      <c r="K481" s="57">
        <v>18</v>
      </c>
      <c r="L481" s="58">
        <f t="shared" si="59"/>
        <v>270</v>
      </c>
      <c r="M481" s="59">
        <f t="shared" si="56"/>
        <v>25.092936802973977</v>
      </c>
      <c r="N481" s="34">
        <v>750</v>
      </c>
      <c r="O481" s="53">
        <v>15708</v>
      </c>
      <c r="P481" s="59">
        <f t="shared" si="58"/>
        <v>412979.55390334572</v>
      </c>
      <c r="Q481" s="63">
        <v>0.95</v>
      </c>
      <c r="R481" s="59">
        <v>1</v>
      </c>
      <c r="S481" s="59">
        <f t="shared" si="57"/>
        <v>392330.57620817842</v>
      </c>
      <c r="T481" s="89">
        <v>0.85</v>
      </c>
      <c r="Y481" s="59">
        <f>'नमुना नंबर.९ सन-२०२५-२०२६'!F556+'नमुना नंबर.९ सन-२०२५-२०२६'!I556+'नमुना नंबर.९ सन-२०२५-२०२६'!L556+'नमुना नंबर.९ सन-२०२५-२०२६'!O556</f>
        <v>1123.4809897769517</v>
      </c>
      <c r="Z481" s="58"/>
      <c r="AA481" s="58"/>
      <c r="AB481" s="58"/>
      <c r="AC481" s="58"/>
      <c r="AD481" s="58"/>
      <c r="AE481" s="110"/>
      <c r="AF481" s="118"/>
      <c r="AG481" s="60">
        <f t="shared" si="53"/>
        <v>16458</v>
      </c>
      <c r="AH481" s="61">
        <f>'नमुना नंबर.९ सन-२०२५-२०२६'!I556+0</f>
        <v>20</v>
      </c>
      <c r="AI481" s="61">
        <f>'नमुना नंबर.९ सन-२०२५-२०२६'!F556+0</f>
        <v>333.48098977695162</v>
      </c>
      <c r="AJ481" s="60">
        <f>'नमुना नंबर.९ सन-२०२५-२०२६'!I556+0</f>
        <v>20</v>
      </c>
      <c r="AK481" s="60">
        <f>'नमुना नंबर.९ सन-२०२५-२०२६'!I556+0</f>
        <v>20</v>
      </c>
      <c r="AL481" s="60">
        <f>'नमुना नंबर.९ सन-२०२५-२०२६'!O556+0</f>
        <v>750</v>
      </c>
      <c r="AM481" s="61">
        <f t="shared" si="54"/>
        <v>1123.4809897769517</v>
      </c>
      <c r="AN481" s="60"/>
      <c r="AO481" s="60"/>
      <c r="AP481" s="60"/>
      <c r="AQ481" s="60"/>
      <c r="AR481" s="60"/>
    </row>
    <row r="482" spans="1:44" ht="75" customHeight="1">
      <c r="B482" s="2">
        <v>26</v>
      </c>
      <c r="C482" s="31" t="s">
        <v>6</v>
      </c>
      <c r="D482" s="32"/>
      <c r="G482" s="151" t="s">
        <v>7</v>
      </c>
      <c r="H482" s="84" t="s">
        <v>146</v>
      </c>
      <c r="I482" s="2">
        <v>1976</v>
      </c>
      <c r="J482" s="33">
        <v>61</v>
      </c>
      <c r="K482" s="33">
        <v>18</v>
      </c>
      <c r="L482" s="34">
        <f t="shared" si="59"/>
        <v>1098</v>
      </c>
      <c r="M482" s="35">
        <f t="shared" si="56"/>
        <v>102.04460966542752</v>
      </c>
      <c r="N482" s="34">
        <v>750</v>
      </c>
      <c r="O482" s="2">
        <v>11088</v>
      </c>
      <c r="P482" s="35">
        <f t="shared" si="58"/>
        <v>1208004.0892193308</v>
      </c>
      <c r="Q482" s="37">
        <v>0.85</v>
      </c>
      <c r="R482" s="35">
        <v>1</v>
      </c>
      <c r="S482" s="35">
        <f t="shared" si="57"/>
        <v>1026803.4758364311</v>
      </c>
      <c r="T482" s="89">
        <v>0.75</v>
      </c>
      <c r="Y482" s="35">
        <f>'नमुना नंबर.९ सन-२०२५-२०२६'!F557+'नमुना नंबर.९ सन-२०२५-२०२६'!I557+'नमुना नंबर.९ सन-२०२५-२०२६'!L557+'नमुना नंबर.९ सन-२०२५-२०२६'!O557</f>
        <v>850.1026068773233</v>
      </c>
      <c r="Z482" s="34"/>
      <c r="AA482" s="34"/>
      <c r="AB482" s="34"/>
      <c r="AC482" s="34"/>
      <c r="AD482" s="34"/>
      <c r="AE482" s="106"/>
      <c r="AF482" s="114"/>
      <c r="AG482" s="10">
        <f t="shared" si="53"/>
        <v>11838</v>
      </c>
      <c r="AH482" s="16">
        <f>'नमुना नंबर.९ सन-२०२५-२०२६'!I557+0</f>
        <v>40</v>
      </c>
      <c r="AI482" s="16">
        <f>'नमुना नंबर.९ सन-२०२५-२०२६'!F557+0</f>
        <v>770.1026068773233</v>
      </c>
      <c r="AJ482" s="10">
        <f>'नमुना नंबर.९ सन-२०२५-२०२६'!I557+0</f>
        <v>40</v>
      </c>
      <c r="AK482" s="10">
        <f>'नमुना नंबर.९ सन-२०२५-२०२६'!I557+0</f>
        <v>40</v>
      </c>
      <c r="AL482" s="10">
        <f>'नमुना नंबर.९ सन-२०२५-२०२६'!O557+0</f>
        <v>0</v>
      </c>
      <c r="AM482" s="16">
        <f t="shared" si="54"/>
        <v>850.1026068773233</v>
      </c>
    </row>
    <row r="483" spans="1:44" ht="75" customHeight="1">
      <c r="B483" s="2">
        <v>645</v>
      </c>
      <c r="C483" s="31" t="s">
        <v>6</v>
      </c>
      <c r="D483" s="84" t="s">
        <v>942</v>
      </c>
      <c r="G483" s="34"/>
      <c r="H483" s="84" t="s">
        <v>836</v>
      </c>
      <c r="I483" s="36">
        <v>2023</v>
      </c>
      <c r="J483" s="36">
        <v>14</v>
      </c>
      <c r="K483" s="36">
        <v>24</v>
      </c>
      <c r="L483" s="76">
        <f t="shared" si="59"/>
        <v>336</v>
      </c>
      <c r="M483" s="75">
        <f t="shared" si="56"/>
        <v>31.226765799256505</v>
      </c>
      <c r="N483" s="36">
        <v>750</v>
      </c>
      <c r="O483" s="2">
        <v>15708</v>
      </c>
      <c r="P483" s="77">
        <f t="shared" si="58"/>
        <v>513930.11152416357</v>
      </c>
      <c r="Q483" s="78">
        <v>1</v>
      </c>
      <c r="R483" s="77">
        <v>1</v>
      </c>
      <c r="S483" s="77">
        <f t="shared" si="57"/>
        <v>513930.11152416357</v>
      </c>
      <c r="T483" s="89">
        <v>0.85</v>
      </c>
      <c r="Y483" s="75">
        <f>'नमुना नंबर.९ सन-२०२५-२०२६'!F559+'नमुना नंबर.९ सन-२०२५-२०२६'!I559+'नमुना नंबर.९ सन-२०२५-२०२६'!L559+'नमुना नंबर.९ सन-२०२५-२०२६'!O559</f>
        <v>436.840594795539</v>
      </c>
      <c r="Z483" s="34"/>
      <c r="AA483" s="34"/>
      <c r="AB483" s="34"/>
      <c r="AC483" s="34"/>
      <c r="AD483" s="34"/>
      <c r="AE483" s="106"/>
      <c r="AF483" s="117"/>
      <c r="AG483" s="14">
        <f t="shared" si="53"/>
        <v>16458</v>
      </c>
      <c r="AH483" s="15">
        <f>'नमुना नंबर.९ सन-२०२५-२०२६'!I559+0</f>
        <v>0</v>
      </c>
      <c r="AI483" s="15">
        <f>'नमुना नंबर.९ सन-२०२५-२०२६'!F559+0</f>
        <v>436.840594795539</v>
      </c>
      <c r="AJ483" s="14">
        <f>'नमुना नंबर.९ सन-२०२५-२०२६'!I559+0</f>
        <v>0</v>
      </c>
      <c r="AK483" s="14">
        <f>'नमुना नंबर.९ सन-२०२५-२०२६'!I559+0</f>
        <v>0</v>
      </c>
      <c r="AL483" s="14">
        <f>'नमुना नंबर.९ सन-२०२५-२०२६'!O559+0</f>
        <v>0</v>
      </c>
      <c r="AM483" s="15">
        <f t="shared" si="54"/>
        <v>436.840594795539</v>
      </c>
      <c r="AN483" s="14"/>
      <c r="AO483" s="14"/>
      <c r="AP483" s="11"/>
      <c r="AQ483" s="11"/>
      <c r="AR483" s="11"/>
    </row>
    <row r="484" spans="1:44" ht="75" customHeight="1">
      <c r="B484" s="2">
        <v>422</v>
      </c>
      <c r="C484" s="43" t="s">
        <v>92</v>
      </c>
      <c r="D484" s="32"/>
      <c r="G484" s="84" t="s">
        <v>7</v>
      </c>
      <c r="H484" s="84" t="s">
        <v>317</v>
      </c>
      <c r="I484" s="2">
        <v>1997</v>
      </c>
      <c r="J484" s="33">
        <v>8</v>
      </c>
      <c r="K484" s="33">
        <v>34</v>
      </c>
      <c r="L484" s="34">
        <f t="shared" si="59"/>
        <v>272</v>
      </c>
      <c r="M484" s="35">
        <f t="shared" si="56"/>
        <v>25.278810408921935</v>
      </c>
      <c r="N484" s="34">
        <v>750</v>
      </c>
      <c r="O484" s="2">
        <v>11088</v>
      </c>
      <c r="P484" s="35">
        <f t="shared" si="58"/>
        <v>299250.55762081785</v>
      </c>
      <c r="Q484" s="37">
        <v>0.85</v>
      </c>
      <c r="R484" s="35">
        <v>1</v>
      </c>
      <c r="S484" s="35">
        <f t="shared" si="57"/>
        <v>254362.97397769516</v>
      </c>
      <c r="T484" s="89">
        <v>0.75</v>
      </c>
      <c r="Y484" s="35">
        <f>'नमुना नंबर.९ सन-२०२५-२०२६'!F560+'नमुना नंबर.९ सन-२०२५-२०२६'!I560+'नमुना नंबर.९ सन-२०२५-२०२६'!L560+'नमुना नंबर.९ सन-२०२५-२०२६'!O560</f>
        <v>430.77223048327136</v>
      </c>
      <c r="Z484" s="34"/>
      <c r="AA484" s="34"/>
      <c r="AB484" s="34"/>
      <c r="AC484" s="34"/>
      <c r="AD484" s="34"/>
      <c r="AE484" s="108"/>
      <c r="AF484" s="117"/>
      <c r="AG484" s="14">
        <f t="shared" si="53"/>
        <v>11838</v>
      </c>
      <c r="AH484" s="15">
        <f>'नमुना नंबर.९ सन-२०२५-२०२६'!I560+0</f>
        <v>20</v>
      </c>
      <c r="AI484" s="15">
        <f>'नमुना नंबर.९ सन-२०२५-२०२६'!F560+0</f>
        <v>190.77223048327136</v>
      </c>
      <c r="AJ484" s="14">
        <f>'नमुना नंबर.९ सन-२०२५-२०२६'!I560+0</f>
        <v>20</v>
      </c>
      <c r="AK484" s="14">
        <f>'नमुना नंबर.९ सन-२०२५-२०२६'!I560+0</f>
        <v>20</v>
      </c>
      <c r="AL484" s="14">
        <f>'नमुना नंबर.९ सन-२०२५-२०२६'!O560+0</f>
        <v>200</v>
      </c>
      <c r="AM484" s="15">
        <f t="shared" si="54"/>
        <v>430.77223048327136</v>
      </c>
      <c r="AN484" s="14"/>
      <c r="AO484" s="14"/>
      <c r="AP484" s="14"/>
      <c r="AQ484" s="14"/>
      <c r="AR484" s="14"/>
    </row>
    <row r="485" spans="1:44" ht="75" customHeight="1">
      <c r="B485" s="2">
        <v>552</v>
      </c>
      <c r="C485" s="31" t="s">
        <v>90</v>
      </c>
      <c r="D485" s="32"/>
      <c r="H485" s="84" t="s">
        <v>854</v>
      </c>
      <c r="I485" s="2">
        <v>2022</v>
      </c>
      <c r="J485" s="33">
        <v>20</v>
      </c>
      <c r="K485" s="33">
        <v>21</v>
      </c>
      <c r="L485" s="34">
        <f t="shared" si="59"/>
        <v>420</v>
      </c>
      <c r="M485" s="35">
        <f t="shared" si="56"/>
        <v>39.033457249070629</v>
      </c>
      <c r="N485" s="34">
        <v>750</v>
      </c>
      <c r="O485" s="2">
        <v>15708</v>
      </c>
      <c r="P485" s="35">
        <f t="shared" si="58"/>
        <v>642412.63940520445</v>
      </c>
      <c r="Q485" s="37">
        <v>1</v>
      </c>
      <c r="R485" s="35">
        <v>1</v>
      </c>
      <c r="S485" s="35">
        <f t="shared" si="57"/>
        <v>642412.63940520445</v>
      </c>
      <c r="T485" s="89">
        <v>0.85</v>
      </c>
      <c r="Y485" s="35">
        <f>'नमुना नंबर.९ सन-२०२५-२०२६'!F561+'नमुना नंबर.९ सन-२०२५-२०२६'!I561+'नमुना नंबर.९ सन-२०२५-२०२६'!L561+'नमुना नंबर.९ सन-२०२५-२०२६'!O561</f>
        <v>546.05074349442373</v>
      </c>
      <c r="Z485" s="34"/>
      <c r="AA485" s="34"/>
      <c r="AB485" s="34"/>
      <c r="AC485" s="34"/>
      <c r="AD485" s="34"/>
      <c r="AE485" s="106"/>
      <c r="AF485" s="114"/>
      <c r="AG485" s="9">
        <f t="shared" si="53"/>
        <v>16458</v>
      </c>
      <c r="AH485" s="13">
        <f>'नमुना नंबर.९ सन-२०२५-२०२६'!I561+0</f>
        <v>0</v>
      </c>
      <c r="AI485" s="13">
        <f>'नमुना नंबर.९ सन-२०२५-२०२६'!F561+0</f>
        <v>546.05074349442373</v>
      </c>
      <c r="AJ485" s="9">
        <f>'नमुना नंबर.९ सन-२०२५-२०२६'!I561+0</f>
        <v>0</v>
      </c>
      <c r="AK485" s="9">
        <f>'नमुना नंबर.९ सन-२०२५-२०२६'!I561+0</f>
        <v>0</v>
      </c>
      <c r="AL485" s="9">
        <f>'नमुना नंबर.९ सन-२०२५-२०२६'!O561+0</f>
        <v>0</v>
      </c>
      <c r="AM485" s="13">
        <f t="shared" si="54"/>
        <v>546.05074349442373</v>
      </c>
      <c r="AN485" s="9"/>
      <c r="AO485" s="9"/>
      <c r="AP485" s="9"/>
      <c r="AQ485" s="9"/>
      <c r="AR485" s="9"/>
    </row>
    <row r="486" spans="1:44" ht="75" customHeight="1">
      <c r="B486" s="2">
        <v>455</v>
      </c>
      <c r="C486" s="31" t="s">
        <v>92</v>
      </c>
      <c r="D486" s="32"/>
      <c r="G486" s="151" t="s">
        <v>7</v>
      </c>
      <c r="H486" s="84" t="s">
        <v>331</v>
      </c>
      <c r="I486" s="2">
        <v>1997</v>
      </c>
      <c r="J486" s="33">
        <v>21</v>
      </c>
      <c r="K486" s="33">
        <v>21</v>
      </c>
      <c r="L486" s="34">
        <f t="shared" si="59"/>
        <v>441</v>
      </c>
      <c r="M486" s="35">
        <f t="shared" si="56"/>
        <v>40.985130111524164</v>
      </c>
      <c r="N486" s="34">
        <v>750</v>
      </c>
      <c r="O486" s="2">
        <v>11088</v>
      </c>
      <c r="P486" s="35">
        <f t="shared" si="58"/>
        <v>485181.97026022302</v>
      </c>
      <c r="Q486" s="37">
        <v>0.85</v>
      </c>
      <c r="R486" s="35">
        <v>1</v>
      </c>
      <c r="S486" s="35">
        <f t="shared" si="57"/>
        <v>412404.67472118954</v>
      </c>
      <c r="T486" s="89">
        <v>0.75</v>
      </c>
      <c r="Y486" s="35">
        <f>'नमुना नंबर.९ सन-२०२५-२०२६'!F562+'नमुना नंबर.९ सन-२०२५-२०२६'!I562+'नमुना नंबर.९ सन-२०२५-२०२६'!L562+'नमुना नंबर.९ सन-२०२५-२०२६'!O562</f>
        <v>569.30350604089222</v>
      </c>
      <c r="Z486" s="34"/>
      <c r="AA486" s="34"/>
      <c r="AB486" s="34"/>
      <c r="AC486" s="34"/>
      <c r="AD486" s="34"/>
      <c r="AE486" s="106"/>
      <c r="AF486" s="117"/>
      <c r="AG486" s="14">
        <f t="shared" si="53"/>
        <v>11838</v>
      </c>
      <c r="AH486" s="15">
        <f>'नमुना नंबर.९ सन-२०२५-२०२६'!I562+0</f>
        <v>30</v>
      </c>
      <c r="AI486" s="15">
        <f>'नमुना नंबर.९ सन-२०२५-२०२६'!F562+0</f>
        <v>309.30350604089216</v>
      </c>
      <c r="AJ486" s="14">
        <f>'नमुना नंबर.९ सन-२०२५-२०२६'!I562+0</f>
        <v>30</v>
      </c>
      <c r="AK486" s="14">
        <f>'नमुना नंबर.९ सन-२०२५-२०२६'!I562+0</f>
        <v>30</v>
      </c>
      <c r="AL486" s="14">
        <f>'नमुना नंबर.९ सन-२०२५-२०२६'!O562+0</f>
        <v>200</v>
      </c>
      <c r="AM486" s="15">
        <f t="shared" si="54"/>
        <v>569.30350604089222</v>
      </c>
      <c r="AN486" s="14"/>
      <c r="AO486" s="14"/>
      <c r="AP486" s="14"/>
      <c r="AQ486" s="14"/>
      <c r="AR486" s="14"/>
    </row>
    <row r="487" spans="1:44" ht="75" customHeight="1">
      <c r="B487" s="2">
        <v>477</v>
      </c>
      <c r="C487" s="31" t="s">
        <v>92</v>
      </c>
      <c r="D487" s="32"/>
      <c r="G487" s="84" t="s">
        <v>7</v>
      </c>
      <c r="H487" s="84" t="s">
        <v>340</v>
      </c>
      <c r="I487" s="2">
        <v>2001</v>
      </c>
      <c r="J487" s="33">
        <v>21</v>
      </c>
      <c r="K487" s="33">
        <v>17</v>
      </c>
      <c r="L487" s="34">
        <f t="shared" si="59"/>
        <v>357</v>
      </c>
      <c r="M487" s="35">
        <f t="shared" si="56"/>
        <v>33.17843866171004</v>
      </c>
      <c r="N487" s="34">
        <v>750</v>
      </c>
      <c r="O487" s="2">
        <v>11088</v>
      </c>
      <c r="P487" s="35">
        <f t="shared" si="58"/>
        <v>392766.35687732347</v>
      </c>
      <c r="Q487" s="37">
        <v>0.85</v>
      </c>
      <c r="R487" s="35">
        <v>1</v>
      </c>
      <c r="S487" s="35">
        <f t="shared" si="57"/>
        <v>333851.40334572492</v>
      </c>
      <c r="T487" s="89">
        <v>0.75</v>
      </c>
      <c r="Y487" s="35">
        <f>'नमुना नंबर.९ सन-२०२५-२०२६'!F563+'नमुना नंबर.९ सन-२०२५-२०२६'!I563+'नमुना नंबर.९ सन-२०२५-२०२६'!L563+'नमुना नंबर.९ सन-२०२५-२०२६'!O563</f>
        <v>510.38855250929367</v>
      </c>
      <c r="Z487" s="34"/>
      <c r="AA487" s="34"/>
      <c r="AB487" s="34"/>
      <c r="AC487" s="34"/>
      <c r="AD487" s="34"/>
      <c r="AE487" s="106"/>
      <c r="AF487" s="117"/>
      <c r="AG487" s="14">
        <f t="shared" si="53"/>
        <v>11838</v>
      </c>
      <c r="AH487" s="15">
        <f>'नमुना नंबर.९ सन-२०२५-२०२६'!I563+0</f>
        <v>30</v>
      </c>
      <c r="AI487" s="15">
        <f>'नमुना नंबर.९ सन-२०२५-२०२६'!F563+0</f>
        <v>250.38855250929367</v>
      </c>
      <c r="AJ487" s="14">
        <f>'नमुना नंबर.९ सन-२०२५-२०२६'!I563+0</f>
        <v>30</v>
      </c>
      <c r="AK487" s="14">
        <f>'नमुना नंबर.९ सन-२०२५-२०२६'!I563+0</f>
        <v>30</v>
      </c>
      <c r="AL487" s="14">
        <f>'नमुना नंबर.९ सन-२०२५-२०२६'!O563+0</f>
        <v>200</v>
      </c>
      <c r="AM487" s="15">
        <f t="shared" si="54"/>
        <v>510.38855250929367</v>
      </c>
      <c r="AN487" s="14"/>
      <c r="AO487" s="14"/>
      <c r="AP487" s="14"/>
      <c r="AQ487" s="14"/>
      <c r="AR487" s="14"/>
    </row>
    <row r="488" spans="1:44" ht="75" customHeight="1">
      <c r="B488" s="2">
        <v>514</v>
      </c>
      <c r="C488" s="31" t="s">
        <v>92</v>
      </c>
      <c r="D488" s="32"/>
      <c r="H488" s="84" t="s">
        <v>336</v>
      </c>
      <c r="I488" s="2">
        <v>1997</v>
      </c>
      <c r="J488" s="33">
        <v>18</v>
      </c>
      <c r="K488" s="33">
        <v>15</v>
      </c>
      <c r="L488" s="34">
        <f t="shared" si="59"/>
        <v>270</v>
      </c>
      <c r="M488" s="35">
        <f t="shared" si="56"/>
        <v>25.092936802973977</v>
      </c>
      <c r="N488" s="34">
        <v>750</v>
      </c>
      <c r="O488" s="2">
        <v>15708</v>
      </c>
      <c r="P488" s="35">
        <f t="shared" si="58"/>
        <v>412979.55390334572</v>
      </c>
      <c r="Q488" s="37">
        <v>0.7</v>
      </c>
      <c r="R488" s="35">
        <v>1</v>
      </c>
      <c r="S488" s="35">
        <f t="shared" si="57"/>
        <v>289085.68773234199</v>
      </c>
      <c r="T488" s="89">
        <v>0.85</v>
      </c>
      <c r="Y488" s="35">
        <f>'नमुना नंबर.९ सन-२०२५-२०२६'!F564+'नमुना नंबर.९ सन-२०२५-२०२६'!I564+'नमुना नंबर.९ सन-२०२५-२०२६'!L564+'नमुना नंबर.९ सन-२०२५-२०२६'!O564</f>
        <v>485.72283457249068</v>
      </c>
      <c r="Z488" s="34"/>
      <c r="AA488" s="34"/>
      <c r="AB488" s="34"/>
      <c r="AC488" s="34"/>
      <c r="AD488" s="34"/>
      <c r="AE488" s="106"/>
      <c r="AF488" s="114"/>
      <c r="AG488" s="9">
        <f t="shared" si="53"/>
        <v>16458</v>
      </c>
      <c r="AH488" s="13">
        <f>'नमुना नंबर.९ सन-२०२५-२०२६'!I564+0</f>
        <v>20</v>
      </c>
      <c r="AI488" s="13">
        <f>'नमुना नंबर.९ सन-२०२५-२०२६'!F564+0</f>
        <v>245.72283457249065</v>
      </c>
      <c r="AJ488" s="9">
        <f>'नमुना नंबर.९ सन-२०२५-२०२६'!I564+0</f>
        <v>20</v>
      </c>
      <c r="AK488" s="9">
        <f>'नमुना नंबर.९ सन-२०२५-२०२६'!I564+0</f>
        <v>20</v>
      </c>
      <c r="AL488" s="9">
        <f>'नमुना नंबर.९ सन-२०२५-२०२६'!O564+0</f>
        <v>200</v>
      </c>
      <c r="AM488" s="13">
        <f t="shared" si="54"/>
        <v>485.72283457249068</v>
      </c>
      <c r="AN488" s="9"/>
      <c r="AO488" s="9"/>
      <c r="AP488" s="9"/>
      <c r="AQ488" s="9"/>
      <c r="AR488" s="9"/>
    </row>
    <row r="489" spans="1:44" ht="75" customHeight="1">
      <c r="B489" s="2">
        <v>237</v>
      </c>
      <c r="C489" s="31" t="s">
        <v>6</v>
      </c>
      <c r="D489" s="32"/>
      <c r="H489" s="84" t="s">
        <v>246</v>
      </c>
      <c r="I489" s="2">
        <v>1991</v>
      </c>
      <c r="J489" s="33">
        <v>18</v>
      </c>
      <c r="K489" s="33">
        <v>13</v>
      </c>
      <c r="L489" s="34">
        <f t="shared" si="59"/>
        <v>234</v>
      </c>
      <c r="M489" s="35">
        <f t="shared" si="56"/>
        <v>21.74721189591078</v>
      </c>
      <c r="N489" s="34">
        <v>750</v>
      </c>
      <c r="O489" s="2">
        <v>15708</v>
      </c>
      <c r="P489" s="35">
        <f t="shared" si="58"/>
        <v>357915.61338289961</v>
      </c>
      <c r="Q489" s="37">
        <v>0.7</v>
      </c>
      <c r="R489" s="35">
        <v>1</v>
      </c>
      <c r="S489" s="35">
        <f t="shared" si="57"/>
        <v>250540.9293680297</v>
      </c>
      <c r="T489" s="89">
        <v>0.85</v>
      </c>
      <c r="Y489" s="35">
        <f>'नमुना नंबर.९ सन-२०२५-२०२६'!F566+'नमुना नंबर.९ सन-२०२५-२०२६'!I566+'नमुना नंबर.९ सन-२०२५-२०२६'!L566+'नमुना नंबर.९ सन-२०२५-२०२६'!O566</f>
        <v>252.95978996282525</v>
      </c>
      <c r="Z489" s="34"/>
      <c r="AA489" s="34"/>
      <c r="AB489" s="34"/>
      <c r="AC489" s="34"/>
      <c r="AD489" s="34"/>
      <c r="AE489" s="106"/>
      <c r="AF489" s="114"/>
      <c r="AG489" s="9">
        <f t="shared" si="53"/>
        <v>16458</v>
      </c>
      <c r="AH489" s="13">
        <f>'नमुना नंबर.९ सन-२०२५-२०२६'!I566+0</f>
        <v>20</v>
      </c>
      <c r="AI489" s="13">
        <f>'नमुना नंबर.९ सन-२०२५-२०२६'!F566+0</f>
        <v>212.95978996282525</v>
      </c>
      <c r="AJ489" s="9">
        <f>'नमुना नंबर.९ सन-२०२५-२०२६'!I566+0</f>
        <v>20</v>
      </c>
      <c r="AK489" s="9">
        <f>'नमुना नंबर.९ सन-२०२५-२०२६'!I566+0</f>
        <v>20</v>
      </c>
      <c r="AL489" s="9">
        <f>'नमुना नंबर.९ सन-२०२५-२०२६'!O566+0</f>
        <v>0</v>
      </c>
      <c r="AM489" s="13">
        <f t="shared" si="54"/>
        <v>252.95978996282525</v>
      </c>
      <c r="AN489" s="9"/>
      <c r="AO489" s="9"/>
      <c r="AP489" s="9"/>
      <c r="AQ489" s="9"/>
      <c r="AR489" s="9"/>
    </row>
    <row r="490" spans="1:44" ht="75" customHeight="1">
      <c r="B490" s="2">
        <v>394</v>
      </c>
      <c r="C490" s="31" t="s">
        <v>6</v>
      </c>
      <c r="D490" s="32"/>
      <c r="G490" s="151" t="s">
        <v>7</v>
      </c>
      <c r="H490" s="84" t="s">
        <v>306</v>
      </c>
      <c r="I490" s="2">
        <v>2025</v>
      </c>
      <c r="J490" s="33">
        <v>20</v>
      </c>
      <c r="K490" s="33">
        <v>20</v>
      </c>
      <c r="L490" s="34">
        <f t="shared" si="59"/>
        <v>400</v>
      </c>
      <c r="M490" s="35">
        <f t="shared" si="56"/>
        <v>37.174721189591082</v>
      </c>
      <c r="N490" s="34">
        <v>750</v>
      </c>
      <c r="O490" s="2">
        <v>15708</v>
      </c>
      <c r="P490" s="35">
        <f t="shared" si="58"/>
        <v>611821.56133828999</v>
      </c>
      <c r="Q490" s="37">
        <v>1</v>
      </c>
      <c r="R490" s="35">
        <v>1</v>
      </c>
      <c r="S490" s="35">
        <f t="shared" si="57"/>
        <v>611821.56133828999</v>
      </c>
      <c r="T490" s="89">
        <v>0.85</v>
      </c>
      <c r="Y490" s="35">
        <f>'नमुना नंबर.९ सन-२०२५-२०२६'!F567+'नमुना नंबर.९ सन-२०२५-२०२६'!I567+'नमुना नंबर.९ सन-२०२५-२०२६'!L567+'नमुना नंबर.९ सन-२०२५-२०२६'!O567</f>
        <v>1330.0483271375465</v>
      </c>
      <c r="Z490" s="34"/>
      <c r="AA490" s="34"/>
      <c r="AB490" s="34"/>
      <c r="AC490" s="34"/>
      <c r="AD490" s="34"/>
      <c r="AE490" s="106"/>
      <c r="AF490" s="114"/>
      <c r="AG490" s="10">
        <f t="shared" si="53"/>
        <v>16458</v>
      </c>
      <c r="AH490" s="16">
        <f>'नमुना नंबर.९ सन-२०२५-२०२६'!I567+0</f>
        <v>30</v>
      </c>
      <c r="AI490" s="16">
        <f>'नमुना नंबर.९ सन-२०२५-२०२६'!F567+0</f>
        <v>520.04832713754638</v>
      </c>
      <c r="AJ490" s="10">
        <f>'नमुना नंबर.९ सन-२०२५-२०२६'!I567+0</f>
        <v>30</v>
      </c>
      <c r="AK490" s="10">
        <f>'नमुना नंबर.९ सन-२०२५-२०२६'!I567+0</f>
        <v>30</v>
      </c>
      <c r="AL490" s="10">
        <f>'नमुना नंबर.९ सन-२०२५-२०२६'!O567+0</f>
        <v>750</v>
      </c>
      <c r="AM490" s="16">
        <f t="shared" si="54"/>
        <v>1330.0483271375465</v>
      </c>
    </row>
    <row r="491" spans="1:44" ht="75" customHeight="1">
      <c r="B491" s="2">
        <v>377</v>
      </c>
      <c r="C491" s="31" t="s">
        <v>84</v>
      </c>
      <c r="D491" s="32"/>
      <c r="H491" s="84" t="s">
        <v>272</v>
      </c>
      <c r="I491" s="2">
        <v>2014</v>
      </c>
      <c r="J491" s="33">
        <v>18</v>
      </c>
      <c r="K491" s="33">
        <v>24</v>
      </c>
      <c r="L491" s="34">
        <f t="shared" si="59"/>
        <v>432</v>
      </c>
      <c r="M491" s="35">
        <f t="shared" si="56"/>
        <v>40.148698884758367</v>
      </c>
      <c r="N491" s="34">
        <v>750</v>
      </c>
      <c r="O491" s="2">
        <v>15708</v>
      </c>
      <c r="P491" s="35">
        <f t="shared" si="58"/>
        <v>660767.28624535317</v>
      </c>
      <c r="Q491" s="37">
        <v>0.95</v>
      </c>
      <c r="R491" s="35">
        <v>1</v>
      </c>
      <c r="S491" s="35">
        <f t="shared" si="57"/>
        <v>627728.92193308542</v>
      </c>
      <c r="T491" s="89">
        <v>0.85</v>
      </c>
      <c r="Y491" s="35">
        <f>'नमुना नंबर.९ सन-२०२५-२०२६'!F568+'नमुना नंबर.९ सन-२०२५-२०२६'!I568+'नमुना नंबर.९ सन-२०२५-२०२६'!L568+'नमुना नंबर.९ सन-२०२५-२०२६'!O568</f>
        <v>533.56958364312254</v>
      </c>
      <c r="Z491" s="34"/>
      <c r="AA491" s="34"/>
      <c r="AB491" s="34"/>
      <c r="AC491" s="34"/>
      <c r="AD491" s="34"/>
      <c r="AE491" s="106"/>
      <c r="AF491" s="114"/>
      <c r="AG491" s="10">
        <f t="shared" ref="AG491:AG554" si="60">SUM(N491:O491)</f>
        <v>16458</v>
      </c>
      <c r="AH491" s="16">
        <f>'नमुना नंबर.९ सन-२०२५-२०२६'!I568+0</f>
        <v>0</v>
      </c>
      <c r="AI491" s="16">
        <f>'नमुना नंबर.९ सन-२०२५-२०२६'!F568+0</f>
        <v>533.56958364312254</v>
      </c>
      <c r="AJ491" s="10">
        <f>'नमुना नंबर.९ सन-२०२५-२०२६'!I568+0</f>
        <v>0</v>
      </c>
      <c r="AK491" s="10">
        <f>'नमुना नंबर.९ सन-२०२५-२०२६'!I568+0</f>
        <v>0</v>
      </c>
      <c r="AL491" s="10">
        <f>'नमुना नंबर.९ सन-२०२५-२०२६'!O568+0</f>
        <v>0</v>
      </c>
      <c r="AM491" s="16">
        <f t="shared" ref="AM491:AM554" si="61">AI491+AJ491+AK491+AL491</f>
        <v>533.56958364312254</v>
      </c>
    </row>
    <row r="492" spans="1:44" ht="75" customHeight="1">
      <c r="B492" s="2">
        <v>467</v>
      </c>
      <c r="C492" s="31" t="s">
        <v>92</v>
      </c>
      <c r="D492" s="32"/>
      <c r="G492" s="84" t="s">
        <v>7</v>
      </c>
      <c r="H492" s="84" t="s">
        <v>335</v>
      </c>
      <c r="I492" s="2">
        <v>2014</v>
      </c>
      <c r="J492" s="33">
        <v>22</v>
      </c>
      <c r="K492" s="33">
        <v>18</v>
      </c>
      <c r="L492" s="34">
        <f t="shared" si="59"/>
        <v>396</v>
      </c>
      <c r="M492" s="35">
        <f t="shared" si="56"/>
        <v>36.802973977695167</v>
      </c>
      <c r="N492" s="34">
        <v>750</v>
      </c>
      <c r="O492" s="2">
        <v>15708</v>
      </c>
      <c r="P492" s="35">
        <f t="shared" si="58"/>
        <v>605703.34572490701</v>
      </c>
      <c r="Q492" s="37">
        <v>0.95</v>
      </c>
      <c r="R492" s="35">
        <v>1</v>
      </c>
      <c r="S492" s="35">
        <f t="shared" si="57"/>
        <v>575418.17843866162</v>
      </c>
      <c r="T492" s="89">
        <v>0.85</v>
      </c>
      <c r="Y492" s="35">
        <f>'नमुना नंबर.९ सन-२०२५-२०२६'!F569+'नमुना नंबर.९ सन-२०२५-२०२६'!I569+'नमुना नंबर.९ सन-२०२५-२०२६'!L569+'नमुना नंबर.९ सन-२०२५-२०२६'!O569</f>
        <v>749.10545167286227</v>
      </c>
      <c r="Z492" s="34"/>
      <c r="AA492" s="34"/>
      <c r="AB492" s="34"/>
      <c r="AC492" s="34"/>
      <c r="AD492" s="34"/>
      <c r="AE492" s="106"/>
      <c r="AF492" s="117"/>
      <c r="AG492" s="14">
        <f t="shared" si="60"/>
        <v>16458</v>
      </c>
      <c r="AH492" s="15">
        <f>'नमुना नंबर.९ सन-२०२५-२०२६'!I569+0</f>
        <v>30</v>
      </c>
      <c r="AI492" s="15">
        <f>'नमुना नंबर.९ सन-२०२५-२०२६'!F569+0</f>
        <v>489.10545167286233</v>
      </c>
      <c r="AJ492" s="14">
        <f>'नमुना नंबर.९ सन-२०२५-२०२६'!I569+0</f>
        <v>30</v>
      </c>
      <c r="AK492" s="14">
        <f>'नमुना नंबर.९ सन-२०२५-२०२६'!I569+0</f>
        <v>30</v>
      </c>
      <c r="AL492" s="14">
        <f>'नमुना नंबर.९ सन-२०२५-२०२६'!O569+0</f>
        <v>200</v>
      </c>
      <c r="AM492" s="15">
        <f t="shared" si="61"/>
        <v>749.10545167286227</v>
      </c>
      <c r="AN492" s="14"/>
      <c r="AO492" s="14"/>
      <c r="AP492" s="14"/>
      <c r="AQ492" s="14"/>
      <c r="AR492" s="14"/>
    </row>
    <row r="493" spans="1:44" ht="75" customHeight="1">
      <c r="B493" s="2">
        <v>11</v>
      </c>
      <c r="C493" s="31" t="s">
        <v>6</v>
      </c>
      <c r="D493" s="32"/>
      <c r="H493" s="84" t="s">
        <v>386</v>
      </c>
      <c r="I493" s="2">
        <v>2006</v>
      </c>
      <c r="J493" s="33">
        <v>27</v>
      </c>
      <c r="K493" s="33">
        <v>19</v>
      </c>
      <c r="L493" s="34">
        <f t="shared" si="59"/>
        <v>513</v>
      </c>
      <c r="M493" s="35">
        <f t="shared" si="56"/>
        <v>47.676579925650557</v>
      </c>
      <c r="N493" s="34">
        <v>750</v>
      </c>
      <c r="O493" s="2">
        <v>15708</v>
      </c>
      <c r="P493" s="35">
        <f t="shared" si="58"/>
        <v>784661.15241635684</v>
      </c>
      <c r="Q493" s="37">
        <v>0.8</v>
      </c>
      <c r="R493" s="35">
        <v>1</v>
      </c>
      <c r="S493" s="35">
        <f t="shared" si="57"/>
        <v>627728.92193308554</v>
      </c>
      <c r="T493" s="89">
        <v>0.85</v>
      </c>
      <c r="Y493" s="35">
        <f>'नमुना नंबर.९ सन-२०२५-२०२६'!F570+'नमुना नंबर.९ सन-२०२५-२०२६'!I570+'नमुना नंबर.९ सन-२०२५-२०२६'!L570+'नमुना नंबर.९ सन-२०२५-२०२६'!O570</f>
        <v>1343.5695836431228</v>
      </c>
      <c r="Z493" s="34"/>
      <c r="AA493" s="34"/>
      <c r="AB493" s="34"/>
      <c r="AC493" s="34"/>
      <c r="AD493" s="34"/>
      <c r="AE493" s="106"/>
      <c r="AF493" s="117"/>
      <c r="AG493" s="14">
        <f t="shared" si="60"/>
        <v>16458</v>
      </c>
      <c r="AH493" s="15">
        <f>'नमुना नंबर.९ सन-२०२५-२०२६'!I570+0</f>
        <v>30</v>
      </c>
      <c r="AI493" s="15">
        <f>'नमुना नंबर.९ सन-२०२५-२०२६'!F570+0</f>
        <v>533.56958364312266</v>
      </c>
      <c r="AJ493" s="14">
        <f>'नमुना नंबर.९ सन-२०२५-२०२६'!I570+0</f>
        <v>30</v>
      </c>
      <c r="AK493" s="14">
        <f>'नमुना नंबर.९ सन-२०२५-२०२६'!I570+0</f>
        <v>30</v>
      </c>
      <c r="AL493" s="14">
        <f>'नमुना नंबर.९ सन-२०२५-२०२६'!O570+0</f>
        <v>750</v>
      </c>
      <c r="AM493" s="15">
        <f t="shared" si="61"/>
        <v>1343.5695836431228</v>
      </c>
      <c r="AN493" s="14"/>
      <c r="AO493" s="14"/>
      <c r="AP493" s="14"/>
      <c r="AQ493" s="14"/>
      <c r="AR493" s="14"/>
    </row>
    <row r="494" spans="1:44" ht="75" customHeight="1">
      <c r="B494" s="2">
        <v>182</v>
      </c>
      <c r="C494" s="31" t="s">
        <v>6</v>
      </c>
      <c r="D494" s="32"/>
      <c r="H494" s="84" t="s">
        <v>795</v>
      </c>
      <c r="I494" s="2">
        <v>2020</v>
      </c>
      <c r="J494" s="33">
        <v>17</v>
      </c>
      <c r="K494" s="33">
        <v>23</v>
      </c>
      <c r="L494" s="34">
        <f t="shared" si="59"/>
        <v>391</v>
      </c>
      <c r="M494" s="35">
        <f t="shared" si="56"/>
        <v>36.338289962825279</v>
      </c>
      <c r="N494" s="34">
        <v>750</v>
      </c>
      <c r="O494" s="2">
        <v>15708</v>
      </c>
      <c r="P494" s="35">
        <f t="shared" si="58"/>
        <v>598055.57620817842</v>
      </c>
      <c r="Q494" s="37">
        <v>0.95</v>
      </c>
      <c r="R494" s="35">
        <v>1</v>
      </c>
      <c r="S494" s="35">
        <f t="shared" si="57"/>
        <v>568152.79739776952</v>
      </c>
      <c r="T494" s="89">
        <v>0.85</v>
      </c>
      <c r="Y494" s="35">
        <f>'नमुना नंबर.९ सन-२०२५-२०२६'!F571+'नमुना नंबर.९ सन-२०२५-२०२६'!I571+'नमुना नंबर.९ सन-२०२५-२०२६'!L571+'नमुना नंबर.९ सन-२०२५-२०२६'!O571</f>
        <v>1272.929877788104</v>
      </c>
      <c r="Z494" s="34"/>
      <c r="AA494" s="34"/>
      <c r="AB494" s="34"/>
      <c r="AC494" s="34"/>
      <c r="AD494" s="34"/>
      <c r="AE494" s="106"/>
      <c r="AF494" s="114"/>
      <c r="AG494" s="10">
        <f t="shared" si="60"/>
        <v>16458</v>
      </c>
      <c r="AH494" s="16">
        <f>'नमुना नंबर.९ सन-२०२५-२०२६'!I571+0</f>
        <v>20</v>
      </c>
      <c r="AI494" s="16">
        <f>'नमुना नंबर.९ सन-२०२५-२०२६'!F571+0</f>
        <v>482.92987778810408</v>
      </c>
      <c r="AJ494" s="10">
        <f>'नमुना नंबर.९ सन-२०२५-२०२६'!I571+0</f>
        <v>20</v>
      </c>
      <c r="AK494" s="10">
        <f>'नमुना नंबर.९ सन-२०२५-२०२६'!I571+0</f>
        <v>20</v>
      </c>
      <c r="AL494" s="10">
        <f>'नमुना नंबर.९ सन-२०२५-२०२६'!O571+0</f>
        <v>750</v>
      </c>
      <c r="AM494" s="16">
        <f t="shared" si="61"/>
        <v>1272.929877788104</v>
      </c>
    </row>
    <row r="495" spans="1:44" ht="75" customHeight="1">
      <c r="B495" s="2">
        <v>136</v>
      </c>
      <c r="C495" s="31" t="s">
        <v>6</v>
      </c>
      <c r="D495" s="32"/>
      <c r="G495" s="151" t="s">
        <v>7</v>
      </c>
      <c r="H495" s="84" t="s">
        <v>201</v>
      </c>
      <c r="I495" s="2">
        <v>2001</v>
      </c>
      <c r="J495" s="33">
        <v>30</v>
      </c>
      <c r="K495" s="33">
        <v>20</v>
      </c>
      <c r="L495" s="34">
        <f t="shared" si="59"/>
        <v>600</v>
      </c>
      <c r="M495" s="35">
        <f t="shared" si="56"/>
        <v>55.762081784386616</v>
      </c>
      <c r="N495" s="34">
        <v>750</v>
      </c>
      <c r="O495" s="2">
        <v>11088</v>
      </c>
      <c r="P495" s="35">
        <f t="shared" si="58"/>
        <v>660111.52416356874</v>
      </c>
      <c r="Q495" s="37">
        <v>0.8</v>
      </c>
      <c r="R495" s="35">
        <v>1</v>
      </c>
      <c r="S495" s="35">
        <f t="shared" si="57"/>
        <v>528089.21933085506</v>
      </c>
      <c r="T495" s="89">
        <v>0.75</v>
      </c>
      <c r="Y495" s="35">
        <f>'नमुना नंबर.९ सन-२०२५-२०२६'!F573+'नमुना नंबर.९ सन-२०२५-२०२६'!I573+'नमुना नंबर.९ सन-२०२५-२०२६'!L573+'नमुना नंबर.९ सन-२०२५-२०२६'!O573</f>
        <v>1206.0669144981412</v>
      </c>
      <c r="Z495" s="34"/>
      <c r="AA495" s="34"/>
      <c r="AB495" s="34"/>
      <c r="AC495" s="34"/>
      <c r="AD495" s="34"/>
      <c r="AE495" s="106"/>
      <c r="AF495" s="114"/>
      <c r="AG495" s="10">
        <f t="shared" si="60"/>
        <v>11838</v>
      </c>
      <c r="AH495" s="16">
        <f>'नमुना नंबर.९ सन-२०२५-२०२६'!I573+0</f>
        <v>30</v>
      </c>
      <c r="AI495" s="16">
        <f>'नमुना नंबर.९ सन-२०२५-२०२६'!F573+0</f>
        <v>396.06691449814127</v>
      </c>
      <c r="AJ495" s="10">
        <f>'नमुना नंबर.९ सन-२०२५-२०२६'!I573+0</f>
        <v>30</v>
      </c>
      <c r="AK495" s="10">
        <f>'नमुना नंबर.९ सन-२०२५-२०२६'!I573+0</f>
        <v>30</v>
      </c>
      <c r="AL495" s="10">
        <f>'नमुना नंबर.९ सन-२०२५-२०२६'!O573+0</f>
        <v>750</v>
      </c>
      <c r="AM495" s="16">
        <f t="shared" si="61"/>
        <v>1206.0669144981412</v>
      </c>
    </row>
    <row r="496" spans="1:44" ht="75" customHeight="1">
      <c r="B496" s="2">
        <v>155</v>
      </c>
      <c r="C496" s="31" t="s">
        <v>6</v>
      </c>
      <c r="D496" s="32"/>
      <c r="H496" s="84" t="s">
        <v>175</v>
      </c>
      <c r="I496" s="2">
        <v>2013</v>
      </c>
      <c r="J496" s="33">
        <v>19</v>
      </c>
      <c r="K496" s="33">
        <v>15</v>
      </c>
      <c r="L496" s="34">
        <f t="shared" si="59"/>
        <v>285</v>
      </c>
      <c r="M496" s="35">
        <f t="shared" si="56"/>
        <v>26.486988847583643</v>
      </c>
      <c r="N496" s="34">
        <v>750</v>
      </c>
      <c r="O496" s="2">
        <v>15708</v>
      </c>
      <c r="P496" s="35">
        <f t="shared" si="58"/>
        <v>435922.86245353159</v>
      </c>
      <c r="Q496" s="37">
        <v>0.9</v>
      </c>
      <c r="R496" s="35">
        <v>1</v>
      </c>
      <c r="S496" s="35">
        <f t="shared" si="57"/>
        <v>392330.57620817842</v>
      </c>
      <c r="T496" s="89">
        <v>0.85</v>
      </c>
      <c r="Y496" s="35">
        <f>'नमुना नंबर.९ सन-२०२५-२०२६'!F574+'नमुना नंबर.९ सन-२०२५-२०२६'!I574+'नमुना नंबर.९ सन-२०२५-२०२६'!L574+'नमुना नंबर.९ सन-२०२५-२०२६'!O574</f>
        <v>1123.4809897769517</v>
      </c>
      <c r="Z496" s="34"/>
      <c r="AA496" s="34"/>
      <c r="AB496" s="34"/>
      <c r="AC496" s="34"/>
      <c r="AD496" s="34"/>
      <c r="AE496" s="106"/>
      <c r="AF496" s="117"/>
      <c r="AG496" s="14">
        <f t="shared" si="60"/>
        <v>16458</v>
      </c>
      <c r="AH496" s="15">
        <f>'नमुना नंबर.९ सन-२०२५-२०२६'!I574+0</f>
        <v>20</v>
      </c>
      <c r="AI496" s="15">
        <f>'नमुना नंबर.९ सन-२०२५-२०२६'!F574+0</f>
        <v>333.48098977695162</v>
      </c>
      <c r="AJ496" s="14">
        <f>'नमुना नंबर.९ सन-२०२५-२०२६'!I574+0</f>
        <v>20</v>
      </c>
      <c r="AK496" s="14">
        <f>'नमुना नंबर.९ सन-२०२५-२०२६'!I574+0</f>
        <v>20</v>
      </c>
      <c r="AL496" s="14">
        <f>'नमुना नंबर.९ सन-२०२५-२०२६'!O574+0</f>
        <v>750</v>
      </c>
      <c r="AM496" s="15">
        <f t="shared" si="61"/>
        <v>1123.4809897769517</v>
      </c>
      <c r="AN496" s="14"/>
      <c r="AO496" s="14"/>
      <c r="AP496" s="14"/>
      <c r="AQ496" s="14"/>
      <c r="AR496" s="14"/>
    </row>
    <row r="497" spans="1:44" ht="75" customHeight="1">
      <c r="B497" s="2">
        <v>173</v>
      </c>
      <c r="C497" s="31" t="s">
        <v>6</v>
      </c>
      <c r="D497" s="32"/>
      <c r="H497" s="84" t="s">
        <v>219</v>
      </c>
      <c r="I497" s="2">
        <v>2008</v>
      </c>
      <c r="J497" s="33">
        <v>20</v>
      </c>
      <c r="K497" s="33">
        <v>16</v>
      </c>
      <c r="L497" s="34">
        <f t="shared" si="59"/>
        <v>320</v>
      </c>
      <c r="M497" s="35">
        <f t="shared" si="56"/>
        <v>29.739776951672862</v>
      </c>
      <c r="N497" s="34">
        <v>750</v>
      </c>
      <c r="O497" s="2">
        <v>11088</v>
      </c>
      <c r="P497" s="35">
        <f t="shared" si="58"/>
        <v>352059.47955390334</v>
      </c>
      <c r="Q497" s="37">
        <v>0.85</v>
      </c>
      <c r="R497" s="35">
        <v>1</v>
      </c>
      <c r="S497" s="35">
        <f t="shared" si="57"/>
        <v>299250.55762081785</v>
      </c>
      <c r="T497" s="89">
        <v>0.75</v>
      </c>
      <c r="Y497" s="35">
        <f>'नमुना नंबर.९ सन-२०२५-२०२६'!F575+'नमुना नंबर.९ सन-२०२५-२०२६'!I575+'नमुना नंबर.९ सन-२०२५-२०२६'!L575+'नमुना नंबर.९ सन-२०२५-२०२६'!O575</f>
        <v>1034.4379182156135</v>
      </c>
      <c r="Z497" s="34"/>
      <c r="AA497" s="34"/>
      <c r="AB497" s="34"/>
      <c r="AC497" s="34"/>
      <c r="AD497" s="34"/>
      <c r="AE497" s="106"/>
      <c r="AF497" s="117"/>
      <c r="AG497" s="14">
        <f t="shared" si="60"/>
        <v>11838</v>
      </c>
      <c r="AH497" s="15">
        <f>'नमुना नंबर.९ सन-२०२५-२०२६'!I575+0</f>
        <v>30</v>
      </c>
      <c r="AI497" s="15">
        <f>'नमुना नंबर.९ सन-२०२५-२०२६'!F575+0</f>
        <v>224.43791821561339</v>
      </c>
      <c r="AJ497" s="14">
        <f>'नमुना नंबर.९ सन-२०२५-२०२६'!I575+0</f>
        <v>30</v>
      </c>
      <c r="AK497" s="14">
        <f>'नमुना नंबर.९ सन-२०२५-२०२६'!I575+0</f>
        <v>30</v>
      </c>
      <c r="AL497" s="14">
        <f>'नमुना नंबर.९ सन-२०२५-२०२६'!O575+0</f>
        <v>750</v>
      </c>
      <c r="AM497" s="15">
        <f t="shared" si="61"/>
        <v>1034.4379182156135</v>
      </c>
      <c r="AN497" s="14"/>
      <c r="AO497" s="14"/>
      <c r="AP497" s="14"/>
      <c r="AQ497" s="14"/>
      <c r="AR497" s="14"/>
    </row>
    <row r="498" spans="1:44" ht="75" customHeight="1">
      <c r="B498" s="2">
        <v>420</v>
      </c>
      <c r="C498" s="43" t="s">
        <v>92</v>
      </c>
      <c r="D498" s="32"/>
      <c r="G498" s="151" t="s">
        <v>7</v>
      </c>
      <c r="H498" s="84" t="s">
        <v>317</v>
      </c>
      <c r="I498" s="2">
        <v>1997</v>
      </c>
      <c r="J498" s="33">
        <v>8</v>
      </c>
      <c r="K498" s="33">
        <v>34</v>
      </c>
      <c r="L498" s="34">
        <f t="shared" si="59"/>
        <v>272</v>
      </c>
      <c r="M498" s="35">
        <f t="shared" si="56"/>
        <v>25.278810408921935</v>
      </c>
      <c r="N498" s="34">
        <v>750</v>
      </c>
      <c r="O498" s="2">
        <v>11088</v>
      </c>
      <c r="P498" s="35">
        <f t="shared" si="58"/>
        <v>299250.55762081785</v>
      </c>
      <c r="Q498" s="37">
        <v>0.85</v>
      </c>
      <c r="R498" s="35">
        <v>1</v>
      </c>
      <c r="S498" s="35">
        <f t="shared" si="57"/>
        <v>254362.97397769516</v>
      </c>
      <c r="T498" s="89">
        <v>0.75</v>
      </c>
      <c r="Y498" s="35">
        <f>'नमुना नंबर.९ सन-२०२५-२०२६'!F576+'नमुना नंबर.९ सन-२०२५-२०२६'!I576+'नमुना नंबर.९ सन-२०२५-२०२६'!L576+'नमुना नंबर.९ सन-२०२५-२०२६'!O576</f>
        <v>230.77223048327136</v>
      </c>
      <c r="Z498" s="34"/>
      <c r="AA498" s="34"/>
      <c r="AB498" s="34"/>
      <c r="AC498" s="34"/>
      <c r="AD498" s="34"/>
      <c r="AE498" s="108"/>
      <c r="AF498" s="117"/>
      <c r="AG498" s="14">
        <f t="shared" si="60"/>
        <v>11838</v>
      </c>
      <c r="AH498" s="15">
        <f>'नमुना नंबर.९ सन-२०२५-२०२६'!I576+0</f>
        <v>20</v>
      </c>
      <c r="AI498" s="15">
        <f>'नमुना नंबर.९ सन-२०२५-२०२६'!F576+0</f>
        <v>190.77223048327136</v>
      </c>
      <c r="AJ498" s="14">
        <f>'नमुना नंबर.९ सन-२०२५-२०२६'!I576+0</f>
        <v>20</v>
      </c>
      <c r="AK498" s="14">
        <f>'नमुना नंबर.९ सन-२०२५-२०२६'!I576+0</f>
        <v>20</v>
      </c>
      <c r="AL498" s="14">
        <f>'नमुना नंबर.९ सन-२०२५-२०२६'!O576+0</f>
        <v>0</v>
      </c>
      <c r="AM498" s="15">
        <f t="shared" si="61"/>
        <v>230.77223048327136</v>
      </c>
      <c r="AN498" s="14"/>
      <c r="AO498" s="14"/>
      <c r="AP498" s="14"/>
      <c r="AQ498" s="14"/>
      <c r="AR498" s="14"/>
    </row>
    <row r="499" spans="1:44" ht="75" customHeight="1">
      <c r="B499" s="2">
        <v>550</v>
      </c>
      <c r="C499" s="31" t="s">
        <v>92</v>
      </c>
      <c r="D499" s="32"/>
      <c r="H499" s="84" t="s">
        <v>356</v>
      </c>
      <c r="I499" s="2">
        <v>2010</v>
      </c>
      <c r="J499" s="33">
        <v>18</v>
      </c>
      <c r="K499" s="33">
        <v>20</v>
      </c>
      <c r="L499" s="34">
        <f t="shared" si="59"/>
        <v>360</v>
      </c>
      <c r="M499" s="35">
        <f t="shared" si="56"/>
        <v>33.457249070631974</v>
      </c>
      <c r="N499" s="34">
        <v>750</v>
      </c>
      <c r="O499" s="2">
        <v>15708</v>
      </c>
      <c r="P499" s="35">
        <f t="shared" si="58"/>
        <v>550639.40520446107</v>
      </c>
      <c r="Q499" s="37">
        <v>0.9</v>
      </c>
      <c r="R499" s="35">
        <v>1</v>
      </c>
      <c r="S499" s="35">
        <f t="shared" si="57"/>
        <v>495575.46468401497</v>
      </c>
      <c r="T499" s="89">
        <v>0.85</v>
      </c>
      <c r="Y499" s="35">
        <f>'नमुना नंबर.९ सन-२०२५-२०२६'!F577+'नमुना नंबर.९ सन-२०२५-२०२६'!I577+'नमुना नंबर.९ सन-२०२५-२०२६'!L577+'नमुना नंबर.९ सन-२०२५-२०२६'!O577</f>
        <v>681.23914498141266</v>
      </c>
      <c r="Z499" s="34"/>
      <c r="AA499" s="34"/>
      <c r="AB499" s="34"/>
      <c r="AC499" s="34"/>
      <c r="AD499" s="34"/>
      <c r="AE499" s="106"/>
      <c r="AF499" s="117"/>
      <c r="AG499" s="14">
        <f t="shared" si="60"/>
        <v>16458</v>
      </c>
      <c r="AH499" s="15">
        <f>'नमुना नंबर.९ सन-२०२५-२०२६'!I577+0</f>
        <v>30</v>
      </c>
      <c r="AI499" s="15">
        <f>'नमुना नंबर.९ सन-२०२५-२०२६'!F577+0</f>
        <v>421.23914498141272</v>
      </c>
      <c r="AJ499" s="14">
        <f>'नमुना नंबर.९ सन-२०२५-२०२६'!I577+0</f>
        <v>30</v>
      </c>
      <c r="AK499" s="14">
        <f>'नमुना नंबर.९ सन-२०२५-२०२६'!I577+0</f>
        <v>30</v>
      </c>
      <c r="AL499" s="14">
        <f>'नमुना नंबर.९ सन-२०२५-२०२६'!O577+0</f>
        <v>200</v>
      </c>
      <c r="AM499" s="15">
        <f t="shared" si="61"/>
        <v>681.23914498141266</v>
      </c>
      <c r="AN499" s="14"/>
      <c r="AO499" s="14"/>
      <c r="AP499" s="14"/>
      <c r="AQ499" s="14"/>
      <c r="AR499" s="14"/>
    </row>
    <row r="500" spans="1:44" ht="75" customHeight="1">
      <c r="B500" s="2">
        <v>125</v>
      </c>
      <c r="C500" s="31" t="s">
        <v>6</v>
      </c>
      <c r="D500" s="32"/>
      <c r="H500" s="84" t="s">
        <v>178</v>
      </c>
      <c r="I500" s="2">
        <v>2009</v>
      </c>
      <c r="J500" s="33">
        <v>12</v>
      </c>
      <c r="K500" s="33">
        <v>39</v>
      </c>
      <c r="L500" s="34">
        <f t="shared" si="59"/>
        <v>468</v>
      </c>
      <c r="M500" s="35">
        <f t="shared" si="56"/>
        <v>43.494423791821561</v>
      </c>
      <c r="N500" s="34">
        <v>750</v>
      </c>
      <c r="O500" s="2">
        <v>15708</v>
      </c>
      <c r="P500" s="35">
        <f t="shared" si="58"/>
        <v>715831.22676579922</v>
      </c>
      <c r="Q500" s="37">
        <v>0.8</v>
      </c>
      <c r="R500" s="35">
        <v>1</v>
      </c>
      <c r="S500" s="35">
        <f t="shared" si="57"/>
        <v>572664.98141263938</v>
      </c>
      <c r="T500" s="89">
        <v>0.85</v>
      </c>
      <c r="Y500" s="35">
        <f>'नमुना नंबर.९ सन-२०२५-२०२६'!F578+'नमुना नंबर.९ सन-२०२५-२०२६'!I578+'नमुना नंबर.९ सन-२०२५-२०२६'!L578+'नमुना नंबर.९ सन-२०२५-२०२६'!O578</f>
        <v>1296.7652342007434</v>
      </c>
      <c r="Z500" s="34"/>
      <c r="AA500" s="34"/>
      <c r="AB500" s="34"/>
      <c r="AC500" s="34"/>
      <c r="AD500" s="34"/>
      <c r="AE500" s="106"/>
      <c r="AF500" s="116"/>
      <c r="AG500" s="11">
        <f t="shared" si="60"/>
        <v>16458</v>
      </c>
      <c r="AH500" s="12">
        <f>'नमुना नंबर.९ सन-२०२५-२०२६'!I578+0</f>
        <v>30</v>
      </c>
      <c r="AI500" s="12">
        <f>'नमुना नंबर.९ सन-२०२५-२०२६'!F578+0</f>
        <v>486.76523420074341</v>
      </c>
      <c r="AJ500" s="11">
        <f>'नमुना नंबर.९ सन-२०२५-२०२६'!I578+0</f>
        <v>30</v>
      </c>
      <c r="AK500" s="11">
        <f>'नमुना नंबर.९ सन-२०२५-२०२६'!I578+0</f>
        <v>30</v>
      </c>
      <c r="AL500" s="11">
        <f>'नमुना नंबर.९ सन-२०२५-२०२६'!O578+0</f>
        <v>750</v>
      </c>
      <c r="AM500" s="12">
        <f t="shared" si="61"/>
        <v>1296.7652342007434</v>
      </c>
      <c r="AN500" s="11"/>
      <c r="AO500" s="11"/>
      <c r="AP500" s="11"/>
      <c r="AQ500" s="11"/>
      <c r="AR500" s="11"/>
    </row>
    <row r="501" spans="1:44" ht="75" customHeight="1">
      <c r="B501" s="53">
        <v>431</v>
      </c>
      <c r="C501" s="54" t="s">
        <v>92</v>
      </c>
      <c r="D501" s="55"/>
      <c r="G501" s="152" t="s">
        <v>7</v>
      </c>
      <c r="H501" s="56" t="s">
        <v>319</v>
      </c>
      <c r="I501" s="53">
        <v>1990</v>
      </c>
      <c r="J501" s="57">
        <v>7</v>
      </c>
      <c r="K501" s="57">
        <v>19</v>
      </c>
      <c r="L501" s="58">
        <f t="shared" si="59"/>
        <v>133</v>
      </c>
      <c r="M501" s="59">
        <f t="shared" si="56"/>
        <v>12.360594795539035</v>
      </c>
      <c r="N501" s="34">
        <v>750</v>
      </c>
      <c r="O501" s="53">
        <v>11088</v>
      </c>
      <c r="P501" s="59">
        <f t="shared" si="58"/>
        <v>146324.7211895911</v>
      </c>
      <c r="Q501" s="63">
        <v>0.85</v>
      </c>
      <c r="R501" s="59">
        <v>1</v>
      </c>
      <c r="S501" s="59">
        <f t="shared" si="57"/>
        <v>124376.01301115243</v>
      </c>
      <c r="T501" s="89">
        <v>0.75</v>
      </c>
      <c r="Y501" s="59">
        <f>'नमुना नंबर.९ सन-२०२५-२०२६'!F580+'नमुना नंबर.९ सन-२०२५-२०२६'!I580+'नमुना नंबर.९ सन-२०२५-२०२६'!L580+'नमुना नंबर.९ सन-२०२५-२०२६'!O580</f>
        <v>373.28200975836432</v>
      </c>
      <c r="Z501" s="34"/>
      <c r="AA501" s="34"/>
      <c r="AB501" s="34"/>
      <c r="AC501" s="34"/>
      <c r="AD501" s="34"/>
      <c r="AE501" s="106"/>
      <c r="AF501" s="117"/>
      <c r="AG501" s="14">
        <f t="shared" si="60"/>
        <v>11838</v>
      </c>
      <c r="AH501" s="15">
        <f>'नमुना नंबर.९ सन-२०२५-२०२६'!I580+0</f>
        <v>40</v>
      </c>
      <c r="AI501" s="15">
        <f>'नमुना नंबर.९ सन-२०२५-२०२६'!F580+0</f>
        <v>93.282009758364325</v>
      </c>
      <c r="AJ501" s="14">
        <f>'नमुना नंबर.९ सन-२०२५-२०२६'!I580+0</f>
        <v>40</v>
      </c>
      <c r="AK501" s="14">
        <f>'नमुना नंबर.९ सन-२०२५-२०२६'!I580+0</f>
        <v>40</v>
      </c>
      <c r="AL501" s="14">
        <f>'नमुना नंबर.९ सन-२०२५-२०२६'!O580+0</f>
        <v>200</v>
      </c>
      <c r="AM501" s="15">
        <f t="shared" si="61"/>
        <v>373.28200975836432</v>
      </c>
      <c r="AN501" s="14"/>
      <c r="AO501" s="14"/>
      <c r="AP501" s="14"/>
      <c r="AQ501" s="14"/>
      <c r="AR501" s="14"/>
    </row>
    <row r="502" spans="1:44" ht="75" customHeight="1">
      <c r="B502" s="2">
        <v>417</v>
      </c>
      <c r="C502" s="31" t="s">
        <v>92</v>
      </c>
      <c r="D502" s="32"/>
      <c r="H502" s="84" t="s">
        <v>316</v>
      </c>
      <c r="I502" s="2">
        <v>2013</v>
      </c>
      <c r="J502" s="33">
        <v>19</v>
      </c>
      <c r="K502" s="33">
        <v>18</v>
      </c>
      <c r="L502" s="34">
        <f t="shared" si="59"/>
        <v>342</v>
      </c>
      <c r="M502" s="35">
        <f t="shared" si="56"/>
        <v>31.784386617100374</v>
      </c>
      <c r="N502" s="34">
        <v>750</v>
      </c>
      <c r="O502" s="2">
        <v>15708</v>
      </c>
      <c r="P502" s="35">
        <f t="shared" si="58"/>
        <v>523107.43494423793</v>
      </c>
      <c r="Q502" s="37">
        <v>0.9</v>
      </c>
      <c r="R502" s="35">
        <v>1</v>
      </c>
      <c r="S502" s="35">
        <f t="shared" si="57"/>
        <v>470796.69144981413</v>
      </c>
      <c r="T502" s="89">
        <v>0.85</v>
      </c>
      <c r="Y502" s="35">
        <f>'नमुना नंबर.९ सन-२०२५-२०२६'!F581+'नमुना नंबर.९ सन-२०२५-२०२६'!I581+'नमुना नंबर.९ सन-२०२५-२०२६'!L581+'नमुना नंबर.९ सन-२०२५-२०२६'!O581</f>
        <v>660.17718773234196</v>
      </c>
      <c r="Z502" s="34"/>
      <c r="AA502" s="34"/>
      <c r="AB502" s="34"/>
      <c r="AC502" s="34"/>
      <c r="AD502" s="34"/>
      <c r="AE502" s="106"/>
      <c r="AF502" s="116"/>
      <c r="AG502" s="11">
        <f t="shared" si="60"/>
        <v>16458</v>
      </c>
      <c r="AH502" s="12">
        <f>'नमुना नंबर.९ सन-२०२५-२०२६'!I581+0</f>
        <v>30</v>
      </c>
      <c r="AI502" s="12">
        <f>'नमुना नंबर.९ सन-२०२५-२०२६'!F581+0</f>
        <v>400.17718773234202</v>
      </c>
      <c r="AJ502" s="11">
        <f>'नमुना नंबर.९ सन-२०२५-२०२६'!I581+0</f>
        <v>30</v>
      </c>
      <c r="AK502" s="11">
        <f>'नमुना नंबर.९ सन-२०२५-२०२६'!I581+0</f>
        <v>30</v>
      </c>
      <c r="AL502" s="11">
        <f>'नमुना नंबर.९ सन-२०२५-२०२६'!O581+0</f>
        <v>200</v>
      </c>
      <c r="AM502" s="12">
        <f t="shared" si="61"/>
        <v>660.17718773234196</v>
      </c>
      <c r="AN502" s="11"/>
      <c r="AO502" s="11"/>
      <c r="AP502" s="11"/>
      <c r="AQ502" s="11"/>
      <c r="AR502" s="11"/>
    </row>
    <row r="503" spans="1:44" ht="75" customHeight="1">
      <c r="B503" s="36">
        <v>262</v>
      </c>
      <c r="C503" s="31" t="s">
        <v>6</v>
      </c>
      <c r="D503" s="32"/>
      <c r="G503" s="151" t="s">
        <v>7</v>
      </c>
      <c r="H503" s="84" t="s">
        <v>903</v>
      </c>
      <c r="I503" s="2">
        <v>2010</v>
      </c>
      <c r="J503" s="33">
        <v>32</v>
      </c>
      <c r="K503" s="33">
        <v>31</v>
      </c>
      <c r="L503" s="34">
        <f t="shared" si="59"/>
        <v>992</v>
      </c>
      <c r="M503" s="35">
        <f t="shared" si="56"/>
        <v>92.193308550185876</v>
      </c>
      <c r="N503" s="34">
        <v>750</v>
      </c>
      <c r="O503" s="2">
        <v>15708</v>
      </c>
      <c r="P503" s="35">
        <f t="shared" si="58"/>
        <v>1517317.4721189591</v>
      </c>
      <c r="Q503" s="37">
        <v>0.95</v>
      </c>
      <c r="R503" s="35">
        <v>1</v>
      </c>
      <c r="S503" s="35">
        <f t="shared" si="57"/>
        <v>1441451.5985130111</v>
      </c>
      <c r="T503" s="89">
        <v>0.85</v>
      </c>
      <c r="Y503" s="35">
        <f>'नमुना नंबर.९ सन-२०२५-२०२६'!F582+'नमुना नंबर.९ सन-२०२५-२०२६'!I582+'नमुना नंबर.९ सन-२०२५-२०२६'!L582+'नमुना नंबर.९ सन-२०२५-२०२६'!O582</f>
        <v>2055.2338587360591</v>
      </c>
      <c r="Z503" s="34"/>
      <c r="AA503" s="34"/>
      <c r="AB503" s="34"/>
      <c r="AC503" s="34"/>
      <c r="AD503" s="34"/>
      <c r="AE503" s="106"/>
      <c r="AF503" s="117"/>
      <c r="AG503" s="14">
        <f t="shared" si="60"/>
        <v>16458</v>
      </c>
      <c r="AH503" s="15">
        <f>'नमुना नंबर.९ सन-२०२५-२०२६'!I582+0</f>
        <v>40</v>
      </c>
      <c r="AI503" s="15">
        <f>'नमुना नंबर.९ सन-२०२५-२०२६'!F582+0</f>
        <v>1225.2338587360593</v>
      </c>
      <c r="AJ503" s="14">
        <f>'नमुना नंबर.९ सन-२०२५-२०२६'!I582+0</f>
        <v>40</v>
      </c>
      <c r="AK503" s="14">
        <f>'नमुना नंबर.९ सन-२०२५-२०२६'!I582+0</f>
        <v>40</v>
      </c>
      <c r="AL503" s="14">
        <f>'नमुना नंबर.९ सन-२०२५-२०२६'!O582+0</f>
        <v>750</v>
      </c>
      <c r="AM503" s="15">
        <f t="shared" si="61"/>
        <v>2055.2338587360591</v>
      </c>
      <c r="AN503" s="14"/>
      <c r="AO503" s="14"/>
      <c r="AP503" s="14"/>
      <c r="AQ503" s="14"/>
      <c r="AR503" s="14"/>
    </row>
    <row r="504" spans="1:44" ht="75" customHeight="1">
      <c r="B504" s="2">
        <v>181</v>
      </c>
      <c r="C504" s="31" t="s">
        <v>6</v>
      </c>
      <c r="D504" s="32"/>
      <c r="G504" s="151" t="s">
        <v>7</v>
      </c>
      <c r="H504" s="84" t="s">
        <v>225</v>
      </c>
      <c r="I504" s="2">
        <v>1997</v>
      </c>
      <c r="J504" s="33">
        <v>20</v>
      </c>
      <c r="K504" s="33">
        <v>10</v>
      </c>
      <c r="L504" s="34">
        <f t="shared" si="59"/>
        <v>200</v>
      </c>
      <c r="M504" s="35">
        <f t="shared" si="56"/>
        <v>18.587360594795541</v>
      </c>
      <c r="N504" s="34">
        <v>750</v>
      </c>
      <c r="O504" s="2">
        <v>11088</v>
      </c>
      <c r="P504" s="35">
        <f t="shared" si="58"/>
        <v>220037.17472118963</v>
      </c>
      <c r="Q504" s="37">
        <v>0.85</v>
      </c>
      <c r="R504" s="35">
        <v>1</v>
      </c>
      <c r="S504" s="35">
        <f t="shared" si="57"/>
        <v>187031.59851301118</v>
      </c>
      <c r="T504" s="89">
        <v>0.75</v>
      </c>
      <c r="Y504" s="35">
        <f>'नमुना नंबर.९ सन-२०२५-२०२६'!F583+'नमुना नंबर.९ सन-२०२५-२०२६'!I583+'नमुना नंबर.९ सन-२०२५-२०२६'!L583+'नमुना नंबर.९ सन-२०२५-२०२६'!O583</f>
        <v>950.27369888475835</v>
      </c>
      <c r="Z504" s="34"/>
      <c r="AA504" s="34"/>
      <c r="AB504" s="34"/>
      <c r="AC504" s="34"/>
      <c r="AD504" s="34"/>
      <c r="AE504" s="106"/>
      <c r="AF504" s="114"/>
      <c r="AG504" s="10">
        <f t="shared" si="60"/>
        <v>11838</v>
      </c>
      <c r="AH504" s="16">
        <f>'नमुना नंबर.९ सन-२०२५-२०२६'!I583+0</f>
        <v>30</v>
      </c>
      <c r="AI504" s="16">
        <f>'नमुना नंबर.९ सन-२०२५-२०२६'!F583+0</f>
        <v>140.27369888475837</v>
      </c>
      <c r="AJ504" s="10">
        <f>'नमुना नंबर.९ सन-२०२५-२०२६'!I583+0</f>
        <v>30</v>
      </c>
      <c r="AK504" s="10">
        <f>'नमुना नंबर.९ सन-२०२५-२०२६'!I583+0</f>
        <v>30</v>
      </c>
      <c r="AL504" s="10">
        <f>'नमुना नंबर.९ सन-२०२५-२०२६'!O583+0</f>
        <v>750</v>
      </c>
      <c r="AM504" s="16">
        <f t="shared" si="61"/>
        <v>950.27369888475835</v>
      </c>
    </row>
    <row r="505" spans="1:44" ht="76.900000000000006" customHeight="1">
      <c r="B505" s="2">
        <v>184</v>
      </c>
      <c r="C505" s="31" t="s">
        <v>6</v>
      </c>
      <c r="D505" s="32"/>
      <c r="G505" s="151" t="s">
        <v>7</v>
      </c>
      <c r="H505" s="84" t="s">
        <v>226</v>
      </c>
      <c r="I505" s="2">
        <v>2008</v>
      </c>
      <c r="J505" s="33">
        <v>21</v>
      </c>
      <c r="K505" s="33">
        <v>19</v>
      </c>
      <c r="L505" s="34">
        <f t="shared" ref="L505:L536" si="62">J505*K505</f>
        <v>399</v>
      </c>
      <c r="M505" s="35">
        <f t="shared" si="56"/>
        <v>37.081784386617102</v>
      </c>
      <c r="N505" s="34">
        <v>750</v>
      </c>
      <c r="O505" s="2">
        <v>15708</v>
      </c>
      <c r="P505" s="35">
        <f t="shared" si="58"/>
        <v>610292.00743494427</v>
      </c>
      <c r="Q505" s="37">
        <v>0.8</v>
      </c>
      <c r="R505" s="35">
        <v>1</v>
      </c>
      <c r="S505" s="35">
        <f t="shared" si="57"/>
        <v>488233.60594795545</v>
      </c>
      <c r="T505" s="89">
        <v>0.85</v>
      </c>
      <c r="Y505" s="35">
        <f>'नमुना नंबर.९ सन-२०२५-२०२६'!F584+'नमुना नंबर.९ सन-२०२५-२०२६'!I584+'नमुना नंबर.९ सन-२०२५-२०२६'!L584+'नमुना नंबर.९ सन-२०२५-२०२६'!O584</f>
        <v>1224.9985650557621</v>
      </c>
      <c r="Z505" s="34"/>
      <c r="AA505" s="34"/>
      <c r="AB505" s="34"/>
      <c r="AC505" s="34"/>
      <c r="AD505" s="34"/>
      <c r="AE505" s="106"/>
      <c r="AF505" s="117"/>
      <c r="AG505" s="14">
        <f t="shared" si="60"/>
        <v>16458</v>
      </c>
      <c r="AH505" s="15">
        <f>'नमुना नंबर.९ सन-२०२५-२०२६'!I584+0</f>
        <v>30</v>
      </c>
      <c r="AI505" s="15">
        <f>'नमुना नंबर.९ सन-२०२५-२०२६'!F584+0</f>
        <v>414.99856505576213</v>
      </c>
      <c r="AJ505" s="14">
        <f>'नमुना नंबर.९ सन-२०२५-२०२६'!I584+0</f>
        <v>30</v>
      </c>
      <c r="AK505" s="14">
        <f>'नमुना नंबर.९ सन-२०२५-२०२६'!I584+0</f>
        <v>30</v>
      </c>
      <c r="AL505" s="14">
        <f>'नमुना नंबर.९ सन-२०२५-२०२६'!O584+0</f>
        <v>750</v>
      </c>
      <c r="AM505" s="15">
        <f t="shared" si="61"/>
        <v>1224.9985650557621</v>
      </c>
      <c r="AN505" s="14"/>
      <c r="AO505" s="14"/>
      <c r="AP505" s="14"/>
      <c r="AQ505" s="14"/>
      <c r="AR505" s="14"/>
    </row>
    <row r="506" spans="1:44" ht="76.900000000000006" customHeight="1">
      <c r="B506" s="2">
        <v>105</v>
      </c>
      <c r="C506" s="31" t="s">
        <v>6</v>
      </c>
      <c r="D506" s="32"/>
      <c r="G506" s="151" t="s">
        <v>7</v>
      </c>
      <c r="H506" s="84" t="s">
        <v>150</v>
      </c>
      <c r="I506" s="2">
        <v>2025</v>
      </c>
      <c r="J506" s="33">
        <v>15</v>
      </c>
      <c r="K506" s="33">
        <v>16</v>
      </c>
      <c r="L506" s="34">
        <f t="shared" si="62"/>
        <v>240</v>
      </c>
      <c r="M506" s="35">
        <f t="shared" si="56"/>
        <v>22.304832713754646</v>
      </c>
      <c r="N506" s="34">
        <v>750</v>
      </c>
      <c r="O506" s="2">
        <v>15708</v>
      </c>
      <c r="P506" s="35">
        <f t="shared" si="58"/>
        <v>367092.93680297397</v>
      </c>
      <c r="Q506" s="37">
        <v>1</v>
      </c>
      <c r="R506" s="35">
        <v>1</v>
      </c>
      <c r="S506" s="35">
        <f t="shared" si="57"/>
        <v>367092.93680297397</v>
      </c>
      <c r="T506" s="89">
        <v>0.85</v>
      </c>
      <c r="Y506" s="35">
        <f>'नमुना नंबर.९ सन-२०२५-२०२६'!F585+'नमुना नंबर.९ सन-२०२५-२०२६'!I585+'नमुना नंबर.९ सन-२०२५-२०२६'!L585+'नमुना नंबर.९ सन-२०२५-२०२६'!O585</f>
        <v>1122.0289962825277</v>
      </c>
      <c r="Z506" s="34"/>
      <c r="AA506" s="34"/>
      <c r="AB506" s="34"/>
      <c r="AC506" s="34"/>
      <c r="AD506" s="34"/>
      <c r="AE506" s="106"/>
      <c r="AF506" s="114"/>
      <c r="AG506" s="9">
        <f t="shared" si="60"/>
        <v>16458</v>
      </c>
      <c r="AH506" s="13">
        <f>'नमुना नंबर.९ सन-२०२५-२०२६'!I585+0</f>
        <v>30</v>
      </c>
      <c r="AI506" s="13">
        <f>'नमुना नंबर.९ सन-२०२५-२०२६'!F585+0</f>
        <v>312.02899628252783</v>
      </c>
      <c r="AJ506" s="9">
        <f>'नमुना नंबर.९ सन-२०२५-२०२६'!I585+0</f>
        <v>30</v>
      </c>
      <c r="AK506" s="9">
        <f>'नमुना नंबर.९ सन-२०२५-२०२६'!I585+0</f>
        <v>30</v>
      </c>
      <c r="AL506" s="9">
        <f>'नमुना नंबर.९ सन-२०२५-२०२६'!O585+0</f>
        <v>750</v>
      </c>
      <c r="AM506" s="13">
        <f t="shared" si="61"/>
        <v>1122.0289962825277</v>
      </c>
      <c r="AN506" s="9"/>
      <c r="AO506" s="9"/>
      <c r="AP506" s="9"/>
      <c r="AQ506" s="9"/>
      <c r="AR506" s="9"/>
    </row>
    <row r="507" spans="1:44" ht="76.900000000000006" customHeight="1">
      <c r="B507" s="2"/>
      <c r="C507" s="31" t="s">
        <v>6</v>
      </c>
      <c r="D507" s="32"/>
      <c r="G507" s="151" t="s">
        <v>7</v>
      </c>
      <c r="H507" s="84" t="s">
        <v>224</v>
      </c>
      <c r="I507" s="2">
        <v>1988</v>
      </c>
      <c r="J507" s="33">
        <v>34</v>
      </c>
      <c r="K507" s="33">
        <v>11</v>
      </c>
      <c r="L507" s="34">
        <f t="shared" si="62"/>
        <v>374</v>
      </c>
      <c r="M507" s="35">
        <f t="shared" si="56"/>
        <v>34.758364312267659</v>
      </c>
      <c r="N507" s="34">
        <v>750</v>
      </c>
      <c r="O507" s="2">
        <v>11088</v>
      </c>
      <c r="P507" s="35">
        <f t="shared" si="58"/>
        <v>411469.51672862453</v>
      </c>
      <c r="Q507" s="37">
        <v>0.85</v>
      </c>
      <c r="R507" s="35">
        <v>1</v>
      </c>
      <c r="S507" s="35">
        <f t="shared" si="57"/>
        <v>349749.08921933081</v>
      </c>
      <c r="T507" s="89">
        <v>0.75</v>
      </c>
      <c r="Y507" s="35">
        <f>'नमुना नंबर.९ सन-२०२५-२०२६'!F587+'नमुना नंबर.९ सन-२०२५-२०२६'!I587+'नमुना नंबर.९ सन-२०२५-२०२६'!L587+'नमुना नंबर.९ सन-२०२५-२०२६'!O587</f>
        <v>1092.3118169144982</v>
      </c>
      <c r="Z507" s="34"/>
      <c r="AA507" s="34"/>
      <c r="AB507" s="34"/>
      <c r="AC507" s="34"/>
      <c r="AD507" s="34"/>
      <c r="AE507" s="108" t="s">
        <v>1016</v>
      </c>
      <c r="AF507" s="114"/>
      <c r="AG507" s="10">
        <f t="shared" si="60"/>
        <v>11838</v>
      </c>
      <c r="AH507" s="16">
        <f>'नमुना नंबर.९ सन-२०२५-२०२६'!I587+0</f>
        <v>40</v>
      </c>
      <c r="AI507" s="16">
        <f>'नमुना नंबर.९ सन-२०२५-२०२६'!F587+0</f>
        <v>262.31181691449808</v>
      </c>
      <c r="AJ507" s="10">
        <f>'नमुना नंबर.९ सन-२०२५-२०२६'!I587+0</f>
        <v>40</v>
      </c>
      <c r="AK507" s="10">
        <f>'नमुना नंबर.९ सन-२०२५-२०२६'!I587+0</f>
        <v>40</v>
      </c>
      <c r="AL507" s="10">
        <f>'नमुना नंबर.९ सन-२०२५-२०२६'!O587+0</f>
        <v>750</v>
      </c>
      <c r="AM507" s="16">
        <f t="shared" si="61"/>
        <v>1092.3118169144982</v>
      </c>
    </row>
    <row r="508" spans="1:44" ht="76.900000000000006" customHeight="1">
      <c r="B508" s="52"/>
      <c r="C508" s="31" t="s">
        <v>6</v>
      </c>
      <c r="D508" s="32"/>
      <c r="G508" s="151" t="s">
        <v>7</v>
      </c>
      <c r="H508" s="84" t="s">
        <v>205</v>
      </c>
      <c r="I508" s="2">
        <v>1996</v>
      </c>
      <c r="J508" s="33">
        <v>16</v>
      </c>
      <c r="K508" s="33">
        <v>27</v>
      </c>
      <c r="L508" s="34">
        <f t="shared" si="62"/>
        <v>432</v>
      </c>
      <c r="M508" s="35">
        <f t="shared" si="56"/>
        <v>40.148698884758367</v>
      </c>
      <c r="N508" s="34">
        <v>750</v>
      </c>
      <c r="O508" s="2">
        <v>11088</v>
      </c>
      <c r="P508" s="35">
        <f t="shared" si="58"/>
        <v>475280.29739776958</v>
      </c>
      <c r="Q508" s="37">
        <v>0.85</v>
      </c>
      <c r="R508" s="35">
        <v>1</v>
      </c>
      <c r="S508" s="35">
        <f t="shared" si="57"/>
        <v>403988.25278810412</v>
      </c>
      <c r="T508" s="89">
        <v>0.75</v>
      </c>
      <c r="Y508" s="35">
        <f>'नमुना नंबर.९ सन-२०२५-२०२६'!F588+'नमुना नंबर.९ सन-२०२५-२०२६'!I588+'नमुना नंबर.९ सन-२०२५-२०२६'!L588+'नमुना नंबर.९ सन-२०२५-२०२६'!O588</f>
        <v>582.99118959107807</v>
      </c>
      <c r="Z508" s="34"/>
      <c r="AA508" s="34"/>
      <c r="AB508" s="34"/>
      <c r="AC508" s="34"/>
      <c r="AD508" s="34"/>
      <c r="AE508" s="106"/>
      <c r="AF508" s="116"/>
      <c r="AG508" s="11">
        <f t="shared" si="60"/>
        <v>11838</v>
      </c>
      <c r="AH508" s="12">
        <f>'नमुना नंबर.९ सन-२०२५-२०२६'!I588+0</f>
        <v>40</v>
      </c>
      <c r="AI508" s="12">
        <f>'नमुना नंबर.९ सन-२०२५-२०२६'!F588+0</f>
        <v>302.99118959107807</v>
      </c>
      <c r="AJ508" s="11">
        <f>'नमुना नंबर.९ सन-२०२५-२०२६'!I588+0</f>
        <v>40</v>
      </c>
      <c r="AK508" s="11">
        <f>'नमुना नंबर.९ सन-२०२५-२०२६'!I588+0</f>
        <v>40</v>
      </c>
      <c r="AL508" s="11">
        <f>'नमुना नंबर.९ सन-२०२५-२०२६'!O588+0</f>
        <v>200</v>
      </c>
      <c r="AM508" s="12">
        <f t="shared" si="61"/>
        <v>582.99118959107807</v>
      </c>
      <c r="AN508" s="11"/>
      <c r="AO508" s="11"/>
      <c r="AP508" s="11"/>
      <c r="AQ508" s="11"/>
      <c r="AR508" s="11"/>
    </row>
    <row r="509" spans="1:44" ht="76.900000000000006" customHeight="1">
      <c r="B509" s="2">
        <v>74</v>
      </c>
      <c r="C509" s="31" t="s">
        <v>6</v>
      </c>
      <c r="D509" s="32"/>
      <c r="G509" s="151" t="s">
        <v>7</v>
      </c>
      <c r="H509" s="84" t="s">
        <v>1014</v>
      </c>
      <c r="I509" s="2">
        <v>2001</v>
      </c>
      <c r="J509" s="33">
        <v>23</v>
      </c>
      <c r="K509" s="33">
        <v>19</v>
      </c>
      <c r="L509" s="34">
        <f t="shared" si="62"/>
        <v>437</v>
      </c>
      <c r="M509" s="35">
        <f t="shared" si="56"/>
        <v>40.613382899628256</v>
      </c>
      <c r="N509" s="34">
        <v>750</v>
      </c>
      <c r="O509" s="2">
        <v>15708</v>
      </c>
      <c r="P509" s="35">
        <f t="shared" si="58"/>
        <v>668415.05576208187</v>
      </c>
      <c r="Q509" s="37">
        <v>0.8</v>
      </c>
      <c r="R509" s="35">
        <v>1</v>
      </c>
      <c r="S509" s="35">
        <f t="shared" si="57"/>
        <v>534732.04460966552</v>
      </c>
      <c r="T509" s="89">
        <v>0.85</v>
      </c>
      <c r="Y509" s="35">
        <f>'नमुना नंबर.९ सन-२०२५-२०२६'!F589+'नमुना नंबर.९ सन-२०२५-२०२६'!I589+'नमुना नंबर.९ सन-२०२५-२०२६'!L589+'नमुना नंबर.९ सन-२०२५-२०२६'!O589</f>
        <v>1264.5222379182158</v>
      </c>
      <c r="Z509" s="34"/>
      <c r="AA509" s="34"/>
      <c r="AB509" s="34"/>
      <c r="AC509" s="34"/>
      <c r="AD509" s="34"/>
      <c r="AE509" s="106"/>
      <c r="AF509" s="114"/>
      <c r="AG509" s="9">
        <f t="shared" si="60"/>
        <v>16458</v>
      </c>
      <c r="AH509" s="13">
        <f>'नमुना नंबर.९ सन-२०२५-२०२६'!I589+0</f>
        <v>30</v>
      </c>
      <c r="AI509" s="13">
        <f>'नमुना नंबर.९ सन-२०२५-२०२६'!F589+0</f>
        <v>454.52223791821569</v>
      </c>
      <c r="AJ509" s="9">
        <f>'नमुना नंबर.९ सन-२०२५-२०२६'!I589+0</f>
        <v>30</v>
      </c>
      <c r="AK509" s="9">
        <f>'नमुना नंबर.९ सन-२०२५-२०२६'!I589+0</f>
        <v>30</v>
      </c>
      <c r="AL509" s="9">
        <f>'नमुना नंबर.९ सन-२०२५-२०२६'!O589+0</f>
        <v>750</v>
      </c>
      <c r="AM509" s="13">
        <f t="shared" si="61"/>
        <v>1264.5222379182158</v>
      </c>
      <c r="AN509" s="9"/>
      <c r="AO509" s="9"/>
      <c r="AP509" s="9"/>
      <c r="AQ509" s="9"/>
      <c r="AR509" s="9"/>
    </row>
    <row r="510" spans="1:44" ht="66.599999999999994" customHeight="1">
      <c r="B510" s="2">
        <v>484</v>
      </c>
      <c r="C510" s="31" t="s">
        <v>92</v>
      </c>
      <c r="D510" s="32"/>
      <c r="G510" s="151" t="s">
        <v>7</v>
      </c>
      <c r="H510" s="84" t="s">
        <v>266</v>
      </c>
      <c r="I510" s="2">
        <v>1996</v>
      </c>
      <c r="J510" s="33">
        <v>18</v>
      </c>
      <c r="K510" s="33">
        <v>38</v>
      </c>
      <c r="L510" s="34">
        <f t="shared" si="62"/>
        <v>684</v>
      </c>
      <c r="M510" s="35">
        <f t="shared" si="56"/>
        <v>63.568773234200748</v>
      </c>
      <c r="N510" s="34">
        <v>750</v>
      </c>
      <c r="O510" s="2">
        <v>11088</v>
      </c>
      <c r="P510" s="35">
        <f t="shared" si="58"/>
        <v>752527.13754646841</v>
      </c>
      <c r="Q510" s="37">
        <v>0.85</v>
      </c>
      <c r="R510" s="35">
        <v>1</v>
      </c>
      <c r="S510" s="35">
        <f t="shared" si="57"/>
        <v>639648.06691449811</v>
      </c>
      <c r="T510" s="89">
        <v>0.75</v>
      </c>
      <c r="Y510" s="35">
        <f>'नमुना नंबर.९ सन-२०२५-२०२६'!F590+'नमुना नंबर.९ सन-२०२५-२०२६'!I590+'नमुना नंबर.९ सन-२०२५-२०२६'!L590+'नमुना नंबर.९ सन-२०२५-२०२६'!O590</f>
        <v>739.73605018587364</v>
      </c>
      <c r="Z510" s="34"/>
      <c r="AA510" s="34"/>
      <c r="AB510" s="34"/>
      <c r="AC510" s="34"/>
      <c r="AD510" s="34"/>
      <c r="AE510" s="106"/>
      <c r="AF510" s="114"/>
      <c r="AG510" s="10">
        <f t="shared" si="60"/>
        <v>11838</v>
      </c>
      <c r="AH510" s="16">
        <f>'नमुना नंबर.९ सन-२०२५-२०२६'!I590+0</f>
        <v>30</v>
      </c>
      <c r="AI510" s="16">
        <f>'नमुना नंबर.९ सन-२०२५-२०२६'!F590+0</f>
        <v>479.73605018587364</v>
      </c>
      <c r="AJ510" s="10">
        <f>'नमुना नंबर.९ सन-२०२५-२०२६'!I590+0</f>
        <v>30</v>
      </c>
      <c r="AK510" s="10">
        <f>'नमुना नंबर.९ सन-२०२५-२०२६'!I590+0</f>
        <v>30</v>
      </c>
      <c r="AL510" s="10">
        <f>'नमुना नंबर.९ सन-२०२५-२०२६'!O590+0</f>
        <v>200</v>
      </c>
      <c r="AM510" s="16">
        <f t="shared" si="61"/>
        <v>739.73605018587364</v>
      </c>
    </row>
    <row r="511" spans="1:44" ht="75" customHeight="1">
      <c r="B511" s="36">
        <v>263</v>
      </c>
      <c r="C511" s="31" t="s">
        <v>6</v>
      </c>
      <c r="D511" s="32"/>
      <c r="G511" s="151" t="s">
        <v>7</v>
      </c>
      <c r="H511" s="84" t="s">
        <v>265</v>
      </c>
      <c r="I511" s="2">
        <v>1991</v>
      </c>
      <c r="J511" s="33">
        <v>31</v>
      </c>
      <c r="K511" s="33">
        <v>22</v>
      </c>
      <c r="L511" s="34">
        <f t="shared" si="62"/>
        <v>682</v>
      </c>
      <c r="M511" s="35">
        <f t="shared" si="56"/>
        <v>63.382899628252787</v>
      </c>
      <c r="N511" s="34">
        <v>750</v>
      </c>
      <c r="O511" s="2">
        <v>15708</v>
      </c>
      <c r="P511" s="35">
        <f t="shared" si="58"/>
        <v>1043155.7620817843</v>
      </c>
      <c r="Q511" s="37">
        <v>0.7</v>
      </c>
      <c r="R511" s="35">
        <v>1</v>
      </c>
      <c r="S511" s="35">
        <f t="shared" si="57"/>
        <v>730209.03345724894</v>
      </c>
      <c r="T511" s="89">
        <v>0.85</v>
      </c>
      <c r="Y511" s="35">
        <f>'नमुना नंबर.९ सन-२०२५-२०२६'!F591+'नमुना नंबर.९ सन-२०२५-२०२६'!I591+'नमुना नंबर.९ सन-२०२५-२०२६'!L591+'नमुना नंबर.९ सन-२०२५-२०२६'!O591</f>
        <v>1430.6776784386616</v>
      </c>
      <c r="Z511" s="34"/>
      <c r="AA511" s="34"/>
      <c r="AB511" s="34"/>
      <c r="AC511" s="34"/>
      <c r="AD511" s="34"/>
      <c r="AE511" s="106"/>
      <c r="AF511" s="117"/>
      <c r="AG511" s="14">
        <f t="shared" si="60"/>
        <v>16458</v>
      </c>
      <c r="AH511" s="15">
        <f>'नमुना नंबर.९ सन-२०२५-२०२६'!I591+0</f>
        <v>30</v>
      </c>
      <c r="AI511" s="15">
        <f>'नमुना नंबर.९ सन-२०२५-२०२६'!F591+0</f>
        <v>620.67767843866159</v>
      </c>
      <c r="AJ511" s="14">
        <f>'नमुना नंबर.९ सन-२०२५-२०२६'!I591+0</f>
        <v>30</v>
      </c>
      <c r="AK511" s="14">
        <f>'नमुना नंबर.९ सन-२०२५-२०२६'!I591+0</f>
        <v>30</v>
      </c>
      <c r="AL511" s="14">
        <f>'नमुना नंबर.९ सन-२०२५-२०२६'!O591+0</f>
        <v>750</v>
      </c>
      <c r="AM511" s="15">
        <f t="shared" si="61"/>
        <v>1430.6776784386616</v>
      </c>
      <c r="AN511" s="14"/>
      <c r="AO511" s="14"/>
      <c r="AP511" s="14"/>
      <c r="AQ511" s="14"/>
      <c r="AR511" s="14"/>
    </row>
    <row r="512" spans="1:44" ht="65.45" customHeight="1">
      <c r="A512" s="22"/>
      <c r="B512" s="2">
        <v>692</v>
      </c>
      <c r="C512" s="31" t="s">
        <v>81</v>
      </c>
      <c r="D512" s="32"/>
      <c r="G512" s="22"/>
      <c r="H512" s="84" t="s">
        <v>1100</v>
      </c>
      <c r="I512" s="36">
        <v>2025</v>
      </c>
      <c r="J512" s="36">
        <v>20</v>
      </c>
      <c r="K512" s="36">
        <v>20</v>
      </c>
      <c r="L512" s="81">
        <f t="shared" si="62"/>
        <v>400</v>
      </c>
      <c r="M512" s="75">
        <f t="shared" si="56"/>
        <v>37.174721189591082</v>
      </c>
      <c r="N512" s="36">
        <v>750</v>
      </c>
      <c r="O512" s="36">
        <v>15708</v>
      </c>
      <c r="P512" s="77">
        <f t="shared" si="58"/>
        <v>611821.56133828999</v>
      </c>
      <c r="Q512" s="78">
        <v>1</v>
      </c>
      <c r="R512" s="77">
        <v>1</v>
      </c>
      <c r="S512" s="77">
        <f t="shared" si="57"/>
        <v>611821.56133828999</v>
      </c>
      <c r="T512" s="89">
        <v>0.85</v>
      </c>
      <c r="Y512" s="75">
        <f>'नमुना नंबर.९ सन-२०२५-२०२६'!F592+'नमुना नंबर.९ सन-२०२५-२०२६'!I592+'नमुना नंबर.९ सन-२०२५-२०२६'!L592+'नमुना नंबर.९ सन-२०२५-२०२६'!O592</f>
        <v>520.04832713754638</v>
      </c>
      <c r="Z512" s="34"/>
      <c r="AA512" s="34"/>
      <c r="AB512" s="34"/>
      <c r="AC512" s="34"/>
      <c r="AD512" s="34"/>
      <c r="AE512" s="106"/>
      <c r="AF512" s="117"/>
      <c r="AG512" s="14">
        <f t="shared" si="60"/>
        <v>16458</v>
      </c>
      <c r="AH512" s="15">
        <f>'नमुना नंबर.९ सन-२०२५-२०२६'!I592+0</f>
        <v>0</v>
      </c>
      <c r="AI512" s="15">
        <f>'नमुना नंबर.९ सन-२०२५-२०२६'!F592+0</f>
        <v>520.04832713754638</v>
      </c>
      <c r="AJ512" s="14">
        <f>'नमुना नंबर.९ सन-२०२५-२०२६'!I592+0</f>
        <v>0</v>
      </c>
      <c r="AK512" s="14">
        <f>'नमुना नंबर.९ सन-२०२५-२०२६'!I592+0</f>
        <v>0</v>
      </c>
      <c r="AL512" s="14">
        <f>'नमुना नंबर.९ सन-२०२५-२०२६'!O592+0</f>
        <v>0</v>
      </c>
      <c r="AM512" s="15">
        <f t="shared" si="61"/>
        <v>520.04832713754638</v>
      </c>
      <c r="AN512" s="14"/>
      <c r="AO512" s="14"/>
      <c r="AP512" s="20"/>
      <c r="AQ512" s="20"/>
      <c r="AR512" s="20"/>
    </row>
    <row r="513" spans="1:44" ht="62.45" customHeight="1">
      <c r="B513" s="2">
        <v>357</v>
      </c>
      <c r="C513" s="31" t="s">
        <v>6</v>
      </c>
      <c r="D513" s="32"/>
      <c r="G513" s="151" t="s">
        <v>7</v>
      </c>
      <c r="H513" s="84" t="s">
        <v>283</v>
      </c>
      <c r="I513" s="2">
        <v>2001</v>
      </c>
      <c r="J513" s="33">
        <v>17</v>
      </c>
      <c r="K513" s="33">
        <v>30</v>
      </c>
      <c r="L513" s="34">
        <f t="shared" si="62"/>
        <v>510</v>
      </c>
      <c r="M513" s="35">
        <f t="shared" si="56"/>
        <v>47.397769516728623</v>
      </c>
      <c r="N513" s="34">
        <v>750</v>
      </c>
      <c r="O513" s="2">
        <v>15708</v>
      </c>
      <c r="P513" s="35">
        <f t="shared" si="58"/>
        <v>780072.49070631969</v>
      </c>
      <c r="Q513" s="37">
        <v>0.8</v>
      </c>
      <c r="R513" s="35">
        <v>1</v>
      </c>
      <c r="S513" s="35">
        <f t="shared" si="57"/>
        <v>624057.99256505573</v>
      </c>
      <c r="T513" s="89">
        <v>0.85</v>
      </c>
      <c r="Y513" s="35">
        <f>'नमुना नंबर.९ सन-२०२५-२०२६'!F594+'नमुना नंबर.९ सन-२०२५-२०२६'!I594+'नमुना नंबर.९ सन-२०२५-२०२६'!L594+'नमुना नंबर.९ सन-२०२५-२०२६'!O594</f>
        <v>1340.4492936802974</v>
      </c>
      <c r="Z513" s="34"/>
      <c r="AA513" s="34"/>
      <c r="AB513" s="34"/>
      <c r="AC513" s="34"/>
      <c r="AD513" s="34"/>
      <c r="AE513" s="108" t="s">
        <v>1043</v>
      </c>
      <c r="AF513" s="117"/>
      <c r="AG513" s="14">
        <f t="shared" si="60"/>
        <v>16458</v>
      </c>
      <c r="AH513" s="15">
        <f>'नमुना नंबर.९ सन-२०२५-२०२६'!I594+0</f>
        <v>30</v>
      </c>
      <c r="AI513" s="15">
        <f>'नमुना नंबर.९ सन-२०२५-२०२६'!F594+0</f>
        <v>530.44929368029739</v>
      </c>
      <c r="AJ513" s="14">
        <f>'नमुना नंबर.९ सन-२०२५-२०२६'!I594+0</f>
        <v>30</v>
      </c>
      <c r="AK513" s="14">
        <f>'नमुना नंबर.९ सन-२०२५-२०२६'!I594+0</f>
        <v>30</v>
      </c>
      <c r="AL513" s="14">
        <f>'नमुना नंबर.९ सन-२०२५-२०२६'!O594+0</f>
        <v>750</v>
      </c>
      <c r="AM513" s="15">
        <f t="shared" si="61"/>
        <v>1340.4492936802974</v>
      </c>
      <c r="AN513" s="14"/>
      <c r="AO513" s="14"/>
      <c r="AP513" s="14"/>
      <c r="AQ513" s="14"/>
      <c r="AR513" s="14"/>
    </row>
    <row r="514" spans="1:44" ht="75" customHeight="1">
      <c r="B514" s="2">
        <v>378</v>
      </c>
      <c r="C514" s="31" t="s">
        <v>6</v>
      </c>
      <c r="D514" s="32"/>
      <c r="H514" s="84" t="s">
        <v>287</v>
      </c>
      <c r="I514" s="2">
        <v>2011</v>
      </c>
      <c r="J514" s="33">
        <v>15</v>
      </c>
      <c r="K514" s="33">
        <v>31</v>
      </c>
      <c r="L514" s="34">
        <f t="shared" si="62"/>
        <v>465</v>
      </c>
      <c r="M514" s="35">
        <f t="shared" ref="M514:M568" si="63">L514/10.76</f>
        <v>43.215613382899626</v>
      </c>
      <c r="N514" s="34">
        <v>750</v>
      </c>
      <c r="O514" s="2">
        <v>15708</v>
      </c>
      <c r="P514" s="35">
        <f t="shared" si="58"/>
        <v>711242.56505576207</v>
      </c>
      <c r="Q514" s="37">
        <v>0.95</v>
      </c>
      <c r="R514" s="35">
        <v>1</v>
      </c>
      <c r="S514" s="35">
        <f t="shared" ref="S514:S568" si="64">M514*AG514*Q514*R514</f>
        <v>675680.43680297397</v>
      </c>
      <c r="T514" s="89">
        <v>0.85</v>
      </c>
      <c r="Y514" s="35">
        <f>'नमुना नंबर.९ सन-२०२५-२०२६'!F595+'नमुना नंबर.९ सन-२०२५-२०२६'!I595+'नमुना नंबर.९ सन-२०२५-२०२६'!L595+'नमुना नंबर.९ सन-२०२५-२०२६'!O595</f>
        <v>1404.3283712825278</v>
      </c>
      <c r="Z514" s="34"/>
      <c r="AA514" s="34"/>
      <c r="AB514" s="34"/>
      <c r="AC514" s="34"/>
      <c r="AD514" s="34"/>
      <c r="AE514" s="106"/>
      <c r="AF514" s="114"/>
      <c r="AG514" s="10">
        <f t="shared" si="60"/>
        <v>16458</v>
      </c>
      <c r="AH514" s="16">
        <f>'नमुना नंबर.९ सन-२०२५-२०२६'!I595+0</f>
        <v>40</v>
      </c>
      <c r="AI514" s="16">
        <f>'नमुना नंबर.९ सन-२०२५-२०२६'!F595+0</f>
        <v>574.32837128252788</v>
      </c>
      <c r="AJ514" s="10">
        <f>'नमुना नंबर.९ सन-२०२५-२०२६'!I595+0</f>
        <v>40</v>
      </c>
      <c r="AK514" s="10">
        <f>'नमुना नंबर.९ सन-२०२५-२०२६'!I595+0</f>
        <v>40</v>
      </c>
      <c r="AL514" s="10">
        <f>'नमुना नंबर.९ सन-२०२५-२०२६'!O595+0</f>
        <v>750</v>
      </c>
      <c r="AM514" s="16">
        <f t="shared" si="61"/>
        <v>1404.3283712825278</v>
      </c>
    </row>
    <row r="515" spans="1:44" ht="75" customHeight="1">
      <c r="B515" s="2">
        <v>33</v>
      </c>
      <c r="C515" s="31" t="s">
        <v>6</v>
      </c>
      <c r="D515" s="32"/>
      <c r="G515" s="84" t="s">
        <v>7</v>
      </c>
      <c r="H515" s="84" t="s">
        <v>150</v>
      </c>
      <c r="I515" s="2">
        <v>1966</v>
      </c>
      <c r="J515" s="33">
        <v>55</v>
      </c>
      <c r="K515" s="33">
        <v>9</v>
      </c>
      <c r="L515" s="34">
        <f t="shared" si="62"/>
        <v>495</v>
      </c>
      <c r="M515" s="35">
        <f t="shared" si="63"/>
        <v>46.003717472118957</v>
      </c>
      <c r="N515" s="52">
        <v>750</v>
      </c>
      <c r="O515" s="2">
        <v>7115</v>
      </c>
      <c r="P515" s="35">
        <f t="shared" si="58"/>
        <v>361819.23791821557</v>
      </c>
      <c r="Q515" s="37">
        <v>0.85</v>
      </c>
      <c r="R515" s="35">
        <v>1</v>
      </c>
      <c r="S515" s="35">
        <f t="shared" si="64"/>
        <v>307546.3522304832</v>
      </c>
      <c r="T515" s="89">
        <v>0.75</v>
      </c>
      <c r="Y515" s="35">
        <f>'नमुना नंबर.९ सन-२०२५-२०२६'!F596+'नमुना नंबर.९ सन-२०२५-२०२६'!I596+'नमुना नंबर.९ सन-२०२५-२०२६'!L596+'नमुना नंबर.९ सन-२०२५-२०२६'!O596</f>
        <v>1040.6597641728624</v>
      </c>
      <c r="Z515" s="34"/>
      <c r="AA515" s="34"/>
      <c r="AB515" s="34"/>
      <c r="AC515" s="34"/>
      <c r="AD515" s="34"/>
      <c r="AE515" s="106"/>
      <c r="AF515" s="117"/>
      <c r="AG515" s="14">
        <f t="shared" si="60"/>
        <v>7865</v>
      </c>
      <c r="AH515" s="15">
        <f>'नमुना नंबर.९ सन-२०२५-२०२६'!I596+0</f>
        <v>30</v>
      </c>
      <c r="AI515" s="15">
        <f>'नमुना नंबर.९ सन-२०२५-२०२६'!F596+0</f>
        <v>230.6597641728624</v>
      </c>
      <c r="AJ515" s="14">
        <f>'नमुना नंबर.९ सन-२०२५-२०२६'!I596+0</f>
        <v>30</v>
      </c>
      <c r="AK515" s="14">
        <f>'नमुना नंबर.९ सन-२०२५-२०२६'!I596+0</f>
        <v>30</v>
      </c>
      <c r="AL515" s="14">
        <f>'नमुना नंबर.९ सन-२०२५-२०२६'!O596+0</f>
        <v>750</v>
      </c>
      <c r="AM515" s="15">
        <f t="shared" si="61"/>
        <v>1040.6597641728624</v>
      </c>
      <c r="AN515" s="14"/>
      <c r="AO515" s="14"/>
      <c r="AP515" s="14"/>
      <c r="AQ515" s="14"/>
      <c r="AR515" s="14"/>
    </row>
    <row r="516" spans="1:44" ht="75" customHeight="1">
      <c r="B516" s="2">
        <v>553</v>
      </c>
      <c r="C516" s="31" t="s">
        <v>807</v>
      </c>
      <c r="D516" s="32"/>
      <c r="G516" s="34"/>
      <c r="H516" s="84" t="s">
        <v>808</v>
      </c>
      <c r="I516" s="2">
        <v>2020</v>
      </c>
      <c r="J516" s="33">
        <v>20</v>
      </c>
      <c r="K516" s="33">
        <v>21</v>
      </c>
      <c r="L516" s="34">
        <f t="shared" si="62"/>
        <v>420</v>
      </c>
      <c r="M516" s="35">
        <f t="shared" si="63"/>
        <v>39.033457249070629</v>
      </c>
      <c r="N516" s="34">
        <v>750</v>
      </c>
      <c r="O516" s="2">
        <v>15708</v>
      </c>
      <c r="P516" s="35">
        <f t="shared" si="58"/>
        <v>642412.63940520445</v>
      </c>
      <c r="Q516" s="37">
        <v>0.95</v>
      </c>
      <c r="R516" s="35">
        <v>1</v>
      </c>
      <c r="S516" s="35">
        <f t="shared" si="64"/>
        <v>610292.00743494416</v>
      </c>
      <c r="T516" s="89">
        <v>0.85</v>
      </c>
      <c r="Y516" s="35">
        <f>'नमुना नंबर.९ सन-२०२५-२०२६'!F597+'नमुना नंबर.९ सन-२०२५-२०२६'!I597+'नमुना नंबर.९ सन-२०२५-२०२६'!L597+'नमुना नंबर.९ सन-२०२५-२०२६'!O597</f>
        <v>518.74820631970249</v>
      </c>
      <c r="Z516" s="34"/>
      <c r="AA516" s="34"/>
      <c r="AB516" s="34"/>
      <c r="AC516" s="34"/>
      <c r="AD516" s="34"/>
      <c r="AE516" s="106"/>
      <c r="AF516" s="114"/>
      <c r="AG516" s="9">
        <f t="shared" si="60"/>
        <v>16458</v>
      </c>
      <c r="AH516" s="13">
        <f>'नमुना नंबर.९ सन-२०२५-२०२६'!I597+0</f>
        <v>0</v>
      </c>
      <c r="AI516" s="13">
        <f>'नमुना नंबर.९ सन-२०२५-२०२६'!F597+0</f>
        <v>518.74820631970249</v>
      </c>
      <c r="AJ516" s="9">
        <f>'नमुना नंबर.९ सन-२०२५-२०२६'!I597+0</f>
        <v>0</v>
      </c>
      <c r="AK516" s="9">
        <f>'नमुना नंबर.९ सन-२०२५-२०२६'!I597+0</f>
        <v>0</v>
      </c>
      <c r="AL516" s="9">
        <f>'नमुना नंबर.९ सन-२०२५-२०२६'!O597+0</f>
        <v>0</v>
      </c>
      <c r="AM516" s="13">
        <f t="shared" si="61"/>
        <v>518.74820631970249</v>
      </c>
      <c r="AN516" s="9"/>
      <c r="AO516" s="9"/>
      <c r="AP516" s="9"/>
      <c r="AQ516" s="9"/>
      <c r="AR516" s="9"/>
    </row>
    <row r="517" spans="1:44" ht="75" customHeight="1">
      <c r="A517" s="22"/>
      <c r="B517" s="2">
        <v>688</v>
      </c>
      <c r="C517" s="31" t="s">
        <v>1178</v>
      </c>
      <c r="D517" s="32"/>
      <c r="G517" s="22"/>
      <c r="H517" s="84" t="s">
        <v>1100</v>
      </c>
      <c r="I517" s="36">
        <v>2025</v>
      </c>
      <c r="J517" s="36">
        <v>11</v>
      </c>
      <c r="K517" s="36">
        <v>36</v>
      </c>
      <c r="L517" s="81">
        <f t="shared" si="62"/>
        <v>396</v>
      </c>
      <c r="M517" s="75">
        <f t="shared" si="63"/>
        <v>36.802973977695167</v>
      </c>
      <c r="N517" s="36">
        <v>750</v>
      </c>
      <c r="O517" s="36">
        <v>15708</v>
      </c>
      <c r="P517" s="77">
        <f t="shared" si="58"/>
        <v>605703.34572490701</v>
      </c>
      <c r="Q517" s="78">
        <v>1</v>
      </c>
      <c r="R517" s="77">
        <v>1</v>
      </c>
      <c r="S517" s="77">
        <f t="shared" si="64"/>
        <v>605703.34572490701</v>
      </c>
      <c r="T517" s="89">
        <v>0.85</v>
      </c>
      <c r="Y517" s="75">
        <f>'नमुना नंबर.९ सन-२०२५-२०२६'!F598+'नमुना नंबर.९ सन-२०२५-२०२६'!I598+'नमुना नंबर.९ सन-२०२५-२०२६'!L598+'नमुना नंबर.९ सन-२०२५-२०२६'!O598</f>
        <v>514.84784386617093</v>
      </c>
      <c r="Z517" s="34"/>
      <c r="AA517" s="34"/>
      <c r="AB517" s="34"/>
      <c r="AC517" s="34"/>
      <c r="AD517" s="34"/>
      <c r="AE517" s="106"/>
      <c r="AF517" s="117"/>
      <c r="AG517" s="14">
        <f t="shared" si="60"/>
        <v>16458</v>
      </c>
      <c r="AH517" s="15">
        <f>'नमुना नंबर.९ सन-२०२५-२०२६'!I598+0</f>
        <v>0</v>
      </c>
      <c r="AI517" s="15">
        <f>'नमुना नंबर.९ सन-२०२५-२०२६'!F598+0</f>
        <v>514.84784386617093</v>
      </c>
      <c r="AJ517" s="14">
        <f>'नमुना नंबर.९ सन-२०२५-२०२६'!I598+0</f>
        <v>0</v>
      </c>
      <c r="AK517" s="14">
        <f>'नमुना नंबर.९ सन-२०२५-२०२६'!I598+0</f>
        <v>0</v>
      </c>
      <c r="AL517" s="14">
        <f>'नमुना नंबर.९ सन-२०२५-२०२६'!O598+0</f>
        <v>0</v>
      </c>
      <c r="AM517" s="15">
        <f t="shared" si="61"/>
        <v>514.84784386617093</v>
      </c>
      <c r="AN517" s="14"/>
      <c r="AO517" s="14"/>
      <c r="AP517" s="20"/>
      <c r="AQ517" s="20"/>
      <c r="AR517" s="20"/>
    </row>
    <row r="518" spans="1:44" ht="75" customHeight="1">
      <c r="B518" s="2">
        <v>594</v>
      </c>
      <c r="C518" s="43" t="s">
        <v>113</v>
      </c>
      <c r="D518" s="32"/>
      <c r="G518" s="34"/>
      <c r="H518" s="84" t="s">
        <v>374</v>
      </c>
      <c r="I518" s="2">
        <v>2013</v>
      </c>
      <c r="J518" s="33">
        <v>25</v>
      </c>
      <c r="K518" s="33">
        <v>25</v>
      </c>
      <c r="L518" s="34">
        <f t="shared" si="62"/>
        <v>625</v>
      </c>
      <c r="M518" s="35">
        <f t="shared" si="63"/>
        <v>58.085501858736059</v>
      </c>
      <c r="N518" s="34">
        <v>750</v>
      </c>
      <c r="O518" s="2">
        <v>11088</v>
      </c>
      <c r="P518" s="35">
        <f t="shared" si="58"/>
        <v>687616.17100371746</v>
      </c>
      <c r="Q518" s="37">
        <v>0.9</v>
      </c>
      <c r="R518" s="35">
        <v>1</v>
      </c>
      <c r="S518" s="35">
        <f t="shared" si="64"/>
        <v>618854.55390334572</v>
      </c>
      <c r="T518" s="89">
        <v>0.75</v>
      </c>
      <c r="Y518" s="35">
        <f>'नमुना नंबर.९ सन-२०२५-२०२६'!F599+'नमुना नंबर.९ सन-२०२५-२०२६'!I599+'नमुना नंबर.९ सन-२०२५-२०२६'!L599+'नमुना नंबर.९ सन-२०२५-२०२६'!O599</f>
        <v>1274.1409154275093</v>
      </c>
      <c r="Z518" s="34"/>
      <c r="AA518" s="34"/>
      <c r="AB518" s="34"/>
      <c r="AC518" s="34"/>
      <c r="AD518" s="34"/>
      <c r="AE518" s="106"/>
      <c r="AF518" s="114"/>
      <c r="AG518" s="9">
        <f t="shared" si="60"/>
        <v>11838</v>
      </c>
      <c r="AH518" s="13">
        <f>'नमुना नंबर.९ सन-२०२५-२०२६'!I599+0</f>
        <v>30</v>
      </c>
      <c r="AI518" s="13">
        <f>'नमुना नंबर.९ सन-२०२५-२०२६'!F599+0</f>
        <v>464.1409154275093</v>
      </c>
      <c r="AJ518" s="9">
        <f>'नमुना नंबर.९ सन-२०२५-२०२६'!I599+0</f>
        <v>30</v>
      </c>
      <c r="AK518" s="9">
        <f>'नमुना नंबर.९ सन-२०२५-२०२६'!I599+0</f>
        <v>30</v>
      </c>
      <c r="AL518" s="9">
        <f>'नमुना नंबर.९ सन-२०२५-२०२६'!O599+0</f>
        <v>750</v>
      </c>
      <c r="AM518" s="13">
        <f t="shared" si="61"/>
        <v>1274.1409154275093</v>
      </c>
      <c r="AN518" s="9"/>
      <c r="AO518" s="9"/>
      <c r="AP518" s="9"/>
      <c r="AQ518" s="9"/>
      <c r="AR518" s="9"/>
    </row>
    <row r="519" spans="1:44" ht="75" customHeight="1">
      <c r="B519" s="2">
        <v>243</v>
      </c>
      <c r="C519" s="31" t="s">
        <v>6</v>
      </c>
      <c r="D519" s="32"/>
      <c r="G519" s="151" t="s">
        <v>7</v>
      </c>
      <c r="H519" s="84" t="s">
        <v>251</v>
      </c>
      <c r="I519" s="2">
        <v>2000</v>
      </c>
      <c r="J519" s="33">
        <v>33</v>
      </c>
      <c r="K519" s="33">
        <v>16</v>
      </c>
      <c r="L519" s="34">
        <f t="shared" si="62"/>
        <v>528</v>
      </c>
      <c r="M519" s="35">
        <f t="shared" si="63"/>
        <v>49.070631970260223</v>
      </c>
      <c r="N519" s="34">
        <v>750</v>
      </c>
      <c r="O519" s="2">
        <v>15708</v>
      </c>
      <c r="P519" s="35">
        <f t="shared" si="58"/>
        <v>807604.46096654271</v>
      </c>
      <c r="Q519" s="37">
        <v>0.8</v>
      </c>
      <c r="R519" s="35">
        <v>1</v>
      </c>
      <c r="S519" s="35">
        <f t="shared" si="64"/>
        <v>646083.56877323426</v>
      </c>
      <c r="T519" s="89">
        <v>0.85</v>
      </c>
      <c r="Y519" s="35">
        <f>'नमुना नंबर.९ सन-२०२५-२०२६'!F601+'नमुना नंबर.९ सन-२०२५-२०२६'!I601+'नमुना नंबर.९ सन-२०२५-२०२६'!L601+'नमुना नंबर.९ सन-२०२५-२०२६'!O601</f>
        <v>2109.171033457249</v>
      </c>
      <c r="Z519" s="34"/>
      <c r="AA519" s="34"/>
      <c r="AB519" s="34"/>
      <c r="AC519" s="34"/>
      <c r="AD519" s="34"/>
      <c r="AE519" s="106"/>
      <c r="AF519" s="116"/>
      <c r="AG519" s="11">
        <f t="shared" si="60"/>
        <v>16458</v>
      </c>
      <c r="AH519" s="12">
        <f>'नमुना नंबर.९ सन-२०२५-२०२६'!I601+0</f>
        <v>30</v>
      </c>
      <c r="AI519" s="12">
        <f>'नमुना नंबर.९ सन-२०२५-२०२६'!F601+0</f>
        <v>549.17103345724911</v>
      </c>
      <c r="AJ519" s="11">
        <f>'नमुना नंबर.९ सन-२०२५-२०२६'!I601+0</f>
        <v>30</v>
      </c>
      <c r="AK519" s="11">
        <f>'नमुना नंबर.९ सन-२०२५-२०२६'!I601+0</f>
        <v>30</v>
      </c>
      <c r="AL519" s="11">
        <f>'नमुना नंबर.९ सन-२०२५-२०२६'!O601+0</f>
        <v>1500</v>
      </c>
      <c r="AM519" s="12">
        <f t="shared" si="61"/>
        <v>2109.171033457249</v>
      </c>
      <c r="AN519" s="11"/>
      <c r="AO519" s="11"/>
      <c r="AP519" s="11"/>
      <c r="AQ519" s="11"/>
      <c r="AR519" s="11"/>
    </row>
    <row r="520" spans="1:44" ht="75" customHeight="1">
      <c r="B520" s="2">
        <v>325</v>
      </c>
      <c r="C520" s="31" t="s">
        <v>6</v>
      </c>
      <c r="D520" s="32"/>
      <c r="G520" s="151" t="s">
        <v>7</v>
      </c>
      <c r="H520" s="84" t="s">
        <v>285</v>
      </c>
      <c r="I520" s="2">
        <v>2001</v>
      </c>
      <c r="J520" s="33">
        <v>25</v>
      </c>
      <c r="K520" s="33">
        <v>30</v>
      </c>
      <c r="L520" s="34">
        <f t="shared" si="62"/>
        <v>750</v>
      </c>
      <c r="M520" s="35">
        <f t="shared" si="63"/>
        <v>69.702602230483279</v>
      </c>
      <c r="N520" s="34">
        <v>750</v>
      </c>
      <c r="O520" s="2">
        <v>15708</v>
      </c>
      <c r="P520" s="35">
        <f t="shared" si="58"/>
        <v>1147165.4275092939</v>
      </c>
      <c r="Q520" s="37">
        <v>0.8</v>
      </c>
      <c r="R520" s="35">
        <v>1</v>
      </c>
      <c r="S520" s="35">
        <f t="shared" si="64"/>
        <v>917732.34200743516</v>
      </c>
      <c r="T520" s="89">
        <v>0.85</v>
      </c>
      <c r="Y520" s="35">
        <f>'नमुना नंबर.९ सन-२०२५-२०२६'!F602+'नमुना नंबर.९ सन-२०२५-२०२६'!I602+'नमुना नंबर.९ सन-२०२५-२०२६'!L602+'नमुना नंबर.९ सन-२०२५-२०२६'!O602</f>
        <v>1610.07249070632</v>
      </c>
      <c r="Z520" s="34"/>
      <c r="AA520" s="34"/>
      <c r="AB520" s="34"/>
      <c r="AC520" s="34"/>
      <c r="AD520" s="34"/>
      <c r="AE520" s="106"/>
      <c r="AF520" s="114"/>
      <c r="AG520" s="10">
        <f t="shared" si="60"/>
        <v>16458</v>
      </c>
      <c r="AH520" s="16">
        <f>'नमुना नंबर.९ सन-२०२५-२०२६'!I602+0</f>
        <v>40</v>
      </c>
      <c r="AI520" s="16">
        <f>'नमुना नंबर.९ सन-२०२५-२०२६'!F602+0</f>
        <v>780.07249070631985</v>
      </c>
      <c r="AJ520" s="10">
        <f>'नमुना नंबर.९ सन-२०२५-२०२६'!I602+0</f>
        <v>40</v>
      </c>
      <c r="AK520" s="10">
        <f>'नमुना नंबर.९ सन-२०२५-२०२६'!I602+0</f>
        <v>40</v>
      </c>
      <c r="AL520" s="10">
        <f>'नमुना नंबर.९ सन-२०२५-२०२६'!O602+0</f>
        <v>750</v>
      </c>
      <c r="AM520" s="16">
        <f t="shared" si="61"/>
        <v>1610.07249070632</v>
      </c>
    </row>
    <row r="521" spans="1:44" ht="75" customHeight="1">
      <c r="B521" s="2">
        <v>327</v>
      </c>
      <c r="C521" s="31" t="s">
        <v>6</v>
      </c>
      <c r="D521" s="32"/>
      <c r="H521" s="84" t="s">
        <v>272</v>
      </c>
      <c r="I521" s="2">
        <v>2025</v>
      </c>
      <c r="J521" s="33">
        <v>18</v>
      </c>
      <c r="K521" s="33">
        <v>21</v>
      </c>
      <c r="L521" s="34">
        <f t="shared" si="62"/>
        <v>378</v>
      </c>
      <c r="M521" s="35">
        <f t="shared" si="63"/>
        <v>35.130111524163567</v>
      </c>
      <c r="N521" s="34">
        <v>750</v>
      </c>
      <c r="O521" s="2">
        <v>15708</v>
      </c>
      <c r="P521" s="35">
        <f t="shared" si="58"/>
        <v>578171.37546468398</v>
      </c>
      <c r="Q521" s="37">
        <v>1</v>
      </c>
      <c r="R521" s="35">
        <v>1</v>
      </c>
      <c r="S521" s="35">
        <f t="shared" si="64"/>
        <v>578171.37546468398</v>
      </c>
      <c r="T521" s="89">
        <v>0.85</v>
      </c>
      <c r="Y521" s="35">
        <f>'नमुना नंबर.९ सन-२०२५-२०२६'!F603+'नमुना नंबर.९ सन-२०२५-२०२६'!I603+'नमुना नंबर.९ सन-२०२५-२०२६'!L603+'नमुना नंबर.९ सन-२०२५-२०२६'!O603</f>
        <v>1301.4456691449814</v>
      </c>
      <c r="Z521" s="34"/>
      <c r="AA521" s="34"/>
      <c r="AB521" s="34"/>
      <c r="AC521" s="34"/>
      <c r="AD521" s="34"/>
      <c r="AE521" s="108" t="s">
        <v>1125</v>
      </c>
      <c r="AF521" s="114"/>
      <c r="AG521" s="10">
        <f t="shared" si="60"/>
        <v>16458</v>
      </c>
      <c r="AH521" s="16">
        <f>'नमुना नंबर.९ सन-२०२५-२०२६'!I603+0</f>
        <v>30</v>
      </c>
      <c r="AI521" s="16">
        <f>'नमुना नंबर.९ सन-२०२५-२०२६'!F603+0</f>
        <v>491.44566914498131</v>
      </c>
      <c r="AJ521" s="10">
        <f>'नमुना नंबर.९ सन-२०२५-२०२६'!I603+0</f>
        <v>30</v>
      </c>
      <c r="AK521" s="10">
        <f>'नमुना नंबर.९ सन-२०२५-२०२६'!I603+0</f>
        <v>30</v>
      </c>
      <c r="AL521" s="10">
        <f>'नमुना नंबर.९ सन-२०२५-२०२६'!O603+0</f>
        <v>750</v>
      </c>
      <c r="AM521" s="16">
        <f t="shared" si="61"/>
        <v>1301.4456691449814</v>
      </c>
    </row>
    <row r="522" spans="1:44" ht="75" customHeight="1">
      <c r="B522" s="2">
        <v>412</v>
      </c>
      <c r="C522" s="31" t="s">
        <v>66</v>
      </c>
      <c r="D522" s="32"/>
      <c r="H522" s="84" t="s">
        <v>287</v>
      </c>
      <c r="I522" s="2">
        <v>2016</v>
      </c>
      <c r="J522" s="33">
        <v>18</v>
      </c>
      <c r="K522" s="33">
        <v>21</v>
      </c>
      <c r="L522" s="34">
        <f t="shared" si="62"/>
        <v>378</v>
      </c>
      <c r="M522" s="35">
        <f t="shared" si="63"/>
        <v>35.130111524163567</v>
      </c>
      <c r="N522" s="34">
        <v>750</v>
      </c>
      <c r="O522" s="2">
        <v>15708</v>
      </c>
      <c r="P522" s="35">
        <f t="shared" si="58"/>
        <v>578171.37546468398</v>
      </c>
      <c r="Q522" s="44">
        <v>0.95</v>
      </c>
      <c r="R522" s="35">
        <v>1</v>
      </c>
      <c r="S522" s="35">
        <f t="shared" si="64"/>
        <v>549262.80669144972</v>
      </c>
      <c r="T522" s="89">
        <v>0.85</v>
      </c>
      <c r="Y522" s="35">
        <f>'नमुना नंबर.९ सन-२०२५-२०२६'!F604+'नमुना नंबर.९ सन-२०२५-२०२६'!I604+'नमुना नंबर.९ सन-२०२५-२०२६'!L604+'नमुना नंबर.९ सन-२०२५-२०२६'!O604</f>
        <v>526.87338568773225</v>
      </c>
      <c r="Z522" s="34"/>
      <c r="AA522" s="34"/>
      <c r="AB522" s="34"/>
      <c r="AC522" s="34"/>
      <c r="AD522" s="34"/>
      <c r="AE522" s="106"/>
      <c r="AF522" s="117"/>
      <c r="AG522" s="14">
        <f t="shared" si="60"/>
        <v>16458</v>
      </c>
      <c r="AH522" s="15">
        <f>'नमुना नंबर.९ सन-२०२५-२०२६'!I604+0</f>
        <v>30</v>
      </c>
      <c r="AI522" s="15">
        <f>'नमुना नंबर.९ सन-२०२५-२०२६'!F604+0</f>
        <v>466.8733856877322</v>
      </c>
      <c r="AJ522" s="14">
        <f>'नमुना नंबर.९ सन-२०२५-२०२६'!I604+0</f>
        <v>30</v>
      </c>
      <c r="AK522" s="14">
        <f>'नमुना नंबर.९ सन-२०२५-२०२६'!I604+0</f>
        <v>30</v>
      </c>
      <c r="AL522" s="14">
        <f>'नमुना नंबर.९ सन-२०२५-२०२६'!O604+0</f>
        <v>0</v>
      </c>
      <c r="AM522" s="15">
        <f t="shared" si="61"/>
        <v>526.87338568773225</v>
      </c>
      <c r="AN522" s="14"/>
      <c r="AO522" s="14"/>
      <c r="AP522" s="14"/>
      <c r="AQ522" s="14"/>
      <c r="AR522" s="14"/>
    </row>
    <row r="523" spans="1:44" ht="75" customHeight="1">
      <c r="B523" s="2">
        <v>308</v>
      </c>
      <c r="C523" s="31" t="s">
        <v>6</v>
      </c>
      <c r="D523" s="32"/>
      <c r="G523" s="151" t="s">
        <v>7</v>
      </c>
      <c r="H523" s="38" t="s">
        <v>282</v>
      </c>
      <c r="I523" s="2">
        <v>2001</v>
      </c>
      <c r="J523" s="33">
        <v>19</v>
      </c>
      <c r="K523" s="33">
        <v>30</v>
      </c>
      <c r="L523" s="34">
        <f t="shared" si="62"/>
        <v>570</v>
      </c>
      <c r="M523" s="35">
        <f t="shared" si="63"/>
        <v>52.973977695167285</v>
      </c>
      <c r="N523" s="34">
        <v>750</v>
      </c>
      <c r="O523" s="2">
        <v>11088</v>
      </c>
      <c r="P523" s="35">
        <f t="shared" ref="P523:P568" si="65">M523*AG523</f>
        <v>627105.94795539032</v>
      </c>
      <c r="Q523" s="37">
        <v>0.85</v>
      </c>
      <c r="R523" s="35">
        <v>1</v>
      </c>
      <c r="S523" s="35">
        <f t="shared" si="64"/>
        <v>533040.05576208176</v>
      </c>
      <c r="T523" s="89">
        <v>0.75</v>
      </c>
      <c r="Y523" s="35">
        <f>'नमुना नंबर.९ सन-२०२५-२०२६'!F605+'नमुना नंबर.९ सन-२०२५-२०२६'!I605+'नमुना नंबर.९ सन-२०२५-२०२६'!L605+'नमुना नंबर.९ सन-२०२५-२०२६'!O605</f>
        <v>1209.7800418215613</v>
      </c>
      <c r="Z523" s="34"/>
      <c r="AA523" s="34"/>
      <c r="AB523" s="34"/>
      <c r="AC523" s="34"/>
      <c r="AD523" s="34"/>
      <c r="AE523" s="106"/>
      <c r="AF523" s="114"/>
      <c r="AG523" s="10">
        <f t="shared" si="60"/>
        <v>11838</v>
      </c>
      <c r="AH523" s="16">
        <f>'नमुना नंबर.९ सन-२०२५-२०२६'!I605+0</f>
        <v>30</v>
      </c>
      <c r="AI523" s="16">
        <f>'नमुना नंबर.९ सन-२०२५-२०२६'!F605+0</f>
        <v>399.78004182156133</v>
      </c>
      <c r="AJ523" s="10">
        <f>'नमुना नंबर.९ सन-२०२५-२०२६'!I605+0</f>
        <v>30</v>
      </c>
      <c r="AK523" s="10">
        <f>'नमुना नंबर.९ सन-२०२५-२०२६'!I605+0</f>
        <v>30</v>
      </c>
      <c r="AL523" s="10">
        <f>'नमुना नंबर.९ सन-२०२५-२०२६'!O605+0</f>
        <v>750</v>
      </c>
      <c r="AM523" s="16">
        <f t="shared" si="61"/>
        <v>1209.7800418215613</v>
      </c>
    </row>
    <row r="524" spans="1:44" ht="65.45" customHeight="1">
      <c r="B524" s="2">
        <v>60</v>
      </c>
      <c r="C524" s="31" t="s">
        <v>6</v>
      </c>
      <c r="D524" s="32"/>
      <c r="G524" s="84" t="s">
        <v>7</v>
      </c>
      <c r="H524" s="84" t="s">
        <v>159</v>
      </c>
      <c r="I524" s="2">
        <v>1946</v>
      </c>
      <c r="J524" s="33">
        <v>23</v>
      </c>
      <c r="K524" s="33">
        <v>10</v>
      </c>
      <c r="L524" s="34">
        <f t="shared" si="62"/>
        <v>230</v>
      </c>
      <c r="M524" s="35">
        <f t="shared" si="63"/>
        <v>21.375464684014869</v>
      </c>
      <c r="N524" s="34">
        <v>750</v>
      </c>
      <c r="O524" s="2">
        <v>11088</v>
      </c>
      <c r="P524" s="35">
        <f t="shared" si="65"/>
        <v>253042.75092936802</v>
      </c>
      <c r="Q524" s="37">
        <v>0.85</v>
      </c>
      <c r="R524" s="35">
        <v>1</v>
      </c>
      <c r="S524" s="35">
        <f t="shared" si="64"/>
        <v>215086.33828996282</v>
      </c>
      <c r="T524" s="89">
        <v>0.75</v>
      </c>
      <c r="Y524" s="35">
        <f>'नमुना नंबर.९ सन-२०२५-२०२६'!F606+'नमुना नंबर.९ सन-२०२५-२०२६'!I606+'नमुना नंबर.९ सन-२०२५-२०२६'!L606+'नमुना नंबर.९ सन-२०२५-२०२६'!O606</f>
        <v>951.31475371747206</v>
      </c>
      <c r="Z524" s="34"/>
      <c r="AA524" s="34"/>
      <c r="AB524" s="34"/>
      <c r="AC524" s="34"/>
      <c r="AD524" s="34"/>
      <c r="AE524" s="106"/>
      <c r="AF524" s="116"/>
      <c r="AG524" s="11">
        <f t="shared" si="60"/>
        <v>11838</v>
      </c>
      <c r="AH524" s="12">
        <f>'नमुना नंबर.९ सन-२०२५-२०२६'!I606+0</f>
        <v>20</v>
      </c>
      <c r="AI524" s="12">
        <f>'नमुना नंबर.९ सन-२०२५-२०२६'!F606+0</f>
        <v>161.31475371747212</v>
      </c>
      <c r="AJ524" s="11">
        <f>'नमुना नंबर.९ सन-२०२५-२०२६'!I606+0</f>
        <v>20</v>
      </c>
      <c r="AK524" s="11">
        <f>'नमुना नंबर.९ सन-२०२५-२०२६'!I606+0</f>
        <v>20</v>
      </c>
      <c r="AL524" s="11">
        <f>'नमुना नंबर.९ सन-२०२५-२०२६'!O606+0</f>
        <v>750</v>
      </c>
      <c r="AM524" s="12">
        <f t="shared" si="61"/>
        <v>951.31475371747206</v>
      </c>
      <c r="AN524" s="11"/>
      <c r="AO524" s="11"/>
      <c r="AP524" s="11"/>
      <c r="AQ524" s="11"/>
      <c r="AR524" s="11"/>
    </row>
    <row r="525" spans="1:44" ht="75" customHeight="1">
      <c r="B525" s="36">
        <v>261</v>
      </c>
      <c r="C525" s="79" t="s">
        <v>6</v>
      </c>
      <c r="D525" s="76"/>
      <c r="G525" s="154" t="s">
        <v>7</v>
      </c>
      <c r="H525" s="87" t="s">
        <v>820</v>
      </c>
      <c r="I525" s="36">
        <v>2021</v>
      </c>
      <c r="J525" s="36">
        <v>40</v>
      </c>
      <c r="K525" s="36">
        <v>40</v>
      </c>
      <c r="L525" s="76">
        <f t="shared" si="62"/>
        <v>1600</v>
      </c>
      <c r="M525" s="75">
        <f t="shared" si="63"/>
        <v>148.69888475836433</v>
      </c>
      <c r="N525" s="52">
        <v>750</v>
      </c>
      <c r="O525" s="2">
        <v>19360</v>
      </c>
      <c r="P525" s="77">
        <f t="shared" si="65"/>
        <v>2990334.5724907066</v>
      </c>
      <c r="Q525" s="78">
        <v>1</v>
      </c>
      <c r="R525" s="77">
        <v>1</v>
      </c>
      <c r="S525" s="77">
        <f t="shared" si="64"/>
        <v>2990334.5724907066</v>
      </c>
      <c r="T525" s="89">
        <v>2.6</v>
      </c>
      <c r="Y525" s="75">
        <f>'नमुना नंबर.९ सन-२०२५-२०२६'!F608+'नमुना नंबर.९ सन-२०२५-२०२६'!I608+'नमुना नंबर.९ सन-२०२५-२०२६'!L608+'नमुना नंबर.९ सन-२०२५-२०२६'!O608</f>
        <v>8604.8698884758378</v>
      </c>
      <c r="Z525" s="34"/>
      <c r="AA525" s="34"/>
      <c r="AB525" s="34"/>
      <c r="AC525" s="34"/>
      <c r="AD525" s="34"/>
      <c r="AE525" s="106"/>
      <c r="AF525" s="117"/>
      <c r="AG525" s="14">
        <f t="shared" si="60"/>
        <v>20110</v>
      </c>
      <c r="AH525" s="15">
        <f>'नमुना नंबर.९ सन-२०२५-२०२६'!I608+0</f>
        <v>40</v>
      </c>
      <c r="AI525" s="15">
        <f>'नमुना नंबर.९ सन-२०२५-२०२६'!F608+0</f>
        <v>7774.8698884758378</v>
      </c>
      <c r="AJ525" s="14">
        <f>'नमुना नंबर.९ सन-२०२५-२०२६'!I608+0</f>
        <v>40</v>
      </c>
      <c r="AK525" s="14">
        <f>'नमुना नंबर.९ सन-२०२५-२०२६'!I608+0</f>
        <v>40</v>
      </c>
      <c r="AL525" s="14">
        <f>'नमुना नंबर.९ सन-२०२५-२०२६'!O608+0</f>
        <v>750</v>
      </c>
      <c r="AM525" s="15">
        <f t="shared" si="61"/>
        <v>8604.8698884758378</v>
      </c>
      <c r="AN525" s="14"/>
      <c r="AO525" s="14"/>
      <c r="AP525" s="14"/>
      <c r="AQ525" s="14"/>
      <c r="AR525" s="14"/>
    </row>
    <row r="526" spans="1:44" ht="63" customHeight="1">
      <c r="B526" s="2">
        <v>250</v>
      </c>
      <c r="C526" s="31" t="s">
        <v>6</v>
      </c>
      <c r="D526" s="32"/>
      <c r="G526" s="84" t="s">
        <v>7</v>
      </c>
      <c r="H526" s="84" t="s">
        <v>258</v>
      </c>
      <c r="I526" s="2">
        <v>2006</v>
      </c>
      <c r="J526" s="33">
        <v>25</v>
      </c>
      <c r="K526" s="33">
        <v>19</v>
      </c>
      <c r="L526" s="34">
        <f t="shared" si="62"/>
        <v>475</v>
      </c>
      <c r="M526" s="35">
        <f t="shared" si="63"/>
        <v>44.144981412639403</v>
      </c>
      <c r="N526" s="34">
        <v>750</v>
      </c>
      <c r="O526" s="2">
        <v>15708</v>
      </c>
      <c r="P526" s="35">
        <f t="shared" si="65"/>
        <v>726538.10408921924</v>
      </c>
      <c r="Q526" s="37">
        <v>0.8</v>
      </c>
      <c r="R526" s="35">
        <v>1</v>
      </c>
      <c r="S526" s="35">
        <f t="shared" si="64"/>
        <v>581230.48327137541</v>
      </c>
      <c r="T526" s="89">
        <v>0.85</v>
      </c>
      <c r="Y526" s="35">
        <f>'नमुना नंबर.९ सन-२०२५-२०२६'!F609+'नमुना नंबर.९ सन-२०२५-२०२६'!I609+'नमुना नंबर.९ सन-२०२५-२०२६'!L609+'नमुना नंबर.९ सन-२०२५-२०२६'!O609</f>
        <v>1324.0459107806691</v>
      </c>
      <c r="Z526" s="34"/>
      <c r="AA526" s="34"/>
      <c r="AB526" s="34"/>
      <c r="AC526" s="34"/>
      <c r="AD526" s="34"/>
      <c r="AE526" s="108" t="s">
        <v>1120</v>
      </c>
      <c r="AF526" s="117"/>
      <c r="AG526" s="14">
        <f t="shared" si="60"/>
        <v>16458</v>
      </c>
      <c r="AH526" s="15">
        <f>'नमुना नंबर.९ सन-२०२५-२०२६'!I609+0</f>
        <v>40</v>
      </c>
      <c r="AI526" s="15">
        <f>'नमुना नंबर.९ सन-२०२५-२०२६'!F609+0</f>
        <v>494.04591078066909</v>
      </c>
      <c r="AJ526" s="14">
        <f>'नमुना नंबर.९ सन-२०२५-२०२६'!I609+0</f>
        <v>40</v>
      </c>
      <c r="AK526" s="14">
        <f>'नमुना नंबर.९ सन-२०२५-२०२६'!I609+0</f>
        <v>40</v>
      </c>
      <c r="AL526" s="14">
        <f>'नमुना नंबर.९ सन-२०२५-२०२६'!O609+0</f>
        <v>750</v>
      </c>
      <c r="AM526" s="15">
        <f t="shared" si="61"/>
        <v>1324.0459107806691</v>
      </c>
      <c r="AN526" s="14"/>
      <c r="AO526" s="14"/>
      <c r="AP526" s="14"/>
      <c r="AQ526" s="14"/>
      <c r="AR526" s="14"/>
    </row>
    <row r="527" spans="1:44" ht="75" customHeight="1">
      <c r="B527" s="2">
        <v>101</v>
      </c>
      <c r="C527" s="31" t="s">
        <v>6</v>
      </c>
      <c r="D527" s="32"/>
      <c r="G527" s="84" t="s">
        <v>7</v>
      </c>
      <c r="H527" s="84" t="s">
        <v>157</v>
      </c>
      <c r="I527" s="2">
        <v>2025</v>
      </c>
      <c r="J527" s="33">
        <v>27</v>
      </c>
      <c r="K527" s="33">
        <v>25</v>
      </c>
      <c r="L527" s="34">
        <f t="shared" si="62"/>
        <v>675</v>
      </c>
      <c r="M527" s="35">
        <f t="shared" si="63"/>
        <v>62.732342007434944</v>
      </c>
      <c r="N527" s="52">
        <v>750</v>
      </c>
      <c r="O527" s="2">
        <v>15708</v>
      </c>
      <c r="P527" s="35">
        <f t="shared" si="65"/>
        <v>1032448.8847583643</v>
      </c>
      <c r="Q527" s="36">
        <v>1</v>
      </c>
      <c r="R527" s="35">
        <v>1</v>
      </c>
      <c r="S527" s="35">
        <f t="shared" si="64"/>
        <v>1032448.8847583643</v>
      </c>
      <c r="T527" s="89">
        <v>0.85</v>
      </c>
      <c r="Y527" s="35">
        <f>'नमुना नंबर.९ सन-२०२५-२०२६'!F610+'नमुना नंबर.९ सन-२०२५-२०२६'!I610+'नमुना नंबर.९ सन-२०२५-२०२६'!L610+'नमुना नंबर.९ सन-२०२५-२०२६'!O610</f>
        <v>1137.5815520446097</v>
      </c>
      <c r="Z527" s="34"/>
      <c r="AA527" s="34"/>
      <c r="AB527" s="34"/>
      <c r="AC527" s="34"/>
      <c r="AD527" s="34"/>
      <c r="AE527" s="106"/>
      <c r="AF527" s="114"/>
      <c r="AG527" s="10">
        <f t="shared" si="60"/>
        <v>16458</v>
      </c>
      <c r="AH527" s="16">
        <f>'नमुना नंबर.९ सन-२०२५-२०२६'!I610+0</f>
        <v>30</v>
      </c>
      <c r="AI527" s="16">
        <f>'नमुना नंबर.९ सन-२०२५-२०२६'!F610+0</f>
        <v>877.58155204460968</v>
      </c>
      <c r="AJ527" s="10">
        <f>'नमुना नंबर.९ सन-२०२५-२०२६'!I610+0</f>
        <v>30</v>
      </c>
      <c r="AK527" s="10">
        <f>'नमुना नंबर.९ सन-२०२५-२०२६'!I610+0</f>
        <v>30</v>
      </c>
      <c r="AL527" s="10">
        <f>'नमुना नंबर.९ सन-२०२५-२०२६'!O610+0</f>
        <v>200</v>
      </c>
      <c r="AM527" s="16">
        <f t="shared" si="61"/>
        <v>1137.5815520446097</v>
      </c>
    </row>
    <row r="528" spans="1:44" ht="75" customHeight="1">
      <c r="B528" s="2">
        <v>104</v>
      </c>
      <c r="C528" s="31" t="s">
        <v>6</v>
      </c>
      <c r="D528" s="32"/>
      <c r="G528" s="156"/>
      <c r="H528" s="84" t="s">
        <v>183</v>
      </c>
      <c r="I528" s="2">
        <v>2017</v>
      </c>
      <c r="J528" s="33">
        <v>26</v>
      </c>
      <c r="K528" s="33">
        <v>20</v>
      </c>
      <c r="L528" s="34">
        <f t="shared" si="62"/>
        <v>520</v>
      </c>
      <c r="M528" s="35">
        <f t="shared" si="63"/>
        <v>48.3271375464684</v>
      </c>
      <c r="N528" s="34">
        <v>750</v>
      </c>
      <c r="O528" s="2">
        <v>15708</v>
      </c>
      <c r="P528" s="35">
        <f t="shared" si="65"/>
        <v>795368.02973977698</v>
      </c>
      <c r="Q528" s="37">
        <v>0.95</v>
      </c>
      <c r="R528" s="35">
        <v>1</v>
      </c>
      <c r="S528" s="35">
        <f t="shared" si="64"/>
        <v>755599.6282527881</v>
      </c>
      <c r="T528" s="89">
        <v>0.85</v>
      </c>
      <c r="Y528" s="35">
        <f>'नमुना नंबर.९ सन-२०२५-२०२६'!F611+'नमुना नंबर.९ सन-२०२५-२०२६'!I611+'नमुना नंबर.९ सन-२०२५-२०२६'!L611+'नमुना नंबर.९ सन-२०२५-२०२६'!O611</f>
        <v>902.25968401486989</v>
      </c>
      <c r="Z528" s="34"/>
      <c r="AA528" s="34"/>
      <c r="AB528" s="34"/>
      <c r="AC528" s="34"/>
      <c r="AD528" s="34"/>
      <c r="AE528" s="106"/>
      <c r="AF528" s="120"/>
      <c r="AG528" s="27">
        <f t="shared" si="60"/>
        <v>16458</v>
      </c>
      <c r="AH528" s="28">
        <f>'नमुना नंबर.९ सन-२०२५-२०२६'!I611+0</f>
        <v>30</v>
      </c>
      <c r="AI528" s="28">
        <f>'नमुना नंबर.९ सन-२०२५-२०२६'!F611+0</f>
        <v>642.25968401486989</v>
      </c>
      <c r="AJ528" s="27">
        <f>'नमुना नंबर.९ सन-२०२५-२०२६'!I611+0</f>
        <v>30</v>
      </c>
      <c r="AK528" s="27">
        <f>'नमुना नंबर.९ सन-२०२५-२०२६'!I611+0</f>
        <v>30</v>
      </c>
      <c r="AL528" s="27">
        <f>'नमुना नंबर.९ सन-२०२५-२०२६'!O611+0</f>
        <v>200</v>
      </c>
      <c r="AM528" s="28">
        <f t="shared" si="61"/>
        <v>902.25968401486989</v>
      </c>
      <c r="AN528" s="27"/>
      <c r="AO528" s="27"/>
      <c r="AP528" s="27"/>
      <c r="AQ528" s="27"/>
      <c r="AR528" s="27"/>
    </row>
    <row r="529" spans="2:44" ht="75" customHeight="1">
      <c r="B529" s="2">
        <v>299</v>
      </c>
      <c r="C529" s="31" t="s">
        <v>6</v>
      </c>
      <c r="D529" s="32"/>
      <c r="G529" s="151" t="s">
        <v>7</v>
      </c>
      <c r="H529" s="84" t="s">
        <v>64</v>
      </c>
      <c r="I529" s="2">
        <v>2007</v>
      </c>
      <c r="J529" s="33">
        <v>24</v>
      </c>
      <c r="K529" s="33">
        <v>30</v>
      </c>
      <c r="L529" s="34">
        <f t="shared" si="62"/>
        <v>720</v>
      </c>
      <c r="M529" s="35">
        <f t="shared" si="63"/>
        <v>66.914498141263948</v>
      </c>
      <c r="N529" s="34">
        <v>750</v>
      </c>
      <c r="O529" s="2">
        <v>15708</v>
      </c>
      <c r="P529" s="35">
        <f t="shared" si="65"/>
        <v>1101278.8104089221</v>
      </c>
      <c r="Q529" s="37">
        <v>0.8</v>
      </c>
      <c r="R529" s="35">
        <v>1</v>
      </c>
      <c r="S529" s="35">
        <f t="shared" si="64"/>
        <v>881023.04832713772</v>
      </c>
      <c r="T529" s="89">
        <v>0.85</v>
      </c>
      <c r="Y529" s="35">
        <f>'नमुना नंबर.९ सन-२०२५-२०२६'!F612+'नमुना नंबर.९ सन-२०२५-२०२६'!I612+'नमुना नंबर.९ सन-२०२५-२०२६'!L612+'नमुना नंबर.९ सन-२०२५-२०२६'!O612</f>
        <v>1578.8695910780671</v>
      </c>
      <c r="Z529" s="34"/>
      <c r="AA529" s="34"/>
      <c r="AB529" s="34"/>
      <c r="AC529" s="34"/>
      <c r="AD529" s="34"/>
      <c r="AE529" s="106"/>
      <c r="AF529" s="117"/>
      <c r="AG529" s="14">
        <f t="shared" si="60"/>
        <v>16458</v>
      </c>
      <c r="AH529" s="15">
        <f>'नमुना नंबर.९ सन-२०२५-२०२६'!I612+0</f>
        <v>40</v>
      </c>
      <c r="AI529" s="15">
        <f>'नमुना नंबर.९ सन-२०२५-२०२६'!F612+0</f>
        <v>748.86959107806706</v>
      </c>
      <c r="AJ529" s="14">
        <f>'नमुना नंबर.९ सन-२०२५-२०२६'!I612+0</f>
        <v>40</v>
      </c>
      <c r="AK529" s="14">
        <f>'नमुना नंबर.९ सन-२०२५-२०२६'!I612+0</f>
        <v>40</v>
      </c>
      <c r="AL529" s="14">
        <f>'नमुना नंबर.९ सन-२०२५-२०२६'!O612+0</f>
        <v>750</v>
      </c>
      <c r="AM529" s="15">
        <f t="shared" si="61"/>
        <v>1578.8695910780671</v>
      </c>
      <c r="AN529" s="14"/>
      <c r="AO529" s="14"/>
      <c r="AP529" s="14"/>
      <c r="AQ529" s="14"/>
      <c r="AR529" s="14"/>
    </row>
    <row r="530" spans="2:44" ht="75" customHeight="1">
      <c r="B530" s="2">
        <v>331</v>
      </c>
      <c r="C530" s="31" t="s">
        <v>6</v>
      </c>
      <c r="D530" s="32"/>
      <c r="H530" s="84" t="s">
        <v>1100</v>
      </c>
      <c r="I530" s="2">
        <v>2025</v>
      </c>
      <c r="J530" s="33">
        <v>23</v>
      </c>
      <c r="K530" s="33">
        <v>21</v>
      </c>
      <c r="L530" s="34">
        <f t="shared" si="62"/>
        <v>483</v>
      </c>
      <c r="M530" s="35">
        <f t="shared" si="63"/>
        <v>44.888475836431226</v>
      </c>
      <c r="N530" s="34">
        <v>750</v>
      </c>
      <c r="O530" s="2">
        <v>15708</v>
      </c>
      <c r="P530" s="35">
        <f t="shared" si="65"/>
        <v>738774.53531598509</v>
      </c>
      <c r="Q530" s="37">
        <v>1</v>
      </c>
      <c r="R530" s="35">
        <v>1</v>
      </c>
      <c r="S530" s="35">
        <f t="shared" si="64"/>
        <v>738774.53531598509</v>
      </c>
      <c r="T530" s="89">
        <v>0.85</v>
      </c>
      <c r="Y530" s="35">
        <f>'नमुना नंबर.९ सन-२०२५-२०२६'!F613+'नमुना नंबर.९ सन-२०२५-२०२६'!I613+'नमुना नंबर.९ सन-२०२५-२०२६'!L613+'नमुना नंबर.९ सन-२०२५-२०२६'!O613</f>
        <v>1437.9583550185873</v>
      </c>
      <c r="Z530" s="34"/>
      <c r="AA530" s="34"/>
      <c r="AB530" s="34"/>
      <c r="AC530" s="34"/>
      <c r="AD530" s="34"/>
      <c r="AE530" s="106"/>
      <c r="AF530" s="117"/>
      <c r="AG530" s="14">
        <f t="shared" si="60"/>
        <v>16458</v>
      </c>
      <c r="AH530" s="15">
        <f>'नमुना नंबर.९ सन-२०२५-२०२६'!I613+0</f>
        <v>30</v>
      </c>
      <c r="AI530" s="15">
        <f>'नमुना नंबर.९ सन-२०२५-२०२६'!F613+0</f>
        <v>627.95835501858733</v>
      </c>
      <c r="AJ530" s="14">
        <f>'नमुना नंबर.९ सन-२०२५-२०२६'!I613+0</f>
        <v>30</v>
      </c>
      <c r="AK530" s="14">
        <f>'नमुना नंबर.९ सन-२०२५-२०२६'!I613+0</f>
        <v>30</v>
      </c>
      <c r="AL530" s="14">
        <f>'नमुना नंबर.९ सन-२०२५-२०२६'!O613+0</f>
        <v>750</v>
      </c>
      <c r="AM530" s="15">
        <f t="shared" si="61"/>
        <v>1437.9583550185873</v>
      </c>
      <c r="AN530" s="14"/>
      <c r="AO530" s="14"/>
      <c r="AP530" s="14"/>
      <c r="AQ530" s="14"/>
      <c r="AR530" s="14"/>
    </row>
    <row r="531" spans="2:44" ht="75" customHeight="1">
      <c r="B531" s="2">
        <v>508</v>
      </c>
      <c r="C531" s="31" t="s">
        <v>92</v>
      </c>
      <c r="D531" s="32"/>
      <c r="H531" s="84" t="s">
        <v>1110</v>
      </c>
      <c r="I531" s="2">
        <v>2025</v>
      </c>
      <c r="J531" s="33">
        <v>18</v>
      </c>
      <c r="K531" s="33">
        <v>15</v>
      </c>
      <c r="L531" s="34">
        <f t="shared" si="62"/>
        <v>270</v>
      </c>
      <c r="M531" s="35">
        <f t="shared" si="63"/>
        <v>25.092936802973977</v>
      </c>
      <c r="N531" s="34">
        <v>750</v>
      </c>
      <c r="O531" s="2">
        <v>15708</v>
      </c>
      <c r="P531" s="35">
        <f t="shared" si="65"/>
        <v>412979.55390334572</v>
      </c>
      <c r="Q531" s="37">
        <v>1</v>
      </c>
      <c r="R531" s="35">
        <v>1</v>
      </c>
      <c r="S531" s="35">
        <f t="shared" si="64"/>
        <v>412979.55390334572</v>
      </c>
      <c r="T531" s="89">
        <v>0.85</v>
      </c>
      <c r="Y531" s="35">
        <f>'नमुना नंबर.९ सन-२०२५-२०२६'!F615+'नमुना नंबर.९ सन-२०२५-२०२६'!I615+'नमुना नंबर.९ सन-२०२५-२०२६'!L615+'नमुना नंबर.९ सन-२०२५-२०२६'!O615</f>
        <v>591.03262081784385</v>
      </c>
      <c r="Z531" s="34"/>
      <c r="AA531" s="34"/>
      <c r="AB531" s="34"/>
      <c r="AC531" s="34"/>
      <c r="AD531" s="34"/>
      <c r="AE531" s="108" t="s">
        <v>1208</v>
      </c>
      <c r="AF531" s="114"/>
      <c r="AG531" s="10">
        <f t="shared" si="60"/>
        <v>16458</v>
      </c>
      <c r="AH531" s="16">
        <f>'नमुना नंबर.९ सन-२०२५-२०२६'!I615+0</f>
        <v>20</v>
      </c>
      <c r="AI531" s="16">
        <f>'नमुना नंबर.९ सन-२०२५-२०२६'!F615+0</f>
        <v>351.03262081784385</v>
      </c>
      <c r="AJ531" s="10">
        <f>'नमुना नंबर.९ सन-२०२५-२०२६'!I615+0</f>
        <v>20</v>
      </c>
      <c r="AK531" s="10">
        <f>'नमुना नंबर.९ सन-२०२५-२०२६'!I615+0</f>
        <v>20</v>
      </c>
      <c r="AL531" s="10">
        <f>'नमुना नंबर.९ सन-२०२५-२०२६'!O615+0</f>
        <v>200</v>
      </c>
      <c r="AM531" s="16">
        <f t="shared" si="61"/>
        <v>591.03262081784385</v>
      </c>
    </row>
    <row r="532" spans="2:44" ht="75" customHeight="1">
      <c r="B532" s="2">
        <v>137</v>
      </c>
      <c r="C532" s="31" t="s">
        <v>6</v>
      </c>
      <c r="D532" s="32"/>
      <c r="H532" s="84" t="s">
        <v>184</v>
      </c>
      <c r="I532" s="2">
        <v>2013</v>
      </c>
      <c r="J532" s="33">
        <v>20</v>
      </c>
      <c r="K532" s="33">
        <v>14</v>
      </c>
      <c r="L532" s="34">
        <f t="shared" si="62"/>
        <v>280</v>
      </c>
      <c r="M532" s="35">
        <f t="shared" si="63"/>
        <v>26.022304832713754</v>
      </c>
      <c r="N532" s="34">
        <v>750</v>
      </c>
      <c r="O532" s="2">
        <v>15708</v>
      </c>
      <c r="P532" s="35">
        <f t="shared" si="65"/>
        <v>428275.09293680295</v>
      </c>
      <c r="Q532" s="37">
        <v>0.9</v>
      </c>
      <c r="R532" s="35">
        <v>1</v>
      </c>
      <c r="S532" s="35">
        <f t="shared" si="64"/>
        <v>385447.58364312263</v>
      </c>
      <c r="T532" s="89">
        <v>0.85</v>
      </c>
      <c r="Y532" s="35">
        <f>'नमुना नंबर.९ सन-२०२५-२०२६'!F616+'नमुना नंबर.९ सन-२०२५-२०२६'!I616+'नमुना नंबर.९ सन-२०२५-२०२६'!L616+'नमुना नंबर.९ सन-२०२५-२०२६'!O616</f>
        <v>1117.6304460966542</v>
      </c>
      <c r="Z532" s="34"/>
      <c r="AA532" s="34"/>
      <c r="AB532" s="34"/>
      <c r="AC532" s="34"/>
      <c r="AD532" s="34"/>
      <c r="AE532" s="106"/>
      <c r="AF532" s="116"/>
      <c r="AG532" s="11">
        <f t="shared" si="60"/>
        <v>16458</v>
      </c>
      <c r="AH532" s="12">
        <f>'नमुना नंबर.९ सन-२०२५-२०२६'!I616+0</f>
        <v>20</v>
      </c>
      <c r="AI532" s="12">
        <f>'नमुना नंबर.९ सन-२०२५-२०२६'!F616+0</f>
        <v>327.63044609665423</v>
      </c>
      <c r="AJ532" s="11">
        <f>'नमुना नंबर.९ सन-२०२५-२०२६'!I616+0</f>
        <v>20</v>
      </c>
      <c r="AK532" s="11">
        <f>'नमुना नंबर.९ सन-२०२५-२०२६'!I616+0</f>
        <v>20</v>
      </c>
      <c r="AL532" s="11">
        <f>'नमुना नंबर.९ सन-२०२५-२०२६'!O616+0</f>
        <v>750</v>
      </c>
      <c r="AM532" s="12">
        <f t="shared" si="61"/>
        <v>1117.6304460966542</v>
      </c>
      <c r="AN532" s="11"/>
      <c r="AO532" s="11"/>
      <c r="AP532" s="11"/>
      <c r="AQ532" s="11"/>
      <c r="AR532" s="11"/>
    </row>
    <row r="533" spans="2:44" ht="75" customHeight="1">
      <c r="B533" s="2">
        <v>214</v>
      </c>
      <c r="C533" s="31" t="s">
        <v>6</v>
      </c>
      <c r="D533" s="32"/>
      <c r="G533" s="151" t="s">
        <v>7</v>
      </c>
      <c r="H533" s="84" t="s">
        <v>181</v>
      </c>
      <c r="I533" s="2">
        <v>1999</v>
      </c>
      <c r="J533" s="33">
        <v>22</v>
      </c>
      <c r="K533" s="33">
        <v>21</v>
      </c>
      <c r="L533" s="34">
        <f t="shared" si="62"/>
        <v>462</v>
      </c>
      <c r="M533" s="35">
        <f t="shared" si="63"/>
        <v>42.936802973977699</v>
      </c>
      <c r="N533" s="34">
        <v>750</v>
      </c>
      <c r="O533" s="2">
        <v>11088</v>
      </c>
      <c r="P533" s="35">
        <f t="shared" si="65"/>
        <v>508285.873605948</v>
      </c>
      <c r="Q533" s="37">
        <v>0.85</v>
      </c>
      <c r="R533" s="35">
        <v>1</v>
      </c>
      <c r="S533" s="35">
        <f t="shared" si="64"/>
        <v>432042.99256505579</v>
      </c>
      <c r="T533" s="89">
        <v>0.75</v>
      </c>
      <c r="Y533" s="35">
        <f>'नमुना नंबर.९ सन-२०२५-२०२६'!F617+'नमुना नंबर.९ सन-२०२५-२०२६'!I617+'नमुना नंबर.९ सन-२०२५-२०२६'!L617+'नमुना नंबर.९ सन-२०२५-२०२६'!O617</f>
        <v>1134.0322444237918</v>
      </c>
      <c r="Z533" s="34"/>
      <c r="AA533" s="34"/>
      <c r="AB533" s="34"/>
      <c r="AC533" s="34"/>
      <c r="AD533" s="34"/>
      <c r="AE533" s="106"/>
      <c r="AF533" s="117"/>
      <c r="AG533" s="14">
        <f t="shared" si="60"/>
        <v>11838</v>
      </c>
      <c r="AH533" s="15">
        <f>'नमुना नंबर.९ सन-२०२५-२०२६'!I617+0</f>
        <v>30</v>
      </c>
      <c r="AI533" s="15">
        <f>'नमुना नंबर.९ सन-२०२५-२०२६'!F617+0</f>
        <v>324.03224442379184</v>
      </c>
      <c r="AJ533" s="14">
        <f>'नमुना नंबर.९ सन-२०२५-२०२६'!I617+0</f>
        <v>30</v>
      </c>
      <c r="AK533" s="14">
        <f>'नमुना नंबर.९ सन-२०२५-२०२६'!I617+0</f>
        <v>30</v>
      </c>
      <c r="AL533" s="14">
        <f>'नमुना नंबर.९ सन-२०२५-२०२६'!O617+0</f>
        <v>750</v>
      </c>
      <c r="AM533" s="15">
        <f t="shared" si="61"/>
        <v>1134.0322444237918</v>
      </c>
      <c r="AN533" s="14"/>
      <c r="AO533" s="14"/>
      <c r="AP533" s="14"/>
      <c r="AQ533" s="14"/>
      <c r="AR533" s="14"/>
    </row>
    <row r="534" spans="2:44" ht="75" customHeight="1">
      <c r="B534" s="2">
        <v>677</v>
      </c>
      <c r="C534" s="79" t="s">
        <v>6</v>
      </c>
      <c r="D534" s="84" t="s">
        <v>814</v>
      </c>
      <c r="H534" s="84" t="s">
        <v>815</v>
      </c>
      <c r="I534" s="36">
        <v>2021</v>
      </c>
      <c r="J534" s="36">
        <v>41</v>
      </c>
      <c r="K534" s="36">
        <v>25</v>
      </c>
      <c r="L534" s="81">
        <f t="shared" si="62"/>
        <v>1025</v>
      </c>
      <c r="M534" s="75">
        <f t="shared" si="63"/>
        <v>95.260223048327134</v>
      </c>
      <c r="N534" s="36">
        <v>750</v>
      </c>
      <c r="O534" s="36">
        <v>11088</v>
      </c>
      <c r="P534" s="77">
        <f t="shared" si="65"/>
        <v>1127690.5204460965</v>
      </c>
      <c r="Q534" s="78">
        <v>1</v>
      </c>
      <c r="R534" s="77">
        <v>1.2</v>
      </c>
      <c r="S534" s="77">
        <f t="shared" si="64"/>
        <v>1353228.6245353159</v>
      </c>
      <c r="T534" s="89">
        <v>1.5</v>
      </c>
      <c r="Y534" s="75">
        <f>'नमुना नंबर.९ सन-२०२५-२०२६'!F618+'नमुना नंबर.९ सन-२०२५-२०२६'!I618+'नमुना नंबर.९ सन-२०२५-२०२६'!L618+'नमुना नंबर.९ सन-२०२५-२०२६'!O618</f>
        <v>9482</v>
      </c>
      <c r="Z534" s="34"/>
      <c r="AA534" s="34"/>
      <c r="AB534" s="34"/>
      <c r="AC534" s="34"/>
      <c r="AD534" s="34"/>
      <c r="AE534" s="106"/>
      <c r="AF534" s="117"/>
      <c r="AG534" s="14">
        <f t="shared" si="60"/>
        <v>11838</v>
      </c>
      <c r="AH534" s="15">
        <f>'नमुना नंबर.९ सन-२०२५-२०२६'!I618+0</f>
        <v>0</v>
      </c>
      <c r="AI534" s="15">
        <f>'नमुना नंबर.९ सन-२०२५-२०२६'!F618+0</f>
        <v>9482</v>
      </c>
      <c r="AJ534" s="14">
        <f>'नमुना नंबर.९ सन-२०२५-२०२६'!I618+0</f>
        <v>0</v>
      </c>
      <c r="AK534" s="14">
        <f>'नमुना नंबर.९ सन-२०२५-२०२६'!I618+0</f>
        <v>0</v>
      </c>
      <c r="AL534" s="14">
        <f>'नमुना नंबर.९ सन-२०२५-२०२६'!O618+0</f>
        <v>0</v>
      </c>
      <c r="AM534" s="15">
        <f t="shared" si="61"/>
        <v>9482</v>
      </c>
      <c r="AN534" s="14"/>
      <c r="AO534" s="14"/>
      <c r="AP534" s="14"/>
      <c r="AQ534" s="14"/>
      <c r="AR534" s="14"/>
    </row>
    <row r="535" spans="2:44" ht="75" customHeight="1">
      <c r="B535" s="2">
        <v>354</v>
      </c>
      <c r="C535" s="31" t="s">
        <v>77</v>
      </c>
      <c r="D535" s="32"/>
      <c r="G535" s="151" t="s">
        <v>7</v>
      </c>
      <c r="H535" s="84" t="s">
        <v>294</v>
      </c>
      <c r="I535" s="2">
        <v>2009</v>
      </c>
      <c r="J535" s="33">
        <v>10</v>
      </c>
      <c r="K535" s="33">
        <v>20</v>
      </c>
      <c r="L535" s="34">
        <f t="shared" si="62"/>
        <v>200</v>
      </c>
      <c r="M535" s="35">
        <f t="shared" si="63"/>
        <v>18.587360594795541</v>
      </c>
      <c r="N535" s="34">
        <v>750</v>
      </c>
      <c r="O535" s="2">
        <v>15708</v>
      </c>
      <c r="P535" s="35">
        <f t="shared" si="65"/>
        <v>305910.780669145</v>
      </c>
      <c r="Q535" s="37">
        <v>0.8</v>
      </c>
      <c r="R535" s="35">
        <v>1</v>
      </c>
      <c r="S535" s="35">
        <f t="shared" si="64"/>
        <v>244728.62453531602</v>
      </c>
      <c r="T535" s="89">
        <v>0.85</v>
      </c>
      <c r="Y535" s="35">
        <f>'नमुना नंबर.९ सन-२०२५-२०२६'!F619+'नमुना नंबर.९ सन-२०२५-२०२६'!I619+'नमुना नंबर.९ सन-२०२५-२०२६'!L619+'नमुना नंबर.९ सन-२०२५-२०२६'!O619</f>
        <v>208.01933085501861</v>
      </c>
      <c r="Z535" s="34"/>
      <c r="AA535" s="34"/>
      <c r="AB535" s="34"/>
      <c r="AC535" s="34"/>
      <c r="AD535" s="34"/>
      <c r="AE535" s="106"/>
      <c r="AF535" s="114"/>
      <c r="AG535" s="10">
        <f t="shared" si="60"/>
        <v>16458</v>
      </c>
      <c r="AH535" s="16">
        <f>'नमुना नंबर.९ सन-२०२५-२०२६'!I619+0</f>
        <v>0</v>
      </c>
      <c r="AI535" s="16">
        <f>'नमुना नंबर.९ सन-२०२५-२०२६'!F619+0</f>
        <v>208.01933085501861</v>
      </c>
      <c r="AJ535" s="10">
        <f>'नमुना नंबर.९ सन-२०२५-२०२६'!I619+0</f>
        <v>0</v>
      </c>
      <c r="AK535" s="10">
        <f>'नमुना नंबर.९ सन-२०२५-२०२६'!I619+0</f>
        <v>0</v>
      </c>
      <c r="AL535" s="10">
        <f>'नमुना नंबर.९ सन-२०२५-२०२६'!O619+0</f>
        <v>0</v>
      </c>
      <c r="AM535" s="16">
        <f t="shared" si="61"/>
        <v>208.01933085501861</v>
      </c>
    </row>
    <row r="536" spans="2:44" ht="75" customHeight="1">
      <c r="B536" s="2">
        <v>133</v>
      </c>
      <c r="C536" s="31" t="s">
        <v>6</v>
      </c>
      <c r="D536" s="32"/>
      <c r="H536" s="84" t="s">
        <v>158</v>
      </c>
      <c r="I536" s="2">
        <v>2013</v>
      </c>
      <c r="J536" s="33">
        <v>30</v>
      </c>
      <c r="K536" s="33">
        <v>18</v>
      </c>
      <c r="L536" s="34">
        <f t="shared" si="62"/>
        <v>540</v>
      </c>
      <c r="M536" s="35">
        <f t="shared" si="63"/>
        <v>50.185873605947954</v>
      </c>
      <c r="N536" s="34">
        <v>750</v>
      </c>
      <c r="O536" s="2">
        <v>15708</v>
      </c>
      <c r="P536" s="35">
        <f t="shared" si="65"/>
        <v>825959.10780669143</v>
      </c>
      <c r="Q536" s="37">
        <v>0.9</v>
      </c>
      <c r="R536" s="35">
        <v>1</v>
      </c>
      <c r="S536" s="35">
        <f t="shared" si="64"/>
        <v>743363.19702602236</v>
      </c>
      <c r="T536" s="89">
        <v>0.85</v>
      </c>
      <c r="Y536" s="35">
        <f>'नमुना नंबर.९ सन-२०२५-२०२६'!F620+'नमुना नंबर.९ सन-२०२५-२०२६'!I620+'नमुना नंबर.९ सन-२०२५-२०२६'!L620+'नमुना नंबर.९ सन-२०२५-२०२६'!O620</f>
        <v>1441.858717472119</v>
      </c>
      <c r="Z536" s="34"/>
      <c r="AA536" s="34"/>
      <c r="AB536" s="34"/>
      <c r="AC536" s="34"/>
      <c r="AD536" s="34"/>
      <c r="AE536" s="106"/>
      <c r="AF536" s="116"/>
      <c r="AG536" s="11">
        <f t="shared" si="60"/>
        <v>16458</v>
      </c>
      <c r="AH536" s="12">
        <f>'नमुना नंबर.९ सन-२०२५-२०२६'!I620+0</f>
        <v>30</v>
      </c>
      <c r="AI536" s="12">
        <f>'नमुना नंबर.९ सन-२०२५-२०२६'!F620+0</f>
        <v>631.858717472119</v>
      </c>
      <c r="AJ536" s="11">
        <f>'नमुना नंबर.९ सन-२०२५-२०२६'!I620+0</f>
        <v>30</v>
      </c>
      <c r="AK536" s="11">
        <f>'नमुना नंबर.९ सन-२०२५-२०२६'!I620+0</f>
        <v>30</v>
      </c>
      <c r="AL536" s="11">
        <f>'नमुना नंबर.९ सन-२०२५-२०२६'!O620+0</f>
        <v>750</v>
      </c>
      <c r="AM536" s="12">
        <f t="shared" si="61"/>
        <v>1441.858717472119</v>
      </c>
      <c r="AN536" s="11"/>
      <c r="AO536" s="11"/>
      <c r="AP536" s="11"/>
      <c r="AQ536" s="11"/>
      <c r="AR536" s="11"/>
    </row>
    <row r="537" spans="2:44" ht="75" customHeight="1">
      <c r="B537" s="2">
        <v>570</v>
      </c>
      <c r="C537" s="31" t="s">
        <v>92</v>
      </c>
      <c r="D537" s="32"/>
      <c r="H537" s="84" t="s">
        <v>368</v>
      </c>
      <c r="I537" s="2">
        <v>2010</v>
      </c>
      <c r="J537" s="33">
        <v>20</v>
      </c>
      <c r="K537" s="33">
        <v>20</v>
      </c>
      <c r="L537" s="34">
        <f t="shared" ref="L537:L568" si="66">J537*K537</f>
        <v>400</v>
      </c>
      <c r="M537" s="35">
        <f t="shared" si="63"/>
        <v>37.174721189591082</v>
      </c>
      <c r="N537" s="34">
        <v>750</v>
      </c>
      <c r="O537" s="2">
        <v>15708</v>
      </c>
      <c r="P537" s="35">
        <f t="shared" si="65"/>
        <v>611821.56133828999</v>
      </c>
      <c r="Q537" s="37">
        <v>0.9</v>
      </c>
      <c r="R537" s="35">
        <v>1</v>
      </c>
      <c r="S537" s="35">
        <f t="shared" si="64"/>
        <v>550639.40520446096</v>
      </c>
      <c r="T537" s="89">
        <v>0.85</v>
      </c>
      <c r="Y537" s="35">
        <f>'नमुना नंबर.९ सन-२०२५-२०२६'!F622+'नमुना नंबर.९ सन-२०२५-२०२६'!I622+'नमुना नंबर.९ सन-२०२५-२०२६'!L622+'नमुना नंबर.९ सन-२०२५-२०२६'!O622</f>
        <v>728.0434944237918</v>
      </c>
      <c r="Z537" s="34"/>
      <c r="AA537" s="34"/>
      <c r="AB537" s="34"/>
      <c r="AC537" s="34"/>
      <c r="AD537" s="34"/>
      <c r="AE537" s="106"/>
      <c r="AF537" s="114"/>
      <c r="AG537" s="9">
        <f t="shared" si="60"/>
        <v>16458</v>
      </c>
      <c r="AH537" s="13">
        <f>'नमुना नंबर.९ सन-२०२५-२०२६'!I622+0</f>
        <v>30</v>
      </c>
      <c r="AI537" s="13">
        <f>'नमुना नंबर.९ सन-२०२५-२०२६'!F622+0</f>
        <v>468.04349442379174</v>
      </c>
      <c r="AJ537" s="9">
        <f>'नमुना नंबर.९ सन-२०२५-२०२६'!I622+0</f>
        <v>30</v>
      </c>
      <c r="AK537" s="9">
        <f>'नमुना नंबर.९ सन-२०२५-२०२६'!I622+0</f>
        <v>30</v>
      </c>
      <c r="AL537" s="9">
        <f>'नमुना नंबर.९ सन-२०२५-२०२६'!O622+0</f>
        <v>200</v>
      </c>
      <c r="AM537" s="13">
        <f t="shared" si="61"/>
        <v>728.0434944237918</v>
      </c>
      <c r="AN537" s="9"/>
      <c r="AO537" s="9"/>
      <c r="AP537" s="9"/>
      <c r="AQ537" s="9"/>
      <c r="AR537" s="9"/>
    </row>
    <row r="538" spans="2:44" ht="75" customHeight="1">
      <c r="B538" s="2">
        <v>495</v>
      </c>
      <c r="C538" s="31" t="s">
        <v>92</v>
      </c>
      <c r="D538" s="32"/>
      <c r="H538" s="84" t="s">
        <v>346</v>
      </c>
      <c r="I538" s="2">
        <v>2009</v>
      </c>
      <c r="J538" s="33">
        <v>23</v>
      </c>
      <c r="K538" s="33">
        <v>15</v>
      </c>
      <c r="L538" s="34">
        <f t="shared" si="66"/>
        <v>345</v>
      </c>
      <c r="M538" s="35">
        <f t="shared" si="63"/>
        <v>32.063197026022308</v>
      </c>
      <c r="N538" s="34">
        <v>750</v>
      </c>
      <c r="O538" s="2">
        <v>15708</v>
      </c>
      <c r="P538" s="35">
        <f t="shared" si="65"/>
        <v>527696.0966542752</v>
      </c>
      <c r="Q538" s="37">
        <v>0.9</v>
      </c>
      <c r="R538" s="35">
        <v>1</v>
      </c>
      <c r="S538" s="35">
        <f t="shared" si="64"/>
        <v>474926.48698884767</v>
      </c>
      <c r="T538" s="89">
        <v>0.85</v>
      </c>
      <c r="Y538" s="35">
        <f>'नमुना नंबर.९ सन-२०२५-२०२६'!F623+'नमुना नंबर.९ सन-२०२५-२०२६'!I623+'नमुना नंबर.९ सन-२०२५-२०२६'!L623+'नमुना नंबर.९ सन-२०२५-२०२६'!O623</f>
        <v>663.68751394052049</v>
      </c>
      <c r="Z538" s="34"/>
      <c r="AA538" s="34"/>
      <c r="AB538" s="34"/>
      <c r="AC538" s="34"/>
      <c r="AD538" s="34"/>
      <c r="AE538" s="106"/>
      <c r="AF538" s="114"/>
      <c r="AG538" s="9">
        <f t="shared" si="60"/>
        <v>16458</v>
      </c>
      <c r="AH538" s="13">
        <f>'नमुना नंबर.९ सन-२०२५-२०२६'!I623+0</f>
        <v>30</v>
      </c>
      <c r="AI538" s="13">
        <f>'नमुना नंबर.९ सन-२०२५-२०२६'!F623+0</f>
        <v>403.68751394052049</v>
      </c>
      <c r="AJ538" s="9">
        <f>'नमुना नंबर.९ सन-२०२५-२०२६'!I623+0</f>
        <v>30</v>
      </c>
      <c r="AK538" s="9">
        <f>'नमुना नंबर.९ सन-२०२५-२०२६'!I623+0</f>
        <v>30</v>
      </c>
      <c r="AL538" s="9">
        <f>'नमुना नंबर.९ सन-२०२५-२०२६'!O623+0</f>
        <v>200</v>
      </c>
      <c r="AM538" s="13">
        <f t="shared" si="61"/>
        <v>663.68751394052049</v>
      </c>
      <c r="AN538" s="9"/>
      <c r="AO538" s="9"/>
      <c r="AP538" s="9"/>
      <c r="AQ538" s="9"/>
      <c r="AR538" s="9"/>
    </row>
    <row r="539" spans="2:44" ht="75" customHeight="1">
      <c r="B539" s="2">
        <v>458</v>
      </c>
      <c r="C539" s="31" t="s">
        <v>92</v>
      </c>
      <c r="D539" s="32"/>
      <c r="G539" s="151" t="s">
        <v>7</v>
      </c>
      <c r="H539" s="84" t="s">
        <v>333</v>
      </c>
      <c r="I539" s="2">
        <v>2000</v>
      </c>
      <c r="J539" s="33">
        <v>37</v>
      </c>
      <c r="K539" s="33">
        <v>25</v>
      </c>
      <c r="L539" s="34">
        <f t="shared" si="66"/>
        <v>925</v>
      </c>
      <c r="M539" s="35">
        <f t="shared" si="63"/>
        <v>85.966542750929364</v>
      </c>
      <c r="N539" s="34">
        <v>750</v>
      </c>
      <c r="O539" s="2">
        <v>11088</v>
      </c>
      <c r="P539" s="35">
        <f t="shared" si="65"/>
        <v>1017671.9330855018</v>
      </c>
      <c r="Q539" s="37">
        <v>0.85</v>
      </c>
      <c r="R539" s="35">
        <v>1</v>
      </c>
      <c r="S539" s="35">
        <f t="shared" si="64"/>
        <v>865021.14312267653</v>
      </c>
      <c r="T539" s="89">
        <v>0.75</v>
      </c>
      <c r="Y539" s="35">
        <f>'नमुना नंबर.९ सन-२०२५-२०२६'!F624+'नमुना नंबर.९ सन-२०२५-२०२६'!I624+'नमुना नंबर.९ सन-२०२५-२०२६'!L624+'नमुना नंबर.९ सन-२०२५-२०२६'!O624</f>
        <v>928.76585734200739</v>
      </c>
      <c r="Z539" s="34"/>
      <c r="AA539" s="34"/>
      <c r="AB539" s="34"/>
      <c r="AC539" s="34"/>
      <c r="AD539" s="34"/>
      <c r="AE539" s="106"/>
      <c r="AF539" s="114"/>
      <c r="AG539" s="10">
        <f t="shared" si="60"/>
        <v>11838</v>
      </c>
      <c r="AH539" s="16">
        <f>'नमुना नंबर.९ सन-२०२५-२०२६'!I624+0</f>
        <v>40</v>
      </c>
      <c r="AI539" s="16">
        <f>'नमुना नंबर.९ सन-२०२५-२०२६'!F624+0</f>
        <v>648.76585734200739</v>
      </c>
      <c r="AJ539" s="10">
        <f>'नमुना नंबर.९ सन-२०२५-२०२६'!I624+0</f>
        <v>40</v>
      </c>
      <c r="AK539" s="10">
        <f>'नमुना नंबर.९ सन-२०२५-२०२६'!I624+0</f>
        <v>40</v>
      </c>
      <c r="AL539" s="10">
        <f>'नमुना नंबर.९ सन-२०२५-२०२६'!O624+0</f>
        <v>200</v>
      </c>
      <c r="AM539" s="16">
        <f t="shared" si="61"/>
        <v>928.76585734200739</v>
      </c>
    </row>
    <row r="540" spans="2:44" ht="75" customHeight="1">
      <c r="B540" s="2">
        <v>201</v>
      </c>
      <c r="C540" s="31" t="s">
        <v>6</v>
      </c>
      <c r="D540" s="32"/>
      <c r="H540" s="84" t="s">
        <v>1101</v>
      </c>
      <c r="I540" s="2">
        <v>2025</v>
      </c>
      <c r="J540" s="33">
        <v>34</v>
      </c>
      <c r="K540" s="33">
        <v>10</v>
      </c>
      <c r="L540" s="34">
        <f t="shared" si="66"/>
        <v>340</v>
      </c>
      <c r="M540" s="35">
        <f t="shared" si="63"/>
        <v>31.598513011152416</v>
      </c>
      <c r="N540" s="34">
        <v>750</v>
      </c>
      <c r="O540" s="2">
        <v>15708</v>
      </c>
      <c r="P540" s="35">
        <f t="shared" si="65"/>
        <v>520048.3271375465</v>
      </c>
      <c r="Q540" s="37">
        <v>1</v>
      </c>
      <c r="R540" s="35">
        <v>1</v>
      </c>
      <c r="S540" s="35">
        <f t="shared" si="64"/>
        <v>520048.3271375465</v>
      </c>
      <c r="T540" s="89">
        <v>0.85</v>
      </c>
      <c r="Y540" s="35">
        <f>'नमुना नंबर.९ सन-२०२५-२०२६'!F625+'नमुना नंबर.९ सन-२०२५-२०२६'!I625+'नमुना नंबर.९ सन-२०२५-२०२६'!L625+'नमुना नंबर.९ सन-२०२५-२०२६'!O625</f>
        <v>1272.0410780669145</v>
      </c>
      <c r="Z540" s="34"/>
      <c r="AA540" s="34"/>
      <c r="AB540" s="34"/>
      <c r="AC540" s="34"/>
      <c r="AD540" s="34"/>
      <c r="AE540" s="106"/>
      <c r="AF540" s="114"/>
      <c r="AG540" s="10">
        <f t="shared" si="60"/>
        <v>16458</v>
      </c>
      <c r="AH540" s="16">
        <f>'नमुना नंबर.९ सन-२०२५-२०२६'!I625+0</f>
        <v>40</v>
      </c>
      <c r="AI540" s="16">
        <f>'नमुना नंबर.९ सन-२०२५-२०२६'!F625+0</f>
        <v>442.04107806691451</v>
      </c>
      <c r="AJ540" s="10">
        <f>'नमुना नंबर.९ सन-२०२५-२०२६'!I625+0</f>
        <v>40</v>
      </c>
      <c r="AK540" s="10">
        <f>'नमुना नंबर.९ सन-२०२५-२०२६'!I625+0</f>
        <v>40</v>
      </c>
      <c r="AL540" s="10">
        <f>'नमुना नंबर.९ सन-२०२५-२०२६'!O625+0</f>
        <v>750</v>
      </c>
      <c r="AM540" s="16">
        <f t="shared" si="61"/>
        <v>1272.0410780669145</v>
      </c>
    </row>
    <row r="541" spans="2:44" ht="75" customHeight="1">
      <c r="B541" s="2">
        <v>549</v>
      </c>
      <c r="C541" s="31" t="s">
        <v>92</v>
      </c>
      <c r="D541" s="32"/>
      <c r="H541" s="84" t="s">
        <v>356</v>
      </c>
      <c r="I541" s="2">
        <v>2010</v>
      </c>
      <c r="J541" s="33">
        <v>18</v>
      </c>
      <c r="K541" s="33">
        <v>20</v>
      </c>
      <c r="L541" s="34">
        <f t="shared" si="66"/>
        <v>360</v>
      </c>
      <c r="M541" s="35">
        <f t="shared" si="63"/>
        <v>33.457249070631974</v>
      </c>
      <c r="N541" s="34">
        <v>750</v>
      </c>
      <c r="O541" s="2">
        <v>15708</v>
      </c>
      <c r="P541" s="35">
        <f t="shared" si="65"/>
        <v>550639.40520446107</v>
      </c>
      <c r="Q541" s="37">
        <v>0.9</v>
      </c>
      <c r="R541" s="35">
        <v>1</v>
      </c>
      <c r="S541" s="35">
        <f t="shared" si="64"/>
        <v>495575.46468401497</v>
      </c>
      <c r="T541" s="89">
        <v>0.85</v>
      </c>
      <c r="Y541" s="35">
        <f>'नमुना नंबर.९ सन-२०२५-२०२६'!F626+'नमुना नंबर.९ सन-२०२५-२०२६'!I626+'नमुना नंबर.९ सन-२०२५-२०२६'!L626+'नमुना नंबर.९ सन-२०२५-२०२६'!O626</f>
        <v>681.23914498141266</v>
      </c>
      <c r="Z541" s="34"/>
      <c r="AA541" s="34"/>
      <c r="AB541" s="34"/>
      <c r="AC541" s="34"/>
      <c r="AD541" s="34"/>
      <c r="AE541" s="106"/>
      <c r="AF541" s="117"/>
      <c r="AG541" s="14">
        <f t="shared" si="60"/>
        <v>16458</v>
      </c>
      <c r="AH541" s="15">
        <f>'नमुना नंबर.९ सन-२०२५-२०२६'!I626+0</f>
        <v>30</v>
      </c>
      <c r="AI541" s="15">
        <f>'नमुना नंबर.९ सन-२०२५-२०२६'!F626+0</f>
        <v>421.23914498141272</v>
      </c>
      <c r="AJ541" s="14">
        <f>'नमुना नंबर.९ सन-२०२५-२०२६'!I626+0</f>
        <v>30</v>
      </c>
      <c r="AK541" s="14">
        <f>'नमुना नंबर.९ सन-२०२५-२०२६'!I626+0</f>
        <v>30</v>
      </c>
      <c r="AL541" s="14">
        <f>'नमुना नंबर.९ सन-२०२५-२०२६'!O626+0</f>
        <v>200</v>
      </c>
      <c r="AM541" s="15">
        <f t="shared" si="61"/>
        <v>681.23914498141266</v>
      </c>
      <c r="AN541" s="14"/>
      <c r="AO541" s="14"/>
      <c r="AP541" s="14"/>
      <c r="AQ541" s="14"/>
      <c r="AR541" s="14"/>
    </row>
    <row r="542" spans="2:44" ht="75" customHeight="1">
      <c r="B542" s="2">
        <v>219</v>
      </c>
      <c r="C542" s="31" t="s">
        <v>6</v>
      </c>
      <c r="D542" s="32"/>
      <c r="H542" s="84" t="s">
        <v>158</v>
      </c>
      <c r="I542" s="2">
        <v>1991</v>
      </c>
      <c r="J542" s="33">
        <v>18</v>
      </c>
      <c r="K542" s="33">
        <v>13</v>
      </c>
      <c r="L542" s="34">
        <f t="shared" si="66"/>
        <v>234</v>
      </c>
      <c r="M542" s="35">
        <f t="shared" si="63"/>
        <v>21.74721189591078</v>
      </c>
      <c r="N542" s="34">
        <v>750</v>
      </c>
      <c r="O542" s="2">
        <v>15708</v>
      </c>
      <c r="P542" s="35">
        <f t="shared" si="65"/>
        <v>357915.61338289961</v>
      </c>
      <c r="Q542" s="39">
        <v>0.7</v>
      </c>
      <c r="R542" s="35">
        <v>1</v>
      </c>
      <c r="S542" s="35">
        <f t="shared" si="64"/>
        <v>250540.9293680297</v>
      </c>
      <c r="T542" s="89">
        <v>0.85</v>
      </c>
      <c r="Y542" s="35">
        <f>'नमुना नंबर.९ सन-२०२५-२०२६'!F627+'नमुना नंबर.९ सन-२०२५-२०२६'!I627+'नमुना नंबर.९ सन-२०२५-२०२६'!L627+'नमुना नंबर.९ सन-२०२५-२०२६'!O627</f>
        <v>1002.9597899628252</v>
      </c>
      <c r="Z542" s="34"/>
      <c r="AA542" s="34"/>
      <c r="AB542" s="34"/>
      <c r="AC542" s="34"/>
      <c r="AD542" s="34"/>
      <c r="AE542" s="106"/>
      <c r="AF542" s="117"/>
      <c r="AG542" s="14">
        <f t="shared" si="60"/>
        <v>16458</v>
      </c>
      <c r="AH542" s="15">
        <f>'नमुना नंबर.९ सन-२०२५-२०२६'!I627+0</f>
        <v>20</v>
      </c>
      <c r="AI542" s="15">
        <f>'नमुना नंबर.९ सन-२०२५-२०२६'!F627+0</f>
        <v>212.95978996282525</v>
      </c>
      <c r="AJ542" s="14">
        <f>'नमुना नंबर.९ सन-२०२५-२०२६'!I627+0</f>
        <v>20</v>
      </c>
      <c r="AK542" s="14">
        <f>'नमुना नंबर.९ सन-२०२५-२०२६'!I627+0</f>
        <v>20</v>
      </c>
      <c r="AL542" s="14">
        <f>'नमुना नंबर.९ सन-२०२५-२०२६'!O627+0</f>
        <v>750</v>
      </c>
      <c r="AM542" s="15">
        <f t="shared" si="61"/>
        <v>1002.9597899628252</v>
      </c>
      <c r="AN542" s="14"/>
      <c r="AO542" s="14"/>
      <c r="AP542" s="14"/>
      <c r="AQ542" s="14"/>
      <c r="AR542" s="14"/>
    </row>
    <row r="543" spans="2:44" ht="75" customHeight="1">
      <c r="B543" s="2">
        <v>67</v>
      </c>
      <c r="C543" s="31" t="s">
        <v>6</v>
      </c>
      <c r="D543" s="32"/>
      <c r="G543" s="151" t="s">
        <v>7</v>
      </c>
      <c r="H543" s="84" t="s">
        <v>163</v>
      </c>
      <c r="I543" s="2">
        <v>2025</v>
      </c>
      <c r="J543" s="33">
        <v>18</v>
      </c>
      <c r="K543" s="33">
        <v>20</v>
      </c>
      <c r="L543" s="34">
        <f t="shared" si="66"/>
        <v>360</v>
      </c>
      <c r="M543" s="35">
        <f t="shared" si="63"/>
        <v>33.457249070631974</v>
      </c>
      <c r="N543" s="52">
        <v>750</v>
      </c>
      <c r="O543" s="2">
        <v>15708</v>
      </c>
      <c r="P543" s="35">
        <f t="shared" si="65"/>
        <v>550639.40520446107</v>
      </c>
      <c r="Q543" s="37">
        <v>1</v>
      </c>
      <c r="R543" s="35">
        <v>1</v>
      </c>
      <c r="S543" s="35">
        <f t="shared" si="64"/>
        <v>550639.40520446107</v>
      </c>
      <c r="T543" s="89">
        <v>0.85</v>
      </c>
      <c r="Y543" s="35">
        <f>'नमुना नंबर.९ सन-२०२५-२०२६'!F629+'नमुना नंबर.९ सन-२०२५-२०२६'!I629+'नमुना नंबर.९ सन-२०२५-२०२६'!L629+'नमुना नंबर.९ सन-२०२५-२०२६'!O629</f>
        <v>728.04349442379203</v>
      </c>
      <c r="Z543" s="34"/>
      <c r="AA543" s="34"/>
      <c r="AB543" s="34"/>
      <c r="AC543" s="34"/>
      <c r="AD543" s="34"/>
      <c r="AE543" s="108" t="s">
        <v>1135</v>
      </c>
      <c r="AF543" s="117"/>
      <c r="AG543" s="14">
        <f t="shared" si="60"/>
        <v>16458</v>
      </c>
      <c r="AH543" s="15">
        <f>'नमुना नंबर.९ सन-२०२५-२०२६'!I629+0</f>
        <v>30</v>
      </c>
      <c r="AI543" s="15">
        <f>'नमुना नंबर.९ सन-२०२५-२०२६'!F629+0</f>
        <v>468.04349442379197</v>
      </c>
      <c r="AJ543" s="14">
        <f>'नमुना नंबर.९ सन-२०२५-२०२६'!I629+0</f>
        <v>30</v>
      </c>
      <c r="AK543" s="14">
        <f>'नमुना नंबर.९ सन-२०२५-२०२६'!I629+0</f>
        <v>30</v>
      </c>
      <c r="AL543" s="14">
        <f>'नमुना नंबर.९ सन-२०२५-२०२६'!O629+0</f>
        <v>200</v>
      </c>
      <c r="AM543" s="15">
        <f t="shared" si="61"/>
        <v>728.04349442379203</v>
      </c>
      <c r="AN543" s="14"/>
      <c r="AO543" s="14"/>
      <c r="AP543" s="14"/>
      <c r="AQ543" s="14"/>
      <c r="AR543" s="14"/>
    </row>
    <row r="544" spans="2:44" ht="75" customHeight="1">
      <c r="B544" s="2">
        <v>266</v>
      </c>
      <c r="C544" s="31" t="s">
        <v>6</v>
      </c>
      <c r="D544" s="32"/>
      <c r="H544" s="84" t="s">
        <v>926</v>
      </c>
      <c r="I544" s="2">
        <v>2022</v>
      </c>
      <c r="J544" s="33">
        <v>9</v>
      </c>
      <c r="K544" s="33">
        <v>21</v>
      </c>
      <c r="L544" s="34">
        <f t="shared" si="66"/>
        <v>189</v>
      </c>
      <c r="M544" s="35">
        <f t="shared" si="63"/>
        <v>17.565055762081784</v>
      </c>
      <c r="N544" s="34">
        <v>750</v>
      </c>
      <c r="O544" s="2">
        <v>15708</v>
      </c>
      <c r="P544" s="35">
        <f t="shared" si="65"/>
        <v>289085.68773234199</v>
      </c>
      <c r="Q544" s="37">
        <v>1</v>
      </c>
      <c r="R544" s="35">
        <v>1</v>
      </c>
      <c r="S544" s="35">
        <f t="shared" si="64"/>
        <v>289085.68773234199</v>
      </c>
      <c r="T544" s="89">
        <v>0.85</v>
      </c>
      <c r="Y544" s="35">
        <f>'नमुना नंबर.९ सन-२०२५-२०२६'!F630+'नमुना नंबर.९ सन-२०२५-२०२६'!I630+'नमुना नंबर.९ सन-२०२५-२०२६'!L630+'नमुना नंबर.९ सन-२०२५-२०२६'!O630</f>
        <v>1055.7228345724907</v>
      </c>
      <c r="Z544" s="34"/>
      <c r="AA544" s="34"/>
      <c r="AB544" s="34"/>
      <c r="AC544" s="34"/>
      <c r="AD544" s="34"/>
      <c r="AE544" s="108" t="s">
        <v>1164</v>
      </c>
      <c r="AF544" s="114"/>
      <c r="AG544" s="9">
        <f t="shared" si="60"/>
        <v>16458</v>
      </c>
      <c r="AH544" s="13">
        <f>'नमुना नंबर.९ सन-२०२५-२०२६'!I630+0</f>
        <v>30</v>
      </c>
      <c r="AI544" s="13">
        <f>'नमुना नंबर.९ सन-२०२५-२०२६'!F630+0</f>
        <v>245.72283457249065</v>
      </c>
      <c r="AJ544" s="9">
        <f>'नमुना नंबर.९ सन-२०२५-२०२६'!I630+0</f>
        <v>30</v>
      </c>
      <c r="AK544" s="9">
        <f>'नमुना नंबर.९ सन-२०२५-२०२६'!I630+0</f>
        <v>30</v>
      </c>
      <c r="AL544" s="9">
        <f>'नमुना नंबर.९ सन-२०२५-२०२६'!O630+0</f>
        <v>750</v>
      </c>
      <c r="AM544" s="13">
        <f t="shared" si="61"/>
        <v>1055.7228345724907</v>
      </c>
      <c r="AN544" s="9"/>
      <c r="AO544" s="9"/>
      <c r="AP544" s="9"/>
      <c r="AQ544" s="9"/>
      <c r="AR544" s="9"/>
    </row>
    <row r="545" spans="1:44" ht="75" customHeight="1">
      <c r="A545" s="22"/>
      <c r="B545" s="2">
        <v>635</v>
      </c>
      <c r="C545" s="31" t="s">
        <v>6</v>
      </c>
      <c r="D545" s="84" t="s">
        <v>831</v>
      </c>
      <c r="G545" s="151" t="s">
        <v>832</v>
      </c>
      <c r="H545" s="84" t="s">
        <v>833</v>
      </c>
      <c r="I545" s="2">
        <v>2022</v>
      </c>
      <c r="J545" s="82">
        <v>23.5</v>
      </c>
      <c r="K545" s="33">
        <v>14</v>
      </c>
      <c r="L545" s="34">
        <f t="shared" si="66"/>
        <v>329</v>
      </c>
      <c r="M545" s="35">
        <f t="shared" si="63"/>
        <v>30.576208178438662</v>
      </c>
      <c r="N545" s="52">
        <v>750</v>
      </c>
      <c r="O545" s="2">
        <v>19360</v>
      </c>
      <c r="P545" s="35">
        <f t="shared" si="65"/>
        <v>614887.54646840144</v>
      </c>
      <c r="Q545" s="37">
        <v>1</v>
      </c>
      <c r="R545" s="35">
        <v>2</v>
      </c>
      <c r="S545" s="35">
        <f t="shared" si="64"/>
        <v>1229775.0929368029</v>
      </c>
      <c r="T545" s="89">
        <v>2.7</v>
      </c>
      <c r="Y545" s="35">
        <f>'नमुना नंबर.९ सन-२०२५-२०२६'!F631+'नमुना नंबर.९ सन-२०२५-२०२६'!I631+'नमुना नंबर.९ सन-२०२५-२०२६'!L631+'नमुना नंबर.९ सन-२०२५-२०२६'!O631</f>
        <v>5270</v>
      </c>
      <c r="Z545" s="34"/>
      <c r="AA545" s="34"/>
      <c r="AB545" s="34"/>
      <c r="AC545" s="34"/>
      <c r="AD545" s="34"/>
      <c r="AE545" s="106"/>
      <c r="AF545" s="117"/>
      <c r="AG545" s="14">
        <f t="shared" si="60"/>
        <v>20110</v>
      </c>
      <c r="AH545" s="15">
        <f>'नमुना नंबर.९ सन-२०२५-२०२६'!I631+0</f>
        <v>0</v>
      </c>
      <c r="AI545" s="15">
        <f>'नमुना नंबर.९ सन-२०२५-२०२६'!F631+0</f>
        <v>5270</v>
      </c>
      <c r="AJ545" s="14">
        <f>'नमुना नंबर.९ सन-२०२५-२०२६'!I631+0</f>
        <v>0</v>
      </c>
      <c r="AK545" s="14">
        <f>'नमुना नंबर.९ सन-२०२५-२०२६'!I631+0</f>
        <v>0</v>
      </c>
      <c r="AL545" s="14">
        <f>'नमुना नंबर.९ सन-२०२५-२०२६'!O631+0</f>
        <v>0</v>
      </c>
      <c r="AM545" s="15">
        <f t="shared" si="61"/>
        <v>5270</v>
      </c>
      <c r="AN545" s="20"/>
      <c r="AO545" s="20"/>
      <c r="AP545" s="20"/>
      <c r="AQ545" s="20"/>
      <c r="AR545" s="20"/>
    </row>
    <row r="546" spans="1:44" ht="75" customHeight="1">
      <c r="B546" s="2">
        <v>609</v>
      </c>
      <c r="C546" s="31" t="s">
        <v>111</v>
      </c>
      <c r="D546" s="32"/>
      <c r="G546" s="34"/>
      <c r="H546" s="84" t="s">
        <v>260</v>
      </c>
      <c r="I546" s="2">
        <v>2013</v>
      </c>
      <c r="J546" s="33">
        <v>15</v>
      </c>
      <c r="K546" s="33">
        <v>15</v>
      </c>
      <c r="L546" s="34">
        <f t="shared" si="66"/>
        <v>225</v>
      </c>
      <c r="M546" s="35">
        <f t="shared" si="63"/>
        <v>20.91078066914498</v>
      </c>
      <c r="N546" s="34">
        <v>750</v>
      </c>
      <c r="O546" s="2">
        <v>11088</v>
      </c>
      <c r="P546" s="35">
        <f t="shared" si="65"/>
        <v>247541.82156133826</v>
      </c>
      <c r="Q546" s="37">
        <v>0.9</v>
      </c>
      <c r="R546" s="35">
        <v>1</v>
      </c>
      <c r="S546" s="35">
        <f t="shared" si="64"/>
        <v>222787.63940520445</v>
      </c>
      <c r="T546" s="89">
        <v>0.75</v>
      </c>
      <c r="Y546" s="35">
        <f>'नमुना नंबर.९ सन-२०२५-२०२६'!F632+'नमुना नंबर.९ सन-२०२५-२०२६'!I632+'नमुना नंबर.९ सन-२०२५-२०२६'!L632+'नमुना नंबर.९ सन-२०२५-२०२६'!O632</f>
        <v>407.09072955390332</v>
      </c>
      <c r="Z546" s="34"/>
      <c r="AA546" s="34"/>
      <c r="AB546" s="34"/>
      <c r="AC546" s="34"/>
      <c r="AD546" s="34"/>
      <c r="AE546" s="106"/>
      <c r="AF546" s="117"/>
      <c r="AG546" s="14">
        <f t="shared" si="60"/>
        <v>11838</v>
      </c>
      <c r="AH546" s="15">
        <f>'नमुना नंबर.९ सन-२०२५-२०२६'!I632+0</f>
        <v>20</v>
      </c>
      <c r="AI546" s="15">
        <f>'नमुना नंबर.९ सन-२०२५-२०२६'!F632+0</f>
        <v>167.09072955390334</v>
      </c>
      <c r="AJ546" s="14">
        <f>'नमुना नंबर.९ सन-२०२५-२०२६'!I632+0</f>
        <v>20</v>
      </c>
      <c r="AK546" s="14">
        <f>'नमुना नंबर.९ सन-२०२५-२०२६'!I632+0</f>
        <v>20</v>
      </c>
      <c r="AL546" s="14">
        <f>'नमुना नंबर.९ सन-२०२५-२०२६'!O632+0</f>
        <v>200</v>
      </c>
      <c r="AM546" s="15">
        <f t="shared" si="61"/>
        <v>407.09072955390332</v>
      </c>
      <c r="AN546" s="14"/>
      <c r="AO546" s="14"/>
      <c r="AP546" s="14"/>
      <c r="AQ546" s="14"/>
      <c r="AR546" s="14"/>
    </row>
    <row r="547" spans="1:44" ht="75" customHeight="1">
      <c r="B547" s="2">
        <v>259</v>
      </c>
      <c r="C547" s="31" t="s">
        <v>6</v>
      </c>
      <c r="D547" s="32"/>
      <c r="G547" s="151" t="s">
        <v>7</v>
      </c>
      <c r="H547" s="38" t="s">
        <v>263</v>
      </c>
      <c r="I547" s="2">
        <v>2010</v>
      </c>
      <c r="J547" s="33">
        <v>21</v>
      </c>
      <c r="K547" s="33">
        <v>12</v>
      </c>
      <c r="L547" s="34">
        <f t="shared" si="66"/>
        <v>252</v>
      </c>
      <c r="M547" s="35">
        <f t="shared" si="63"/>
        <v>23.42007434944238</v>
      </c>
      <c r="N547" s="34">
        <v>750</v>
      </c>
      <c r="O547" s="2">
        <v>15708</v>
      </c>
      <c r="P547" s="35">
        <f t="shared" si="65"/>
        <v>385447.58364312269</v>
      </c>
      <c r="Q547" s="37">
        <v>1</v>
      </c>
      <c r="R547" s="35">
        <v>1</v>
      </c>
      <c r="S547" s="35">
        <f t="shared" si="64"/>
        <v>385447.58364312269</v>
      </c>
      <c r="T547" s="89">
        <v>0.85</v>
      </c>
      <c r="Y547" s="35">
        <f>'नमुना नंबर.९ सन-२०२५-२०२६'!F633+'नमुना नंबर.९ सन-२०२५-२०२६'!I633+'नमुना नंबर.९ सन-२०२५-२०२६'!L633+'नमुना नंबर.९ सन-२०२५-२०२६'!O633</f>
        <v>1117.6304460966544</v>
      </c>
      <c r="Z547" s="34"/>
      <c r="AA547" s="34"/>
      <c r="AB547" s="34"/>
      <c r="AC547" s="34"/>
      <c r="AD547" s="34"/>
      <c r="AE547" s="108" t="s">
        <v>1005</v>
      </c>
      <c r="AF547" s="117"/>
      <c r="AG547" s="14">
        <f t="shared" si="60"/>
        <v>16458</v>
      </c>
      <c r="AH547" s="15">
        <f>'नमुना नंबर.९ सन-२०२५-२०२६'!I633+0</f>
        <v>20</v>
      </c>
      <c r="AI547" s="15">
        <f>'नमुना नंबर.९ सन-२०२५-२०२६'!F633+0</f>
        <v>327.63044609665428</v>
      </c>
      <c r="AJ547" s="14">
        <f>'नमुना नंबर.९ सन-२०२५-२०२६'!I633+0</f>
        <v>20</v>
      </c>
      <c r="AK547" s="14">
        <f>'नमुना नंबर.९ सन-२०२५-२०२६'!I633+0</f>
        <v>20</v>
      </c>
      <c r="AL547" s="14">
        <f>'नमुना नंबर.९ सन-२०२५-२०२६'!O633+0</f>
        <v>750</v>
      </c>
      <c r="AM547" s="15">
        <f t="shared" si="61"/>
        <v>1117.6304460966544</v>
      </c>
      <c r="AN547" s="14"/>
      <c r="AO547" s="14"/>
      <c r="AP547" s="14"/>
      <c r="AQ547" s="14"/>
      <c r="AR547" s="14"/>
    </row>
    <row r="548" spans="1:44" ht="75" customHeight="1">
      <c r="B548" s="2">
        <v>300</v>
      </c>
      <c r="C548" s="31" t="s">
        <v>6</v>
      </c>
      <c r="D548" s="32"/>
      <c r="H548" s="84" t="s">
        <v>272</v>
      </c>
      <c r="I548" s="2">
        <v>2006</v>
      </c>
      <c r="J548" s="33">
        <v>18</v>
      </c>
      <c r="K548" s="33">
        <v>20</v>
      </c>
      <c r="L548" s="34">
        <f t="shared" si="66"/>
        <v>360</v>
      </c>
      <c r="M548" s="35">
        <f t="shared" si="63"/>
        <v>33.457249070631974</v>
      </c>
      <c r="N548" s="34">
        <v>750</v>
      </c>
      <c r="O548" s="2">
        <v>15708</v>
      </c>
      <c r="P548" s="35">
        <f t="shared" si="65"/>
        <v>550639.40520446107</v>
      </c>
      <c r="Q548" s="37">
        <v>0.8</v>
      </c>
      <c r="R548" s="35">
        <v>1</v>
      </c>
      <c r="S548" s="35">
        <f t="shared" si="64"/>
        <v>440511.52416356886</v>
      </c>
      <c r="T548" s="89">
        <v>0.85</v>
      </c>
      <c r="Y548" s="35">
        <f>'नमुना नंबर.९ सन-२०२५-२०२६'!F634+'नमुना नंबर.९ सन-२०२५-२०२६'!I634+'नमुना नंबर.९ सन-२०२५-२०२६'!L634+'नमुना नंबर.९ सन-२०२५-२०२६'!O634</f>
        <v>1184.4347955390335</v>
      </c>
      <c r="Z548" s="34"/>
      <c r="AA548" s="34"/>
      <c r="AB548" s="34"/>
      <c r="AC548" s="34"/>
      <c r="AD548" s="34"/>
      <c r="AE548" s="106"/>
      <c r="AF548" s="114"/>
      <c r="AG548" s="9">
        <f t="shared" si="60"/>
        <v>16458</v>
      </c>
      <c r="AH548" s="13">
        <f>'नमुना नंबर.९ सन-२०२५-२०२६'!I634+0</f>
        <v>30</v>
      </c>
      <c r="AI548" s="13">
        <f>'नमुना नंबर.९ सन-२०२५-२०२६'!F634+0</f>
        <v>374.43479553903353</v>
      </c>
      <c r="AJ548" s="9">
        <f>'नमुना नंबर.९ सन-२०२५-२०२६'!I634+0</f>
        <v>30</v>
      </c>
      <c r="AK548" s="9">
        <f>'नमुना नंबर.९ सन-२०२५-२०२६'!I634+0</f>
        <v>30</v>
      </c>
      <c r="AL548" s="9">
        <f>'नमुना नंबर.९ सन-२०२५-२०२६'!O634+0</f>
        <v>750</v>
      </c>
      <c r="AM548" s="13">
        <f t="shared" si="61"/>
        <v>1184.4347955390335</v>
      </c>
      <c r="AN548" s="9"/>
      <c r="AO548" s="9"/>
      <c r="AP548" s="9"/>
      <c r="AQ548" s="9"/>
      <c r="AR548" s="9"/>
    </row>
    <row r="549" spans="1:44" ht="75" customHeight="1">
      <c r="B549" s="2">
        <v>396</v>
      </c>
      <c r="C549" s="31" t="s">
        <v>6</v>
      </c>
      <c r="D549" s="32"/>
      <c r="G549" s="34"/>
      <c r="H549" s="84" t="s">
        <v>308</v>
      </c>
      <c r="I549" s="2">
        <v>2017</v>
      </c>
      <c r="J549" s="33">
        <v>18</v>
      </c>
      <c r="K549" s="33">
        <v>20</v>
      </c>
      <c r="L549" s="34">
        <f t="shared" si="66"/>
        <v>360</v>
      </c>
      <c r="M549" s="35">
        <f t="shared" si="63"/>
        <v>33.457249070631974</v>
      </c>
      <c r="N549" s="34">
        <v>750</v>
      </c>
      <c r="O549" s="2">
        <v>15708</v>
      </c>
      <c r="P549" s="35">
        <f t="shared" si="65"/>
        <v>550639.40520446107</v>
      </c>
      <c r="Q549" s="37">
        <v>0.95</v>
      </c>
      <c r="R549" s="35">
        <v>1</v>
      </c>
      <c r="S549" s="35">
        <f t="shared" si="64"/>
        <v>523107.43494423799</v>
      </c>
      <c r="T549" s="89">
        <v>0.85</v>
      </c>
      <c r="Y549" s="35">
        <f>'नमुना नंबर.९ सन-२०२५-२०२६'!F636+'नमुना नंबर.९ सन-२०२५-२०२६'!I636+'नमुना नंबर.९ सन-२०२५-२०२६'!L636+'नमुना नंबर.९ सन-२०२५-२०२६'!O636</f>
        <v>1254.6413197026022</v>
      </c>
      <c r="Z549" s="34"/>
      <c r="AA549" s="34"/>
      <c r="AB549" s="34"/>
      <c r="AC549" s="34"/>
      <c r="AD549" s="34"/>
      <c r="AE549" s="106"/>
      <c r="AF549" s="114"/>
      <c r="AG549" s="10">
        <f t="shared" si="60"/>
        <v>16458</v>
      </c>
      <c r="AH549" s="16">
        <f>'नमुना नंबर.९ सन-२०२५-२०२६'!I636+0</f>
        <v>30</v>
      </c>
      <c r="AI549" s="16">
        <f>'नमुना नंबर.९ सन-२०२५-२०२६'!F636+0</f>
        <v>444.64131970260229</v>
      </c>
      <c r="AJ549" s="10">
        <f>'नमुना नंबर.९ सन-२०२५-२०२६'!I636+0</f>
        <v>30</v>
      </c>
      <c r="AK549" s="10">
        <f>'नमुना नंबर.९ सन-२०२५-२०२६'!I636+0</f>
        <v>30</v>
      </c>
      <c r="AL549" s="10">
        <f>'नमुना नंबर.९ सन-२०२५-२०२६'!O636+0</f>
        <v>750</v>
      </c>
      <c r="AM549" s="16">
        <f t="shared" si="61"/>
        <v>1254.6413197026022</v>
      </c>
    </row>
    <row r="550" spans="1:44" ht="75" customHeight="1">
      <c r="B550" s="2">
        <v>654</v>
      </c>
      <c r="C550" s="31" t="s">
        <v>6</v>
      </c>
      <c r="D550" s="84" t="s">
        <v>1026</v>
      </c>
      <c r="G550" s="84" t="s">
        <v>7</v>
      </c>
      <c r="H550" s="84" t="s">
        <v>1033</v>
      </c>
      <c r="I550" s="36">
        <v>2023</v>
      </c>
      <c r="J550" s="36">
        <v>20</v>
      </c>
      <c r="K550" s="36">
        <v>20</v>
      </c>
      <c r="L550" s="76">
        <f t="shared" si="66"/>
        <v>400</v>
      </c>
      <c r="M550" s="75">
        <f t="shared" si="63"/>
        <v>37.174721189591082</v>
      </c>
      <c r="N550" s="36">
        <v>750</v>
      </c>
      <c r="O550" s="2">
        <v>15708</v>
      </c>
      <c r="P550" s="77">
        <f t="shared" si="65"/>
        <v>611821.56133828999</v>
      </c>
      <c r="Q550" s="78">
        <v>1</v>
      </c>
      <c r="R550" s="77">
        <v>1</v>
      </c>
      <c r="S550" s="77">
        <f t="shared" si="64"/>
        <v>611821.56133828999</v>
      </c>
      <c r="T550" s="89">
        <v>0.85</v>
      </c>
      <c r="Y550" s="75">
        <f>'नमुना नंबर.९ सन-२०२५-२०२६'!F637+'नमुना नंबर.९ सन-२०२५-२०२६'!I637+'नमुना नंबर.९ सन-२०२५-२०२६'!L637+'नमुना नंबर.९ सन-२०२५-२०२६'!O637</f>
        <v>520.04832713754638</v>
      </c>
      <c r="Z550" s="34"/>
      <c r="AA550" s="34"/>
      <c r="AB550" s="34"/>
      <c r="AC550" s="34"/>
      <c r="AD550" s="34"/>
      <c r="AE550" s="108" t="s">
        <v>1020</v>
      </c>
      <c r="AF550" s="117"/>
      <c r="AG550" s="14">
        <f t="shared" si="60"/>
        <v>16458</v>
      </c>
      <c r="AH550" s="15">
        <f>'नमुना नंबर.९ सन-२०२५-२०२६'!I637+0</f>
        <v>0</v>
      </c>
      <c r="AI550" s="15">
        <f>'नमुना नंबर.९ सन-२०२५-२०२६'!F637+0</f>
        <v>520.04832713754638</v>
      </c>
      <c r="AJ550" s="14">
        <f>'नमुना नंबर.९ सन-२०२५-२०२६'!I637+0</f>
        <v>0</v>
      </c>
      <c r="AK550" s="14">
        <f>'नमुना नंबर.९ सन-२०२५-२०२६'!I637+0</f>
        <v>0</v>
      </c>
      <c r="AL550" s="14">
        <f>'नमुना नंबर.९ सन-२०२५-२०२६'!O637+0</f>
        <v>0</v>
      </c>
      <c r="AM550" s="15">
        <f t="shared" si="61"/>
        <v>520.04832713754638</v>
      </c>
      <c r="AN550" s="14"/>
      <c r="AO550" s="14"/>
      <c r="AP550" s="11"/>
      <c r="AQ550" s="11"/>
      <c r="AR550" s="11"/>
    </row>
    <row r="551" spans="1:44" ht="75" customHeight="1">
      <c r="B551" s="2">
        <v>87</v>
      </c>
      <c r="C551" s="31" t="s">
        <v>6</v>
      </c>
      <c r="D551" s="32"/>
      <c r="G551" s="151" t="s">
        <v>7</v>
      </c>
      <c r="H551" s="84" t="s">
        <v>138</v>
      </c>
      <c r="I551" s="2">
        <v>1946</v>
      </c>
      <c r="J551" s="33">
        <v>29</v>
      </c>
      <c r="K551" s="33">
        <v>12</v>
      </c>
      <c r="L551" s="34">
        <f t="shared" si="66"/>
        <v>348</v>
      </c>
      <c r="M551" s="35">
        <f t="shared" si="63"/>
        <v>32.342007434944236</v>
      </c>
      <c r="N551" s="52">
        <v>750</v>
      </c>
      <c r="O551" s="2">
        <v>0</v>
      </c>
      <c r="P551" s="35">
        <f t="shared" si="65"/>
        <v>24256.505576208176</v>
      </c>
      <c r="Q551" s="37">
        <v>1</v>
      </c>
      <c r="R551" s="35">
        <v>1</v>
      </c>
      <c r="S551" s="35">
        <f t="shared" si="64"/>
        <v>24256.505576208176</v>
      </c>
      <c r="T551" s="89">
        <v>1.6</v>
      </c>
      <c r="Y551" s="35">
        <f>'नमुना नंबर.९ सन-२०२५-२०२६'!F638+'नमुना नंबर.९ सन-२०२५-२०२६'!I638+'नमुना नंबर.९ सन-२०२५-२०२६'!L638+'नमुना नंबर.९ सन-२०२५-२०२६'!O638</f>
        <v>38.810408921933089</v>
      </c>
      <c r="Z551" s="34"/>
      <c r="AA551" s="34"/>
      <c r="AB551" s="34"/>
      <c r="AC551" s="34"/>
      <c r="AD551" s="34"/>
      <c r="AE551" s="106"/>
      <c r="AF551" s="114"/>
      <c r="AG551" s="9">
        <f t="shared" si="60"/>
        <v>750</v>
      </c>
      <c r="AH551" s="13">
        <f>'नमुना नंबर.९ सन-२०२५-२०२६'!I638+0</f>
        <v>0</v>
      </c>
      <c r="AI551" s="13">
        <f>'नमुना नंबर.९ सन-२०२५-२०२६'!F638+0</f>
        <v>38.810408921933089</v>
      </c>
      <c r="AJ551" s="9">
        <f>'नमुना नंबर.९ सन-२०२५-२०२६'!I638+0</f>
        <v>0</v>
      </c>
      <c r="AK551" s="9">
        <f>'नमुना नंबर.९ सन-२०२५-२०२६'!I638+0</f>
        <v>0</v>
      </c>
      <c r="AL551" s="9">
        <f>'नमुना नंबर.९ सन-२०२५-२०२६'!O638+0</f>
        <v>0</v>
      </c>
      <c r="AM551" s="13">
        <f t="shared" si="61"/>
        <v>38.810408921933089</v>
      </c>
      <c r="AN551" s="9"/>
      <c r="AO551" s="9"/>
      <c r="AP551" s="9"/>
      <c r="AQ551" s="9"/>
      <c r="AR551" s="9"/>
    </row>
    <row r="552" spans="1:44" ht="75" customHeight="1">
      <c r="B552" s="2">
        <v>88</v>
      </c>
      <c r="C552" s="31" t="s">
        <v>6</v>
      </c>
      <c r="D552" s="32"/>
      <c r="G552" s="151" t="s">
        <v>7</v>
      </c>
      <c r="H552" s="84" t="s">
        <v>174</v>
      </c>
      <c r="I552" s="2">
        <v>1986</v>
      </c>
      <c r="J552" s="33">
        <v>10</v>
      </c>
      <c r="K552" s="33">
        <v>27</v>
      </c>
      <c r="L552" s="34">
        <f t="shared" si="66"/>
        <v>270</v>
      </c>
      <c r="M552" s="35">
        <f t="shared" si="63"/>
        <v>25.092936802973977</v>
      </c>
      <c r="N552" s="34">
        <v>750</v>
      </c>
      <c r="O552" s="2">
        <v>11088</v>
      </c>
      <c r="P552" s="35">
        <f t="shared" si="65"/>
        <v>297050.18587360595</v>
      </c>
      <c r="Q552" s="37">
        <v>0.85</v>
      </c>
      <c r="R552" s="35">
        <v>1</v>
      </c>
      <c r="S552" s="35">
        <f t="shared" si="64"/>
        <v>252492.65799256504</v>
      </c>
      <c r="T552" s="89">
        <v>0.75</v>
      </c>
      <c r="Y552" s="35">
        <f>'नमुना नंबर.९ सन-२०२५-२०२६'!F639+'नमुना नंबर.९ सन-२०२५-२०२६'!I639+'नमुना नंबर.९ सन-२०२५-२०२६'!L639+'नमुना नंबर.९ सन-२०२५-२०२६'!O639</f>
        <v>269.36949349442381</v>
      </c>
      <c r="Z552" s="34"/>
      <c r="AA552" s="34"/>
      <c r="AB552" s="34"/>
      <c r="AC552" s="34"/>
      <c r="AD552" s="34"/>
      <c r="AE552" s="108" t="s">
        <v>1117</v>
      </c>
      <c r="AF552" s="117"/>
      <c r="AG552" s="14">
        <f t="shared" si="60"/>
        <v>11838</v>
      </c>
      <c r="AH552" s="15">
        <f>'नमुना नंबर.९ सन-२०२५-२०२६'!I639+0</f>
        <v>40</v>
      </c>
      <c r="AI552" s="15">
        <f>'नमुना नंबर.९ सन-२०२५-२०२६'!F639+0</f>
        <v>189.36949349442381</v>
      </c>
      <c r="AJ552" s="14">
        <f>'नमुना नंबर.९ सन-२०२५-२०२६'!I639+0</f>
        <v>40</v>
      </c>
      <c r="AK552" s="14">
        <f>'नमुना नंबर.९ सन-२०२५-२०२६'!I639+0</f>
        <v>40</v>
      </c>
      <c r="AL552" s="14">
        <f>'नमुना नंबर.९ सन-२०२५-२०२६'!O639+0</f>
        <v>0</v>
      </c>
      <c r="AM552" s="15">
        <f t="shared" si="61"/>
        <v>269.36949349442381</v>
      </c>
      <c r="AN552" s="14"/>
      <c r="AO552" s="14"/>
      <c r="AP552" s="14"/>
      <c r="AQ552" s="14"/>
      <c r="AR552" s="14"/>
    </row>
    <row r="553" spans="1:44" ht="75" customHeight="1">
      <c r="B553" s="2">
        <v>8</v>
      </c>
      <c r="C553" s="31" t="s">
        <v>6</v>
      </c>
      <c r="D553" s="32"/>
      <c r="G553" s="84" t="s">
        <v>7</v>
      </c>
      <c r="H553" s="84" t="s">
        <v>141</v>
      </c>
      <c r="I553" s="2">
        <v>1941</v>
      </c>
      <c r="J553" s="33">
        <v>34</v>
      </c>
      <c r="K553" s="33">
        <v>8</v>
      </c>
      <c r="L553" s="34">
        <f t="shared" si="66"/>
        <v>272</v>
      </c>
      <c r="M553" s="35">
        <f t="shared" si="63"/>
        <v>25.278810408921935</v>
      </c>
      <c r="N553" s="52">
        <v>750</v>
      </c>
      <c r="O553" s="2">
        <v>7115</v>
      </c>
      <c r="P553" s="35">
        <f t="shared" si="65"/>
        <v>198817.84386617102</v>
      </c>
      <c r="Q553" s="37">
        <v>0.85</v>
      </c>
      <c r="R553" s="35">
        <v>1</v>
      </c>
      <c r="S553" s="35">
        <f t="shared" si="64"/>
        <v>168995.16728624536</v>
      </c>
      <c r="T553" s="89">
        <v>0.75</v>
      </c>
      <c r="Y553" s="35">
        <f>'नमुना नंबर.९ सन-२०२५-२०२६'!F640+'नमुना नंबर.९ सन-२०२५-२०२६'!I640+'नमुना नंबर.९ सन-२०२५-२०२६'!L640+'नमुना नंबर.९ सन-२०२५-२०२६'!O640</f>
        <v>366.74637546468404</v>
      </c>
      <c r="Z553" s="34"/>
      <c r="AA553" s="34"/>
      <c r="AB553" s="34"/>
      <c r="AC553" s="34"/>
      <c r="AD553" s="34"/>
      <c r="AE553" s="106"/>
      <c r="AF553" s="114"/>
      <c r="AG553" s="10">
        <f t="shared" si="60"/>
        <v>7865</v>
      </c>
      <c r="AH553" s="16">
        <f>'नमुना नंबर.९ सन-२०२५-२०२६'!I640+0</f>
        <v>20</v>
      </c>
      <c r="AI553" s="16">
        <f>'नमुना नंबर.९ सन-२०२५-२०२६'!F640+0</f>
        <v>126.74637546468402</v>
      </c>
      <c r="AJ553" s="10">
        <f>'नमुना नंबर.९ सन-२०२५-२०२६'!I640+0</f>
        <v>20</v>
      </c>
      <c r="AK553" s="10">
        <f>'नमुना नंबर.९ सन-२०२५-२०२६'!I640+0</f>
        <v>20</v>
      </c>
      <c r="AL553" s="10">
        <f>'नमुना नंबर.९ सन-२०२५-२०२६'!O640+0</f>
        <v>200</v>
      </c>
      <c r="AM553" s="16">
        <f t="shared" si="61"/>
        <v>366.74637546468404</v>
      </c>
    </row>
    <row r="554" spans="1:44" ht="75" customHeight="1">
      <c r="B554" s="2">
        <v>161</v>
      </c>
      <c r="C554" s="31" t="s">
        <v>6</v>
      </c>
      <c r="D554" s="32"/>
      <c r="H554" s="84" t="s">
        <v>212</v>
      </c>
      <c r="I554" s="2">
        <v>2007</v>
      </c>
      <c r="J554" s="33">
        <v>15</v>
      </c>
      <c r="K554" s="33">
        <v>16</v>
      </c>
      <c r="L554" s="34">
        <f t="shared" si="66"/>
        <v>240</v>
      </c>
      <c r="M554" s="35">
        <f t="shared" si="63"/>
        <v>22.304832713754646</v>
      </c>
      <c r="N554" s="34">
        <v>750</v>
      </c>
      <c r="O554" s="2">
        <v>11088</v>
      </c>
      <c r="P554" s="35">
        <f t="shared" si="65"/>
        <v>264044.60966542747</v>
      </c>
      <c r="Q554" s="37">
        <v>0.85</v>
      </c>
      <c r="R554" s="35">
        <v>1</v>
      </c>
      <c r="S554" s="35">
        <f t="shared" si="64"/>
        <v>224437.91821561335</v>
      </c>
      <c r="T554" s="89">
        <v>0.75</v>
      </c>
      <c r="Y554" s="35">
        <f>'नमुना नंबर.९ सन-२०२५-२०२६'!F641+'नमुना नंबर.९ सन-२०२५-२०२६'!I641+'नमुना नंबर.९ सन-२०२५-२०२६'!L641+'नमुना नंबर.९ सन-२०२५-२०२६'!O641</f>
        <v>428.32843866171004</v>
      </c>
      <c r="Z554" s="34"/>
      <c r="AA554" s="34"/>
      <c r="AB554" s="34"/>
      <c r="AC554" s="34"/>
      <c r="AD554" s="34"/>
      <c r="AE554" s="106"/>
      <c r="AF554" s="114"/>
      <c r="AG554" s="10">
        <f t="shared" si="60"/>
        <v>11838</v>
      </c>
      <c r="AH554" s="16">
        <f>'नमुना नंबर.९ सन-२०२५-२०२६'!I641+0</f>
        <v>30</v>
      </c>
      <c r="AI554" s="16">
        <f>'नमुना नंबर.९ सन-२०२५-२०२६'!F641+0</f>
        <v>168.32843866171001</v>
      </c>
      <c r="AJ554" s="10">
        <f>'नमुना नंबर.९ सन-२०२५-२०२६'!I641+0</f>
        <v>30</v>
      </c>
      <c r="AK554" s="10">
        <f>'नमुना नंबर.९ सन-२०२५-२०२६'!I641+0</f>
        <v>30</v>
      </c>
      <c r="AL554" s="10">
        <f>'नमुना नंबर.९ सन-२०२५-२०२६'!O641+0</f>
        <v>200</v>
      </c>
      <c r="AM554" s="16">
        <f t="shared" si="61"/>
        <v>428.32843866171004</v>
      </c>
    </row>
    <row r="555" spans="1:44" ht="75" customHeight="1">
      <c r="B555" s="2">
        <v>356</v>
      </c>
      <c r="C555" s="31" t="s">
        <v>6</v>
      </c>
      <c r="D555" s="32"/>
      <c r="G555" s="84" t="s">
        <v>7</v>
      </c>
      <c r="H555" s="84" t="s">
        <v>295</v>
      </c>
      <c r="I555" s="2">
        <v>2009</v>
      </c>
      <c r="J555" s="33">
        <v>10</v>
      </c>
      <c r="K555" s="33">
        <v>25</v>
      </c>
      <c r="L555" s="34">
        <f t="shared" si="66"/>
        <v>250</v>
      </c>
      <c r="M555" s="35">
        <f t="shared" si="63"/>
        <v>23.234200743494423</v>
      </c>
      <c r="N555" s="34">
        <v>750</v>
      </c>
      <c r="O555" s="2">
        <v>15708</v>
      </c>
      <c r="P555" s="35">
        <f t="shared" si="65"/>
        <v>382388.4758364312</v>
      </c>
      <c r="Q555" s="37">
        <v>0.9</v>
      </c>
      <c r="R555" s="35">
        <v>1</v>
      </c>
      <c r="S555" s="35">
        <f t="shared" si="64"/>
        <v>344149.6282527881</v>
      </c>
      <c r="T555" s="89">
        <v>0.85</v>
      </c>
      <c r="Y555" s="35">
        <f>'नमुना नंबर.९ सन-२०२५-२०२६'!F643+'नमुना नंबर.९ सन-२०२५-२०२६'!I643+'नमुना नंबर.९ सन-२०२५-२०२६'!L643+'नमुना नंबर.९ सन-२०२५-२०२६'!O643</f>
        <v>332.52718401486987</v>
      </c>
      <c r="Z555" s="34"/>
      <c r="AA555" s="34"/>
      <c r="AB555" s="34"/>
      <c r="AC555" s="34"/>
      <c r="AD555" s="34"/>
      <c r="AE555" s="106"/>
      <c r="AF555" s="117"/>
      <c r="AG555" s="14">
        <f t="shared" ref="AG555:AG568" si="67">SUM(N555:O555)</f>
        <v>16458</v>
      </c>
      <c r="AH555" s="15">
        <f>'नमुना नंबर.९ सन-२०२५-२०२६'!I643+0</f>
        <v>20</v>
      </c>
      <c r="AI555" s="15">
        <f>'नमुना नंबर.९ सन-२०२५-२०२६'!F643+0</f>
        <v>292.52718401486987</v>
      </c>
      <c r="AJ555" s="14">
        <f>'नमुना नंबर.९ सन-२०२५-२०२६'!I643+0</f>
        <v>20</v>
      </c>
      <c r="AK555" s="14">
        <f>'नमुना नंबर.९ सन-२०२५-२०२६'!I643+0</f>
        <v>20</v>
      </c>
      <c r="AL555" s="14">
        <f>'नमुना नंबर.९ सन-२०२५-२०२६'!O643+0</f>
        <v>0</v>
      </c>
      <c r="AM555" s="15">
        <f t="shared" ref="AM555:AM568" si="68">AI555+AJ555+AK555+AL555</f>
        <v>332.52718401486987</v>
      </c>
      <c r="AN555" s="14"/>
      <c r="AO555" s="14"/>
      <c r="AP555" s="14"/>
      <c r="AQ555" s="14"/>
      <c r="AR555" s="14"/>
    </row>
    <row r="556" spans="1:44" ht="75" customHeight="1">
      <c r="B556" s="2">
        <v>548</v>
      </c>
      <c r="C556" s="31" t="s">
        <v>92</v>
      </c>
      <c r="D556" s="32"/>
      <c r="G556" s="34"/>
      <c r="H556" s="84" t="s">
        <v>356</v>
      </c>
      <c r="I556" s="2">
        <v>2010</v>
      </c>
      <c r="J556" s="33">
        <v>18</v>
      </c>
      <c r="K556" s="33">
        <v>20</v>
      </c>
      <c r="L556" s="34">
        <f t="shared" si="66"/>
        <v>360</v>
      </c>
      <c r="M556" s="35">
        <f t="shared" si="63"/>
        <v>33.457249070631974</v>
      </c>
      <c r="N556" s="34">
        <v>750</v>
      </c>
      <c r="O556" s="2">
        <v>15708</v>
      </c>
      <c r="P556" s="35">
        <f t="shared" si="65"/>
        <v>550639.40520446107</v>
      </c>
      <c r="Q556" s="37">
        <v>0.9</v>
      </c>
      <c r="R556" s="35">
        <v>1</v>
      </c>
      <c r="S556" s="35">
        <f t="shared" si="64"/>
        <v>495575.46468401497</v>
      </c>
      <c r="T556" s="89">
        <v>0.85</v>
      </c>
      <c r="Y556" s="35">
        <f>'नमुना नंबर.९ सन-२०२५-२०२६'!F644+'नमुना नंबर.९ सन-२०२५-२०२६'!I644+'नमुना नंबर.९ सन-२०२५-२०२६'!L644+'नमुना नंबर.९ सन-२०२५-२०२६'!O644</f>
        <v>681.23914498141266</v>
      </c>
      <c r="Z556" s="34"/>
      <c r="AA556" s="34"/>
      <c r="AB556" s="34"/>
      <c r="AC556" s="34"/>
      <c r="AD556" s="34"/>
      <c r="AE556" s="106"/>
      <c r="AF556" s="114"/>
      <c r="AG556" s="9">
        <f t="shared" si="67"/>
        <v>16458</v>
      </c>
      <c r="AH556" s="13">
        <f>'नमुना नंबर.९ सन-२०२५-२०२६'!I644+0</f>
        <v>30</v>
      </c>
      <c r="AI556" s="13">
        <f>'नमुना नंबर.९ सन-२०२५-२०२६'!F644+0</f>
        <v>421.23914498141272</v>
      </c>
      <c r="AJ556" s="9">
        <f>'नमुना नंबर.९ सन-२०२५-२०२६'!I644+0</f>
        <v>30</v>
      </c>
      <c r="AK556" s="9">
        <f>'नमुना नंबर.९ सन-२०२५-२०२६'!I644+0</f>
        <v>30</v>
      </c>
      <c r="AL556" s="9">
        <f>'नमुना नंबर.९ सन-२०२५-२०२६'!O644+0</f>
        <v>200</v>
      </c>
      <c r="AM556" s="13">
        <f t="shared" si="68"/>
        <v>681.23914498141266</v>
      </c>
      <c r="AN556" s="9"/>
      <c r="AO556" s="9"/>
      <c r="AP556" s="9"/>
      <c r="AQ556" s="9"/>
      <c r="AR556" s="9"/>
    </row>
    <row r="557" spans="1:44" ht="75" customHeight="1">
      <c r="B557" s="2">
        <v>117</v>
      </c>
      <c r="C557" s="31" t="s">
        <v>6</v>
      </c>
      <c r="D557" s="32"/>
      <c r="G557" s="151" t="s">
        <v>7</v>
      </c>
      <c r="H557" s="84" t="s">
        <v>190</v>
      </c>
      <c r="I557" s="2">
        <v>2006</v>
      </c>
      <c r="J557" s="33">
        <v>21</v>
      </c>
      <c r="K557" s="33">
        <v>9</v>
      </c>
      <c r="L557" s="34">
        <f t="shared" si="66"/>
        <v>189</v>
      </c>
      <c r="M557" s="35">
        <f t="shared" si="63"/>
        <v>17.565055762081784</v>
      </c>
      <c r="N557" s="34">
        <v>750</v>
      </c>
      <c r="O557" s="2">
        <v>11088</v>
      </c>
      <c r="P557" s="35">
        <f t="shared" si="65"/>
        <v>207935.13011152417</v>
      </c>
      <c r="Q557" s="37">
        <v>0.85</v>
      </c>
      <c r="R557" s="35">
        <v>1</v>
      </c>
      <c r="S557" s="35">
        <f t="shared" si="64"/>
        <v>176744.86059479552</v>
      </c>
      <c r="T557" s="89">
        <v>0.75</v>
      </c>
      <c r="Y557" s="35">
        <f>'नमुना नंबर.९ सन-२०२५-२०२६'!F645+'नमुना नंबर.९ सन-२०२५-२०२६'!I645+'नमुना नंबर.९ सन-२०२५-२०२६'!L645+'नमुना नंबर.९ सन-२०२५-२०२६'!O645</f>
        <v>172.55864544609665</v>
      </c>
      <c r="Z557" s="34"/>
      <c r="AA557" s="34"/>
      <c r="AB557" s="34"/>
      <c r="AC557" s="34"/>
      <c r="AD557" s="34"/>
      <c r="AE557" s="106"/>
      <c r="AF557" s="117"/>
      <c r="AG557" s="14">
        <f t="shared" si="67"/>
        <v>11838</v>
      </c>
      <c r="AH557" s="15">
        <f>'नमुना नंबर.९ सन-२०२५-२०२६'!I645+0</f>
        <v>20</v>
      </c>
      <c r="AI557" s="15">
        <f>'नमुना नंबर.९ सन-२०२५-२०२६'!F645+0</f>
        <v>132.55864544609665</v>
      </c>
      <c r="AJ557" s="14">
        <f>'नमुना नंबर.९ सन-२०२५-२०२६'!I645+0</f>
        <v>20</v>
      </c>
      <c r="AK557" s="14">
        <f>'नमुना नंबर.९ सन-२०२५-२०२६'!I645+0</f>
        <v>20</v>
      </c>
      <c r="AL557" s="14">
        <f>'नमुना नंबर.९ सन-२०२५-२०२६'!O645+0</f>
        <v>0</v>
      </c>
      <c r="AM557" s="15">
        <f t="shared" si="68"/>
        <v>172.55864544609665</v>
      </c>
      <c r="AN557" s="14"/>
      <c r="AO557" s="14"/>
      <c r="AP557" s="14"/>
      <c r="AQ557" s="14"/>
      <c r="AR557" s="14"/>
    </row>
    <row r="558" spans="1:44" ht="75" customHeight="1">
      <c r="B558" s="2">
        <v>611</v>
      </c>
      <c r="C558" s="31" t="s">
        <v>801</v>
      </c>
      <c r="D558" s="32"/>
      <c r="G558" s="151" t="s">
        <v>7</v>
      </c>
      <c r="H558" s="84" t="s">
        <v>803</v>
      </c>
      <c r="I558" s="2">
        <v>2020</v>
      </c>
      <c r="J558" s="33">
        <v>10</v>
      </c>
      <c r="K558" s="33">
        <v>10</v>
      </c>
      <c r="L558" s="34">
        <f t="shared" si="66"/>
        <v>100</v>
      </c>
      <c r="M558" s="35">
        <f t="shared" si="63"/>
        <v>9.2936802973977706</v>
      </c>
      <c r="N558" s="34">
        <v>750</v>
      </c>
      <c r="O558" s="2">
        <v>15708</v>
      </c>
      <c r="P558" s="35">
        <f t="shared" si="65"/>
        <v>152955.3903345725</v>
      </c>
      <c r="Q558" s="37">
        <v>0.95</v>
      </c>
      <c r="R558" s="35">
        <v>1</v>
      </c>
      <c r="S558" s="35">
        <f t="shared" si="64"/>
        <v>145307.62081784385</v>
      </c>
      <c r="T558" s="89">
        <v>0.85</v>
      </c>
      <c r="Y558" s="35">
        <f>'नमुना नंबर.९ सन-२०२५-२०२६'!F646+'नमुना नंबर.९ सन-२०२५-२०२६'!I646+'नमुना नंबर.९ सन-२०२५-२०२६'!L646+'नमुना नंबर.९ सन-२०२५-२०२६'!O646</f>
        <v>123.51147769516727</v>
      </c>
      <c r="Z558" s="34"/>
      <c r="AA558" s="34"/>
      <c r="AB558" s="34"/>
      <c r="AC558" s="34"/>
      <c r="AD558" s="34"/>
      <c r="AE558" s="106"/>
      <c r="AF558" s="117"/>
      <c r="AG558" s="14">
        <f t="shared" si="67"/>
        <v>16458</v>
      </c>
      <c r="AH558" s="15">
        <f>'नमुना नंबर.९ सन-२०२५-२०२६'!I646+0</f>
        <v>0</v>
      </c>
      <c r="AI558" s="15">
        <f>'नमुना नंबर.९ सन-२०२५-२०२६'!F646+0</f>
        <v>123.51147769516727</v>
      </c>
      <c r="AJ558" s="14">
        <f>'नमुना नंबर.९ सन-२०२५-२०२६'!I646+0</f>
        <v>0</v>
      </c>
      <c r="AK558" s="14">
        <f>'नमुना नंबर.९ सन-२०२५-२०२६'!I646+0</f>
        <v>0</v>
      </c>
      <c r="AL558" s="14">
        <f>'नमुना नंबर.९ सन-२०२५-२०२६'!O646+0</f>
        <v>0</v>
      </c>
      <c r="AM558" s="15">
        <f t="shared" si="68"/>
        <v>123.51147769516727</v>
      </c>
      <c r="AN558" s="14"/>
      <c r="AO558" s="14"/>
      <c r="AP558" s="14"/>
      <c r="AQ558" s="14"/>
      <c r="AR558" s="14"/>
    </row>
    <row r="559" spans="1:44" ht="75" customHeight="1">
      <c r="B559" s="2">
        <v>457</v>
      </c>
      <c r="C559" s="31" t="s">
        <v>92</v>
      </c>
      <c r="D559" s="32"/>
      <c r="G559" s="151" t="s">
        <v>7</v>
      </c>
      <c r="H559" s="84" t="s">
        <v>332</v>
      </c>
      <c r="I559" s="2">
        <v>2001</v>
      </c>
      <c r="J559" s="33">
        <v>37</v>
      </c>
      <c r="K559" s="33">
        <v>23</v>
      </c>
      <c r="L559" s="34">
        <f t="shared" si="66"/>
        <v>851</v>
      </c>
      <c r="M559" s="35">
        <f t="shared" si="63"/>
        <v>79.089219330855016</v>
      </c>
      <c r="N559" s="34">
        <v>750</v>
      </c>
      <c r="O559" s="2">
        <v>15708</v>
      </c>
      <c r="P559" s="35">
        <f t="shared" si="65"/>
        <v>1301650.3717472118</v>
      </c>
      <c r="Q559" s="37">
        <v>0.8</v>
      </c>
      <c r="R559" s="35">
        <v>1</v>
      </c>
      <c r="S559" s="35">
        <f t="shared" si="64"/>
        <v>1041320.2973977695</v>
      </c>
      <c r="T559" s="89">
        <v>0.85</v>
      </c>
      <c r="Y559" s="35">
        <f>'नमुना नंबर.९ सन-२०२५-२०२६'!F647+'नमुना नंबर.९ सन-२०२५-२०२६'!I647+'नमुना नंबर.९ सन-२०२५-२०२६'!L647+'नमुना नंबर.९ सन-२०२५-२०२६'!O647</f>
        <v>1165.1222527881041</v>
      </c>
      <c r="Z559" s="34"/>
      <c r="AA559" s="34"/>
      <c r="AB559" s="34"/>
      <c r="AC559" s="34"/>
      <c r="AD559" s="34"/>
      <c r="AE559" s="106"/>
      <c r="AF559" s="114"/>
      <c r="AG559" s="10">
        <f t="shared" si="67"/>
        <v>16458</v>
      </c>
      <c r="AH559" s="16">
        <f>'नमुना नंबर.९ सन-२०२५-२०२६'!I647+0</f>
        <v>40</v>
      </c>
      <c r="AI559" s="16">
        <f>'नमुना नंबर.९ सन-२०२५-२०२६'!F647+0</f>
        <v>885.12225278810411</v>
      </c>
      <c r="AJ559" s="10">
        <f>'नमुना नंबर.९ सन-२०२५-२०२६'!I647+0</f>
        <v>40</v>
      </c>
      <c r="AK559" s="10">
        <f>'नमुना नंबर.९ सन-२०२५-२०२६'!I647+0</f>
        <v>40</v>
      </c>
      <c r="AL559" s="10">
        <f>'नमुना नंबर.९ सन-२०२५-२०२६'!O647+0</f>
        <v>200</v>
      </c>
      <c r="AM559" s="16">
        <f t="shared" si="68"/>
        <v>1165.1222527881041</v>
      </c>
    </row>
    <row r="560" spans="1:44" s="86" customFormat="1" ht="75" customHeight="1">
      <c r="A560"/>
      <c r="B560" s="2">
        <v>109</v>
      </c>
      <c r="C560" s="31" t="s">
        <v>6</v>
      </c>
      <c r="D560" s="32"/>
      <c r="G560" s="46"/>
      <c r="H560" s="84" t="s">
        <v>184</v>
      </c>
      <c r="I560" s="2">
        <v>2014</v>
      </c>
      <c r="J560" s="33">
        <v>15</v>
      </c>
      <c r="K560" s="33">
        <v>21</v>
      </c>
      <c r="L560" s="34">
        <f t="shared" si="66"/>
        <v>315</v>
      </c>
      <c r="M560" s="35">
        <f t="shared" si="63"/>
        <v>29.275092936802974</v>
      </c>
      <c r="N560" s="34">
        <v>750</v>
      </c>
      <c r="O560" s="2">
        <v>15708</v>
      </c>
      <c r="P560" s="35">
        <f t="shared" si="65"/>
        <v>481809.47955390334</v>
      </c>
      <c r="Q560" s="37">
        <v>0.95</v>
      </c>
      <c r="R560" s="35">
        <v>1</v>
      </c>
      <c r="S560" s="35">
        <f t="shared" si="64"/>
        <v>457719.00557620818</v>
      </c>
      <c r="T560" s="89">
        <v>0.85</v>
      </c>
      <c r="Y560" s="35">
        <f>'नमुना नंबर.९ सन-२०२५-२०२६'!F648+'नमुना नंबर.९ सन-२०२५-२०२६'!I648+'नमुना नंबर.९ सन-२०२५-२०२६'!L648+'नमुना नंबर.९ सन-२०२५-२०२६'!O648</f>
        <v>1199.0611547397771</v>
      </c>
      <c r="Z560" s="34"/>
      <c r="AA560" s="34"/>
      <c r="AB560" s="34"/>
      <c r="AC560" s="34"/>
      <c r="AD560" s="34"/>
      <c r="AE560" s="106"/>
      <c r="AF560" s="114"/>
      <c r="AG560" s="9">
        <f t="shared" si="67"/>
        <v>16458</v>
      </c>
      <c r="AH560" s="13">
        <f>'नमुना नंबर.९ सन-२०२५-२०२६'!I648+0</f>
        <v>30</v>
      </c>
      <c r="AI560" s="13">
        <f>'नमुना नंबर.९ सन-२०२५-२०२६'!F648+0</f>
        <v>389.06115473977695</v>
      </c>
      <c r="AJ560" s="9">
        <f>'नमुना नंबर.९ सन-२०२५-२०२६'!I648+0</f>
        <v>30</v>
      </c>
      <c r="AK560" s="9">
        <f>'नमुना नंबर.९ सन-२०२५-२०२६'!I648+0</f>
        <v>30</v>
      </c>
      <c r="AL560" s="9">
        <f>'नमुना नंबर.९ सन-२०२५-२०२६'!O648+0</f>
        <v>750</v>
      </c>
      <c r="AM560" s="13">
        <f t="shared" si="68"/>
        <v>1199.0611547397771</v>
      </c>
      <c r="AN560" s="9"/>
      <c r="AO560" s="9"/>
      <c r="AP560" s="9"/>
      <c r="AQ560" s="9"/>
      <c r="AR560" s="9"/>
    </row>
    <row r="561" spans="1:44" ht="75" customHeight="1">
      <c r="B561" s="2">
        <v>527</v>
      </c>
      <c r="C561" s="31" t="s">
        <v>92</v>
      </c>
      <c r="D561" s="32"/>
      <c r="H561" s="84" t="s">
        <v>347</v>
      </c>
      <c r="I561" s="2">
        <v>2001</v>
      </c>
      <c r="J561" s="33">
        <v>18</v>
      </c>
      <c r="K561" s="33">
        <v>15</v>
      </c>
      <c r="L561" s="34">
        <f t="shared" si="66"/>
        <v>270</v>
      </c>
      <c r="M561" s="35">
        <f t="shared" si="63"/>
        <v>25.092936802973977</v>
      </c>
      <c r="N561" s="34">
        <v>750</v>
      </c>
      <c r="O561" s="2">
        <v>15708</v>
      </c>
      <c r="P561" s="35">
        <f t="shared" si="65"/>
        <v>412979.55390334572</v>
      </c>
      <c r="Q561" s="37">
        <v>0.8</v>
      </c>
      <c r="R561" s="35">
        <v>1</v>
      </c>
      <c r="S561" s="35">
        <f t="shared" si="64"/>
        <v>330383.64312267659</v>
      </c>
      <c r="T561" s="89">
        <v>0.85</v>
      </c>
      <c r="Y561" s="35">
        <f>'नमुना नंबर.९ सन-२०२५-२०२६'!F650+'नमुना नंबर.९ सन-२०२५-२०२६'!I650+'नमुना नंबर.९ सन-२०२५-२०२६'!L650+'नमुना नंबर.९ सन-२०२५-२०२६'!O650</f>
        <v>520.82609665427503</v>
      </c>
      <c r="Z561" s="34"/>
      <c r="AA561" s="34"/>
      <c r="AB561" s="34"/>
      <c r="AC561" s="34"/>
      <c r="AD561" s="34"/>
      <c r="AE561" s="106"/>
      <c r="AF561" s="117"/>
      <c r="AG561" s="14">
        <f t="shared" si="67"/>
        <v>16458</v>
      </c>
      <c r="AH561" s="15">
        <f>'नमुना नंबर.९ सन-२०२५-२०२६'!I650+0</f>
        <v>20</v>
      </c>
      <c r="AI561" s="15">
        <f>'नमुना नंबर.९ सन-२०२५-२०२६'!F650+0</f>
        <v>280.82609665427509</v>
      </c>
      <c r="AJ561" s="14">
        <f>'नमुना नंबर.९ सन-२०२५-२०२६'!I650+0</f>
        <v>20</v>
      </c>
      <c r="AK561" s="14">
        <f>'नमुना नंबर.९ सन-२०२५-२०२६'!I650+0</f>
        <v>20</v>
      </c>
      <c r="AL561" s="14">
        <f>'नमुना नंबर.९ सन-२०२५-२०२६'!O650+0</f>
        <v>200</v>
      </c>
      <c r="AM561" s="15">
        <f t="shared" si="68"/>
        <v>520.82609665427503</v>
      </c>
      <c r="AN561" s="14"/>
      <c r="AO561" s="14"/>
      <c r="AP561" s="14"/>
      <c r="AQ561" s="14"/>
      <c r="AR561" s="14"/>
    </row>
    <row r="562" spans="1:44" ht="75" customHeight="1">
      <c r="B562" s="2">
        <v>383</v>
      </c>
      <c r="C562" s="31" t="s">
        <v>6</v>
      </c>
      <c r="D562" s="32"/>
      <c r="G562" s="151" t="s">
        <v>7</v>
      </c>
      <c r="H562" s="84" t="s">
        <v>916</v>
      </c>
      <c r="I562" s="2">
        <v>2001</v>
      </c>
      <c r="J562" s="33">
        <v>15</v>
      </c>
      <c r="K562" s="33">
        <v>20</v>
      </c>
      <c r="L562" s="34">
        <f t="shared" si="66"/>
        <v>300</v>
      </c>
      <c r="M562" s="35">
        <f t="shared" si="63"/>
        <v>27.881040892193308</v>
      </c>
      <c r="N562" s="34">
        <v>750</v>
      </c>
      <c r="O562" s="2">
        <v>15708</v>
      </c>
      <c r="P562" s="35">
        <f t="shared" si="65"/>
        <v>458866.17100371746</v>
      </c>
      <c r="Q562" s="37">
        <v>0.7</v>
      </c>
      <c r="R562" s="35">
        <v>1</v>
      </c>
      <c r="S562" s="35">
        <f t="shared" si="64"/>
        <v>321206.31970260222</v>
      </c>
      <c r="T562" s="89">
        <v>0.85</v>
      </c>
      <c r="Y562" s="35">
        <f>'नमुना नंबर.९ सन-२०२५-२०२६'!F651+'नमुना नंबर.९ सन-२०२५-२०२६'!I651+'नमुना नंबर.९ सन-२०२५-२०२६'!L651+'नमुना नंबर.९ सन-२०२५-२०२६'!O651</f>
        <v>1023.0253717472119</v>
      </c>
      <c r="Z562" s="34"/>
      <c r="AA562" s="34"/>
      <c r="AB562" s="34"/>
      <c r="AC562" s="34"/>
      <c r="AD562" s="34"/>
      <c r="AE562" s="106"/>
      <c r="AF562" s="116"/>
      <c r="AG562" s="11">
        <f t="shared" si="67"/>
        <v>16458</v>
      </c>
      <c r="AH562" s="12">
        <f>'नमुना नंबर.९ सन-२०२५-२०२६'!I651+0</f>
        <v>0</v>
      </c>
      <c r="AI562" s="12">
        <f>'नमुना नंबर.९ सन-२०२५-२०२६'!F651+0</f>
        <v>273.02537174721186</v>
      </c>
      <c r="AJ562" s="11">
        <f>'नमुना नंबर.९ सन-२०२५-२०२६'!I651+0</f>
        <v>0</v>
      </c>
      <c r="AK562" s="11">
        <f>'नमुना नंबर.९ सन-२०२५-२०२६'!I651+0</f>
        <v>0</v>
      </c>
      <c r="AL562" s="11">
        <f>'नमुना नंबर.९ सन-२०२५-२०२६'!O651+0</f>
        <v>750</v>
      </c>
      <c r="AM562" s="12">
        <f t="shared" si="68"/>
        <v>1023.0253717472119</v>
      </c>
      <c r="AN562" s="11"/>
      <c r="AO562" s="11"/>
      <c r="AP562" s="11"/>
      <c r="AQ562" s="11"/>
      <c r="AR562" s="11"/>
    </row>
    <row r="563" spans="1:44" ht="75" customHeight="1">
      <c r="B563" s="2">
        <v>303</v>
      </c>
      <c r="C563" s="31" t="s">
        <v>66</v>
      </c>
      <c r="D563" s="32"/>
      <c r="G563" s="34"/>
      <c r="H563" s="84" t="s">
        <v>272</v>
      </c>
      <c r="I563" s="2">
        <v>2001</v>
      </c>
      <c r="J563" s="33">
        <v>18</v>
      </c>
      <c r="K563" s="33">
        <v>18</v>
      </c>
      <c r="L563" s="34">
        <f t="shared" si="66"/>
        <v>324</v>
      </c>
      <c r="M563" s="35">
        <f t="shared" si="63"/>
        <v>30.111524163568774</v>
      </c>
      <c r="N563" s="34">
        <v>750</v>
      </c>
      <c r="O563" s="2">
        <v>15708</v>
      </c>
      <c r="P563" s="35">
        <f t="shared" si="65"/>
        <v>495575.46468401491</v>
      </c>
      <c r="Q563" s="37">
        <v>0.8</v>
      </c>
      <c r="R563" s="35">
        <v>1</v>
      </c>
      <c r="S563" s="35">
        <f t="shared" si="64"/>
        <v>396460.37174721196</v>
      </c>
      <c r="T563" s="89">
        <v>0.85</v>
      </c>
      <c r="Y563" s="35">
        <f>'नमुना नंबर.९ सन-२०२५-२०२६'!F652+'नमुना नंबर.९ सन-२०२५-२०२६'!I652+'नमुना नंबर.९ सन-२०२५-२०२६'!L652+'नमुना नंबर.९ सन-२०२५-२०२६'!O652</f>
        <v>336.9913159851302</v>
      </c>
      <c r="Z563" s="34"/>
      <c r="AA563" s="34"/>
      <c r="AB563" s="34"/>
      <c r="AC563" s="34"/>
      <c r="AD563" s="34"/>
      <c r="AE563" s="106"/>
      <c r="AF563" s="114"/>
      <c r="AG563" s="9">
        <f t="shared" si="67"/>
        <v>16458</v>
      </c>
      <c r="AH563" s="13">
        <f>'नमुना नंबर.९ सन-२०२५-२०२६'!I652+0</f>
        <v>0</v>
      </c>
      <c r="AI563" s="13">
        <f>'नमुना नंबर.९ सन-२०२५-२०२६'!F652+0</f>
        <v>336.9913159851302</v>
      </c>
      <c r="AJ563" s="9">
        <f>'नमुना नंबर.९ सन-२०२५-२०२६'!I652+0</f>
        <v>0</v>
      </c>
      <c r="AK563" s="9">
        <f>'नमुना नंबर.९ सन-२०२५-२०२६'!I652+0</f>
        <v>0</v>
      </c>
      <c r="AL563" s="9">
        <f>'नमुना नंबर.९ सन-२०२५-२०२६'!O652+0</f>
        <v>0</v>
      </c>
      <c r="AM563" s="13">
        <f t="shared" si="68"/>
        <v>336.9913159851302</v>
      </c>
      <c r="AN563" s="9"/>
      <c r="AO563" s="9"/>
      <c r="AP563" s="9"/>
      <c r="AQ563" s="9"/>
      <c r="AR563" s="9"/>
    </row>
    <row r="564" spans="1:44" ht="78">
      <c r="B564" s="2">
        <v>200</v>
      </c>
      <c r="C564" s="31" t="s">
        <v>6</v>
      </c>
      <c r="D564" s="32"/>
      <c r="H564" s="84" t="s">
        <v>1100</v>
      </c>
      <c r="I564" s="2">
        <v>2025</v>
      </c>
      <c r="J564" s="33">
        <v>34</v>
      </c>
      <c r="K564" s="33">
        <v>10</v>
      </c>
      <c r="L564" s="34">
        <f t="shared" si="66"/>
        <v>340</v>
      </c>
      <c r="M564" s="35">
        <f t="shared" si="63"/>
        <v>31.598513011152416</v>
      </c>
      <c r="N564" s="34">
        <v>750</v>
      </c>
      <c r="O564" s="2">
        <v>15708</v>
      </c>
      <c r="P564" s="35">
        <f t="shared" si="65"/>
        <v>520048.3271375465</v>
      </c>
      <c r="Q564" s="37">
        <v>1</v>
      </c>
      <c r="R564" s="35">
        <v>1</v>
      </c>
      <c r="S564" s="35">
        <f t="shared" si="64"/>
        <v>520048.3271375465</v>
      </c>
      <c r="T564" s="51">
        <v>0.85</v>
      </c>
      <c r="Y564" s="35">
        <f>'नमुना नंबर.९ सन-२०२५-२०२६'!F653+'नमुना नंबर.९ सन-२०२५-२०२६'!I653+'नमुना नंबर.९ सन-२०२५-२०२६'!L653+'नमुना नंबर.९ सन-२०२५-२०२६'!O653</f>
        <v>722.04107806691445</v>
      </c>
      <c r="Z564" s="34"/>
      <c r="AA564" s="34"/>
      <c r="AB564" s="34"/>
      <c r="AC564" s="34"/>
      <c r="AD564" s="34"/>
      <c r="AE564" s="146" t="s">
        <v>1116</v>
      </c>
      <c r="AF564" s="114"/>
      <c r="AG564" s="10">
        <f t="shared" si="67"/>
        <v>16458</v>
      </c>
      <c r="AH564" s="16">
        <f>'नमुना नंबर.९ सन-२०२५-२०२६'!I653+0</f>
        <v>40</v>
      </c>
      <c r="AI564" s="16">
        <f>'नमुना नंबर.९ सन-२०२५-२०२६'!F653+0</f>
        <v>442.04107806691451</v>
      </c>
      <c r="AJ564" s="10">
        <f>'नमुना नंबर.९ सन-२०२५-२०२६'!I653+0</f>
        <v>40</v>
      </c>
      <c r="AK564" s="10">
        <f>'नमुना नंबर.९ सन-२०२५-२०२६'!I653+0</f>
        <v>40</v>
      </c>
      <c r="AL564" s="10">
        <f>'नमुना नंबर.९ सन-२०२५-२०२६'!O653+0</f>
        <v>200</v>
      </c>
      <c r="AM564" s="16">
        <f t="shared" si="68"/>
        <v>722.04107806691445</v>
      </c>
    </row>
    <row r="565" spans="1:44" ht="69" customHeight="1">
      <c r="B565" s="2">
        <v>519</v>
      </c>
      <c r="C565" s="31" t="s">
        <v>92</v>
      </c>
      <c r="D565" s="32"/>
      <c r="G565" s="34"/>
      <c r="H565" s="83" t="s">
        <v>336</v>
      </c>
      <c r="I565" s="2">
        <v>1997</v>
      </c>
      <c r="J565" s="33">
        <v>18</v>
      </c>
      <c r="K565" s="33">
        <v>15</v>
      </c>
      <c r="L565" s="34">
        <f t="shared" si="66"/>
        <v>270</v>
      </c>
      <c r="M565" s="35">
        <f t="shared" si="63"/>
        <v>25.092936802973977</v>
      </c>
      <c r="N565" s="34">
        <v>750</v>
      </c>
      <c r="O565" s="2">
        <v>15708</v>
      </c>
      <c r="P565" s="35">
        <f t="shared" si="65"/>
        <v>412979.55390334572</v>
      </c>
      <c r="Q565" s="37">
        <v>0.7</v>
      </c>
      <c r="R565" s="35">
        <v>1</v>
      </c>
      <c r="S565" s="35">
        <f t="shared" si="64"/>
        <v>289085.68773234199</v>
      </c>
      <c r="T565" s="89">
        <v>0.85</v>
      </c>
      <c r="Y565" s="35">
        <f>'नमुना नंबर.९ सन-२०२५-२०२६'!F654+'नमुना नंबर.९ सन-२०२५-२०२६'!I654+'नमुना नंबर.९ सन-२०२५-२०२६'!L654+'नमुना नंबर.९ सन-२०२५-२०२६'!O654</f>
        <v>485.72283457249068</v>
      </c>
      <c r="Z565" s="34"/>
      <c r="AA565" s="34"/>
      <c r="AB565" s="34"/>
      <c r="AC565" s="34"/>
      <c r="AD565" s="34"/>
      <c r="AE565" s="106"/>
      <c r="AF565" s="117"/>
      <c r="AG565" s="14">
        <f t="shared" si="67"/>
        <v>16458</v>
      </c>
      <c r="AH565" s="15">
        <f>'नमुना नंबर.९ सन-२०२५-२०२६'!I654+0</f>
        <v>20</v>
      </c>
      <c r="AI565" s="15">
        <f>'नमुना नंबर.९ सन-२०२५-२०२६'!F654+0</f>
        <v>245.72283457249065</v>
      </c>
      <c r="AJ565" s="14">
        <f>'नमुना नंबर.९ सन-२०२५-२०२६'!I654+0</f>
        <v>20</v>
      </c>
      <c r="AK565" s="14">
        <f>'नमुना नंबर.९ सन-२०२५-२०२६'!I654+0</f>
        <v>20</v>
      </c>
      <c r="AL565" s="14">
        <f>'नमुना नंबर.९ सन-२०२५-२०२६'!O654+0</f>
        <v>200</v>
      </c>
      <c r="AM565" s="15">
        <f t="shared" si="68"/>
        <v>485.72283457249068</v>
      </c>
      <c r="AN565" s="14"/>
      <c r="AO565" s="14"/>
      <c r="AP565" s="14"/>
      <c r="AQ565" s="14"/>
      <c r="AR565" s="14"/>
    </row>
    <row r="566" spans="1:44" ht="75" customHeight="1">
      <c r="B566" s="2">
        <v>684</v>
      </c>
      <c r="C566" s="31" t="s">
        <v>6</v>
      </c>
      <c r="D566" s="84" t="s">
        <v>1079</v>
      </c>
      <c r="H566" s="84" t="s">
        <v>1081</v>
      </c>
      <c r="I566" s="36">
        <v>2024</v>
      </c>
      <c r="J566" s="36">
        <v>19</v>
      </c>
      <c r="K566" s="36">
        <v>22</v>
      </c>
      <c r="L566" s="76">
        <f t="shared" si="66"/>
        <v>418</v>
      </c>
      <c r="M566" s="75">
        <f t="shared" si="63"/>
        <v>38.847583643122675</v>
      </c>
      <c r="N566" s="36">
        <v>750</v>
      </c>
      <c r="O566" s="2">
        <v>15708</v>
      </c>
      <c r="P566" s="77">
        <f t="shared" si="65"/>
        <v>639353.53159851301</v>
      </c>
      <c r="Q566" s="78">
        <v>1</v>
      </c>
      <c r="R566" s="77">
        <v>1</v>
      </c>
      <c r="S566" s="77">
        <f t="shared" si="64"/>
        <v>639353.53159851301</v>
      </c>
      <c r="T566" s="89">
        <v>0.85</v>
      </c>
      <c r="Y566" s="75">
        <f>'नमुना नंबर.९ सन-२०२५-२०२६'!F655+'नमुना नंबर.९ सन-२०२५-२०२६'!I655+'नमुना नंबर.९ सन-२०२५-२०२६'!L655+'नमुना नंबर.९ सन-२०२५-२०२६'!O655</f>
        <v>543.45050185873606</v>
      </c>
      <c r="Z566" s="34"/>
      <c r="AA566" s="34"/>
      <c r="AB566" s="34"/>
      <c r="AC566" s="34"/>
      <c r="AD566" s="34"/>
      <c r="AE566" s="108" t="s">
        <v>1140</v>
      </c>
      <c r="AF566" s="117"/>
      <c r="AG566" s="14">
        <f t="shared" si="67"/>
        <v>16458</v>
      </c>
      <c r="AH566" s="15">
        <f>'नमुना नंबर.९ सन-२०२५-२०२६'!I655+0</f>
        <v>0</v>
      </c>
      <c r="AI566" s="15">
        <f>'नमुना नंबर.९ सन-२०२५-२०२६'!F655+0</f>
        <v>543.45050185873606</v>
      </c>
      <c r="AJ566" s="14">
        <f>'नमुना नंबर.९ सन-२०२५-२०२६'!I655+0</f>
        <v>0</v>
      </c>
      <c r="AK566" s="14">
        <f>'नमुना नंबर.९ सन-२०२५-२०२६'!I655+0</f>
        <v>0</v>
      </c>
      <c r="AL566" s="14">
        <f>'नमुना नंबर.९ सन-२०२५-२०२६'!O655+0</f>
        <v>0</v>
      </c>
      <c r="AM566" s="15">
        <f t="shared" si="68"/>
        <v>543.45050185873606</v>
      </c>
      <c r="AN566" s="14"/>
      <c r="AO566" s="14"/>
      <c r="AP566" s="11"/>
      <c r="AQ566" s="11"/>
      <c r="AR566" s="11"/>
    </row>
    <row r="567" spans="1:44" ht="65.45" customHeight="1">
      <c r="B567" s="2">
        <v>302</v>
      </c>
      <c r="C567" s="31" t="s">
        <v>6</v>
      </c>
      <c r="D567" s="32"/>
      <c r="G567" s="84" t="s">
        <v>7</v>
      </c>
      <c r="H567" s="84" t="s">
        <v>279</v>
      </c>
      <c r="I567" s="2">
        <v>2001</v>
      </c>
      <c r="J567" s="33">
        <v>25</v>
      </c>
      <c r="K567" s="33">
        <v>26</v>
      </c>
      <c r="L567" s="34">
        <f t="shared" si="66"/>
        <v>650</v>
      </c>
      <c r="M567" s="35">
        <f t="shared" si="63"/>
        <v>60.408921933085502</v>
      </c>
      <c r="N567" s="34">
        <v>750</v>
      </c>
      <c r="O567" s="2">
        <v>15708</v>
      </c>
      <c r="P567" s="35">
        <f t="shared" si="65"/>
        <v>994210.03717472113</v>
      </c>
      <c r="Q567" s="37">
        <v>0.8</v>
      </c>
      <c r="R567" s="35">
        <v>1</v>
      </c>
      <c r="S567" s="35">
        <f t="shared" si="64"/>
        <v>795368.02973977698</v>
      </c>
      <c r="T567" s="89">
        <v>0.85</v>
      </c>
      <c r="Y567" s="35">
        <f>'नमुना नंबर.९ सन-२०२५-२०२६'!F657+'नमुना नंबर.९ सन-२०२५-२०२६'!I657+'नमुना नंबर.९ सन-२०२५-२०२६'!L657+'नमुना नंबर.९ सन-२०२५-२०२६'!O657</f>
        <v>1486.0628252788104</v>
      </c>
      <c r="Z567" s="34"/>
      <c r="AA567" s="34"/>
      <c r="AB567" s="34"/>
      <c r="AC567" s="34"/>
      <c r="AD567" s="34"/>
      <c r="AE567" s="106"/>
      <c r="AF567" s="114"/>
      <c r="AG567" s="9">
        <f t="shared" si="67"/>
        <v>16458</v>
      </c>
      <c r="AH567" s="13">
        <f>'नमुना नंबर.९ सन-२०२५-२०२६'!I657+0</f>
        <v>30</v>
      </c>
      <c r="AI567" s="13">
        <f>'नमुना नंबर.९ सन-२०२५-२०२६'!F657+0</f>
        <v>676.06282527881035</v>
      </c>
      <c r="AJ567" s="9">
        <f>'नमुना नंबर.९ सन-२०२५-२०२६'!I657+0</f>
        <v>30</v>
      </c>
      <c r="AK567" s="9">
        <f>'नमुना नंबर.९ सन-२०२५-२०२६'!I657+0</f>
        <v>30</v>
      </c>
      <c r="AL567" s="9">
        <f>'नमुना नंबर.९ सन-२०२५-२०२६'!O657+0</f>
        <v>750</v>
      </c>
      <c r="AM567" s="13">
        <f t="shared" si="68"/>
        <v>1486.0628252788104</v>
      </c>
      <c r="AN567" s="9"/>
      <c r="AO567" s="9"/>
      <c r="AP567" s="9"/>
      <c r="AQ567" s="9"/>
      <c r="AR567" s="9"/>
    </row>
    <row r="568" spans="1:44" ht="66.599999999999994" customHeight="1">
      <c r="B568" s="2">
        <v>6</v>
      </c>
      <c r="C568" s="31" t="s">
        <v>6</v>
      </c>
      <c r="D568" s="32"/>
      <c r="G568" s="84" t="s">
        <v>7</v>
      </c>
      <c r="H568" s="84" t="s">
        <v>999</v>
      </c>
      <c r="I568" s="2">
        <v>2001</v>
      </c>
      <c r="J568" s="33">
        <v>16</v>
      </c>
      <c r="K568" s="33">
        <v>19</v>
      </c>
      <c r="L568" s="34">
        <f t="shared" si="66"/>
        <v>304</v>
      </c>
      <c r="M568" s="35">
        <f t="shared" si="63"/>
        <v>28.25278810408922</v>
      </c>
      <c r="N568" s="52">
        <v>750</v>
      </c>
      <c r="O568" s="2">
        <v>15708</v>
      </c>
      <c r="P568" s="35">
        <f t="shared" si="65"/>
        <v>464984.38661710039</v>
      </c>
      <c r="Q568" s="36">
        <v>1</v>
      </c>
      <c r="R568" s="35">
        <v>1</v>
      </c>
      <c r="S568" s="35">
        <f t="shared" si="64"/>
        <v>464984.38661710039</v>
      </c>
      <c r="T568" s="89">
        <v>0.85</v>
      </c>
      <c r="Y568" s="35">
        <f>'नमुना नंबर.९ सन-२०२५-२०२६'!F658+'नमुना नंबर.९ सन-२०२५-२०२६'!I658+'नमुना नंबर.९ सन-२०२५-२०२६'!L658+'नमुना नंबर.९ सन-२०२५-२०२६'!O658</f>
        <v>1185.2367286245353</v>
      </c>
      <c r="Z568" s="34"/>
      <c r="AA568" s="34"/>
      <c r="AB568" s="34"/>
      <c r="AC568" s="34"/>
      <c r="AD568" s="34"/>
      <c r="AE568" s="108" t="s">
        <v>1000</v>
      </c>
      <c r="AF568" s="114"/>
      <c r="AG568" s="9">
        <f t="shared" si="67"/>
        <v>16458</v>
      </c>
      <c r="AH568" s="13">
        <f>'नमुना नंबर.९ सन-२०२५-२०२६'!I658+0</f>
        <v>20</v>
      </c>
      <c r="AI568" s="13">
        <f>'नमुना नंबर.९ सन-२०२५-२०२६'!F658+0</f>
        <v>395.23672862453532</v>
      </c>
      <c r="AJ568" s="9">
        <f>'नमुना नंबर.९ सन-२०२५-२०२६'!I658+0</f>
        <v>20</v>
      </c>
      <c r="AK568" s="9">
        <f>'नमुना नंबर.९ सन-२०२५-२०२६'!I658+0</f>
        <v>20</v>
      </c>
      <c r="AL568" s="9">
        <f>'नमुना नंबर.९ सन-२०२५-२०२६'!O658+0</f>
        <v>750</v>
      </c>
      <c r="AM568" s="13">
        <f t="shared" si="68"/>
        <v>1185.2367286245353</v>
      </c>
      <c r="AN568" s="9"/>
      <c r="AO568" s="9"/>
      <c r="AP568" s="9"/>
      <c r="AQ568" s="9"/>
      <c r="AR568" s="9"/>
    </row>
    <row r="569" spans="1:44" ht="75" customHeight="1">
      <c r="A569" s="22"/>
      <c r="B569" s="149">
        <v>667</v>
      </c>
      <c r="C569" s="104" t="s">
        <v>6</v>
      </c>
      <c r="D569" s="1" t="s">
        <v>976</v>
      </c>
      <c r="G569" s="84" t="s">
        <v>7</v>
      </c>
      <c r="H569" s="84" t="s">
        <v>977</v>
      </c>
      <c r="I569" s="36" t="s">
        <v>978</v>
      </c>
      <c r="J569" s="36">
        <v>110</v>
      </c>
      <c r="K569" s="36">
        <v>37</v>
      </c>
      <c r="L569" s="76">
        <v>4070</v>
      </c>
      <c r="M569" s="75">
        <v>378.25278810408923</v>
      </c>
      <c r="N569" s="36">
        <v>750</v>
      </c>
      <c r="O569" s="2">
        <v>19360</v>
      </c>
      <c r="P569" s="77">
        <v>7606663.5687732343</v>
      </c>
      <c r="Q569" s="78">
        <v>1</v>
      </c>
      <c r="R569" s="77">
        <v>1.2</v>
      </c>
      <c r="S569" s="77">
        <v>9127996.2825278807</v>
      </c>
      <c r="T569" s="89">
        <v>2.7</v>
      </c>
      <c r="Y569" s="75">
        <v>28676</v>
      </c>
      <c r="Z569" s="34"/>
      <c r="AA569" s="34"/>
      <c r="AB569" s="34"/>
      <c r="AC569" s="34"/>
      <c r="AD569" s="34"/>
      <c r="AE569" s="108" t="s">
        <v>1011</v>
      </c>
      <c r="AF569" s="117"/>
      <c r="AG569" s="14">
        <v>20110</v>
      </c>
      <c r="AH569" s="15">
        <v>0</v>
      </c>
      <c r="AI569" s="15">
        <v>24645.589962825277</v>
      </c>
      <c r="AJ569" s="14">
        <v>0</v>
      </c>
      <c r="AK569" s="14">
        <v>0</v>
      </c>
      <c r="AL569" s="14">
        <v>0</v>
      </c>
      <c r="AM569" s="15">
        <v>24645.589962825277</v>
      </c>
      <c r="AN569" s="20"/>
      <c r="AO569" s="20"/>
      <c r="AP569" s="20"/>
      <c r="AQ569" s="20"/>
      <c r="AR569" s="20"/>
    </row>
    <row r="570" spans="1:44" ht="75" customHeight="1">
      <c r="B570" s="2">
        <v>438</v>
      </c>
      <c r="C570" s="31" t="s">
        <v>92</v>
      </c>
      <c r="D570" s="32"/>
      <c r="H570" s="84" t="s">
        <v>322</v>
      </c>
      <c r="I570" s="2">
        <v>2016</v>
      </c>
      <c r="J570" s="33">
        <v>30</v>
      </c>
      <c r="K570" s="33">
        <v>11</v>
      </c>
      <c r="L570" s="34">
        <f t="shared" ref="L570:L614" si="69">J570*K570</f>
        <v>330</v>
      </c>
      <c r="M570" s="35">
        <f t="shared" ref="M570:M614" si="70">L570/10.76</f>
        <v>30.669144981412639</v>
      </c>
      <c r="N570" s="34">
        <v>750</v>
      </c>
      <c r="O570" s="2">
        <v>15708</v>
      </c>
      <c r="P570" s="35">
        <f t="shared" ref="P570:P601" si="71">M570*AG570</f>
        <v>504752.78810408921</v>
      </c>
      <c r="Q570" s="37">
        <v>0.95</v>
      </c>
      <c r="R570" s="35">
        <v>1</v>
      </c>
      <c r="S570" s="35">
        <f t="shared" ref="S570:S601" si="72">M570*AG570*Q570*R570</f>
        <v>479515.1486988847</v>
      </c>
      <c r="T570" s="89">
        <v>0.85</v>
      </c>
      <c r="Y570" s="35">
        <f>'नमुना नंबर.९ सन-२०२५-२०२६'!F660+'नमुना नंबर.९ सन-२०२५-२०२६'!I660+'नमुना नंबर.९ सन-२०२५-२०२६'!L660+'नमुना नंबर.९ सन-२०२५-२०२६'!O660</f>
        <v>667.58787639405205</v>
      </c>
      <c r="Z570" s="34"/>
      <c r="AA570" s="34"/>
      <c r="AB570" s="34"/>
      <c r="AC570" s="34"/>
      <c r="AD570" s="34"/>
      <c r="AE570" s="106"/>
      <c r="AF570" s="114"/>
      <c r="AG570" s="10">
        <f t="shared" ref="AG570:AG601" si="73">SUM(N570:O570)</f>
        <v>16458</v>
      </c>
      <c r="AH570" s="16">
        <f>'नमुना नंबर.९ सन-२०२५-२०२६'!I660+0</f>
        <v>30</v>
      </c>
      <c r="AI570" s="16">
        <f>'नमुना नंबर.९ सन-२०२५-२०२६'!F660+0</f>
        <v>407.58787639405199</v>
      </c>
      <c r="AJ570" s="10">
        <f>'नमुना नंबर.९ सन-२०२५-२०२६'!I660+0</f>
        <v>30</v>
      </c>
      <c r="AK570" s="10">
        <f>'नमुना नंबर.९ सन-२०२५-२०२६'!I660+0</f>
        <v>30</v>
      </c>
      <c r="AL570" s="10">
        <f>'नमुना नंबर.९ सन-२०२५-२०२६'!O660+0</f>
        <v>200</v>
      </c>
      <c r="AM570" s="16">
        <f t="shared" ref="AM570:AM601" si="74">AI570+AJ570+AK570+AL570</f>
        <v>667.58787639405205</v>
      </c>
    </row>
    <row r="571" spans="1:44" ht="75" customHeight="1">
      <c r="B571" s="2">
        <v>297</v>
      </c>
      <c r="C571" s="31" t="s">
        <v>60</v>
      </c>
      <c r="D571" s="32"/>
      <c r="G571" s="151" t="s">
        <v>7</v>
      </c>
      <c r="H571" s="84" t="s">
        <v>278</v>
      </c>
      <c r="I571" s="2">
        <v>2001</v>
      </c>
      <c r="J571" s="33">
        <v>20</v>
      </c>
      <c r="K571" s="33">
        <v>20</v>
      </c>
      <c r="L571" s="34">
        <f t="shared" si="69"/>
        <v>400</v>
      </c>
      <c r="M571" s="35">
        <f t="shared" si="70"/>
        <v>37.174721189591082</v>
      </c>
      <c r="N571" s="34">
        <v>750</v>
      </c>
      <c r="O571" s="2">
        <v>15708</v>
      </c>
      <c r="P571" s="35">
        <f t="shared" si="71"/>
        <v>611821.56133828999</v>
      </c>
      <c r="Q571" s="37">
        <v>0.8</v>
      </c>
      <c r="R571" s="35">
        <v>1</v>
      </c>
      <c r="S571" s="35">
        <f t="shared" si="72"/>
        <v>489457.24907063204</v>
      </c>
      <c r="T571" s="89">
        <v>0.85</v>
      </c>
      <c r="Y571" s="35">
        <f>'नमुना नंबर.९ सन-२०२५-२०२६'!F661+'नमुना नंबर.९ सन-२०२५-२०२६'!I661+'नमुना नंबर.९ सन-२०२५-२०२६'!L661+'नमुना नंबर.९ सन-२०२५-२०२६'!O661</f>
        <v>416.03866171003722</v>
      </c>
      <c r="Z571" s="34"/>
      <c r="AA571" s="34"/>
      <c r="AB571" s="34"/>
      <c r="AC571" s="34"/>
      <c r="AD571" s="34"/>
      <c r="AE571" s="106"/>
      <c r="AF571" s="117"/>
      <c r="AG571" s="14">
        <f t="shared" si="73"/>
        <v>16458</v>
      </c>
      <c r="AH571" s="15">
        <f>'नमुना नंबर.९ सन-२०२५-२०२६'!I661+0</f>
        <v>0</v>
      </c>
      <c r="AI571" s="15">
        <f>'नमुना नंबर.९ सन-२०२५-२०२६'!F661+0</f>
        <v>416.03866171003722</v>
      </c>
      <c r="AJ571" s="14">
        <f>'नमुना नंबर.९ सन-२०२५-२०२६'!I661+0</f>
        <v>0</v>
      </c>
      <c r="AK571" s="14">
        <f>'नमुना नंबर.९ सन-२०२५-२०२६'!I661+0</f>
        <v>0</v>
      </c>
      <c r="AL571" s="14">
        <f>'नमुना नंबर.९ सन-२०२५-२०२६'!O661+0</f>
        <v>0</v>
      </c>
      <c r="AM571" s="15">
        <f t="shared" si="74"/>
        <v>416.03866171003722</v>
      </c>
      <c r="AN571" s="14"/>
      <c r="AO571" s="14"/>
      <c r="AP571" s="14"/>
      <c r="AQ571" s="14"/>
      <c r="AR571" s="14"/>
    </row>
    <row r="572" spans="1:44" ht="75" customHeight="1">
      <c r="B572" s="2">
        <v>621</v>
      </c>
      <c r="C572" s="43" t="s">
        <v>860</v>
      </c>
      <c r="D572" s="32"/>
      <c r="G572" s="34"/>
      <c r="H572" s="84" t="s">
        <v>859</v>
      </c>
      <c r="I572" s="2">
        <v>2022</v>
      </c>
      <c r="J572" s="33">
        <v>20</v>
      </c>
      <c r="K572" s="33">
        <v>20</v>
      </c>
      <c r="L572" s="34">
        <f t="shared" si="69"/>
        <v>400</v>
      </c>
      <c r="M572" s="35">
        <f t="shared" si="70"/>
        <v>37.174721189591082</v>
      </c>
      <c r="N572" s="34">
        <v>750</v>
      </c>
      <c r="O572" s="2">
        <v>15708</v>
      </c>
      <c r="P572" s="77">
        <f t="shared" si="71"/>
        <v>611821.56133828999</v>
      </c>
      <c r="Q572" s="78">
        <v>0.95</v>
      </c>
      <c r="R572" s="77">
        <v>1</v>
      </c>
      <c r="S572" s="77">
        <f t="shared" si="72"/>
        <v>581230.48327137541</v>
      </c>
      <c r="T572" s="89">
        <v>0.85</v>
      </c>
      <c r="Y572" s="35">
        <f>'नमुना नंबर.९ सन-२०२५-२०२६'!F662+'नमुना नंबर.९ सन-२०२५-२०२६'!I662+'नमुना नंबर.९ सन-२०२५-२०२६'!L662+'नमुना नंबर.९ सन-२०२५-२०२६'!O662</f>
        <v>494.04591078066909</v>
      </c>
      <c r="Z572" s="34"/>
      <c r="AA572" s="34"/>
      <c r="AB572" s="34"/>
      <c r="AC572" s="34"/>
      <c r="AD572" s="34"/>
      <c r="AE572" s="106"/>
      <c r="AF572" s="114"/>
      <c r="AG572" s="10">
        <f t="shared" si="73"/>
        <v>16458</v>
      </c>
      <c r="AH572" s="16">
        <f>'नमुना नंबर.९ सन-२०२५-२०२६'!I662+0</f>
        <v>0</v>
      </c>
      <c r="AI572" s="16">
        <f>'नमुना नंबर.९ सन-२०२५-२०२६'!F662+0</f>
        <v>494.04591078066909</v>
      </c>
      <c r="AJ572" s="10">
        <f>'नमुना नंबर.९ सन-२०२५-२०२६'!I662+0</f>
        <v>0</v>
      </c>
      <c r="AK572" s="10">
        <f>'नमुना नंबर.९ सन-२०२५-२०२६'!I662+0</f>
        <v>0</v>
      </c>
      <c r="AL572" s="10">
        <f>'नमुना नंबर.९ सन-२०२५-२०२६'!O662+0</f>
        <v>0</v>
      </c>
      <c r="AM572" s="16">
        <f t="shared" si="74"/>
        <v>494.04591078066909</v>
      </c>
    </row>
    <row r="573" spans="1:44" ht="75" customHeight="1">
      <c r="B573" s="2">
        <v>230</v>
      </c>
      <c r="C573" s="31" t="s">
        <v>6</v>
      </c>
      <c r="D573" s="32"/>
      <c r="G573" s="34"/>
      <c r="H573" s="84" t="s">
        <v>1109</v>
      </c>
      <c r="I573" s="2">
        <v>2025</v>
      </c>
      <c r="J573" s="33">
        <v>18</v>
      </c>
      <c r="K573" s="33">
        <v>13</v>
      </c>
      <c r="L573" s="34">
        <f t="shared" si="69"/>
        <v>234</v>
      </c>
      <c r="M573" s="35">
        <f t="shared" si="70"/>
        <v>21.74721189591078</v>
      </c>
      <c r="N573" s="52">
        <v>750</v>
      </c>
      <c r="O573" s="2">
        <v>15708</v>
      </c>
      <c r="P573" s="35">
        <f t="shared" si="71"/>
        <v>357915.61338289961</v>
      </c>
      <c r="Q573" s="37">
        <v>1</v>
      </c>
      <c r="R573" s="35">
        <v>1</v>
      </c>
      <c r="S573" s="35">
        <f t="shared" si="72"/>
        <v>357915.61338289961</v>
      </c>
      <c r="T573" s="89">
        <v>0.85</v>
      </c>
      <c r="Y573" s="35">
        <f>'नमुना नंबर.९ सन-२०२५-२०२६'!F664+'नमुना नंबर.९ सन-२०२५-२०२६'!I664+'नमुना नंबर.९ सन-२०२५-२०२६'!L664+'नमुना नंबर.९ सन-२०२५-२०२६'!O664</f>
        <v>564.2282713754646</v>
      </c>
      <c r="Z573" s="34"/>
      <c r="AA573" s="34"/>
      <c r="AB573" s="34"/>
      <c r="AC573" s="34"/>
      <c r="AD573" s="34"/>
      <c r="AE573" s="106"/>
      <c r="AF573" s="114"/>
      <c r="AG573" s="10">
        <f t="shared" si="73"/>
        <v>16458</v>
      </c>
      <c r="AH573" s="16">
        <f>'नमुना नंबर.९ सन-२०२५-२०२६'!I664+0</f>
        <v>30</v>
      </c>
      <c r="AI573" s="16">
        <f>'नमुना नंबर.९ सन-२०२५-२०२६'!F664+0</f>
        <v>304.22827137546466</v>
      </c>
      <c r="AJ573" s="10">
        <f>'नमुना नंबर.९ सन-२०२५-२०२६'!I664+0</f>
        <v>30</v>
      </c>
      <c r="AK573" s="10">
        <f>'नमुना नंबर.९ सन-२०२५-२०२६'!I664+0</f>
        <v>30</v>
      </c>
      <c r="AL573" s="10">
        <f>'नमुना नंबर.९ सन-२०२५-२०२६'!O664+0</f>
        <v>200</v>
      </c>
      <c r="AM573" s="16">
        <f t="shared" si="74"/>
        <v>564.2282713754646</v>
      </c>
    </row>
    <row r="574" spans="1:44" ht="75" customHeight="1">
      <c r="B574" s="2"/>
      <c r="C574" s="31" t="s">
        <v>6</v>
      </c>
      <c r="D574" s="32"/>
      <c r="G574" s="151" t="s">
        <v>7</v>
      </c>
      <c r="H574" s="84" t="s">
        <v>177</v>
      </c>
      <c r="I574" s="2">
        <v>1991</v>
      </c>
      <c r="J574" s="33">
        <v>13</v>
      </c>
      <c r="K574" s="33">
        <v>25</v>
      </c>
      <c r="L574" s="34">
        <f t="shared" si="69"/>
        <v>325</v>
      </c>
      <c r="M574" s="35">
        <f t="shared" si="70"/>
        <v>30.204460966542751</v>
      </c>
      <c r="N574" s="34">
        <v>750</v>
      </c>
      <c r="O574" s="2">
        <v>11088</v>
      </c>
      <c r="P574" s="35">
        <f t="shared" si="71"/>
        <v>357560.40892193309</v>
      </c>
      <c r="Q574" s="37">
        <v>0.85</v>
      </c>
      <c r="R574" s="35">
        <v>1</v>
      </c>
      <c r="S574" s="35">
        <f t="shared" si="72"/>
        <v>303926.3475836431</v>
      </c>
      <c r="T574" s="89">
        <v>0.75</v>
      </c>
      <c r="Y574" s="35">
        <f>'नमुना नंबर.९ सन-२०२५-२०२६'!F665+'नमुना नंबर.९ सन-२०२५-२०२६'!I665+'नमुना नंबर.९ सन-२०२५-२०२६'!L665+'नमुना नंबर.९ सन-२०२५-२०२६'!O665</f>
        <v>1037.9447606877325</v>
      </c>
      <c r="Z574" s="34"/>
      <c r="AA574" s="34"/>
      <c r="AB574" s="34"/>
      <c r="AC574" s="34"/>
      <c r="AD574" s="34"/>
      <c r="AE574" s="108" t="s">
        <v>994</v>
      </c>
      <c r="AF574" s="117"/>
      <c r="AG574" s="14">
        <f t="shared" si="73"/>
        <v>11838</v>
      </c>
      <c r="AH574" s="15">
        <f>'नमुना नंबर.९ सन-२०२५-२०२६'!I665+0</f>
        <v>30</v>
      </c>
      <c r="AI574" s="15">
        <f>'नमुना नंबर.९ सन-२०२५-२०२६'!F665+0</f>
        <v>227.94476068773236</v>
      </c>
      <c r="AJ574" s="14">
        <f>'नमुना नंबर.९ सन-२०२५-२०२६'!I665+0</f>
        <v>30</v>
      </c>
      <c r="AK574" s="14">
        <f>'नमुना नंबर.९ सन-२०२५-२०२६'!I665+0</f>
        <v>30</v>
      </c>
      <c r="AL574" s="14">
        <f>'नमुना नंबर.९ सन-२०२५-२०२६'!O665+0</f>
        <v>750</v>
      </c>
      <c r="AM574" s="15">
        <f t="shared" si="74"/>
        <v>1037.9447606877325</v>
      </c>
      <c r="AN574" s="14"/>
      <c r="AO574" s="14"/>
      <c r="AP574" s="14"/>
      <c r="AQ574" s="14"/>
      <c r="AR574" s="14"/>
    </row>
    <row r="575" spans="1:44" ht="75" customHeight="1">
      <c r="B575" s="2">
        <v>90</v>
      </c>
      <c r="C575" s="31" t="s">
        <v>6</v>
      </c>
      <c r="D575" s="32"/>
      <c r="H575" s="84" t="s">
        <v>394</v>
      </c>
      <c r="I575" s="2">
        <v>2013</v>
      </c>
      <c r="J575" s="33">
        <v>15</v>
      </c>
      <c r="K575" s="33">
        <v>30</v>
      </c>
      <c r="L575" s="34">
        <f t="shared" si="69"/>
        <v>450</v>
      </c>
      <c r="M575" s="35">
        <f t="shared" si="70"/>
        <v>41.82156133828996</v>
      </c>
      <c r="N575" s="34">
        <v>750</v>
      </c>
      <c r="O575" s="2">
        <v>15708</v>
      </c>
      <c r="P575" s="35">
        <f t="shared" si="71"/>
        <v>688299.2565055762</v>
      </c>
      <c r="Q575" s="37">
        <v>0.9</v>
      </c>
      <c r="R575" s="35">
        <v>1</v>
      </c>
      <c r="S575" s="35">
        <f t="shared" si="72"/>
        <v>619469.33085501858</v>
      </c>
      <c r="T575" s="89">
        <v>0.85</v>
      </c>
      <c r="Y575" s="35">
        <f>'नमुना नंबर.९ सन-२०२५-२०२६'!F666+'नमुना नंबर.९ सन-२०२५-२०२६'!I666+'नमुना नंबर.९ सन-२०२५-२०२६'!L666+'नमुना नंबर.९ सन-२०२५-२०२६'!O666</f>
        <v>586.54893122676583</v>
      </c>
      <c r="Z575" s="34"/>
      <c r="AA575" s="34"/>
      <c r="AB575" s="34"/>
      <c r="AC575" s="34"/>
      <c r="AD575" s="34"/>
      <c r="AE575" s="108" t="s">
        <v>1157</v>
      </c>
      <c r="AF575" s="114"/>
      <c r="AG575" s="9">
        <f t="shared" si="73"/>
        <v>16458</v>
      </c>
      <c r="AH575" s="13">
        <f>'नमुना नंबर.९ सन-२०२५-२०२६'!I666+0</f>
        <v>30</v>
      </c>
      <c r="AI575" s="13">
        <f>'नमुना नंबर.९ सन-२०२५-२०२६'!F666+0</f>
        <v>526.54893122676583</v>
      </c>
      <c r="AJ575" s="9">
        <f>'नमुना नंबर.९ सन-२०२५-२०२६'!I666+0</f>
        <v>30</v>
      </c>
      <c r="AK575" s="9">
        <f>'नमुना नंबर.९ सन-२०२५-२०२६'!I666+0</f>
        <v>30</v>
      </c>
      <c r="AL575" s="9">
        <f>'नमुना नंबर.९ सन-२०२५-२०२६'!O666+0</f>
        <v>0</v>
      </c>
      <c r="AM575" s="13">
        <f t="shared" si="74"/>
        <v>586.54893122676583</v>
      </c>
      <c r="AN575" s="9"/>
      <c r="AO575" s="9"/>
      <c r="AP575" s="9"/>
      <c r="AQ575" s="9"/>
      <c r="AR575" s="9"/>
    </row>
    <row r="576" spans="1:44" ht="75" customHeight="1">
      <c r="B576" s="2">
        <v>584</v>
      </c>
      <c r="C576" s="43" t="s">
        <v>106</v>
      </c>
      <c r="D576" s="32"/>
      <c r="G576" s="151" t="s">
        <v>102</v>
      </c>
      <c r="H576" s="84" t="s">
        <v>370</v>
      </c>
      <c r="I576" s="2">
        <v>2015</v>
      </c>
      <c r="J576" s="33">
        <v>31</v>
      </c>
      <c r="K576" s="33">
        <v>21</v>
      </c>
      <c r="L576" s="34">
        <f t="shared" si="69"/>
        <v>651</v>
      </c>
      <c r="M576" s="35">
        <f t="shared" si="70"/>
        <v>60.501858736059482</v>
      </c>
      <c r="N576" s="34">
        <v>750</v>
      </c>
      <c r="O576" s="2">
        <v>15708</v>
      </c>
      <c r="P576" s="35">
        <f t="shared" si="71"/>
        <v>995739.59107806697</v>
      </c>
      <c r="Q576" s="37">
        <v>0.95</v>
      </c>
      <c r="R576" s="35">
        <v>1</v>
      </c>
      <c r="S576" s="35">
        <f t="shared" si="72"/>
        <v>945952.61152416363</v>
      </c>
      <c r="T576" s="89">
        <v>0.85</v>
      </c>
      <c r="Y576" s="35">
        <f>'नमुना नंबर.९ सन-२०२५-२०२६'!F667+'नमुना नंबर.९ सन-२०२५-२०२६'!I667+'नमुना नंबर.९ सन-२०२५-२०२६'!L667+'नमुना नंबर.९ सन-२०२५-२०२६'!O667</f>
        <v>804.05971979553908</v>
      </c>
      <c r="Z576" s="34"/>
      <c r="AA576" s="34"/>
      <c r="AB576" s="34"/>
      <c r="AC576" s="34"/>
      <c r="AD576" s="34"/>
      <c r="AE576" s="106"/>
      <c r="AF576" s="114"/>
      <c r="AG576" s="10">
        <f t="shared" si="73"/>
        <v>16458</v>
      </c>
      <c r="AH576" s="16">
        <f>'नमुना नंबर.९ सन-२०२५-२०२६'!I667+0</f>
        <v>0</v>
      </c>
      <c r="AI576" s="16">
        <f>'नमुना नंबर.९ सन-२०२५-२०२६'!F667+0</f>
        <v>804.05971979553908</v>
      </c>
      <c r="AJ576" s="10">
        <f>'नमुना नंबर.९ सन-२०२५-२०२६'!I667+0</f>
        <v>0</v>
      </c>
      <c r="AK576" s="10">
        <f>'नमुना नंबर.९ सन-२०२५-२०२६'!I667+0</f>
        <v>0</v>
      </c>
      <c r="AL576" s="10">
        <f>'नमुना नंबर.९ सन-२०२५-२०२६'!O667+0</f>
        <v>0</v>
      </c>
      <c r="AM576" s="16">
        <f t="shared" si="74"/>
        <v>804.05971979553908</v>
      </c>
    </row>
    <row r="577" spans="1:44" ht="75" customHeight="1">
      <c r="B577" s="2">
        <v>588</v>
      </c>
      <c r="C577" s="43" t="s">
        <v>777</v>
      </c>
      <c r="D577" s="32"/>
      <c r="G577" s="151" t="s">
        <v>102</v>
      </c>
      <c r="H577" s="84" t="s">
        <v>778</v>
      </c>
      <c r="I577" s="2">
        <v>2018</v>
      </c>
      <c r="J577" s="33">
        <v>31</v>
      </c>
      <c r="K577" s="33">
        <v>31</v>
      </c>
      <c r="L577" s="34">
        <f t="shared" si="69"/>
        <v>961</v>
      </c>
      <c r="M577" s="35">
        <f t="shared" si="70"/>
        <v>89.312267657992564</v>
      </c>
      <c r="N577" s="34">
        <v>750</v>
      </c>
      <c r="O577" s="2">
        <v>15708</v>
      </c>
      <c r="P577" s="35">
        <f t="shared" si="71"/>
        <v>1469901.3011152416</v>
      </c>
      <c r="Q577" s="37">
        <v>0.95</v>
      </c>
      <c r="R577" s="35">
        <v>1</v>
      </c>
      <c r="S577" s="35">
        <f t="shared" si="72"/>
        <v>1396406.2360594794</v>
      </c>
      <c r="T577" s="89">
        <v>0.85</v>
      </c>
      <c r="Y577" s="35">
        <f>'नमुना नंबर.९ सन-२०२५-२०२६'!F668+'नमुना नंबर.९ सन-२०२५-२०२६'!I668+'नमुना नंबर.९ सन-२०२५-२०२६'!L668+'नमुना नंबर.९ सन-२०२५-२०२६'!O668</f>
        <v>1186.9453006505576</v>
      </c>
      <c r="Z577" s="34"/>
      <c r="AA577" s="34"/>
      <c r="AB577" s="34"/>
      <c r="AC577" s="34"/>
      <c r="AD577" s="34"/>
      <c r="AE577" s="106"/>
      <c r="AF577" s="114"/>
      <c r="AG577" s="10">
        <f t="shared" si="73"/>
        <v>16458</v>
      </c>
      <c r="AH577" s="16">
        <f>'नमुना नंबर.९ सन-२०२५-२०२६'!I668+0</f>
        <v>0</v>
      </c>
      <c r="AI577" s="16">
        <f>'नमुना नंबर.९ सन-२०२५-२०२६'!F668+0</f>
        <v>1186.9453006505576</v>
      </c>
      <c r="AJ577" s="10">
        <f>'नमुना नंबर.९ सन-२०२५-२०२६'!I668+0</f>
        <v>0</v>
      </c>
      <c r="AK577" s="10">
        <f>'नमुना नंबर.९ सन-२०२५-२०२६'!I668+0</f>
        <v>0</v>
      </c>
      <c r="AL577" s="10">
        <f>'नमुना नंबर.९ सन-२०२५-२०२६'!O668+0</f>
        <v>0</v>
      </c>
      <c r="AM577" s="16">
        <f t="shared" si="74"/>
        <v>1186.9453006505576</v>
      </c>
    </row>
    <row r="578" spans="1:44" ht="75" customHeight="1">
      <c r="B578" s="2">
        <v>30</v>
      </c>
      <c r="C578" s="31" t="s">
        <v>6</v>
      </c>
      <c r="D578" s="32"/>
      <c r="G578" s="151" t="s">
        <v>7</v>
      </c>
      <c r="H578" s="84" t="s">
        <v>149</v>
      </c>
      <c r="I578" s="2">
        <v>1976</v>
      </c>
      <c r="J578" s="33">
        <v>30</v>
      </c>
      <c r="K578" s="33">
        <v>70</v>
      </c>
      <c r="L578" s="34">
        <f t="shared" si="69"/>
        <v>2100</v>
      </c>
      <c r="M578" s="35">
        <f t="shared" si="70"/>
        <v>195.16728624535315</v>
      </c>
      <c r="N578" s="52">
        <v>750</v>
      </c>
      <c r="O578" s="2">
        <v>0</v>
      </c>
      <c r="P578" s="35">
        <f t="shared" si="71"/>
        <v>146375.46468401488</v>
      </c>
      <c r="Q578" s="36">
        <v>1</v>
      </c>
      <c r="R578" s="35">
        <v>1</v>
      </c>
      <c r="S578" s="35">
        <f t="shared" si="72"/>
        <v>146375.46468401488</v>
      </c>
      <c r="T578" s="89">
        <v>1.6</v>
      </c>
      <c r="Y578" s="35">
        <f>'नमुना नंबर.९ सन-२०२५-२०२६'!F669+'नमुना नंबर.९ सन-२०२५-२०२६'!I669+'नमुना नंबर.९ सन-२०२५-२०२६'!L669+'नमुना नंबर.९ सन-२०२५-२०२६'!O669</f>
        <v>234.20074349442382</v>
      </c>
      <c r="Z578" s="34"/>
      <c r="AA578" s="34"/>
      <c r="AB578" s="34"/>
      <c r="AC578" s="34"/>
      <c r="AD578" s="34"/>
      <c r="AE578" s="106"/>
      <c r="AF578" s="117"/>
      <c r="AG578" s="14">
        <f t="shared" si="73"/>
        <v>750</v>
      </c>
      <c r="AH578" s="15">
        <f>'नमुना नंबर.९ सन-२०२५-२०२६'!I669+0</f>
        <v>0</v>
      </c>
      <c r="AI578" s="15">
        <f>'नमुना नंबर.९ सन-२०२५-२०२६'!F669+0</f>
        <v>234.20074349442382</v>
      </c>
      <c r="AJ578" s="14">
        <f>'नमुना नंबर.९ सन-२०२५-२०२६'!I669+0</f>
        <v>0</v>
      </c>
      <c r="AK578" s="14">
        <f>'नमुना नंबर.९ सन-२०२५-२०२६'!I669+0</f>
        <v>0</v>
      </c>
      <c r="AL578" s="14">
        <f>'नमुना नंबर.९ सन-२०२५-२०२६'!O669+0</f>
        <v>0</v>
      </c>
      <c r="AM578" s="15">
        <f t="shared" si="74"/>
        <v>234.20074349442382</v>
      </c>
      <c r="AN578" s="14"/>
      <c r="AO578" s="14"/>
      <c r="AP578" s="14"/>
      <c r="AQ578" s="14"/>
      <c r="AR578" s="14"/>
    </row>
    <row r="579" spans="1:44" ht="75" customHeight="1">
      <c r="B579" s="2"/>
      <c r="C579" s="31" t="s">
        <v>6</v>
      </c>
      <c r="D579" s="32"/>
      <c r="H579" s="84" t="s">
        <v>1195</v>
      </c>
      <c r="I579" s="2">
        <v>2025</v>
      </c>
      <c r="J579" s="33">
        <v>15</v>
      </c>
      <c r="K579" s="33">
        <v>11</v>
      </c>
      <c r="L579" s="34">
        <f t="shared" si="69"/>
        <v>165</v>
      </c>
      <c r="M579" s="35">
        <f t="shared" si="70"/>
        <v>15.33457249070632</v>
      </c>
      <c r="N579" s="34">
        <v>750</v>
      </c>
      <c r="O579" s="2">
        <v>15708</v>
      </c>
      <c r="P579" s="35">
        <f t="shared" si="71"/>
        <v>252376.3940520446</v>
      </c>
      <c r="Q579" s="37">
        <v>1</v>
      </c>
      <c r="R579" s="35">
        <v>1</v>
      </c>
      <c r="S579" s="35">
        <f t="shared" si="72"/>
        <v>252376.3940520446</v>
      </c>
      <c r="T579" s="89">
        <v>0.85</v>
      </c>
      <c r="Y579" s="35">
        <f>'नमुना नंबर.९ सन-२०२५-२०२६'!F671+'नमुना नंबर.९ सन-२०२५-२०२६'!I671+'नमुना नंबर.९ सन-२०२५-२०२६'!L671+'नमुना नंबर.९ सन-२०२५-२०२६'!O671</f>
        <v>1024.5199349442378</v>
      </c>
      <c r="Z579" s="34"/>
      <c r="AA579" s="34"/>
      <c r="AB579" s="34"/>
      <c r="AC579" s="34"/>
      <c r="AD579" s="34"/>
      <c r="AE579" s="108" t="s">
        <v>1154</v>
      </c>
      <c r="AF579" s="114"/>
      <c r="AG579" s="9">
        <f t="shared" si="73"/>
        <v>16458</v>
      </c>
      <c r="AH579" s="13">
        <f>'नमुना नंबर.९ सन-२०२५-२०२६'!I671+0</f>
        <v>30</v>
      </c>
      <c r="AI579" s="13">
        <f>'नमुना नंबर.९ सन-२०२५-२०२६'!F671+0</f>
        <v>214.51993494423792</v>
      </c>
      <c r="AJ579" s="9">
        <f>'नमुना नंबर.९ सन-२०२५-२०२६'!I671+0</f>
        <v>30</v>
      </c>
      <c r="AK579" s="9">
        <f>'नमुना नंबर.९ सन-२०२५-२०२६'!I671+0</f>
        <v>30</v>
      </c>
      <c r="AL579" s="9">
        <f>'नमुना नंबर.९ सन-२०२५-२०२६'!O671+0</f>
        <v>750</v>
      </c>
      <c r="AM579" s="13">
        <f t="shared" si="74"/>
        <v>1024.5199349442378</v>
      </c>
      <c r="AN579" s="9"/>
      <c r="AO579" s="9"/>
      <c r="AP579" s="9"/>
      <c r="AQ579" s="9"/>
      <c r="AR579" s="9"/>
    </row>
    <row r="580" spans="1:44" ht="75" customHeight="1">
      <c r="B580" s="2">
        <v>355</v>
      </c>
      <c r="C580" s="31" t="s">
        <v>6</v>
      </c>
      <c r="D580" s="32"/>
      <c r="G580" s="151" t="s">
        <v>7</v>
      </c>
      <c r="H580" s="84" t="s">
        <v>283</v>
      </c>
      <c r="I580" s="2">
        <v>2009</v>
      </c>
      <c r="J580" s="33">
        <v>25</v>
      </c>
      <c r="K580" s="33">
        <v>18</v>
      </c>
      <c r="L580" s="34">
        <f t="shared" si="69"/>
        <v>450</v>
      </c>
      <c r="M580" s="35">
        <f t="shared" si="70"/>
        <v>41.82156133828996</v>
      </c>
      <c r="N580" s="34">
        <v>750</v>
      </c>
      <c r="O580" s="2">
        <v>15708</v>
      </c>
      <c r="P580" s="35">
        <f t="shared" si="71"/>
        <v>688299.2565055762</v>
      </c>
      <c r="Q580" s="37">
        <v>0.9</v>
      </c>
      <c r="R580" s="35">
        <v>1</v>
      </c>
      <c r="S580" s="35">
        <f t="shared" si="72"/>
        <v>619469.33085501858</v>
      </c>
      <c r="T580" s="89">
        <v>0.85</v>
      </c>
      <c r="Y580" s="35">
        <f>'नमुना नंबर.९ सन-२०२५-२०२६'!F672+'नमुना नंबर.९ सन-२०२५-२०२६'!I672+'नमुना नंबर.९ सन-२०२५-२०२६'!L672+'नमुना नंबर.९ सन-२०२५-२०२६'!O672</f>
        <v>586.54893122676583</v>
      </c>
      <c r="Z580" s="34"/>
      <c r="AA580" s="34"/>
      <c r="AB580" s="34"/>
      <c r="AC580" s="34"/>
      <c r="AD580" s="34"/>
      <c r="AE580" s="108" t="s">
        <v>991</v>
      </c>
      <c r="AF580" s="117"/>
      <c r="AG580" s="14">
        <f t="shared" si="73"/>
        <v>16458</v>
      </c>
      <c r="AH580" s="15">
        <f>'नमुना नंबर.९ सन-२०२५-२०२६'!I672+0</f>
        <v>30</v>
      </c>
      <c r="AI580" s="15">
        <f>'नमुना नंबर.९ सन-२०२५-२०२६'!F672+0</f>
        <v>526.54893122676583</v>
      </c>
      <c r="AJ580" s="14">
        <f>'नमुना नंबर.९ सन-२०२५-२०२६'!I672+0</f>
        <v>30</v>
      </c>
      <c r="AK580" s="14">
        <f>'नमुना नंबर.९ सन-२०२५-२०२६'!I672+0</f>
        <v>30</v>
      </c>
      <c r="AL580" s="14">
        <f>'नमुना नंबर.९ सन-२०२५-२०२६'!O672+0</f>
        <v>0</v>
      </c>
      <c r="AM580" s="15">
        <f t="shared" si="74"/>
        <v>586.54893122676583</v>
      </c>
      <c r="AN580" s="14"/>
      <c r="AO580" s="14"/>
      <c r="AP580" s="14"/>
      <c r="AQ580" s="14"/>
      <c r="AR580" s="14"/>
    </row>
    <row r="581" spans="1:44" ht="75" customHeight="1">
      <c r="B581" s="2">
        <v>321</v>
      </c>
      <c r="C581" s="43" t="s">
        <v>72</v>
      </c>
      <c r="D581" s="32"/>
      <c r="G581" s="151" t="s">
        <v>7</v>
      </c>
      <c r="H581" s="84" t="s">
        <v>283</v>
      </c>
      <c r="I581" s="2">
        <v>2015</v>
      </c>
      <c r="J581" s="33">
        <v>30</v>
      </c>
      <c r="K581" s="33">
        <v>30</v>
      </c>
      <c r="L581" s="34">
        <f t="shared" si="69"/>
        <v>900</v>
      </c>
      <c r="M581" s="35">
        <f t="shared" si="70"/>
        <v>83.643122676579921</v>
      </c>
      <c r="N581" s="34">
        <v>750</v>
      </c>
      <c r="O581" s="2">
        <v>15708</v>
      </c>
      <c r="P581" s="35">
        <f t="shared" si="71"/>
        <v>1376598.5130111524</v>
      </c>
      <c r="Q581" s="37">
        <v>0.95</v>
      </c>
      <c r="R581" s="35">
        <v>1</v>
      </c>
      <c r="S581" s="35">
        <f t="shared" si="72"/>
        <v>1307768.5873605947</v>
      </c>
      <c r="T581" s="89">
        <v>0.85</v>
      </c>
      <c r="Y581" s="35">
        <f>'नमुना नंबर.९ सन-२०२५-२०२६'!F673+'नमुना नंबर.९ सन-२०२५-२०२६'!I673+'नमुना नंबर.९ सन-२०२५-२०२६'!L673+'नमुना नंबर.९ सन-२०२५-२०२६'!O673</f>
        <v>1384</v>
      </c>
      <c r="Z581" s="34"/>
      <c r="AA581" s="34"/>
      <c r="AB581" s="34"/>
      <c r="AC581" s="34"/>
      <c r="AD581" s="34"/>
      <c r="AE581" s="106"/>
      <c r="AF581" s="117"/>
      <c r="AG581" s="14">
        <f t="shared" si="73"/>
        <v>16458</v>
      </c>
      <c r="AH581" s="15">
        <f>'नमुना नंबर.९ सन-२०२५-२०२६'!I673+0</f>
        <v>0</v>
      </c>
      <c r="AI581" s="15">
        <f>'नमुना नंबर.९ सन-२०२५-२०२६'!F673+0</f>
        <v>1384</v>
      </c>
      <c r="AJ581" s="14">
        <f>'नमुना नंबर.९ सन-२०२५-२०२६'!I673+0</f>
        <v>0</v>
      </c>
      <c r="AK581" s="14">
        <f>'नमुना नंबर.९ सन-२०२५-२०२६'!I673+0</f>
        <v>0</v>
      </c>
      <c r="AL581" s="14">
        <f>'नमुना नंबर.९ सन-२०२५-२०२६'!O673+0</f>
        <v>0</v>
      </c>
      <c r="AM581" s="15">
        <f t="shared" si="74"/>
        <v>1384</v>
      </c>
      <c r="AN581" s="14"/>
      <c r="AO581" s="14"/>
      <c r="AP581" s="14"/>
      <c r="AQ581" s="14"/>
      <c r="AR581" s="14"/>
    </row>
    <row r="582" spans="1:44" ht="75" customHeight="1">
      <c r="A582" s="22"/>
      <c r="B582" s="2">
        <v>627</v>
      </c>
      <c r="C582" s="31" t="s">
        <v>6</v>
      </c>
      <c r="D582" s="84" t="s">
        <v>826</v>
      </c>
      <c r="G582" s="151" t="s">
        <v>7</v>
      </c>
      <c r="H582" s="84" t="s">
        <v>828</v>
      </c>
      <c r="I582" s="36">
        <v>2022</v>
      </c>
      <c r="J582" s="36">
        <v>18</v>
      </c>
      <c r="K582" s="36">
        <v>18</v>
      </c>
      <c r="L582" s="76">
        <f t="shared" si="69"/>
        <v>324</v>
      </c>
      <c r="M582" s="75">
        <f t="shared" si="70"/>
        <v>30.111524163568774</v>
      </c>
      <c r="N582" s="34">
        <v>750</v>
      </c>
      <c r="O582" s="2">
        <v>15708</v>
      </c>
      <c r="P582" s="77">
        <f t="shared" si="71"/>
        <v>495575.46468401491</v>
      </c>
      <c r="Q582" s="78">
        <v>1</v>
      </c>
      <c r="R582" s="77">
        <v>1.2</v>
      </c>
      <c r="S582" s="77">
        <f t="shared" si="72"/>
        <v>594690.55762081791</v>
      </c>
      <c r="T582" s="89">
        <v>1.7</v>
      </c>
      <c r="Y582" s="75">
        <v>6888</v>
      </c>
      <c r="Z582" s="34"/>
      <c r="AA582" s="34"/>
      <c r="AB582" s="34"/>
      <c r="AC582" s="34"/>
      <c r="AD582" s="34"/>
      <c r="AE582" s="106"/>
      <c r="AF582" s="117"/>
      <c r="AG582" s="14">
        <f t="shared" si="73"/>
        <v>16458</v>
      </c>
      <c r="AH582" s="15">
        <f>'नमुना नंबर.९ सन-२०२५-२०२६'!I674+0</f>
        <v>0</v>
      </c>
      <c r="AI582" s="15">
        <f>'नमुना नंबर.९ सन-२०२५-२०२६'!F674+0</f>
        <v>1010.9739479553904</v>
      </c>
      <c r="AJ582" s="14">
        <f>'नमुना नंबर.९ सन-२०२५-२०२६'!I674+0</f>
        <v>0</v>
      </c>
      <c r="AK582" s="14">
        <f>'नमुना नंबर.९ सन-२०२५-२०२६'!I674+0</f>
        <v>0</v>
      </c>
      <c r="AL582" s="14">
        <f>'नमुना नंबर.९ सन-२०२५-२०२६'!O674+0</f>
        <v>0</v>
      </c>
      <c r="AM582" s="15">
        <f t="shared" si="74"/>
        <v>1010.9739479553904</v>
      </c>
      <c r="AN582" s="20"/>
      <c r="AO582" s="20"/>
      <c r="AP582" s="20"/>
      <c r="AQ582" s="20"/>
      <c r="AR582" s="20"/>
    </row>
    <row r="583" spans="1:44" ht="75" customHeight="1">
      <c r="B583" s="2">
        <v>314</v>
      </c>
      <c r="C583" s="31" t="s">
        <v>69</v>
      </c>
      <c r="D583" s="32"/>
      <c r="G583" s="151" t="s">
        <v>7</v>
      </c>
      <c r="H583" s="84" t="s">
        <v>281</v>
      </c>
      <c r="I583" s="2">
        <v>2002</v>
      </c>
      <c r="J583" s="33">
        <v>29</v>
      </c>
      <c r="K583" s="33">
        <v>21</v>
      </c>
      <c r="L583" s="34">
        <f t="shared" si="69"/>
        <v>609</v>
      </c>
      <c r="M583" s="35">
        <f t="shared" si="70"/>
        <v>56.59851301115242</v>
      </c>
      <c r="N583" s="34">
        <v>750</v>
      </c>
      <c r="O583" s="2">
        <v>15708</v>
      </c>
      <c r="P583" s="35">
        <f t="shared" si="71"/>
        <v>931498.3271375465</v>
      </c>
      <c r="Q583" s="37">
        <v>0.8</v>
      </c>
      <c r="R583" s="35">
        <v>1</v>
      </c>
      <c r="S583" s="35">
        <f t="shared" si="72"/>
        <v>745198.66171003727</v>
      </c>
      <c r="T583" s="89">
        <v>0.85</v>
      </c>
      <c r="Y583" s="35">
        <f>'नमुना नंबर.९ सन-२०२५-२०२६'!F675+'नमुना नंबर.९ सन-२०२५-२०२६'!I675+'नमुना नंबर.९ सन-२०२५-२०२६'!L675+'नमुना नंबर.९ सन-२०२५-२०२६'!O675</f>
        <v>633.41886245353169</v>
      </c>
      <c r="Z583" s="34"/>
      <c r="AA583" s="34"/>
      <c r="AB583" s="34"/>
      <c r="AC583" s="34"/>
      <c r="AD583" s="34"/>
      <c r="AE583" s="106"/>
      <c r="AF583" s="114"/>
      <c r="AG583" s="10">
        <f t="shared" si="73"/>
        <v>16458</v>
      </c>
      <c r="AH583" s="16">
        <f>'नमुना नंबर.९ सन-२०२५-२०२६'!I675+0</f>
        <v>0</v>
      </c>
      <c r="AI583" s="16">
        <f>'नमुना नंबर.९ सन-२०२५-२०२६'!F675+0</f>
        <v>633.41886245353169</v>
      </c>
      <c r="AJ583" s="10">
        <f>'नमुना नंबर.९ सन-२०२५-२०२६'!I675+0</f>
        <v>0</v>
      </c>
      <c r="AK583" s="10">
        <f>'नमुना नंबर.९ सन-२०२५-२०२६'!I675+0</f>
        <v>0</v>
      </c>
      <c r="AL583" s="10">
        <f>'नमुना नंबर.९ सन-२०२५-२०२६'!O675+0</f>
        <v>0</v>
      </c>
      <c r="AM583" s="16">
        <f t="shared" si="74"/>
        <v>633.41886245353169</v>
      </c>
    </row>
    <row r="584" spans="1:44" ht="75" customHeight="1">
      <c r="B584" s="2">
        <v>257</v>
      </c>
      <c r="C584" s="31" t="s">
        <v>6</v>
      </c>
      <c r="D584" s="32"/>
      <c r="G584" s="151" t="s">
        <v>7</v>
      </c>
      <c r="H584" s="84" t="s">
        <v>261</v>
      </c>
      <c r="I584" s="2">
        <v>2016</v>
      </c>
      <c r="J584" s="33">
        <v>21</v>
      </c>
      <c r="K584" s="33">
        <v>12</v>
      </c>
      <c r="L584" s="34">
        <f t="shared" si="69"/>
        <v>252</v>
      </c>
      <c r="M584" s="35">
        <f t="shared" si="70"/>
        <v>23.42007434944238</v>
      </c>
      <c r="N584" s="34">
        <v>750</v>
      </c>
      <c r="O584" s="2">
        <v>15708</v>
      </c>
      <c r="P584" s="35">
        <f t="shared" si="71"/>
        <v>385447.58364312269</v>
      </c>
      <c r="Q584" s="37">
        <v>1</v>
      </c>
      <c r="R584" s="35">
        <v>1</v>
      </c>
      <c r="S584" s="35">
        <f t="shared" si="72"/>
        <v>385447.58364312269</v>
      </c>
      <c r="T584" s="89">
        <v>0.85</v>
      </c>
      <c r="Y584" s="35">
        <f>'नमुना नंबर.९ सन-२०२५-२०२६'!F676+'नमुना नंबर.९ सन-२०२५-२०२६'!I676+'नमुना नंबर.९ सन-२०२५-२०२६'!L676+'नमुना नंबर.९ सन-२०२५-२०२६'!O676</f>
        <v>1137.6304460966544</v>
      </c>
      <c r="Z584" s="34"/>
      <c r="AA584" s="34"/>
      <c r="AB584" s="34"/>
      <c r="AC584" s="34"/>
      <c r="AD584" s="34"/>
      <c r="AE584" s="106"/>
      <c r="AF584" s="114"/>
      <c r="AG584" s="10">
        <f t="shared" si="73"/>
        <v>16458</v>
      </c>
      <c r="AH584" s="16">
        <f>'नमुना नंबर.९ सन-२०२५-२०२६'!I676+0</f>
        <v>30</v>
      </c>
      <c r="AI584" s="16">
        <f>'नमुना नंबर.९ सन-२०२५-२०२६'!F676+0</f>
        <v>327.63044609665428</v>
      </c>
      <c r="AJ584" s="10">
        <f>'नमुना नंबर.९ सन-२०२५-२०२६'!I676+0</f>
        <v>30</v>
      </c>
      <c r="AK584" s="10">
        <f>'नमुना नंबर.९ सन-२०२५-२०२६'!I676+0</f>
        <v>30</v>
      </c>
      <c r="AL584" s="10">
        <f>'नमुना नंबर.९ सन-२०२५-२०२६'!O676+0</f>
        <v>750</v>
      </c>
      <c r="AM584" s="16">
        <f t="shared" si="74"/>
        <v>1137.6304460966544</v>
      </c>
    </row>
    <row r="585" spans="1:44" ht="75" customHeight="1">
      <c r="B585" s="2">
        <v>571</v>
      </c>
      <c r="C585" s="31" t="s">
        <v>92</v>
      </c>
      <c r="D585" s="32"/>
      <c r="H585" s="84" t="s">
        <v>368</v>
      </c>
      <c r="I585" s="2">
        <v>2010</v>
      </c>
      <c r="J585" s="33">
        <v>20</v>
      </c>
      <c r="K585" s="33">
        <v>20</v>
      </c>
      <c r="L585" s="34">
        <f t="shared" si="69"/>
        <v>400</v>
      </c>
      <c r="M585" s="35">
        <f t="shared" si="70"/>
        <v>37.174721189591082</v>
      </c>
      <c r="N585" s="34">
        <v>750</v>
      </c>
      <c r="O585" s="2">
        <v>15708</v>
      </c>
      <c r="P585" s="35">
        <f t="shared" si="71"/>
        <v>611821.56133828999</v>
      </c>
      <c r="Q585" s="37">
        <v>0.9</v>
      </c>
      <c r="R585" s="35">
        <v>1</v>
      </c>
      <c r="S585" s="35">
        <f t="shared" si="72"/>
        <v>550639.40520446096</v>
      </c>
      <c r="T585" s="89">
        <v>0.85</v>
      </c>
      <c r="Y585" s="35">
        <f>'नमुना नंबर.९ सन-२०२५-२०२६'!F678+'नमुना नंबर.९ सन-२०२५-२०२६'!I678+'नमुना नंबर.९ सन-२०२५-२०२६'!L678+'नमुना नंबर.९ सन-२०२५-२०२६'!O678</f>
        <v>728.0434944237918</v>
      </c>
      <c r="Z585" s="34"/>
      <c r="AA585" s="34"/>
      <c r="AB585" s="34"/>
      <c r="AC585" s="34"/>
      <c r="AD585" s="34"/>
      <c r="AE585" s="106"/>
      <c r="AF585" s="114"/>
      <c r="AG585" s="10">
        <f t="shared" si="73"/>
        <v>16458</v>
      </c>
      <c r="AH585" s="16">
        <f>'नमुना नंबर.९ सन-२०२५-२०२६'!I678+0</f>
        <v>30</v>
      </c>
      <c r="AI585" s="16">
        <f>'नमुना नंबर.९ सन-२०२५-२०२६'!F678+0</f>
        <v>468.04349442379174</v>
      </c>
      <c r="AJ585" s="10">
        <f>'नमुना नंबर.९ सन-२०२५-२०२६'!I678+0</f>
        <v>30</v>
      </c>
      <c r="AK585" s="10">
        <f>'नमुना नंबर.९ सन-२०२५-२०२६'!I678+0</f>
        <v>30</v>
      </c>
      <c r="AL585" s="10">
        <f>'नमुना नंबर.९ सन-२०२५-२०२६'!O678+0</f>
        <v>200</v>
      </c>
      <c r="AM585" s="16">
        <f t="shared" si="74"/>
        <v>728.0434944237918</v>
      </c>
    </row>
    <row r="586" spans="1:44" ht="75" customHeight="1">
      <c r="B586" s="2">
        <v>177</v>
      </c>
      <c r="C586" s="31" t="s">
        <v>6</v>
      </c>
      <c r="D586" s="32"/>
      <c r="H586" s="84" t="s">
        <v>1100</v>
      </c>
      <c r="I586" s="2">
        <v>2025</v>
      </c>
      <c r="J586" s="33">
        <v>28</v>
      </c>
      <c r="K586" s="33">
        <v>26</v>
      </c>
      <c r="L586" s="34">
        <f t="shared" si="69"/>
        <v>728</v>
      </c>
      <c r="M586" s="35">
        <f t="shared" si="70"/>
        <v>67.657992565055764</v>
      </c>
      <c r="N586" s="52">
        <v>750</v>
      </c>
      <c r="O586" s="2">
        <v>15708</v>
      </c>
      <c r="P586" s="35">
        <f t="shared" si="71"/>
        <v>1113515.2416356876</v>
      </c>
      <c r="Q586" s="39">
        <v>1</v>
      </c>
      <c r="R586" s="35">
        <v>1</v>
      </c>
      <c r="S586" s="35">
        <f t="shared" si="72"/>
        <v>1113515.2416356876</v>
      </c>
      <c r="T586" s="89">
        <v>0.85</v>
      </c>
      <c r="Y586" s="35">
        <f>'नमुना नंबर.९ सन-२०२५-२०२६'!F679+'नमुना नंबर.९ सन-२०२५-२०२६'!I679+'नमुना नंबर.९ सन-२०२५-२०२६'!L679+'नमुना नंबर.९ सन-२०२५-२०२६'!O679</f>
        <v>1226.4879553903347</v>
      </c>
      <c r="Z586" s="34"/>
      <c r="AA586" s="34"/>
      <c r="AB586" s="34"/>
      <c r="AC586" s="34"/>
      <c r="AD586" s="34"/>
      <c r="AE586" s="108" t="s">
        <v>1207</v>
      </c>
      <c r="AF586" s="114"/>
      <c r="AG586" s="10">
        <f t="shared" si="73"/>
        <v>16458</v>
      </c>
      <c r="AH586" s="16">
        <f>'नमुना नंबर.९ सन-२०२५-२०२६'!I679+0</f>
        <v>40</v>
      </c>
      <c r="AI586" s="16">
        <f>'नमुना नंबर.९ सन-२०२५-२०२६'!F679+0</f>
        <v>946.4879553903346</v>
      </c>
      <c r="AJ586" s="10">
        <f>'नमुना नंबर.९ सन-२०२५-२०२६'!I679+0</f>
        <v>40</v>
      </c>
      <c r="AK586" s="10">
        <f>'नमुना नंबर.९ सन-२०२५-२०२६'!I679+0</f>
        <v>40</v>
      </c>
      <c r="AL586" s="10">
        <f>'नमुना नंबर.९ सन-२०२५-२०२६'!O679+0</f>
        <v>200</v>
      </c>
      <c r="AM586" s="16">
        <f t="shared" si="74"/>
        <v>1226.4879553903347</v>
      </c>
    </row>
    <row r="587" spans="1:44" ht="75" customHeight="1">
      <c r="B587" s="2">
        <v>558</v>
      </c>
      <c r="C587" s="31" t="s">
        <v>97</v>
      </c>
      <c r="D587" s="32"/>
      <c r="G587" s="151" t="s">
        <v>7</v>
      </c>
      <c r="H587" s="84" t="s">
        <v>361</v>
      </c>
      <c r="I587" s="2">
        <v>2017</v>
      </c>
      <c r="J587" s="33">
        <v>60</v>
      </c>
      <c r="K587" s="33">
        <v>25</v>
      </c>
      <c r="L587" s="34">
        <f t="shared" si="69"/>
        <v>1500</v>
      </c>
      <c r="M587" s="35">
        <f t="shared" si="70"/>
        <v>139.40520446096656</v>
      </c>
      <c r="N587" s="34">
        <v>750</v>
      </c>
      <c r="O587" s="2">
        <v>15708</v>
      </c>
      <c r="P587" s="35">
        <f t="shared" si="71"/>
        <v>2294330.8550185878</v>
      </c>
      <c r="Q587" s="37">
        <v>1</v>
      </c>
      <c r="R587" s="35">
        <v>1</v>
      </c>
      <c r="S587" s="35">
        <f t="shared" si="72"/>
        <v>2294330.8550185878</v>
      </c>
      <c r="T587" s="89">
        <v>0.85</v>
      </c>
      <c r="Y587" s="35">
        <f>'नमुना नंबर.९ सन-२०२५-२०२६'!F680+'नमुना नंबर.९ सन-२०२५-२०२६'!I680+'नमुना नंबर.९ सन-२०२५-२०२६'!L680+'नमुना नंबर.९ सन-२०२५-२०२६'!O680</f>
        <v>1950.1812267657997</v>
      </c>
      <c r="Z587" s="34"/>
      <c r="AA587" s="34"/>
      <c r="AB587" s="34"/>
      <c r="AC587" s="34"/>
      <c r="AD587" s="34"/>
      <c r="AE587" s="106"/>
      <c r="AF587" s="117"/>
      <c r="AG587" s="14">
        <f t="shared" si="73"/>
        <v>16458</v>
      </c>
      <c r="AH587" s="15">
        <f>'नमुना नंबर.९ सन-२०२५-२०२६'!I680+0</f>
        <v>0</v>
      </c>
      <c r="AI587" s="15">
        <f>'नमुना नंबर.९ सन-२०२५-२०२६'!F680+0</f>
        <v>1950.1812267657997</v>
      </c>
      <c r="AJ587" s="14">
        <f>'नमुना नंबर.९ सन-२०२५-२०२६'!I680+0</f>
        <v>0</v>
      </c>
      <c r="AK587" s="14">
        <f>'नमुना नंबर.९ सन-२०२५-२०२६'!I680+0</f>
        <v>0</v>
      </c>
      <c r="AL587" s="14">
        <f>'नमुना नंबर.९ सन-२०२५-२०२६'!O680+0</f>
        <v>0</v>
      </c>
      <c r="AM587" s="15">
        <f t="shared" si="74"/>
        <v>1950.1812267657997</v>
      </c>
      <c r="AN587" s="14"/>
      <c r="AO587" s="14"/>
      <c r="AP587" s="14"/>
      <c r="AQ587" s="14"/>
      <c r="AR587" s="14"/>
    </row>
    <row r="588" spans="1:44" ht="75" customHeight="1">
      <c r="B588" s="2">
        <v>626</v>
      </c>
      <c r="C588" s="31" t="s">
        <v>6</v>
      </c>
      <c r="D588" s="84" t="s">
        <v>834</v>
      </c>
      <c r="G588" s="151" t="s">
        <v>7</v>
      </c>
      <c r="H588" s="84" t="s">
        <v>817</v>
      </c>
      <c r="I588" s="36">
        <v>2022</v>
      </c>
      <c r="J588" s="36">
        <v>15</v>
      </c>
      <c r="K588" s="36">
        <v>25</v>
      </c>
      <c r="L588" s="76">
        <f t="shared" si="69"/>
        <v>375</v>
      </c>
      <c r="M588" s="75">
        <f t="shared" si="70"/>
        <v>34.85130111524164</v>
      </c>
      <c r="N588" s="34">
        <v>750</v>
      </c>
      <c r="O588" s="2">
        <v>15708</v>
      </c>
      <c r="P588" s="77">
        <f t="shared" si="71"/>
        <v>573582.71375464695</v>
      </c>
      <c r="Q588" s="78">
        <v>1</v>
      </c>
      <c r="R588" s="77">
        <v>1</v>
      </c>
      <c r="S588" s="77">
        <f t="shared" si="72"/>
        <v>573582.71375464695</v>
      </c>
      <c r="T588" s="89">
        <v>0.85</v>
      </c>
      <c r="Y588" s="75">
        <f>'नमुना नंबर.९ सन-२०२५-२०२६'!F681+'नमुना नंबर.९ सन-२०२५-२०२६'!I681+'नमुना नंबर.९ सन-२०२५-२०२६'!L681+'नमुना नंबर.९ सन-२०२५-२०२६'!O681</f>
        <v>487.54530669144992</v>
      </c>
      <c r="Z588" s="34"/>
      <c r="AA588" s="34"/>
      <c r="AB588" s="34"/>
      <c r="AC588" s="34"/>
      <c r="AD588" s="34"/>
      <c r="AE588" s="106"/>
      <c r="AF588" s="117"/>
      <c r="AG588" s="14">
        <f t="shared" si="73"/>
        <v>16458</v>
      </c>
      <c r="AH588" s="15">
        <f>'नमुना नंबर.९ सन-२०२५-२०२६'!I681+0</f>
        <v>0</v>
      </c>
      <c r="AI588" s="15">
        <f>'नमुना नंबर.९ सन-२०२५-२०२६'!F681+0</f>
        <v>487.54530669144992</v>
      </c>
      <c r="AJ588" s="14">
        <f>'नमुना नंबर.९ सन-२०२५-२०२६'!I681+0</f>
        <v>0</v>
      </c>
      <c r="AK588" s="14">
        <f>'नमुना नंबर.९ सन-२०२५-२०२६'!I681+0</f>
        <v>0</v>
      </c>
      <c r="AL588" s="14">
        <f>'नमुना नंबर.९ सन-२०२५-२०२६'!O681+0</f>
        <v>0</v>
      </c>
      <c r="AM588" s="15">
        <f t="shared" si="74"/>
        <v>487.54530669144992</v>
      </c>
      <c r="AN588" s="14"/>
      <c r="AO588" s="14"/>
      <c r="AP588" s="11"/>
      <c r="AQ588" s="11"/>
      <c r="AR588" s="11"/>
    </row>
    <row r="589" spans="1:44" ht="75" customHeight="1">
      <c r="B589" s="2">
        <v>241</v>
      </c>
      <c r="C589" s="31" t="s">
        <v>6</v>
      </c>
      <c r="D589" s="32"/>
      <c r="H589" s="84" t="s">
        <v>1091</v>
      </c>
      <c r="I589" s="2">
        <v>2025</v>
      </c>
      <c r="J589" s="33">
        <v>21</v>
      </c>
      <c r="K589" s="33">
        <v>21</v>
      </c>
      <c r="L589" s="34">
        <f t="shared" si="69"/>
        <v>441</v>
      </c>
      <c r="M589" s="35">
        <f t="shared" si="70"/>
        <v>40.985130111524164</v>
      </c>
      <c r="N589" s="34">
        <v>750</v>
      </c>
      <c r="O589" s="2">
        <v>15708</v>
      </c>
      <c r="P589" s="35">
        <f t="shared" si="71"/>
        <v>674533.27137546474</v>
      </c>
      <c r="Q589" s="37">
        <v>1</v>
      </c>
      <c r="R589" s="35">
        <v>1</v>
      </c>
      <c r="S589" s="35">
        <f t="shared" si="72"/>
        <v>674533.27137546474</v>
      </c>
      <c r="T589" s="89">
        <v>0.85</v>
      </c>
      <c r="Y589" s="35">
        <f>'नमुना नंबर.९ सन-२०२५-२०२६'!F682+'नमुना नंबर.९ सन-२०२५-२०२६'!I682+'नमुना नंबर.९ सन-२०२५-२०२६'!L682+'नमुना नंबर.९ सन-२०२५-२०२६'!O682</f>
        <v>1383.3532806691451</v>
      </c>
      <c r="Z589" s="34"/>
      <c r="AA589" s="34"/>
      <c r="AB589" s="34"/>
      <c r="AC589" s="34"/>
      <c r="AD589" s="34"/>
      <c r="AE589" s="108" t="s">
        <v>1146</v>
      </c>
      <c r="AF589" s="117"/>
      <c r="AG589" s="14">
        <f t="shared" si="73"/>
        <v>16458</v>
      </c>
      <c r="AH589" s="15">
        <f>'नमुना नंबर.९ सन-२०२५-२०२६'!I682+0</f>
        <v>30</v>
      </c>
      <c r="AI589" s="15">
        <f>'नमुना नंबर.९ सन-२०२५-२०२६'!F682+0</f>
        <v>573.35328066914508</v>
      </c>
      <c r="AJ589" s="14">
        <f>'नमुना नंबर.९ सन-२०२५-२०२६'!I682+0</f>
        <v>30</v>
      </c>
      <c r="AK589" s="14">
        <f>'नमुना नंबर.९ सन-२०२५-२०२६'!I682+0</f>
        <v>30</v>
      </c>
      <c r="AL589" s="14">
        <f>'नमुना नंबर.९ सन-२०२५-२०२६'!O682+0</f>
        <v>750</v>
      </c>
      <c r="AM589" s="15">
        <f t="shared" si="74"/>
        <v>1383.3532806691451</v>
      </c>
      <c r="AN589" s="14"/>
      <c r="AO589" s="14"/>
      <c r="AP589" s="14"/>
      <c r="AQ589" s="14"/>
      <c r="AR589" s="14"/>
    </row>
    <row r="590" spans="1:44" ht="75" customHeight="1">
      <c r="B590" s="2">
        <v>35</v>
      </c>
      <c r="C590" s="31" t="s">
        <v>6</v>
      </c>
      <c r="D590" s="32"/>
      <c r="G590" s="151" t="s">
        <v>7</v>
      </c>
      <c r="H590" s="84" t="s">
        <v>152</v>
      </c>
      <c r="I590" s="2">
        <v>1936</v>
      </c>
      <c r="J590" s="33">
        <v>29</v>
      </c>
      <c r="K590" s="33">
        <v>27</v>
      </c>
      <c r="L590" s="34">
        <f t="shared" si="69"/>
        <v>783</v>
      </c>
      <c r="M590" s="35">
        <f t="shared" si="70"/>
        <v>72.769516728624538</v>
      </c>
      <c r="N590" s="52">
        <v>750</v>
      </c>
      <c r="O590" s="2">
        <v>0</v>
      </c>
      <c r="P590" s="35">
        <f t="shared" si="71"/>
        <v>54577.137546468402</v>
      </c>
      <c r="Q590" s="36">
        <v>1</v>
      </c>
      <c r="R590" s="35">
        <v>1</v>
      </c>
      <c r="S590" s="35">
        <f t="shared" si="72"/>
        <v>54577.137546468402</v>
      </c>
      <c r="T590" s="89">
        <v>1.6</v>
      </c>
      <c r="Y590" s="35">
        <f>'नमुना नंबर.९ सन-२०२५-२०२६'!F683+'नमुना नंबर.९ सन-२०२५-२०२६'!I683+'नमुना नंबर.९ सन-२०२५-२०२६'!L683+'नमुना नंबर.९ सन-२०२५-२०२६'!O683</f>
        <v>87.323420074349443</v>
      </c>
      <c r="Z590" s="34"/>
      <c r="AA590" s="34"/>
      <c r="AB590" s="34"/>
      <c r="AC590" s="34"/>
      <c r="AD590" s="34"/>
      <c r="AE590" s="106"/>
      <c r="AF590" s="114"/>
      <c r="AG590" s="10">
        <f t="shared" si="73"/>
        <v>750</v>
      </c>
      <c r="AH590" s="16">
        <f>'नमुना नंबर.९ सन-२०२५-२०२६'!I683+0</f>
        <v>0</v>
      </c>
      <c r="AI590" s="16">
        <f>'नमुना नंबर.९ सन-२०२५-२०२६'!F683+0</f>
        <v>87.323420074349443</v>
      </c>
      <c r="AJ590" s="10">
        <f>'नमुना नंबर.९ सन-२०२५-२०२६'!I683+0</f>
        <v>0</v>
      </c>
      <c r="AK590" s="10">
        <f>'नमुना नंबर.९ सन-२०२५-२०२६'!I683+0</f>
        <v>0</v>
      </c>
      <c r="AL590" s="10">
        <f>'नमुना नंबर.९ सन-२०२५-२०२६'!O683+0</f>
        <v>0</v>
      </c>
      <c r="AM590" s="16">
        <f t="shared" si="74"/>
        <v>87.323420074349443</v>
      </c>
    </row>
    <row r="591" spans="1:44" ht="75" customHeight="1">
      <c r="B591" s="2">
        <v>545</v>
      </c>
      <c r="C591" s="31" t="s">
        <v>6</v>
      </c>
      <c r="D591" s="32"/>
      <c r="H591" s="84" t="s">
        <v>353</v>
      </c>
      <c r="I591" s="2">
        <v>2010</v>
      </c>
      <c r="J591" s="33">
        <v>18</v>
      </c>
      <c r="K591" s="33">
        <v>20</v>
      </c>
      <c r="L591" s="34">
        <f t="shared" si="69"/>
        <v>360</v>
      </c>
      <c r="M591" s="35">
        <f t="shared" si="70"/>
        <v>33.457249070631974</v>
      </c>
      <c r="N591" s="34">
        <v>750</v>
      </c>
      <c r="O591" s="2">
        <v>11088</v>
      </c>
      <c r="P591" s="35">
        <f t="shared" si="71"/>
        <v>396066.91449814133</v>
      </c>
      <c r="Q591" s="37">
        <v>0.85</v>
      </c>
      <c r="R591" s="35">
        <v>1</v>
      </c>
      <c r="S591" s="35">
        <f t="shared" si="72"/>
        <v>336656.87732342014</v>
      </c>
      <c r="T591" s="89">
        <v>0.75</v>
      </c>
      <c r="Y591" s="35">
        <f>'नमुना नंबर.९ सन-२०२५-२०२६'!F685+'नमुना नंबर.९ सन-२०२५-२०२६'!I685+'नमुना नंबर.९ सन-२०२५-२०२६'!L685+'नमुना नंबर.९ सन-२०२५-२०२६'!O685</f>
        <v>312.49265799256511</v>
      </c>
      <c r="Z591" s="34"/>
      <c r="AA591" s="34"/>
      <c r="AB591" s="34"/>
      <c r="AC591" s="34"/>
      <c r="AD591" s="34"/>
      <c r="AE591" s="106"/>
      <c r="AF591" s="114"/>
      <c r="AG591" s="9">
        <f t="shared" si="73"/>
        <v>11838</v>
      </c>
      <c r="AH591" s="13">
        <f>'नमुना नंबर.९ सन-२०२५-२०२६'!I685+0</f>
        <v>30</v>
      </c>
      <c r="AI591" s="13">
        <f>'नमुना नंबर.९ सन-२०२५-२०२६'!F685+0</f>
        <v>252.49265799256511</v>
      </c>
      <c r="AJ591" s="9">
        <f>'नमुना नंबर.९ सन-२०२५-२०२६'!I685+0</f>
        <v>30</v>
      </c>
      <c r="AK591" s="9">
        <f>'नमुना नंबर.९ सन-२०२५-२०२६'!I685+0</f>
        <v>30</v>
      </c>
      <c r="AL591" s="9">
        <f>'नमुना नंबर.९ सन-२०२५-२०२६'!O685+0</f>
        <v>0</v>
      </c>
      <c r="AM591" s="13">
        <f t="shared" si="74"/>
        <v>312.49265799256511</v>
      </c>
      <c r="AN591" s="9"/>
      <c r="AO591" s="9"/>
      <c r="AP591" s="9"/>
      <c r="AQ591" s="9"/>
      <c r="AR591" s="9"/>
    </row>
    <row r="592" spans="1:44" ht="75" customHeight="1">
      <c r="B592" s="2">
        <v>612</v>
      </c>
      <c r="C592" s="31" t="s">
        <v>806</v>
      </c>
      <c r="D592" s="32"/>
      <c r="G592" s="151" t="s">
        <v>7</v>
      </c>
      <c r="H592" s="84" t="s">
        <v>805</v>
      </c>
      <c r="I592" s="2">
        <v>2020</v>
      </c>
      <c r="J592" s="33">
        <v>15</v>
      </c>
      <c r="K592" s="33">
        <v>18</v>
      </c>
      <c r="L592" s="34">
        <f t="shared" si="69"/>
        <v>270</v>
      </c>
      <c r="M592" s="35">
        <f t="shared" si="70"/>
        <v>25.092936802973977</v>
      </c>
      <c r="N592" s="34">
        <v>750</v>
      </c>
      <c r="O592" s="2">
        <v>11088</v>
      </c>
      <c r="P592" s="35">
        <f t="shared" si="71"/>
        <v>297050.18587360595</v>
      </c>
      <c r="Q592" s="37">
        <v>0.95</v>
      </c>
      <c r="R592" s="35">
        <v>1</v>
      </c>
      <c r="S592" s="35">
        <f t="shared" si="72"/>
        <v>282197.67657992564</v>
      </c>
      <c r="T592" s="89">
        <v>0.75</v>
      </c>
      <c r="Y592" s="35">
        <f>'नमुना नंबर.९ सन-२०२५-२०२६'!F686+'नमुना नंबर.९ सन-२०२५-२०२६'!I686+'नमुना नंबर.९ सन-२०२५-२०२६'!L686+'नमुना नंबर.९ सन-२०२५-२०२६'!O686</f>
        <v>961.6482574349443</v>
      </c>
      <c r="Z592" s="34"/>
      <c r="AA592" s="34"/>
      <c r="AB592" s="34"/>
      <c r="AC592" s="34"/>
      <c r="AD592" s="34"/>
      <c r="AE592" s="106"/>
      <c r="AF592" s="117"/>
      <c r="AG592" s="14">
        <f t="shared" si="73"/>
        <v>11838</v>
      </c>
      <c r="AH592" s="15">
        <f>'नमुना नंबर.९ सन-२०२५-२०२६'!I686+0</f>
        <v>0</v>
      </c>
      <c r="AI592" s="15">
        <f>'नमुना नंबर.९ सन-२०२५-२०२६'!F686+0</f>
        <v>211.64825743494424</v>
      </c>
      <c r="AJ592" s="14">
        <f>'नमुना नंबर.९ सन-२०२५-२०२६'!I686+0</f>
        <v>0</v>
      </c>
      <c r="AK592" s="14">
        <f>'नमुना नंबर.९ सन-२०२५-२०२६'!I686+0</f>
        <v>0</v>
      </c>
      <c r="AL592" s="14">
        <f>'नमुना नंबर.९ सन-२०२५-२०२६'!O686+0</f>
        <v>750</v>
      </c>
      <c r="AM592" s="15">
        <f t="shared" si="74"/>
        <v>961.6482574349443</v>
      </c>
      <c r="AN592" s="14"/>
      <c r="AO592" s="14"/>
      <c r="AP592" s="14"/>
      <c r="AQ592" s="14"/>
      <c r="AR592" s="14"/>
    </row>
    <row r="593" spans="1:44" ht="75" customHeight="1">
      <c r="A593" s="73"/>
      <c r="B593" s="2">
        <v>564</v>
      </c>
      <c r="C593" s="31" t="s">
        <v>99</v>
      </c>
      <c r="D593" s="32"/>
      <c r="G593" s="151" t="s">
        <v>7</v>
      </c>
      <c r="H593" s="84" t="s">
        <v>360</v>
      </c>
      <c r="I593" s="2">
        <v>2016</v>
      </c>
      <c r="J593" s="33">
        <v>31</v>
      </c>
      <c r="K593" s="33">
        <v>31</v>
      </c>
      <c r="L593" s="34">
        <f t="shared" si="69"/>
        <v>961</v>
      </c>
      <c r="M593" s="35">
        <f t="shared" si="70"/>
        <v>89.312267657992564</v>
      </c>
      <c r="N593" s="34">
        <v>750</v>
      </c>
      <c r="O593" s="2">
        <v>11088</v>
      </c>
      <c r="P593" s="35">
        <f t="shared" si="71"/>
        <v>1057278.6245353159</v>
      </c>
      <c r="Q593" s="37">
        <v>0.95</v>
      </c>
      <c r="R593" s="35">
        <v>1</v>
      </c>
      <c r="S593" s="35">
        <f t="shared" si="72"/>
        <v>1004414.69330855</v>
      </c>
      <c r="T593" s="89">
        <v>0.75</v>
      </c>
      <c r="Y593" s="35">
        <f>'नमुना नंबर.९ सन-२०२५-२०२६'!F687+'नमुना नंबर.९ सन-२०२५-२०२६'!I687+'नमुना नंबर.९ सन-२०२५-२०२६'!L687+'नमुना नंबर.९ सन-२०२५-२०२६'!O687</f>
        <v>753.31101998141253</v>
      </c>
      <c r="Z593" s="34"/>
      <c r="AA593" s="34"/>
      <c r="AB593" s="34"/>
      <c r="AC593" s="34"/>
      <c r="AD593" s="34"/>
      <c r="AE593" s="106"/>
      <c r="AF593" s="114"/>
      <c r="AG593" s="10">
        <f t="shared" si="73"/>
        <v>11838</v>
      </c>
      <c r="AH593" s="16">
        <f>'नमुना नंबर.९ सन-२०२५-२०२६'!I687+0</f>
        <v>0</v>
      </c>
      <c r="AI593" s="16">
        <f>'नमुना नंबर.९ सन-२०२५-२०२६'!F687+0</f>
        <v>753.31101998141253</v>
      </c>
      <c r="AJ593" s="10">
        <f>'नमुना नंबर.९ सन-२०२५-२०२६'!I687+0</f>
        <v>0</v>
      </c>
      <c r="AK593" s="10">
        <f>'नमुना नंबर.९ सन-२०२५-२०२६'!I687+0</f>
        <v>0</v>
      </c>
      <c r="AL593" s="10">
        <f>'नमुना नंबर.९ सन-२०२५-२०२६'!O687+0</f>
        <v>0</v>
      </c>
      <c r="AM593" s="16">
        <f t="shared" si="74"/>
        <v>753.31101998141253</v>
      </c>
    </row>
    <row r="594" spans="1:44" ht="75" customHeight="1">
      <c r="B594" s="2">
        <v>249</v>
      </c>
      <c r="C594" s="31" t="s">
        <v>6</v>
      </c>
      <c r="D594" s="32"/>
      <c r="H594" s="84" t="s">
        <v>257</v>
      </c>
      <c r="I594" s="2">
        <v>2017</v>
      </c>
      <c r="J594" s="33">
        <v>25</v>
      </c>
      <c r="K594" s="33">
        <v>21</v>
      </c>
      <c r="L594" s="34">
        <f t="shared" si="69"/>
        <v>525</v>
      </c>
      <c r="M594" s="35">
        <f t="shared" si="70"/>
        <v>48.791821561338288</v>
      </c>
      <c r="N594" s="34">
        <v>750</v>
      </c>
      <c r="O594" s="2">
        <v>15708</v>
      </c>
      <c r="P594" s="35">
        <f t="shared" si="71"/>
        <v>803015.79925650556</v>
      </c>
      <c r="Q594" s="78">
        <v>0.95</v>
      </c>
      <c r="R594" s="35">
        <v>1</v>
      </c>
      <c r="S594" s="35">
        <f t="shared" si="72"/>
        <v>762865.0092936802</v>
      </c>
      <c r="T594" s="89">
        <v>0.85</v>
      </c>
      <c r="Y594" s="35">
        <f>'नमुना नंबर.९ सन-२०२५-२०२६'!F688+'नमुना नंबर.९ सन-२०२५-२०२६'!I688+'नमुना नंबर.९ सन-२०२५-२०२६'!L688+'नमुना नंबर.९ सन-२०२५-२०२६'!O688</f>
        <v>1458.4352578996281</v>
      </c>
      <c r="Z594" s="34"/>
      <c r="AA594" s="34"/>
      <c r="AB594" s="34"/>
      <c r="AC594" s="34"/>
      <c r="AD594" s="34"/>
      <c r="AE594" s="106"/>
      <c r="AF594" s="114"/>
      <c r="AG594" s="10">
        <f t="shared" si="73"/>
        <v>16458</v>
      </c>
      <c r="AH594" s="16">
        <f>'नमुना नंबर.९ सन-२०२५-२०२६'!I688+0</f>
        <v>30</v>
      </c>
      <c r="AI594" s="16">
        <f>'नमुना नंबर.९ सन-२०२५-२०२६'!F688+0</f>
        <v>648.43525789962814</v>
      </c>
      <c r="AJ594" s="10">
        <f>'नमुना नंबर.९ सन-२०२५-२०२६'!I688+0</f>
        <v>30</v>
      </c>
      <c r="AK594" s="10">
        <f>'नमुना नंबर.९ सन-२०२५-२०२६'!I688+0</f>
        <v>30</v>
      </c>
      <c r="AL594" s="10">
        <f>'नमुना नंबर.९ सन-२०२५-२०२६'!O688+0</f>
        <v>750</v>
      </c>
      <c r="AM594" s="16">
        <f t="shared" si="74"/>
        <v>1458.4352578996281</v>
      </c>
    </row>
    <row r="595" spans="1:44" ht="75" customHeight="1">
      <c r="B595" s="2">
        <v>647</v>
      </c>
      <c r="C595" s="31" t="s">
        <v>6</v>
      </c>
      <c r="D595" s="84" t="s">
        <v>942</v>
      </c>
      <c r="G595" s="34"/>
      <c r="H595" s="84" t="s">
        <v>836</v>
      </c>
      <c r="I595" s="36">
        <v>2023</v>
      </c>
      <c r="J595" s="36">
        <v>18</v>
      </c>
      <c r="K595" s="36">
        <v>20</v>
      </c>
      <c r="L595" s="76">
        <f t="shared" si="69"/>
        <v>360</v>
      </c>
      <c r="M595" s="75">
        <f t="shared" si="70"/>
        <v>33.457249070631974</v>
      </c>
      <c r="N595" s="36">
        <v>750</v>
      </c>
      <c r="O595" s="2">
        <v>15708</v>
      </c>
      <c r="P595" s="77">
        <f t="shared" si="71"/>
        <v>550639.40520446107</v>
      </c>
      <c r="Q595" s="78">
        <v>1</v>
      </c>
      <c r="R595" s="77">
        <v>1</v>
      </c>
      <c r="S595" s="77">
        <f t="shared" si="72"/>
        <v>550639.40520446107</v>
      </c>
      <c r="T595" s="89">
        <v>0.85</v>
      </c>
      <c r="Y595" s="75">
        <f>'नमुना नंबर.९ सन-२०२५-२०२६'!F689+'नमुना नंबर.९ सन-२०२५-२०२६'!I689+'नमुना नंबर.९ सन-२०२५-२०२६'!L689+'नमुना नंबर.९ सन-२०२५-२०२६'!O689</f>
        <v>468.04349442379197</v>
      </c>
      <c r="Z595" s="34"/>
      <c r="AA595" s="34"/>
      <c r="AB595" s="34"/>
      <c r="AC595" s="34"/>
      <c r="AD595" s="34"/>
      <c r="AE595" s="106"/>
      <c r="AF595" s="117"/>
      <c r="AG595" s="14">
        <f t="shared" si="73"/>
        <v>16458</v>
      </c>
      <c r="AH595" s="15">
        <f>'नमुना नंबर.९ सन-२०२५-२०२६'!I689+0</f>
        <v>0</v>
      </c>
      <c r="AI595" s="15">
        <f>'नमुना नंबर.९ सन-२०२५-२०२६'!F689+0</f>
        <v>468.04349442379197</v>
      </c>
      <c r="AJ595" s="14">
        <f>'नमुना नंबर.९ सन-२०२५-२०२६'!I689+0</f>
        <v>0</v>
      </c>
      <c r="AK595" s="14">
        <f>'नमुना नंबर.९ सन-२०२५-२०२६'!I689+0</f>
        <v>0</v>
      </c>
      <c r="AL595" s="14">
        <f>'नमुना नंबर.९ सन-२०२५-२०२६'!O689+0</f>
        <v>0</v>
      </c>
      <c r="AM595" s="15">
        <f t="shared" si="74"/>
        <v>468.04349442379197</v>
      </c>
      <c r="AN595" s="14"/>
      <c r="AO595" s="14"/>
      <c r="AP595" s="11"/>
      <c r="AQ595" s="11"/>
      <c r="AR595" s="11"/>
    </row>
    <row r="596" spans="1:44" ht="75" customHeight="1">
      <c r="B596" s="2">
        <v>127</v>
      </c>
      <c r="C596" s="31" t="s">
        <v>6</v>
      </c>
      <c r="D596" s="32"/>
      <c r="G596" s="34"/>
      <c r="H596" s="84" t="s">
        <v>195</v>
      </c>
      <c r="I596" s="2">
        <v>2016</v>
      </c>
      <c r="J596" s="33">
        <v>18</v>
      </c>
      <c r="K596" s="33">
        <v>26</v>
      </c>
      <c r="L596" s="34">
        <f t="shared" si="69"/>
        <v>468</v>
      </c>
      <c r="M596" s="35">
        <f t="shared" si="70"/>
        <v>43.494423791821561</v>
      </c>
      <c r="N596" s="34">
        <v>750</v>
      </c>
      <c r="O596" s="2">
        <v>15708</v>
      </c>
      <c r="P596" s="35">
        <f t="shared" si="71"/>
        <v>715831.22676579922</v>
      </c>
      <c r="Q596" s="37">
        <v>0.95</v>
      </c>
      <c r="R596" s="35">
        <v>1</v>
      </c>
      <c r="S596" s="35">
        <f t="shared" si="72"/>
        <v>680039.66542750923</v>
      </c>
      <c r="T596" s="89">
        <v>0.85</v>
      </c>
      <c r="Y596" s="35">
        <f>'नमुना नंबर.९ सन-२०२५-२०२६'!F690+'नमुना नंबर.९ सन-२०२५-२०२६'!I690+'नमुना नंबर.९ सन-२०२५-२०२६'!L690+'नमुना नंबर.९ सन-२०२५-२०२६'!O690</f>
        <v>1388.0337156133828</v>
      </c>
      <c r="Z596" s="34"/>
      <c r="AA596" s="34"/>
      <c r="AB596" s="34"/>
      <c r="AC596" s="34"/>
      <c r="AD596" s="34"/>
      <c r="AE596" s="106"/>
      <c r="AF596" s="114"/>
      <c r="AG596" s="9">
        <f t="shared" si="73"/>
        <v>16458</v>
      </c>
      <c r="AH596" s="13">
        <f>'नमुना नंबर.९ सन-२०२५-२०२६'!I690+0</f>
        <v>30</v>
      </c>
      <c r="AI596" s="13">
        <f>'नमुना नंबर.९ सन-२०२५-२०२६'!F690+0</f>
        <v>578.03371561338281</v>
      </c>
      <c r="AJ596" s="9">
        <f>'नमुना नंबर.९ सन-२०२५-२०२६'!I690+0</f>
        <v>30</v>
      </c>
      <c r="AK596" s="9">
        <f>'नमुना नंबर.९ सन-२०२५-२०२६'!I690+0</f>
        <v>30</v>
      </c>
      <c r="AL596" s="9">
        <f>'नमुना नंबर.९ सन-२०२५-२०२६'!O690+0</f>
        <v>750</v>
      </c>
      <c r="AM596" s="13">
        <f t="shared" si="74"/>
        <v>1388.0337156133828</v>
      </c>
      <c r="AN596" s="9"/>
      <c r="AO596" s="9"/>
      <c r="AP596" s="9"/>
      <c r="AQ596" s="9"/>
      <c r="AR596" s="9"/>
    </row>
    <row r="597" spans="1:44" ht="75" customHeight="1">
      <c r="B597" s="2">
        <v>397</v>
      </c>
      <c r="C597" s="31" t="s">
        <v>6</v>
      </c>
      <c r="D597" s="32"/>
      <c r="G597" s="151" t="s">
        <v>7</v>
      </c>
      <c r="H597" s="84" t="s">
        <v>215</v>
      </c>
      <c r="I597" s="2">
        <v>2008</v>
      </c>
      <c r="J597" s="33">
        <v>10</v>
      </c>
      <c r="K597" s="33">
        <v>20</v>
      </c>
      <c r="L597" s="34">
        <f t="shared" si="69"/>
        <v>200</v>
      </c>
      <c r="M597" s="35">
        <f t="shared" si="70"/>
        <v>18.587360594795541</v>
      </c>
      <c r="N597" s="34">
        <v>750</v>
      </c>
      <c r="O597" s="2">
        <v>11088</v>
      </c>
      <c r="P597" s="35">
        <f t="shared" si="71"/>
        <v>220037.17472118963</v>
      </c>
      <c r="Q597" s="37">
        <v>0.85</v>
      </c>
      <c r="R597" s="35">
        <v>1</v>
      </c>
      <c r="S597" s="35">
        <f t="shared" si="72"/>
        <v>187031.59851301118</v>
      </c>
      <c r="T597" s="89">
        <v>0.75</v>
      </c>
      <c r="Y597" s="35">
        <f>'नमुना नंबर.९ सन-२०२५-२०२६'!F692+'नमुना नंबर.९ सन-२०२५-२०२६'!I692+'नमुना नंबर.९ सन-२०२५-२०२६'!L692+'नमुना नंबर.९ सन-२०२५-२०२६'!O692</f>
        <v>950.27369888475835</v>
      </c>
      <c r="Z597" s="34"/>
      <c r="AA597" s="34"/>
      <c r="AB597" s="34"/>
      <c r="AC597" s="34"/>
      <c r="AD597" s="34"/>
      <c r="AE597" s="108" t="s">
        <v>1211</v>
      </c>
      <c r="AF597" s="114"/>
      <c r="AG597" s="9">
        <f t="shared" si="73"/>
        <v>11838</v>
      </c>
      <c r="AH597" s="13">
        <f>'नमुना नंबर.९ सन-२०२५-२०२६'!I692+0</f>
        <v>30</v>
      </c>
      <c r="AI597" s="13">
        <f>'नमुना नंबर.९ सन-२०२५-२०२६'!F692+0</f>
        <v>140.27369888475837</v>
      </c>
      <c r="AJ597" s="9">
        <f>'नमुना नंबर.९ सन-२०२५-२०२६'!I692+0</f>
        <v>30</v>
      </c>
      <c r="AK597" s="9">
        <f>'नमुना नंबर.९ सन-२०२५-२०२६'!I692+0</f>
        <v>30</v>
      </c>
      <c r="AL597" s="9">
        <f>'नमुना नंबर.९ सन-२०२५-२०२६'!O692+0</f>
        <v>750</v>
      </c>
      <c r="AM597" s="13">
        <f t="shared" si="74"/>
        <v>950.27369888475835</v>
      </c>
      <c r="AN597" s="9"/>
      <c r="AO597" s="9"/>
      <c r="AP597" s="9"/>
      <c r="AQ597" s="9"/>
      <c r="AR597" s="9"/>
    </row>
    <row r="598" spans="1:44" ht="75" customHeight="1">
      <c r="B598" s="2">
        <v>589</v>
      </c>
      <c r="C598" s="43" t="s">
        <v>777</v>
      </c>
      <c r="D598" s="32"/>
      <c r="G598" s="151" t="s">
        <v>7</v>
      </c>
      <c r="H598" s="84" t="s">
        <v>780</v>
      </c>
      <c r="I598" s="2">
        <v>2019</v>
      </c>
      <c r="J598" s="33">
        <v>24</v>
      </c>
      <c r="K598" s="33">
        <v>30</v>
      </c>
      <c r="L598" s="34">
        <f t="shared" si="69"/>
        <v>720</v>
      </c>
      <c r="M598" s="35">
        <f t="shared" si="70"/>
        <v>66.914498141263948</v>
      </c>
      <c r="N598" s="34">
        <v>750</v>
      </c>
      <c r="O598" s="2">
        <v>15708</v>
      </c>
      <c r="P598" s="35">
        <f t="shared" si="71"/>
        <v>1101278.8104089221</v>
      </c>
      <c r="Q598" s="37">
        <v>0.95</v>
      </c>
      <c r="R598" s="35">
        <v>1</v>
      </c>
      <c r="S598" s="35">
        <f t="shared" si="72"/>
        <v>1046214.869888476</v>
      </c>
      <c r="T598" s="89">
        <v>0.85</v>
      </c>
      <c r="Y598" s="35">
        <f>'नमुना नंबर.९ सन-२०२५-२०२६'!F693+'नमुना नंबर.९ सन-२०२५-२०२६'!I693+'नमुना नंबर.९ सन-२०२५-२०२६'!L693+'नमुना नंबर.९ सन-२०२५-२०२६'!O693</f>
        <v>889.28263940520458</v>
      </c>
      <c r="Z598" s="34"/>
      <c r="AA598" s="34"/>
      <c r="AB598" s="34"/>
      <c r="AC598" s="34"/>
      <c r="AD598" s="34"/>
      <c r="AE598" s="106"/>
      <c r="AF598" s="114"/>
      <c r="AG598" s="10">
        <f t="shared" si="73"/>
        <v>16458</v>
      </c>
      <c r="AH598" s="16">
        <f>'नमुना नंबर.९ सन-२०२५-२०२६'!I693+0</f>
        <v>0</v>
      </c>
      <c r="AI598" s="16">
        <f>'नमुना नंबर.९ सन-२०२५-२०२६'!F693+0</f>
        <v>889.28263940520458</v>
      </c>
      <c r="AJ598" s="10">
        <f>'नमुना नंबर.९ सन-२०२५-२०२६'!I693+0</f>
        <v>0</v>
      </c>
      <c r="AK598" s="10">
        <f>'नमुना नंबर.९ सन-२०२५-२०२६'!I693+0</f>
        <v>0</v>
      </c>
      <c r="AL598" s="10">
        <f>'नमुना नंबर.९ सन-२०२५-२०२६'!O693+0</f>
        <v>0</v>
      </c>
      <c r="AM598" s="16">
        <f t="shared" si="74"/>
        <v>889.28263940520458</v>
      </c>
    </row>
    <row r="599" spans="1:44" ht="75" customHeight="1">
      <c r="B599" s="2">
        <v>175</v>
      </c>
      <c r="C599" s="31" t="s">
        <v>6</v>
      </c>
      <c r="D599" s="32"/>
      <c r="G599" s="151" t="s">
        <v>7</v>
      </c>
      <c r="H599" s="84" t="s">
        <v>221</v>
      </c>
      <c r="I599" s="2">
        <v>2012</v>
      </c>
      <c r="J599" s="33">
        <v>21</v>
      </c>
      <c r="K599" s="33">
        <v>32</v>
      </c>
      <c r="L599" s="34">
        <f t="shared" si="69"/>
        <v>672</v>
      </c>
      <c r="M599" s="35">
        <f t="shared" si="70"/>
        <v>62.45353159851301</v>
      </c>
      <c r="N599" s="34">
        <v>750</v>
      </c>
      <c r="O599" s="2">
        <v>15708</v>
      </c>
      <c r="P599" s="35">
        <f t="shared" si="71"/>
        <v>1027860.2230483271</v>
      </c>
      <c r="Q599" s="37">
        <v>0.95</v>
      </c>
      <c r="R599" s="35">
        <v>1</v>
      </c>
      <c r="S599" s="35">
        <f t="shared" si="72"/>
        <v>976467.21189591079</v>
      </c>
      <c r="T599" s="89">
        <v>0.85</v>
      </c>
      <c r="Y599" s="35">
        <f>'नमुना नंबर.९ सन-२०२५-२०२६'!F694+'नमुना नंबर.९ सन-२०२५-२०२६'!I694+'नमुना नंबर.९ सन-२०२५-२०२६'!L694+'नमुना नंबर.९ सन-२०२५-२०२६'!O694</f>
        <v>3139.9971301115243</v>
      </c>
      <c r="Z599" s="34"/>
      <c r="AA599" s="34"/>
      <c r="AB599" s="34"/>
      <c r="AC599" s="34"/>
      <c r="AD599" s="34"/>
      <c r="AE599" s="106"/>
      <c r="AF599" s="114"/>
      <c r="AG599" s="10">
        <f t="shared" si="73"/>
        <v>16458</v>
      </c>
      <c r="AH599" s="16">
        <f>'नमुना नंबर.९ सन-२०२५-२०२६'!I694+0</f>
        <v>30</v>
      </c>
      <c r="AI599" s="16">
        <f>'नमुना नंबर.९ सन-२०२५-२०२६'!F694+0</f>
        <v>829.99713011152414</v>
      </c>
      <c r="AJ599" s="10">
        <f>'नमुना नंबर.९ सन-२०२५-२०२६'!I694+0</f>
        <v>30</v>
      </c>
      <c r="AK599" s="10">
        <f>'नमुना नंबर.९ सन-२०२५-२०२६'!I694+0</f>
        <v>30</v>
      </c>
      <c r="AL599" s="10">
        <f>'नमुना नंबर.९ सन-२०२५-२०२६'!O694+0</f>
        <v>2250</v>
      </c>
      <c r="AM599" s="16">
        <f t="shared" si="74"/>
        <v>3139.9971301115243</v>
      </c>
    </row>
    <row r="600" spans="1:44" ht="75" customHeight="1">
      <c r="B600" s="2">
        <v>132</v>
      </c>
      <c r="C600" s="31" t="s">
        <v>6</v>
      </c>
      <c r="D600" s="32"/>
      <c r="G600" s="151" t="s">
        <v>7</v>
      </c>
      <c r="H600" s="84" t="s">
        <v>198</v>
      </c>
      <c r="I600" s="2">
        <v>2015</v>
      </c>
      <c r="J600" s="33">
        <v>15</v>
      </c>
      <c r="K600" s="33">
        <v>20</v>
      </c>
      <c r="L600" s="34">
        <f t="shared" si="69"/>
        <v>300</v>
      </c>
      <c r="M600" s="35">
        <f t="shared" si="70"/>
        <v>27.881040892193308</v>
      </c>
      <c r="N600" s="34">
        <v>750</v>
      </c>
      <c r="O600" s="2">
        <v>15708</v>
      </c>
      <c r="P600" s="35">
        <f t="shared" si="71"/>
        <v>458866.17100371746</v>
      </c>
      <c r="Q600" s="37">
        <v>1</v>
      </c>
      <c r="R600" s="35">
        <v>1</v>
      </c>
      <c r="S600" s="35">
        <f t="shared" si="72"/>
        <v>458866.17100371746</v>
      </c>
      <c r="T600" s="89">
        <v>0.85</v>
      </c>
      <c r="Y600" s="35">
        <f>'नमुना नंबर.९ सन-२०२५-२०२६'!F695+'नमुना नंबर.९ सन-२०२५-२०२६'!I695+'नमुना नंबर.९ सन-२०२५-२०२६'!L695+'नमुना नंबर.९ सन-२०२५-२०२६'!O695</f>
        <v>1200.0362453531598</v>
      </c>
      <c r="Z600" s="34"/>
      <c r="AA600" s="34"/>
      <c r="AB600" s="34"/>
      <c r="AC600" s="34"/>
      <c r="AD600" s="34"/>
      <c r="AE600" s="108" t="s">
        <v>1130</v>
      </c>
      <c r="AF600" s="116"/>
      <c r="AG600" s="11">
        <f t="shared" si="73"/>
        <v>16458</v>
      </c>
      <c r="AH600" s="12">
        <f>'नमुना नंबर.९ सन-२०२५-२०२६'!I695+0</f>
        <v>30</v>
      </c>
      <c r="AI600" s="12">
        <f>'नमुना नंबर.९ सन-२०२५-२०२६'!F695+0</f>
        <v>390.03624535315981</v>
      </c>
      <c r="AJ600" s="11">
        <f>'नमुना नंबर.९ सन-२०२५-२०२६'!I695+0</f>
        <v>30</v>
      </c>
      <c r="AK600" s="11">
        <f>'नमुना नंबर.९ सन-२०२५-२०२६'!I695+0</f>
        <v>30</v>
      </c>
      <c r="AL600" s="11">
        <f>'नमुना नंबर.९ सन-२०२५-२०२६'!O695+0</f>
        <v>750</v>
      </c>
      <c r="AM600" s="12">
        <f t="shared" si="74"/>
        <v>1200.0362453531598</v>
      </c>
      <c r="AN600" s="11"/>
      <c r="AO600" s="11"/>
      <c r="AP600" s="11"/>
      <c r="AQ600" s="11"/>
      <c r="AR600" s="11"/>
    </row>
    <row r="601" spans="1:44" ht="75" customHeight="1">
      <c r="B601" s="2">
        <v>483</v>
      </c>
      <c r="C601" s="31" t="s">
        <v>92</v>
      </c>
      <c r="D601" s="32"/>
      <c r="H601" s="83" t="s">
        <v>850</v>
      </c>
      <c r="I601" s="2">
        <v>2022</v>
      </c>
      <c r="J601" s="33">
        <v>18</v>
      </c>
      <c r="K601" s="33">
        <v>18</v>
      </c>
      <c r="L601" s="34">
        <f t="shared" si="69"/>
        <v>324</v>
      </c>
      <c r="M601" s="35">
        <f t="shared" si="70"/>
        <v>30.111524163568774</v>
      </c>
      <c r="N601" s="34">
        <v>750</v>
      </c>
      <c r="O601" s="2">
        <v>15708</v>
      </c>
      <c r="P601" s="77">
        <f t="shared" si="71"/>
        <v>495575.46468401491</v>
      </c>
      <c r="Q601" s="37">
        <v>1</v>
      </c>
      <c r="R601" s="72">
        <v>1</v>
      </c>
      <c r="S601" s="77">
        <f t="shared" si="72"/>
        <v>495575.46468401491</v>
      </c>
      <c r="T601" s="89">
        <v>0.85</v>
      </c>
      <c r="Y601" s="35">
        <f>'नमुना नंबर.९ सन-२०२५-२०२६'!F696+'नमुना नंबर.९ सन-२०२५-२०२६'!I696+'नमुना नंबर.९ सन-२०२५-२०२६'!L696+'नमुना नंबर.९ सन-२०२५-२०२६'!O696</f>
        <v>681.23914498141266</v>
      </c>
      <c r="Z601" s="34"/>
      <c r="AA601" s="34"/>
      <c r="AB601" s="34"/>
      <c r="AC601" s="34"/>
      <c r="AD601" s="34"/>
      <c r="AE601" s="108" t="s">
        <v>1007</v>
      </c>
      <c r="AF601" s="114"/>
      <c r="AG601" s="10">
        <f t="shared" si="73"/>
        <v>16458</v>
      </c>
      <c r="AH601" s="16">
        <f>'नमुना नंबर.९ सन-२०२५-२०२६'!I696+0</f>
        <v>30</v>
      </c>
      <c r="AI601" s="16">
        <f>'नमुना नंबर.९ सन-२०२५-२०२६'!F696+0</f>
        <v>421.23914498141266</v>
      </c>
      <c r="AJ601" s="10">
        <f>'नमुना नंबर.९ सन-२०२५-२०२६'!I696+0</f>
        <v>30</v>
      </c>
      <c r="AK601" s="10">
        <f>'नमुना नंबर.९ सन-२०२५-२०२६'!I696+0</f>
        <v>30</v>
      </c>
      <c r="AL601" s="10">
        <f>'नमुना नंबर.९ सन-२०२५-२०२६'!O696+0</f>
        <v>200</v>
      </c>
      <c r="AM601" s="16">
        <f t="shared" si="74"/>
        <v>681.23914498141266</v>
      </c>
    </row>
    <row r="602" spans="1:44" ht="75" customHeight="1">
      <c r="B602" s="2">
        <v>134</v>
      </c>
      <c r="C602" s="31" t="s">
        <v>6</v>
      </c>
      <c r="D602" s="32"/>
      <c r="G602" s="84" t="s">
        <v>7</v>
      </c>
      <c r="H602" s="84" t="s">
        <v>199</v>
      </c>
      <c r="I602" s="2">
        <v>2006</v>
      </c>
      <c r="J602" s="33">
        <v>27</v>
      </c>
      <c r="K602" s="33">
        <v>28</v>
      </c>
      <c r="L602" s="34">
        <f t="shared" si="69"/>
        <v>756</v>
      </c>
      <c r="M602" s="35">
        <f t="shared" si="70"/>
        <v>70.260223048327134</v>
      </c>
      <c r="N602" s="34">
        <v>750</v>
      </c>
      <c r="O602" s="2">
        <v>15708</v>
      </c>
      <c r="P602" s="35">
        <f t="shared" ref="P602:P637" si="75">M602*AG602</f>
        <v>1156342.750929368</v>
      </c>
      <c r="Q602" s="37">
        <v>0.8</v>
      </c>
      <c r="R602" s="35">
        <v>1</v>
      </c>
      <c r="S602" s="35">
        <f t="shared" ref="S602:S633" si="76">M602*AG602*Q602*R602</f>
        <v>925074.20074349444</v>
      </c>
      <c r="T602" s="89">
        <v>0.85</v>
      </c>
      <c r="Y602" s="35">
        <f>'नमुना नंबर.९ सन-२०२५-२०२६'!F697+'नमुना नंबर.९ सन-२०२५-२०२६'!I697+'नमुना नंबर.९ सन-२०२५-२०२६'!L697+'नमुना नंबर.९ सन-२०२५-२०२६'!O697</f>
        <v>1616.3130706319703</v>
      </c>
      <c r="Z602" s="34"/>
      <c r="AA602" s="34"/>
      <c r="AB602" s="34"/>
      <c r="AC602" s="34"/>
      <c r="AD602" s="34"/>
      <c r="AE602" s="106"/>
      <c r="AF602" s="116"/>
      <c r="AG602" s="11">
        <f t="shared" ref="AG602:AG637" si="77">SUM(N602:O602)</f>
        <v>16458</v>
      </c>
      <c r="AH602" s="12">
        <f>'नमुना नंबर.९ सन-२०२५-२०२६'!I697+0</f>
        <v>40</v>
      </c>
      <c r="AI602" s="12">
        <f>'नमुना नंबर.९ सन-२०२५-२०२६'!F697+0</f>
        <v>786.31307063197028</v>
      </c>
      <c r="AJ602" s="11">
        <f>'नमुना नंबर.९ सन-२०२५-२०२६'!I697+0</f>
        <v>40</v>
      </c>
      <c r="AK602" s="11">
        <f>'नमुना नंबर.९ सन-२०२५-२०२६'!I697+0</f>
        <v>40</v>
      </c>
      <c r="AL602" s="11">
        <f>'नमुना नंबर.९ सन-२०२५-२०२६'!O697+0</f>
        <v>750</v>
      </c>
      <c r="AM602" s="12">
        <f t="shared" ref="AM602:AM633" si="78">AI602+AJ602+AK602+AL602</f>
        <v>1616.3130706319703</v>
      </c>
      <c r="AN602" s="11"/>
      <c r="AO602" s="11"/>
      <c r="AP602" s="11"/>
      <c r="AQ602" s="11"/>
      <c r="AR602" s="11"/>
    </row>
    <row r="603" spans="1:44" ht="75" customHeight="1">
      <c r="B603" s="2">
        <v>149</v>
      </c>
      <c r="C603" s="31" t="s">
        <v>6</v>
      </c>
      <c r="D603" s="32"/>
      <c r="G603" s="34"/>
      <c r="H603" s="84" t="s">
        <v>178</v>
      </c>
      <c r="I603" s="2">
        <v>2008</v>
      </c>
      <c r="J603" s="33">
        <v>15</v>
      </c>
      <c r="K603" s="33">
        <v>16</v>
      </c>
      <c r="L603" s="34">
        <f t="shared" si="69"/>
        <v>240</v>
      </c>
      <c r="M603" s="35">
        <f t="shared" si="70"/>
        <v>22.304832713754646</v>
      </c>
      <c r="N603" s="34">
        <v>750</v>
      </c>
      <c r="O603" s="2">
        <v>15708</v>
      </c>
      <c r="P603" s="35">
        <f t="shared" si="75"/>
        <v>367092.93680297397</v>
      </c>
      <c r="Q603" s="37">
        <v>0.9</v>
      </c>
      <c r="R603" s="35">
        <v>1</v>
      </c>
      <c r="S603" s="35">
        <f t="shared" si="76"/>
        <v>330383.64312267659</v>
      </c>
      <c r="T603" s="89">
        <v>0.85</v>
      </c>
      <c r="Y603" s="35">
        <f>'नमुना नंबर.९ सन-२०२५-२०२६'!F699+'नमुना नंबर.९ सन-२०२५-२०२६'!I699+'नमुना नंबर.९ सन-२०२५-२०२६'!L699+'नमुना नंबर.९ सन-२०२५-२०२६'!O699</f>
        <v>1070.826096654275</v>
      </c>
      <c r="Z603" s="34"/>
      <c r="AA603" s="34"/>
      <c r="AB603" s="34"/>
      <c r="AC603" s="34"/>
      <c r="AD603" s="34"/>
      <c r="AE603" s="106"/>
      <c r="AF603" s="114"/>
      <c r="AG603" s="10">
        <f t="shared" si="77"/>
        <v>16458</v>
      </c>
      <c r="AH603" s="16">
        <f>'नमुना नंबर.९ सन-२०२५-२०२६'!I699+0</f>
        <v>20</v>
      </c>
      <c r="AI603" s="16">
        <f>'नमुना नंबर.९ सन-२०२५-२०२६'!F699+0</f>
        <v>280.82609665427509</v>
      </c>
      <c r="AJ603" s="10">
        <f>'नमुना नंबर.९ सन-२०२५-२०२६'!I699+0</f>
        <v>20</v>
      </c>
      <c r="AK603" s="10">
        <f>'नमुना नंबर.९ सन-२०२५-२०२६'!I699+0</f>
        <v>20</v>
      </c>
      <c r="AL603" s="10">
        <f>'नमुना नंबर.९ सन-२०२५-२०२६'!O699+0</f>
        <v>750</v>
      </c>
      <c r="AM603" s="16">
        <f t="shared" si="78"/>
        <v>1070.826096654275</v>
      </c>
    </row>
    <row r="604" spans="1:44" ht="75" customHeight="1">
      <c r="B604" s="2"/>
      <c r="C604" s="31" t="s">
        <v>92</v>
      </c>
      <c r="D604" s="32"/>
      <c r="G604" s="151" t="s">
        <v>7</v>
      </c>
      <c r="H604" s="84" t="s">
        <v>337</v>
      </c>
      <c r="I604" s="2">
        <v>1996</v>
      </c>
      <c r="J604" s="33">
        <v>11</v>
      </c>
      <c r="K604" s="33">
        <v>37</v>
      </c>
      <c r="L604" s="34">
        <f t="shared" si="69"/>
        <v>407</v>
      </c>
      <c r="M604" s="35">
        <f t="shared" si="70"/>
        <v>37.825278810408925</v>
      </c>
      <c r="N604" s="34">
        <v>750</v>
      </c>
      <c r="O604" s="2">
        <v>11088</v>
      </c>
      <c r="P604" s="35">
        <f t="shared" si="75"/>
        <v>447775.65055762086</v>
      </c>
      <c r="Q604" s="37">
        <v>0.85</v>
      </c>
      <c r="R604" s="35">
        <v>1</v>
      </c>
      <c r="S604" s="35">
        <f t="shared" si="76"/>
        <v>380609.3029739777</v>
      </c>
      <c r="T604" s="89">
        <v>0.75</v>
      </c>
      <c r="Y604" s="35">
        <f>'नमुना नंबर.९ सन-२०२५-२०२६'!F700+'नमुना नंबर.९ सन-२०२५-२०२६'!I700+'नमुना नंबर.९ सन-२०२५-२०२६'!L700+'नमुना नंबर.९ सन-२०२५-२०२६'!O700</f>
        <v>565.45697723048329</v>
      </c>
      <c r="Z604" s="34"/>
      <c r="AA604" s="34"/>
      <c r="AB604" s="34"/>
      <c r="AC604" s="34"/>
      <c r="AD604" s="34"/>
      <c r="AE604" s="108" t="s">
        <v>1143</v>
      </c>
      <c r="AF604" s="114"/>
      <c r="AG604" s="9">
        <f t="shared" si="77"/>
        <v>11838</v>
      </c>
      <c r="AH604" s="13">
        <f>'नमुना नंबर.९ सन-२०२५-२०२६'!I700+0</f>
        <v>40</v>
      </c>
      <c r="AI604" s="13">
        <f>'नमुना नंबर.९ सन-२०२५-२०२६'!F700+0</f>
        <v>285.45697723048329</v>
      </c>
      <c r="AJ604" s="9">
        <f>'नमुना नंबर.९ सन-२०२५-२०२६'!I700+0</f>
        <v>40</v>
      </c>
      <c r="AK604" s="9">
        <f>'नमुना नंबर.९ सन-२०२५-२०२६'!I700+0</f>
        <v>40</v>
      </c>
      <c r="AL604" s="9">
        <f>'नमुना नंबर.९ सन-२०२५-२०२६'!O700+0</f>
        <v>200</v>
      </c>
      <c r="AM604" s="13">
        <f t="shared" si="78"/>
        <v>565.45697723048329</v>
      </c>
      <c r="AN604" s="9"/>
      <c r="AO604" s="9"/>
      <c r="AP604" s="9"/>
      <c r="AQ604" s="9"/>
      <c r="AR604" s="9"/>
    </row>
    <row r="605" spans="1:44" ht="75" customHeight="1">
      <c r="B605" s="2">
        <v>528</v>
      </c>
      <c r="C605" s="31" t="s">
        <v>92</v>
      </c>
      <c r="D605" s="32"/>
      <c r="H605" s="84" t="s">
        <v>347</v>
      </c>
      <c r="I605" s="2">
        <v>2001</v>
      </c>
      <c r="J605" s="33">
        <v>36</v>
      </c>
      <c r="K605" s="33">
        <v>13</v>
      </c>
      <c r="L605" s="34">
        <f t="shared" si="69"/>
        <v>468</v>
      </c>
      <c r="M605" s="35">
        <f t="shared" si="70"/>
        <v>43.494423791821561</v>
      </c>
      <c r="N605" s="34">
        <v>750</v>
      </c>
      <c r="O605" s="2">
        <v>15708</v>
      </c>
      <c r="P605" s="35">
        <f t="shared" si="75"/>
        <v>715831.22676579922</v>
      </c>
      <c r="Q605" s="37">
        <v>0.8</v>
      </c>
      <c r="R605" s="35">
        <v>1</v>
      </c>
      <c r="S605" s="35">
        <f t="shared" si="76"/>
        <v>572664.98141263938</v>
      </c>
      <c r="T605" s="89">
        <v>0.85</v>
      </c>
      <c r="Y605" s="35">
        <f>'नमुना नंबर.९ सन-२०२५-२०२६'!F701+'नमुना नंबर.९ सन-२०२५-२०२६'!I701+'नमुना नंबर.९ सन-२०२५-२०२६'!L701+'नमुना नंबर.९ सन-२०२५-२०२६'!O701</f>
        <v>746.76523420074341</v>
      </c>
      <c r="Z605" s="34"/>
      <c r="AA605" s="34"/>
      <c r="AB605" s="34"/>
      <c r="AC605" s="34"/>
      <c r="AD605" s="34"/>
      <c r="AE605" s="106"/>
      <c r="AF605" s="117"/>
      <c r="AG605" s="14">
        <f t="shared" si="77"/>
        <v>16458</v>
      </c>
      <c r="AH605" s="15">
        <f>'नमुना नंबर.९ सन-२०२५-२०२६'!I701+0</f>
        <v>30</v>
      </c>
      <c r="AI605" s="15">
        <f>'नमुना नंबर.९ सन-२०२५-२०२६'!F701+0</f>
        <v>486.76523420074341</v>
      </c>
      <c r="AJ605" s="14">
        <f>'नमुना नंबर.९ सन-२०२५-२०२६'!I701+0</f>
        <v>30</v>
      </c>
      <c r="AK605" s="14">
        <f>'नमुना नंबर.९ सन-२०२५-२०२६'!I701+0</f>
        <v>30</v>
      </c>
      <c r="AL605" s="14">
        <f>'नमुना नंबर.९ सन-२०२५-२०२६'!O701+0</f>
        <v>200</v>
      </c>
      <c r="AM605" s="15">
        <f t="shared" si="78"/>
        <v>746.76523420074341</v>
      </c>
      <c r="AN605" s="14"/>
      <c r="AO605" s="14"/>
      <c r="AP605" s="14"/>
      <c r="AQ605" s="14"/>
      <c r="AR605" s="14"/>
    </row>
    <row r="606" spans="1:44" ht="75" customHeight="1">
      <c r="B606" s="2">
        <v>17</v>
      </c>
      <c r="C606" s="31" t="s">
        <v>6</v>
      </c>
      <c r="D606" s="32"/>
      <c r="G606" s="151" t="s">
        <v>7</v>
      </c>
      <c r="H606" s="84" t="s">
        <v>389</v>
      </c>
      <c r="I606" s="2">
        <v>2006</v>
      </c>
      <c r="J606" s="33">
        <v>28</v>
      </c>
      <c r="K606" s="33">
        <v>24</v>
      </c>
      <c r="L606" s="34">
        <f t="shared" si="69"/>
        <v>672</v>
      </c>
      <c r="M606" s="35">
        <f t="shared" si="70"/>
        <v>62.45353159851301</v>
      </c>
      <c r="N606" s="34">
        <v>750</v>
      </c>
      <c r="O606" s="2">
        <v>15708</v>
      </c>
      <c r="P606" s="35">
        <f t="shared" si="75"/>
        <v>1027860.2230483271</v>
      </c>
      <c r="Q606" s="37">
        <v>0.8</v>
      </c>
      <c r="R606" s="35">
        <v>1</v>
      </c>
      <c r="S606" s="35">
        <f t="shared" si="76"/>
        <v>822288.17843866174</v>
      </c>
      <c r="T606" s="89">
        <v>0.85</v>
      </c>
      <c r="Y606" s="35">
        <f>'नमुना नंबर.९ सन-२०२५-२०२६'!F702+'नमुना नंबर.९ सन-२०२५-२०२६'!I702+'नमुना नंबर.९ सन-२०२५-२०२६'!L702+'नमुना नंबर.९ सन-२०२५-२०२६'!O702</f>
        <v>1508.9449516728623</v>
      </c>
      <c r="Z606" s="34"/>
      <c r="AA606" s="34"/>
      <c r="AB606" s="34"/>
      <c r="AC606" s="34"/>
      <c r="AD606" s="34"/>
      <c r="AE606" s="106"/>
      <c r="AF606" s="114"/>
      <c r="AG606" s="10">
        <f t="shared" si="77"/>
        <v>16458</v>
      </c>
      <c r="AH606" s="16">
        <f>'नमुना नंबर.९ सन-२०२५-२०२६'!I702+0</f>
        <v>30</v>
      </c>
      <c r="AI606" s="16">
        <f>'नमुना नंबर.९ सन-२०२५-२०२६'!F702+0</f>
        <v>698.94495167286243</v>
      </c>
      <c r="AJ606" s="10">
        <f>'नमुना नंबर.९ सन-२०२५-२०२६'!I702+0</f>
        <v>30</v>
      </c>
      <c r="AK606" s="10">
        <f>'नमुना नंबर.९ सन-२०२५-२०२६'!I702+0</f>
        <v>30</v>
      </c>
      <c r="AL606" s="10">
        <f>'नमुना नंबर.९ सन-२०२५-२०२६'!O702+0</f>
        <v>750</v>
      </c>
      <c r="AM606" s="16">
        <f t="shared" si="78"/>
        <v>1508.9449516728623</v>
      </c>
    </row>
    <row r="607" spans="1:44" s="22" customFormat="1" ht="75" customHeight="1">
      <c r="A607"/>
      <c r="B607" s="2">
        <v>242</v>
      </c>
      <c r="C607" s="31" t="s">
        <v>6</v>
      </c>
      <c r="D607" s="32"/>
      <c r="G607" s="34"/>
      <c r="H607" s="84" t="s">
        <v>250</v>
      </c>
      <c r="I607" s="2">
        <v>2010</v>
      </c>
      <c r="J607" s="33">
        <v>21</v>
      </c>
      <c r="K607" s="33">
        <v>21</v>
      </c>
      <c r="L607" s="34">
        <f t="shared" si="69"/>
        <v>441</v>
      </c>
      <c r="M607" s="35">
        <f t="shared" si="70"/>
        <v>40.985130111524164</v>
      </c>
      <c r="N607" s="34">
        <v>750</v>
      </c>
      <c r="O607" s="2">
        <v>11088</v>
      </c>
      <c r="P607" s="35">
        <f t="shared" si="75"/>
        <v>485181.97026022302</v>
      </c>
      <c r="Q607" s="37">
        <v>0.9</v>
      </c>
      <c r="R607" s="35">
        <v>1</v>
      </c>
      <c r="S607" s="35">
        <f t="shared" si="76"/>
        <v>436663.77323420072</v>
      </c>
      <c r="T607" s="89">
        <v>0.75</v>
      </c>
      <c r="Y607" s="35">
        <f>'नमुना नंबर.९ सन-२०२५-२०२६'!F703+'नमुना नंबर.९ सन-२०२५-२०२६'!I703+'नमुना नंबर.९ सन-२०२५-२०२६'!L703+'नमुना नंबर.९ सन-२०२५-२०२६'!O703</f>
        <v>1137.4978299256504</v>
      </c>
      <c r="Z607" s="34"/>
      <c r="AA607" s="34"/>
      <c r="AB607" s="34"/>
      <c r="AC607" s="34"/>
      <c r="AD607" s="34"/>
      <c r="AE607" s="106"/>
      <c r="AF607" s="114"/>
      <c r="AG607" s="10">
        <f t="shared" si="77"/>
        <v>11838</v>
      </c>
      <c r="AH607" s="16">
        <f>'नमुना नंबर.९ सन-२०२५-२०२६'!I703+0</f>
        <v>30</v>
      </c>
      <c r="AI607" s="16">
        <f>'नमुना नंबर.९ सन-२०२५-२०२६'!F703+0</f>
        <v>327.49782992565054</v>
      </c>
      <c r="AJ607" s="10">
        <f>'नमुना नंबर.९ सन-२०२५-२०२६'!I703+0</f>
        <v>30</v>
      </c>
      <c r="AK607" s="10">
        <f>'नमुना नंबर.९ सन-२०२५-२०२६'!I703+0</f>
        <v>30</v>
      </c>
      <c r="AL607" s="10">
        <f>'नमुना नंबर.९ सन-२०२५-२०२६'!O703+0</f>
        <v>750</v>
      </c>
      <c r="AM607" s="16">
        <f t="shared" si="78"/>
        <v>1137.4978299256504</v>
      </c>
      <c r="AN607"/>
      <c r="AO607"/>
      <c r="AP607"/>
      <c r="AQ607"/>
      <c r="AR607"/>
    </row>
    <row r="608" spans="1:44" ht="75" customHeight="1">
      <c r="B608" s="2">
        <v>485</v>
      </c>
      <c r="C608" s="31" t="s">
        <v>92</v>
      </c>
      <c r="D608" s="32"/>
      <c r="G608" s="151" t="s">
        <v>7</v>
      </c>
      <c r="H608" s="84" t="s">
        <v>342</v>
      </c>
      <c r="I608" s="2">
        <v>1998</v>
      </c>
      <c r="J608" s="33">
        <v>17</v>
      </c>
      <c r="K608" s="33">
        <v>37</v>
      </c>
      <c r="L608" s="34">
        <f t="shared" si="69"/>
        <v>629</v>
      </c>
      <c r="M608" s="35">
        <f t="shared" si="70"/>
        <v>58.457249070631974</v>
      </c>
      <c r="N608" s="34">
        <v>750</v>
      </c>
      <c r="O608" s="2">
        <v>15708</v>
      </c>
      <c r="P608" s="35">
        <f t="shared" si="75"/>
        <v>962089.40520446107</v>
      </c>
      <c r="Q608" s="37">
        <v>0.7</v>
      </c>
      <c r="R608" s="35">
        <v>1</v>
      </c>
      <c r="S608" s="35">
        <f t="shared" si="76"/>
        <v>673462.58364312269</v>
      </c>
      <c r="T608" s="89">
        <v>0.85</v>
      </c>
      <c r="Y608" s="35">
        <f>'नमुना नंबर.९ सन-२०२५-२०२६'!F704+'नमुना नंबर.९ सन-२०२५-२०२६'!I704+'नमुना नंबर.९ सन-२०२५-२०२६'!L704+'नमुना नंबर.९ सन-२०२५-२०२६'!O704</f>
        <v>832.44319609665422</v>
      </c>
      <c r="Z608" s="34"/>
      <c r="AA608" s="34"/>
      <c r="AB608" s="34"/>
      <c r="AC608" s="34"/>
      <c r="AD608" s="34"/>
      <c r="AE608" s="106"/>
      <c r="AF608" s="117"/>
      <c r="AG608" s="14">
        <f t="shared" si="77"/>
        <v>16458</v>
      </c>
      <c r="AH608" s="15">
        <f>'नमुना नंबर.९ सन-२०२५-२०२६'!I704+0</f>
        <v>30</v>
      </c>
      <c r="AI608" s="15">
        <f>'नमुना नंबर.९ सन-२०२५-२०२६'!F704+0</f>
        <v>572.44319609665422</v>
      </c>
      <c r="AJ608" s="14">
        <f>'नमुना नंबर.९ सन-२०२५-२०२६'!I704+0</f>
        <v>30</v>
      </c>
      <c r="AK608" s="14">
        <f>'नमुना नंबर.९ सन-२०२५-२०२६'!I704+0</f>
        <v>30</v>
      </c>
      <c r="AL608" s="14">
        <f>'नमुना नंबर.९ सन-२०२५-२०२६'!O704+0</f>
        <v>200</v>
      </c>
      <c r="AM608" s="15">
        <f t="shared" si="78"/>
        <v>832.44319609665422</v>
      </c>
      <c r="AN608" s="14"/>
      <c r="AO608" s="14"/>
      <c r="AP608" s="14"/>
      <c r="AQ608" s="14"/>
      <c r="AR608" s="14"/>
    </row>
    <row r="609" spans="1:44" ht="75" customHeight="1">
      <c r="B609" s="2">
        <v>399</v>
      </c>
      <c r="C609" s="31" t="s">
        <v>6</v>
      </c>
      <c r="D609" s="32"/>
      <c r="G609" s="84" t="s">
        <v>7</v>
      </c>
      <c r="H609" s="84" t="s">
        <v>310</v>
      </c>
      <c r="I609" s="2">
        <v>2010</v>
      </c>
      <c r="J609" s="33">
        <v>18</v>
      </c>
      <c r="K609" s="33">
        <v>20</v>
      </c>
      <c r="L609" s="34">
        <f t="shared" si="69"/>
        <v>360</v>
      </c>
      <c r="M609" s="35">
        <f t="shared" si="70"/>
        <v>33.457249070631974</v>
      </c>
      <c r="N609" s="34">
        <v>750</v>
      </c>
      <c r="O609" s="2">
        <v>15708</v>
      </c>
      <c r="P609" s="35">
        <f t="shared" si="75"/>
        <v>550639.40520446107</v>
      </c>
      <c r="Q609" s="37">
        <v>0.9</v>
      </c>
      <c r="R609" s="35">
        <v>1</v>
      </c>
      <c r="S609" s="35">
        <f t="shared" si="76"/>
        <v>495575.46468401497</v>
      </c>
      <c r="T609" s="89">
        <v>0.85</v>
      </c>
      <c r="Y609" s="35">
        <f>'नमुना नंबर.९ सन-२०२५-२०२६'!F706+'नमुना नंबर.९ सन-२०२५-२०२६'!I706+'नमुना नंबर.९ सन-२०२५-२०२६'!L706+'नमुना नंबर.९ सन-२०२५-२०२६'!O706</f>
        <v>1231.2391449814127</v>
      </c>
      <c r="Z609" s="34"/>
      <c r="AA609" s="34"/>
      <c r="AB609" s="34"/>
      <c r="AC609" s="34"/>
      <c r="AD609" s="34"/>
      <c r="AE609" s="106"/>
      <c r="AF609" s="114"/>
      <c r="AG609" s="10">
        <f t="shared" si="77"/>
        <v>16458</v>
      </c>
      <c r="AH609" s="16">
        <f>'नमुना नंबर.९ सन-२०२५-२०२६'!I706+0</f>
        <v>30</v>
      </c>
      <c r="AI609" s="16">
        <f>'नमुना नंबर.९ सन-२०२५-२०२६'!F706+0</f>
        <v>421.23914498141272</v>
      </c>
      <c r="AJ609" s="10">
        <f>'नमुना नंबर.९ सन-२०२५-२०२६'!I706+0</f>
        <v>30</v>
      </c>
      <c r="AK609" s="10">
        <f>'नमुना नंबर.९ सन-२०२५-२०२६'!I706+0</f>
        <v>30</v>
      </c>
      <c r="AL609" s="10">
        <f>'नमुना नंबर.९ सन-२०२५-२०२६'!O706+0</f>
        <v>750</v>
      </c>
      <c r="AM609" s="16">
        <f t="shared" si="78"/>
        <v>1231.2391449814127</v>
      </c>
    </row>
    <row r="610" spans="1:44" s="22" customFormat="1" ht="75" customHeight="1">
      <c r="A610"/>
      <c r="B610" s="2"/>
      <c r="C610" s="31" t="s">
        <v>6</v>
      </c>
      <c r="D610" s="32"/>
      <c r="G610" s="34"/>
      <c r="H610" s="84" t="s">
        <v>1109</v>
      </c>
      <c r="I610" s="2">
        <v>2025</v>
      </c>
      <c r="J610" s="33">
        <v>16</v>
      </c>
      <c r="K610" s="33">
        <v>21</v>
      </c>
      <c r="L610" s="34">
        <f t="shared" si="69"/>
        <v>336</v>
      </c>
      <c r="M610" s="35">
        <f t="shared" si="70"/>
        <v>31.226765799256505</v>
      </c>
      <c r="N610" s="34">
        <v>750</v>
      </c>
      <c r="O610" s="2">
        <v>15708</v>
      </c>
      <c r="P610" s="35">
        <f t="shared" si="75"/>
        <v>513930.11152416357</v>
      </c>
      <c r="Q610" s="37">
        <v>1</v>
      </c>
      <c r="R610" s="35">
        <v>1</v>
      </c>
      <c r="S610" s="35">
        <f t="shared" si="76"/>
        <v>513930.11152416357</v>
      </c>
      <c r="T610" s="89">
        <v>0.85</v>
      </c>
      <c r="Y610" s="35">
        <f>'नमुना नंबर.९ सन-२०२५-२०२६'!F707+'नमुना नंबर.९ सन-२०२५-२०२६'!I707+'नमुना नंबर.९ सन-२०२५-२०२६'!L707+'नमुना नंबर.९ सन-२०२५-२०२६'!O707</f>
        <v>1996.8405947955389</v>
      </c>
      <c r="Z610" s="34"/>
      <c r="AA610" s="34"/>
      <c r="AB610" s="34"/>
      <c r="AC610" s="34"/>
      <c r="AD610" s="34"/>
      <c r="AE610" s="108" t="s">
        <v>1164</v>
      </c>
      <c r="AF610" s="114"/>
      <c r="AG610" s="9">
        <f t="shared" si="77"/>
        <v>16458</v>
      </c>
      <c r="AH610" s="13">
        <f>'नमुना नंबर.९ सन-२०२५-२०२६'!I707+0</f>
        <v>30</v>
      </c>
      <c r="AI610" s="13">
        <f>'नमुना नंबर.९ सन-२०२५-२०२६'!F707+0</f>
        <v>436.840594795539</v>
      </c>
      <c r="AJ610" s="9">
        <f>'नमुना नंबर.९ सन-२०२५-२०२६'!I707+0</f>
        <v>30</v>
      </c>
      <c r="AK610" s="9">
        <f>'नमुना नंबर.९ सन-२०२५-२०२६'!I707+0</f>
        <v>30</v>
      </c>
      <c r="AL610" s="9">
        <f>'नमुना नंबर.९ सन-२०२५-२०२६'!O707+0</f>
        <v>1500</v>
      </c>
      <c r="AM610" s="13">
        <f t="shared" si="78"/>
        <v>1996.8405947955389</v>
      </c>
      <c r="AN610" s="9"/>
      <c r="AO610" s="9"/>
      <c r="AP610" s="9"/>
      <c r="AQ610" s="9"/>
      <c r="AR610" s="9"/>
    </row>
    <row r="611" spans="1:44" ht="75" customHeight="1">
      <c r="B611" s="2">
        <v>206</v>
      </c>
      <c r="C611" s="31" t="s">
        <v>6</v>
      </c>
      <c r="D611" s="32"/>
      <c r="H611" s="84" t="s">
        <v>1196</v>
      </c>
      <c r="I611" s="2">
        <v>2025</v>
      </c>
      <c r="J611" s="33">
        <v>23</v>
      </c>
      <c r="K611" s="33">
        <v>15</v>
      </c>
      <c r="L611" s="34">
        <f t="shared" si="69"/>
        <v>345</v>
      </c>
      <c r="M611" s="35">
        <f t="shared" si="70"/>
        <v>32.063197026022308</v>
      </c>
      <c r="N611" s="34">
        <v>750</v>
      </c>
      <c r="O611" s="2">
        <v>15708</v>
      </c>
      <c r="P611" s="35">
        <f t="shared" si="75"/>
        <v>527696.0966542752</v>
      </c>
      <c r="Q611" s="37">
        <v>1</v>
      </c>
      <c r="R611" s="35">
        <v>1</v>
      </c>
      <c r="S611" s="35">
        <f t="shared" si="76"/>
        <v>527696.0966542752</v>
      </c>
      <c r="T611" s="89">
        <v>0.85</v>
      </c>
      <c r="Y611" s="35">
        <f>'नमुना नंबर.९ सन-२०२५-२०२६'!F708+'नमुना नंबर.९ सन-२०२५-२०२६'!I708+'नमुना नंबर.९ सन-२०२५-२०२६'!L708+'नमुना नंबर.९ सन-२०२५-२०२६'!O708</f>
        <v>1258.5416821561339</v>
      </c>
      <c r="Z611" s="34"/>
      <c r="AA611" s="34"/>
      <c r="AB611" s="34"/>
      <c r="AC611" s="34"/>
      <c r="AD611" s="34"/>
      <c r="AE611" s="106"/>
      <c r="AF611" s="117"/>
      <c r="AG611" s="14">
        <f t="shared" si="77"/>
        <v>16458</v>
      </c>
      <c r="AH611" s="15">
        <f>'नमुना नंबर.९ सन-२०२५-२०२६'!I708+0</f>
        <v>30</v>
      </c>
      <c r="AI611" s="15">
        <f>'नमुना नंबर.९ सन-२०२५-२०२६'!F708+0</f>
        <v>448.54168215613385</v>
      </c>
      <c r="AJ611" s="14">
        <f>'नमुना नंबर.९ सन-२०२५-२०२६'!I708+0</f>
        <v>30</v>
      </c>
      <c r="AK611" s="14">
        <f>'नमुना नंबर.९ सन-२०२५-२०२६'!I708+0</f>
        <v>30</v>
      </c>
      <c r="AL611" s="14">
        <f>'नमुना नंबर.९ सन-२०२५-२०२६'!O708+0</f>
        <v>750</v>
      </c>
      <c r="AM611" s="15">
        <f t="shared" si="78"/>
        <v>1258.5416821561339</v>
      </c>
      <c r="AN611" s="14"/>
      <c r="AO611" s="14"/>
      <c r="AP611" s="14"/>
      <c r="AQ611" s="14"/>
      <c r="AR611" s="14"/>
    </row>
    <row r="612" spans="1:44" ht="89.45" customHeight="1">
      <c r="B612" s="2">
        <v>268</v>
      </c>
      <c r="C612" s="31" t="s">
        <v>6</v>
      </c>
      <c r="D612" s="32"/>
      <c r="G612" s="151" t="s">
        <v>7</v>
      </c>
      <c r="H612" s="84" t="s">
        <v>267</v>
      </c>
      <c r="I612" s="2">
        <v>2001</v>
      </c>
      <c r="J612" s="33">
        <v>20</v>
      </c>
      <c r="K612" s="33">
        <v>20</v>
      </c>
      <c r="L612" s="34">
        <f t="shared" si="69"/>
        <v>400</v>
      </c>
      <c r="M612" s="35">
        <f t="shared" si="70"/>
        <v>37.174721189591082</v>
      </c>
      <c r="N612" s="34">
        <v>750</v>
      </c>
      <c r="O612" s="2">
        <v>15708</v>
      </c>
      <c r="P612" s="35">
        <f t="shared" si="75"/>
        <v>611821.56133828999</v>
      </c>
      <c r="Q612" s="37">
        <v>0.8</v>
      </c>
      <c r="R612" s="35">
        <v>1</v>
      </c>
      <c r="S612" s="35">
        <f t="shared" si="76"/>
        <v>489457.24907063204</v>
      </c>
      <c r="T612" s="89">
        <v>0.85</v>
      </c>
      <c r="Y612" s="35">
        <f>'नमुना नंबर.९ सन-२०२५-२०२६'!F709+'नमुना नंबर.९ सन-२०२५-२०२६'!I709+'नमुना नंबर.९ सन-२०२५-२०२६'!L709+'नमुना नंबर.९ सन-२०२५-२०२६'!O709</f>
        <v>1226.0386617100371</v>
      </c>
      <c r="Z612" s="34"/>
      <c r="AA612" s="34"/>
      <c r="AB612" s="34"/>
      <c r="AC612" s="34"/>
      <c r="AD612" s="34"/>
      <c r="AE612" s="106"/>
      <c r="AF612" s="114"/>
      <c r="AG612" s="9">
        <f t="shared" si="77"/>
        <v>16458</v>
      </c>
      <c r="AH612" s="13">
        <f>'नमुना नंबर.९ सन-२०२५-२०२६'!I709+0</f>
        <v>30</v>
      </c>
      <c r="AI612" s="13">
        <f>'नमुना नंबर.९ सन-२०२५-२०२६'!F709+0</f>
        <v>416.03866171003722</v>
      </c>
      <c r="AJ612" s="9">
        <f>'नमुना नंबर.९ सन-२०२५-२०२६'!I709+0</f>
        <v>30</v>
      </c>
      <c r="AK612" s="9">
        <f>'नमुना नंबर.९ सन-२०२५-२०२६'!I709+0</f>
        <v>30</v>
      </c>
      <c r="AL612" s="9">
        <f>'नमुना नंबर.९ सन-२०२५-२०२६'!O709+0</f>
        <v>750</v>
      </c>
      <c r="AM612" s="13">
        <f t="shared" si="78"/>
        <v>1226.0386617100371</v>
      </c>
      <c r="AN612" s="9"/>
      <c r="AO612" s="9"/>
      <c r="AP612" s="9"/>
      <c r="AQ612" s="9"/>
      <c r="AR612" s="9"/>
    </row>
    <row r="613" spans="1:44" ht="81.599999999999994" customHeight="1">
      <c r="B613" s="2">
        <v>668</v>
      </c>
      <c r="C613" s="31" t="s">
        <v>6</v>
      </c>
      <c r="D613" s="84" t="s">
        <v>1012</v>
      </c>
      <c r="H613" s="84" t="s">
        <v>836</v>
      </c>
      <c r="I613" s="36">
        <v>2024</v>
      </c>
      <c r="J613" s="36">
        <v>20</v>
      </c>
      <c r="K613" s="36">
        <v>20</v>
      </c>
      <c r="L613" s="76">
        <f t="shared" si="69"/>
        <v>400</v>
      </c>
      <c r="M613" s="75">
        <f t="shared" si="70"/>
        <v>37.174721189591082</v>
      </c>
      <c r="N613" s="36">
        <v>750</v>
      </c>
      <c r="O613" s="2">
        <v>15708</v>
      </c>
      <c r="P613" s="77">
        <f t="shared" si="75"/>
        <v>611821.56133828999</v>
      </c>
      <c r="Q613" s="78">
        <v>1</v>
      </c>
      <c r="R613" s="77">
        <v>1</v>
      </c>
      <c r="S613" s="77">
        <f t="shared" si="76"/>
        <v>611821.56133828999</v>
      </c>
      <c r="T613" s="89">
        <v>0.85</v>
      </c>
      <c r="Y613" s="75">
        <f>'नमुना नंबर.९ सन-२०२५-२०२६'!F710+'नमुना नंबर.९ सन-२०२५-२०२६'!I710+'नमुना नंबर.९ सन-२०२५-२०२६'!L710+'नमुना नंबर.९ सन-२०२५-२०२६'!O710</f>
        <v>520.04832713754638</v>
      </c>
      <c r="Z613" s="34"/>
      <c r="AA613" s="34"/>
      <c r="AB613" s="34"/>
      <c r="AC613" s="34"/>
      <c r="AD613" s="34"/>
      <c r="AE613" s="106"/>
      <c r="AF613" s="117"/>
      <c r="AG613" s="14">
        <f t="shared" si="77"/>
        <v>16458</v>
      </c>
      <c r="AH613" s="15">
        <f>'नमुना नंबर.९ सन-२०२५-२०२६'!I710+0</f>
        <v>0</v>
      </c>
      <c r="AI613" s="15">
        <f>'नमुना नंबर.९ सन-२०२५-२०२६'!F710+0</f>
        <v>520.04832713754638</v>
      </c>
      <c r="AJ613" s="14">
        <f>'नमुना नंबर.९ सन-२०२५-२०२६'!I710+0</f>
        <v>0</v>
      </c>
      <c r="AK613" s="14">
        <f>'नमुना नंबर.९ सन-२०२५-२०२६'!I710+0</f>
        <v>0</v>
      </c>
      <c r="AL613" s="14">
        <f>'नमुना नंबर.९ सन-२०२५-२०२६'!O710+0</f>
        <v>0</v>
      </c>
      <c r="AM613" s="15">
        <f t="shared" si="78"/>
        <v>520.04832713754638</v>
      </c>
      <c r="AN613" s="14"/>
      <c r="AO613" s="14"/>
      <c r="AP613" s="11"/>
      <c r="AQ613" s="11"/>
      <c r="AR613" s="11"/>
    </row>
    <row r="614" spans="1:44" ht="81.599999999999994" customHeight="1">
      <c r="B614" s="2">
        <v>634</v>
      </c>
      <c r="C614" s="31" t="s">
        <v>6</v>
      </c>
      <c r="D614" s="84" t="s">
        <v>855</v>
      </c>
      <c r="H614" s="84" t="s">
        <v>836</v>
      </c>
      <c r="I614" s="36">
        <v>2022</v>
      </c>
      <c r="J614" s="36">
        <v>21</v>
      </c>
      <c r="K614" s="36">
        <v>18</v>
      </c>
      <c r="L614" s="76">
        <f t="shared" si="69"/>
        <v>378</v>
      </c>
      <c r="M614" s="75">
        <f t="shared" si="70"/>
        <v>35.130111524163567</v>
      </c>
      <c r="N614" s="34">
        <v>750</v>
      </c>
      <c r="O614" s="2">
        <v>15708</v>
      </c>
      <c r="P614" s="77">
        <f t="shared" si="75"/>
        <v>578171.37546468398</v>
      </c>
      <c r="Q614" s="78">
        <v>1</v>
      </c>
      <c r="R614" s="77">
        <v>1</v>
      </c>
      <c r="S614" s="77">
        <f t="shared" si="76"/>
        <v>578171.37546468398</v>
      </c>
      <c r="T614" s="89">
        <v>0.85</v>
      </c>
      <c r="Y614" s="75">
        <f>'नमुना नंबर.९ सन-२०२५-२०२६'!F711+'नमुना नंबर.९ सन-२०२५-२०२६'!I711+'नमुना नंबर.९ सन-२०२५-२०२६'!L711+'नमुना नंबर.९ सन-२०२५-२०२६'!O711</f>
        <v>491.44566914498131</v>
      </c>
      <c r="Z614" s="34"/>
      <c r="AA614" s="34"/>
      <c r="AB614" s="34"/>
      <c r="AC614" s="34"/>
      <c r="AD614" s="34"/>
      <c r="AE614" s="106"/>
      <c r="AF614" s="117"/>
      <c r="AG614" s="14">
        <f t="shared" si="77"/>
        <v>16458</v>
      </c>
      <c r="AH614" s="15">
        <f>'नमुना नंबर.९ सन-२०२५-२०२६'!I711+0</f>
        <v>0</v>
      </c>
      <c r="AI614" s="15">
        <f>'नमुना नंबर.९ सन-२०२५-२०२६'!F711+0</f>
        <v>491.44566914498131</v>
      </c>
      <c r="AJ614" s="14">
        <f>'नमुना नंबर.९ सन-२०२५-२०२६'!I711+0</f>
        <v>0</v>
      </c>
      <c r="AK614" s="14">
        <f>'नमुना नंबर.९ सन-२०२५-२०२६'!I711+0</f>
        <v>0</v>
      </c>
      <c r="AL614" s="14">
        <f>'नमुना नंबर.९ सन-२०२५-२०२६'!O711+0</f>
        <v>0</v>
      </c>
      <c r="AM614" s="15">
        <f t="shared" si="78"/>
        <v>491.44566914498131</v>
      </c>
      <c r="AN614" s="14"/>
      <c r="AO614" s="14"/>
      <c r="AP614" s="11"/>
      <c r="AQ614" s="11"/>
      <c r="AR614" s="11"/>
    </row>
    <row r="615" spans="1:44" s="22" customFormat="1" ht="73.900000000000006" customHeight="1">
      <c r="A615"/>
      <c r="B615" s="103">
        <v>580</v>
      </c>
      <c r="C615" s="138" t="s">
        <v>821</v>
      </c>
      <c r="D615" s="105"/>
      <c r="G615" s="34"/>
      <c r="H615" s="139" t="s">
        <v>1022</v>
      </c>
      <c r="I615" s="103">
        <v>2019</v>
      </c>
      <c r="J615" s="33">
        <v>0</v>
      </c>
      <c r="K615" s="33">
        <v>0</v>
      </c>
      <c r="L615" s="34">
        <v>1100</v>
      </c>
      <c r="M615" s="35">
        <v>1100</v>
      </c>
      <c r="N615" s="34">
        <v>750</v>
      </c>
      <c r="O615" s="2">
        <v>15708</v>
      </c>
      <c r="P615" s="35">
        <f t="shared" si="75"/>
        <v>18103800</v>
      </c>
      <c r="Q615" s="37">
        <v>0.6</v>
      </c>
      <c r="R615" s="35">
        <v>1</v>
      </c>
      <c r="S615" s="72">
        <f t="shared" si="76"/>
        <v>10862280</v>
      </c>
      <c r="T615" s="89">
        <v>0.8</v>
      </c>
      <c r="Y615" s="35">
        <v>14800</v>
      </c>
      <c r="Z615" s="34"/>
      <c r="AA615" s="34"/>
      <c r="AB615" s="34"/>
      <c r="AC615" s="34"/>
      <c r="AD615" s="34"/>
      <c r="AE615" s="108" t="s">
        <v>1024</v>
      </c>
      <c r="AF615" s="114"/>
      <c r="AG615" s="10">
        <f t="shared" si="77"/>
        <v>16458</v>
      </c>
      <c r="AH615" s="16">
        <f>'नमुना नंबर.९ सन-२०२५-२०२६'!I713+0</f>
        <v>0</v>
      </c>
      <c r="AI615" s="16">
        <f>'नमुना नंबर.९ सन-२०२५-२०२६'!F713+0</f>
        <v>14800</v>
      </c>
      <c r="AJ615" s="10">
        <f>'नमुना नंबर.९ सन-२०२५-२०२६'!I713+0</f>
        <v>0</v>
      </c>
      <c r="AK615" s="10">
        <f>'नमुना नंबर.९ सन-२०२५-२०२६'!I713+0</f>
        <v>0</v>
      </c>
      <c r="AL615" s="10">
        <f>'नमुना नंबर.९ सन-२०२५-२०२६'!O713+0</f>
        <v>0</v>
      </c>
      <c r="AM615" s="16">
        <f t="shared" si="78"/>
        <v>14800</v>
      </c>
      <c r="AN615"/>
      <c r="AO615"/>
      <c r="AP615"/>
      <c r="AQ615"/>
      <c r="AR615"/>
    </row>
    <row r="616" spans="1:44" ht="75" customHeight="1">
      <c r="B616" s="2">
        <v>676</v>
      </c>
      <c r="C616" s="31" t="s">
        <v>6</v>
      </c>
      <c r="D616" s="84" t="s">
        <v>958</v>
      </c>
      <c r="H616" s="84" t="s">
        <v>1109</v>
      </c>
      <c r="I616" s="36">
        <v>2025</v>
      </c>
      <c r="J616" s="36">
        <v>20</v>
      </c>
      <c r="K616" s="36">
        <v>20</v>
      </c>
      <c r="L616" s="76">
        <f t="shared" ref="L616:L655" si="79">J616*K616</f>
        <v>400</v>
      </c>
      <c r="M616" s="75">
        <f t="shared" ref="M616:M655" si="80">L616/10.76</f>
        <v>37.174721189591082</v>
      </c>
      <c r="N616" s="36">
        <v>750</v>
      </c>
      <c r="O616" s="2">
        <v>15708</v>
      </c>
      <c r="P616" s="77">
        <f t="shared" si="75"/>
        <v>611821.56133828999</v>
      </c>
      <c r="Q616" s="78">
        <v>1</v>
      </c>
      <c r="R616" s="77">
        <v>1</v>
      </c>
      <c r="S616" s="77">
        <f t="shared" si="76"/>
        <v>611821.56133828999</v>
      </c>
      <c r="T616" s="89">
        <v>0.85</v>
      </c>
      <c r="Y616" s="75">
        <f>'नमुना नंबर.९ सन-२०२५-२०२६'!F714+'नमुना नंबर.९ सन-२०२५-२०२६'!I714+'नमुना नंबर.९ सन-२०२५-२०२६'!L714+'नमुना नंबर.९ सन-२०२५-२०२६'!O714</f>
        <v>520.04832713754638</v>
      </c>
      <c r="Z616" s="34"/>
      <c r="AA616" s="34"/>
      <c r="AB616" s="34"/>
      <c r="AC616" s="34"/>
      <c r="AD616" s="34"/>
      <c r="AE616" s="108" t="s">
        <v>1061</v>
      </c>
      <c r="AF616" s="117"/>
      <c r="AG616" s="14">
        <f t="shared" si="77"/>
        <v>16458</v>
      </c>
      <c r="AH616" s="15">
        <f>'नमुना नंबर.९ सन-२०२५-२०२६'!I714+0</f>
        <v>0</v>
      </c>
      <c r="AI616" s="15">
        <f>'नमुना नंबर.९ सन-२०२५-२०२६'!F714+0</f>
        <v>520.04832713754638</v>
      </c>
      <c r="AJ616" s="14">
        <f>'नमुना नंबर.९ सन-२०२५-२०२६'!I714+0</f>
        <v>0</v>
      </c>
      <c r="AK616" s="14">
        <f>'नमुना नंबर.९ सन-२०२५-२०२६'!I714+0</f>
        <v>0</v>
      </c>
      <c r="AL616" s="14">
        <f>'नमुना नंबर.९ सन-२०२५-२०२६'!O714+0</f>
        <v>0</v>
      </c>
      <c r="AM616" s="15">
        <f t="shared" si="78"/>
        <v>520.04832713754638</v>
      </c>
      <c r="AN616" s="14"/>
      <c r="AO616" s="14"/>
      <c r="AP616" s="11"/>
      <c r="AQ616" s="11"/>
      <c r="AR616" s="11"/>
    </row>
    <row r="617" spans="1:44" ht="75" customHeight="1">
      <c r="B617" s="2">
        <v>617</v>
      </c>
      <c r="C617" s="43" t="s">
        <v>812</v>
      </c>
      <c r="D617" s="32"/>
      <c r="H617" s="84" t="s">
        <v>813</v>
      </c>
      <c r="I617" s="2">
        <v>2021</v>
      </c>
      <c r="J617" s="33">
        <v>20</v>
      </c>
      <c r="K617" s="33">
        <v>21</v>
      </c>
      <c r="L617" s="34">
        <f t="shared" si="79"/>
        <v>420</v>
      </c>
      <c r="M617" s="35">
        <f t="shared" si="80"/>
        <v>39.033457249070629</v>
      </c>
      <c r="N617" s="34">
        <v>750</v>
      </c>
      <c r="O617" s="2">
        <v>15708</v>
      </c>
      <c r="P617" s="35">
        <f t="shared" si="75"/>
        <v>642412.63940520445</v>
      </c>
      <c r="Q617" s="37">
        <v>0.95</v>
      </c>
      <c r="R617" s="35">
        <v>1</v>
      </c>
      <c r="S617" s="35">
        <f t="shared" si="76"/>
        <v>610292.00743494416</v>
      </c>
      <c r="T617" s="51">
        <v>0.85</v>
      </c>
      <c r="Y617" s="35">
        <f>'नमुना नंबर.९ सन-२०२५-२०२६'!F715+'नमुना नंबर.९ सन-२०२५-२०२६'!I715+'नमुना नंबर.९ सन-२०२५-२०२६'!L715+'नमुना नंबर.९ सन-२०२५-२०२६'!O715</f>
        <v>518.74820631970249</v>
      </c>
      <c r="Z617" s="107"/>
      <c r="AA617" s="34"/>
      <c r="AB617" s="34"/>
      <c r="AC617" s="34"/>
      <c r="AD617" s="34"/>
      <c r="AE617" s="106"/>
      <c r="AF617" s="114"/>
      <c r="AG617" s="10">
        <f t="shared" si="77"/>
        <v>16458</v>
      </c>
      <c r="AH617" s="16">
        <f>'नमुना नंबर.९ सन-२०२५-२०२६'!I715+0</f>
        <v>0</v>
      </c>
      <c r="AI617" s="16">
        <f>'नमुना नंबर.९ सन-२०२५-२०२६'!F715+0</f>
        <v>518.74820631970249</v>
      </c>
      <c r="AJ617" s="10">
        <f>'नमुना नंबर.९ सन-२०२५-२०२६'!I715+0</f>
        <v>0</v>
      </c>
      <c r="AK617" s="10">
        <f>'नमुना नंबर.९ सन-२०२५-२०२६'!I715+0</f>
        <v>0</v>
      </c>
      <c r="AL617" s="10">
        <f>'नमुना नंबर.९ सन-२०२५-२०२६'!O715+0</f>
        <v>0</v>
      </c>
      <c r="AM617" s="16">
        <f t="shared" si="78"/>
        <v>518.74820631970249</v>
      </c>
    </row>
    <row r="618" spans="1:44" ht="78.599999999999994" customHeight="1">
      <c r="B618" s="2">
        <v>147</v>
      </c>
      <c r="C618" s="31" t="s">
        <v>6</v>
      </c>
      <c r="D618" s="32"/>
      <c r="G618" s="151" t="s">
        <v>7</v>
      </c>
      <c r="H618" s="84" t="s">
        <v>206</v>
      </c>
      <c r="I618" s="2">
        <v>2009</v>
      </c>
      <c r="J618" s="33">
        <v>11</v>
      </c>
      <c r="K618" s="33">
        <v>25</v>
      </c>
      <c r="L618" s="34">
        <f t="shared" si="79"/>
        <v>275</v>
      </c>
      <c r="M618" s="35">
        <f t="shared" si="80"/>
        <v>25.557620817843866</v>
      </c>
      <c r="N618" s="34">
        <v>750</v>
      </c>
      <c r="O618" s="2">
        <v>11088</v>
      </c>
      <c r="P618" s="35">
        <f t="shared" si="75"/>
        <v>302551.11524163571</v>
      </c>
      <c r="Q618" s="37">
        <v>0.85</v>
      </c>
      <c r="R618" s="35">
        <v>1</v>
      </c>
      <c r="S618" s="35">
        <f t="shared" si="76"/>
        <v>257168.44795539035</v>
      </c>
      <c r="T618" s="51">
        <v>0.75</v>
      </c>
      <c r="Y618" s="35">
        <f>'नमुना नंबर.९ सन-२०२५-२०२६'!F716+'नमुना नंबर.९ सन-२०२५-२०२६'!I716+'नमुना नंबर.९ सन-२०२५-२०२६'!L716+'नमुना नंबर.९ सन-२०२५-२०२६'!O716</f>
        <v>452.8763359665428</v>
      </c>
      <c r="Z618" s="107"/>
      <c r="AA618" s="34"/>
      <c r="AB618" s="34"/>
      <c r="AC618" s="34"/>
      <c r="AD618" s="34"/>
      <c r="AE618" s="106"/>
      <c r="AF618" s="114"/>
      <c r="AG618" s="9">
        <f t="shared" si="77"/>
        <v>11838</v>
      </c>
      <c r="AH618" s="13">
        <f>'नमुना नंबर.९ सन-२०२५-२०२६'!I716+0</f>
        <v>30</v>
      </c>
      <c r="AI618" s="13">
        <f>'नमुना नंबर.९ सन-२०२५-२०२६'!F716+0</f>
        <v>192.8763359665428</v>
      </c>
      <c r="AJ618" s="9">
        <f>'नमुना नंबर.९ सन-२०२५-२०२६'!I716+0</f>
        <v>30</v>
      </c>
      <c r="AK618" s="9">
        <f>'नमुना नंबर.९ सन-२०२५-२०२६'!I716+0</f>
        <v>30</v>
      </c>
      <c r="AL618" s="9">
        <f>'नमुना नंबर.९ सन-२०२५-२०२६'!O716+0</f>
        <v>200</v>
      </c>
      <c r="AM618" s="13">
        <f t="shared" si="78"/>
        <v>452.8763359665428</v>
      </c>
      <c r="AN618" s="9"/>
      <c r="AO618" s="9"/>
      <c r="AP618" s="9"/>
      <c r="AQ618" s="9"/>
      <c r="AR618" s="9"/>
    </row>
    <row r="619" spans="1:44" ht="66.599999999999994" customHeight="1">
      <c r="B619" s="2">
        <v>646</v>
      </c>
      <c r="C619" s="31" t="s">
        <v>6</v>
      </c>
      <c r="D619" s="84" t="s">
        <v>942</v>
      </c>
      <c r="H619" s="84" t="s">
        <v>836</v>
      </c>
      <c r="I619" s="36">
        <v>2023</v>
      </c>
      <c r="J619" s="36">
        <v>14</v>
      </c>
      <c r="K619" s="36">
        <v>24</v>
      </c>
      <c r="L619" s="76">
        <f t="shared" si="79"/>
        <v>336</v>
      </c>
      <c r="M619" s="75">
        <f t="shared" si="80"/>
        <v>31.226765799256505</v>
      </c>
      <c r="N619" s="36">
        <v>750</v>
      </c>
      <c r="O619" s="2">
        <v>15708</v>
      </c>
      <c r="P619" s="77">
        <f t="shared" si="75"/>
        <v>513930.11152416357</v>
      </c>
      <c r="Q619" s="78">
        <v>1</v>
      </c>
      <c r="R619" s="77">
        <v>1</v>
      </c>
      <c r="S619" s="77">
        <f t="shared" si="76"/>
        <v>513930.11152416357</v>
      </c>
      <c r="T619" s="51">
        <v>0.85</v>
      </c>
      <c r="Y619" s="75">
        <f>'नमुना नंबर.९ सन-२०२५-२०२६'!F717+'नमुना नंबर.९ सन-२०२५-२०२६'!I717+'नमुना नंबर.९ सन-२०२५-२०२६'!L717+'नमुना नंबर.९ सन-२०२५-२०२६'!O717</f>
        <v>436.840594795539</v>
      </c>
      <c r="Z619" s="107"/>
      <c r="AA619" s="34"/>
      <c r="AB619" s="34"/>
      <c r="AC619" s="34"/>
      <c r="AD619" s="34"/>
      <c r="AE619" s="106"/>
      <c r="AF619" s="117"/>
      <c r="AG619" s="14">
        <f t="shared" si="77"/>
        <v>16458</v>
      </c>
      <c r="AH619" s="15">
        <f>'नमुना नंबर.९ सन-२०२५-२०२६'!I717+0</f>
        <v>0</v>
      </c>
      <c r="AI619" s="15">
        <f>'नमुना नंबर.९ सन-२०२५-२०२६'!F717+0</f>
        <v>436.840594795539</v>
      </c>
      <c r="AJ619" s="14">
        <f>'नमुना नंबर.९ सन-२०२५-२०२६'!I717+0</f>
        <v>0</v>
      </c>
      <c r="AK619" s="14">
        <f>'नमुना नंबर.९ सन-२०२५-२०२६'!I717+0</f>
        <v>0</v>
      </c>
      <c r="AL619" s="14">
        <f>'नमुना नंबर.९ सन-२०२५-२०२६'!O717+0</f>
        <v>0</v>
      </c>
      <c r="AM619" s="15">
        <f t="shared" si="78"/>
        <v>436.840594795539</v>
      </c>
      <c r="AN619" s="14"/>
      <c r="AO619" s="14"/>
      <c r="AP619" s="11"/>
      <c r="AQ619" s="11"/>
      <c r="AR619" s="11"/>
    </row>
    <row r="620" spans="1:44" ht="75" customHeight="1">
      <c r="B620" s="2">
        <v>245</v>
      </c>
      <c r="C620" s="31" t="s">
        <v>6</v>
      </c>
      <c r="D620" s="32"/>
      <c r="G620" s="151" t="s">
        <v>7</v>
      </c>
      <c r="H620" s="84" t="s">
        <v>253</v>
      </c>
      <c r="I620" s="2">
        <v>2004</v>
      </c>
      <c r="J620" s="33">
        <v>14</v>
      </c>
      <c r="K620" s="33">
        <v>30</v>
      </c>
      <c r="L620" s="34">
        <f t="shared" si="79"/>
        <v>420</v>
      </c>
      <c r="M620" s="35">
        <f t="shared" si="80"/>
        <v>39.033457249070629</v>
      </c>
      <c r="N620" s="34">
        <v>750</v>
      </c>
      <c r="O620" s="2">
        <v>11088</v>
      </c>
      <c r="P620" s="35">
        <f t="shared" si="75"/>
        <v>462078.06691449811</v>
      </c>
      <c r="Q620" s="37">
        <v>0.85</v>
      </c>
      <c r="R620" s="35">
        <v>1</v>
      </c>
      <c r="S620" s="35">
        <f t="shared" si="76"/>
        <v>392766.35687732336</v>
      </c>
      <c r="T620" s="51">
        <v>0.75</v>
      </c>
      <c r="Y620" s="35">
        <f>'नमुना नंबर.९ सन-२०२५-२०२६'!F718+'नमुना नंबर.९ सन-२०२५-२०२६'!I718+'नमुना नंबर.९ सन-२०२५-२०२६'!L718+'नमुना नंबर.९ सन-२०२५-२०२६'!O718</f>
        <v>1104.5747676579927</v>
      </c>
      <c r="Z620" s="107"/>
      <c r="AA620" s="34"/>
      <c r="AB620" s="34"/>
      <c r="AC620" s="34"/>
      <c r="AD620" s="34"/>
      <c r="AE620" s="106"/>
      <c r="AF620" s="117"/>
      <c r="AG620" s="14">
        <f t="shared" si="77"/>
        <v>11838</v>
      </c>
      <c r="AH620" s="15">
        <f>'नमुना नंबर.९ सन-२०२५-२०२६'!I718+0</f>
        <v>30</v>
      </c>
      <c r="AI620" s="15">
        <f>'नमुना नंबर.९ सन-२०२५-२०२६'!F718+0</f>
        <v>294.57476765799254</v>
      </c>
      <c r="AJ620" s="14">
        <f>'नमुना नंबर.९ सन-२०२५-२०२६'!I718+0</f>
        <v>30</v>
      </c>
      <c r="AK620" s="14">
        <f>'नमुना नंबर.९ सन-२०२५-२०२६'!I718+0</f>
        <v>30</v>
      </c>
      <c r="AL620" s="14">
        <f>'नमुना नंबर.९ सन-२०२५-२०२६'!O718+0</f>
        <v>750</v>
      </c>
      <c r="AM620" s="15">
        <f t="shared" si="78"/>
        <v>1104.5747676579927</v>
      </c>
      <c r="AN620" s="14"/>
      <c r="AO620" s="14"/>
      <c r="AP620" s="14"/>
      <c r="AQ620" s="14"/>
      <c r="AR620" s="14"/>
    </row>
    <row r="621" spans="1:44" ht="75" customHeight="1">
      <c r="B621" s="2">
        <v>600</v>
      </c>
      <c r="C621" s="43" t="s">
        <v>112</v>
      </c>
      <c r="D621" s="32"/>
      <c r="H621" s="84" t="s">
        <v>810</v>
      </c>
      <c r="I621" s="2">
        <v>2013</v>
      </c>
      <c r="J621" s="33">
        <v>18</v>
      </c>
      <c r="K621" s="33">
        <v>21</v>
      </c>
      <c r="L621" s="34">
        <f t="shared" si="79"/>
        <v>378</v>
      </c>
      <c r="M621" s="35">
        <f t="shared" si="80"/>
        <v>35.130111524163567</v>
      </c>
      <c r="N621" s="34">
        <v>750</v>
      </c>
      <c r="O621" s="2">
        <v>11088</v>
      </c>
      <c r="P621" s="35">
        <f t="shared" si="75"/>
        <v>415870.26022304833</v>
      </c>
      <c r="Q621" s="37">
        <v>0.9</v>
      </c>
      <c r="R621" s="35">
        <v>1</v>
      </c>
      <c r="S621" s="35">
        <f t="shared" si="76"/>
        <v>374283.23420074349</v>
      </c>
      <c r="T621" s="51">
        <v>0.75</v>
      </c>
      <c r="Y621" s="35">
        <f>'नमुना नंबर.९ सन-२०२५-२०२६'!F720+'नमुना नंबर.९ सन-२०२५-२०२६'!I720+'नमुना नंबर.९ सन-२०२५-२०२६'!L720+'नमुना नंबर.९ सन-२०२५-२०२६'!O720</f>
        <v>540.71242565055763</v>
      </c>
      <c r="Z621" s="107"/>
      <c r="AA621" s="34"/>
      <c r="AB621" s="34"/>
      <c r="AC621" s="34"/>
      <c r="AD621" s="34"/>
      <c r="AE621" s="106"/>
      <c r="AF621" s="114"/>
      <c r="AG621" s="9">
        <f t="shared" si="77"/>
        <v>11838</v>
      </c>
      <c r="AH621" s="13">
        <f>'नमुना नंबर.९ सन-२०२५-२०२६'!I720+0</f>
        <v>30</v>
      </c>
      <c r="AI621" s="13">
        <f>'नमुना नंबर.९ सन-२०२५-२०२६'!F720+0</f>
        <v>280.71242565055763</v>
      </c>
      <c r="AJ621" s="9">
        <f>'नमुना नंबर.९ सन-२०२५-२०२६'!I720+0</f>
        <v>30</v>
      </c>
      <c r="AK621" s="9">
        <f>'नमुना नंबर.९ सन-२०२५-२०२६'!I720+0</f>
        <v>30</v>
      </c>
      <c r="AL621" s="9">
        <f>'नमुना नंबर.९ सन-२०२५-२०२६'!O720+0</f>
        <v>200</v>
      </c>
      <c r="AM621" s="13">
        <f t="shared" si="78"/>
        <v>540.71242565055763</v>
      </c>
      <c r="AN621" s="9"/>
      <c r="AO621" s="9"/>
      <c r="AP621" s="9"/>
      <c r="AQ621" s="9"/>
      <c r="AR621" s="9"/>
    </row>
    <row r="622" spans="1:44" ht="75" customHeight="1">
      <c r="B622" s="2">
        <v>31</v>
      </c>
      <c r="C622" s="31" t="s">
        <v>6</v>
      </c>
      <c r="D622" s="32"/>
      <c r="G622" s="34"/>
      <c r="H622" s="84" t="s">
        <v>988</v>
      </c>
      <c r="I622" s="36">
        <v>2024</v>
      </c>
      <c r="J622" s="36">
        <v>47</v>
      </c>
      <c r="K622" s="36">
        <v>17</v>
      </c>
      <c r="L622" s="76">
        <f t="shared" si="79"/>
        <v>799</v>
      </c>
      <c r="M622" s="75">
        <f t="shared" si="80"/>
        <v>74.256505576208184</v>
      </c>
      <c r="N622" s="36">
        <v>750</v>
      </c>
      <c r="O622" s="2">
        <v>19360</v>
      </c>
      <c r="P622" s="77">
        <f t="shared" si="75"/>
        <v>1493298.3271375466</v>
      </c>
      <c r="Q622" s="78">
        <v>1</v>
      </c>
      <c r="R622" s="77">
        <v>1</v>
      </c>
      <c r="S622" s="77">
        <f t="shared" si="76"/>
        <v>1493298.3271375466</v>
      </c>
      <c r="T622" s="51">
        <v>1.35</v>
      </c>
      <c r="Y622" s="75">
        <f>'नमुना नंबर.९ सन-२०२५-२०२६'!F721+'नमुना नंबर.९ सन-२०२५-२०२६'!I721+'नमुना नंबर.९ सन-२०२५-२०२६'!L721+'नमुना नंबर.९ सन-२०२५-२०२६'!O721</f>
        <v>2845.9527416356882</v>
      </c>
      <c r="Z622" s="107"/>
      <c r="AA622" s="34"/>
      <c r="AB622" s="34"/>
      <c r="AC622" s="34"/>
      <c r="AD622" s="34"/>
      <c r="AE622" s="106"/>
      <c r="AF622" s="117"/>
      <c r="AG622" s="14">
        <f t="shared" si="77"/>
        <v>20110</v>
      </c>
      <c r="AH622" s="15">
        <f>'नमुना नंबर.९ सन-२०२५-२०२६'!I721+0</f>
        <v>40</v>
      </c>
      <c r="AI622" s="15">
        <f>'नमुना नंबर.९ सन-२०२५-२०२६'!F721+0</f>
        <v>2015.9527416356882</v>
      </c>
      <c r="AJ622" s="14">
        <f>'नमुना नंबर.९ सन-२०२५-२०२६'!I721+0</f>
        <v>40</v>
      </c>
      <c r="AK622" s="14">
        <f>'नमुना नंबर.९ सन-२०२५-२०२६'!I721+0</f>
        <v>40</v>
      </c>
      <c r="AL622" s="14">
        <f>'नमुना नंबर.९ सन-२०२५-२०२६'!O721+0</f>
        <v>750</v>
      </c>
      <c r="AM622" s="15">
        <f t="shared" si="78"/>
        <v>2845.9527416356882</v>
      </c>
      <c r="AN622" s="14"/>
      <c r="AO622" s="14"/>
      <c r="AP622" s="14"/>
      <c r="AQ622" s="14"/>
      <c r="AR622" s="14"/>
    </row>
    <row r="623" spans="1:44" ht="75" customHeight="1">
      <c r="B623" s="2">
        <v>253</v>
      </c>
      <c r="C623" s="31" t="s">
        <v>6</v>
      </c>
      <c r="D623" s="32"/>
      <c r="H623" s="84" t="s">
        <v>1049</v>
      </c>
      <c r="I623" s="2">
        <v>2024</v>
      </c>
      <c r="J623" s="33">
        <v>21</v>
      </c>
      <c r="K623" s="33">
        <v>12</v>
      </c>
      <c r="L623" s="34">
        <f t="shared" si="79"/>
        <v>252</v>
      </c>
      <c r="M623" s="35">
        <f t="shared" si="80"/>
        <v>23.42007434944238</v>
      </c>
      <c r="N623" s="34">
        <v>750</v>
      </c>
      <c r="O623" s="2">
        <v>15708</v>
      </c>
      <c r="P623" s="35">
        <f t="shared" si="75"/>
        <v>385447.58364312269</v>
      </c>
      <c r="Q623" s="37">
        <v>1</v>
      </c>
      <c r="R623" s="35">
        <v>1</v>
      </c>
      <c r="S623" s="35">
        <f t="shared" si="76"/>
        <v>385447.58364312269</v>
      </c>
      <c r="T623" s="51">
        <v>0.85</v>
      </c>
      <c r="Y623" s="35">
        <f>'नमुना नंबर.९ सन-२०२५-२०२६'!F722+'नमुना नंबर.९ सन-२०२५-२०२६'!I722+'नमुना नंबर.९ सन-२०२५-२०२६'!L722+'नमुना नंबर.९ सन-२०२५-२०२६'!O722</f>
        <v>587.63044609665428</v>
      </c>
      <c r="Z623" s="107"/>
      <c r="AA623" s="34"/>
      <c r="AB623" s="34"/>
      <c r="AC623" s="34"/>
      <c r="AD623" s="34"/>
      <c r="AE623" s="108" t="s">
        <v>1115</v>
      </c>
      <c r="AF623" s="117"/>
      <c r="AG623" s="14">
        <f t="shared" si="77"/>
        <v>16458</v>
      </c>
      <c r="AH623" s="15">
        <f>'नमुना नंबर.९ सन-२०२५-२०२६'!I722+0</f>
        <v>30</v>
      </c>
      <c r="AI623" s="15">
        <f>'नमुना नंबर.९ सन-२०२५-२०२६'!F722+0</f>
        <v>327.63044609665428</v>
      </c>
      <c r="AJ623" s="14">
        <f>'नमुना नंबर.९ सन-२०२५-२०२६'!I722+0</f>
        <v>30</v>
      </c>
      <c r="AK623" s="14">
        <f>'नमुना नंबर.९ सन-२०२५-२०२६'!I722+0</f>
        <v>30</v>
      </c>
      <c r="AL623" s="14">
        <f>'नमुना नंबर.९ सन-२०२५-२०२६'!O722+0</f>
        <v>200</v>
      </c>
      <c r="AM623" s="15">
        <f t="shared" si="78"/>
        <v>587.63044609665428</v>
      </c>
      <c r="AN623" s="14"/>
      <c r="AO623" s="14"/>
      <c r="AP623" s="14"/>
      <c r="AQ623" s="14"/>
      <c r="AR623" s="14"/>
    </row>
    <row r="624" spans="1:44" ht="75" customHeight="1">
      <c r="B624" s="2">
        <v>421</v>
      </c>
      <c r="C624" s="43" t="s">
        <v>92</v>
      </c>
      <c r="D624" s="32"/>
      <c r="G624" s="151" t="s">
        <v>7</v>
      </c>
      <c r="H624" s="84" t="s">
        <v>317</v>
      </c>
      <c r="I624" s="2">
        <v>1997</v>
      </c>
      <c r="J624" s="33">
        <v>8</v>
      </c>
      <c r="K624" s="33">
        <v>34</v>
      </c>
      <c r="L624" s="34">
        <f t="shared" si="79"/>
        <v>272</v>
      </c>
      <c r="M624" s="35">
        <f t="shared" si="80"/>
        <v>25.278810408921935</v>
      </c>
      <c r="N624" s="34">
        <v>750</v>
      </c>
      <c r="O624" s="2">
        <v>11088</v>
      </c>
      <c r="P624" s="35">
        <f t="shared" si="75"/>
        <v>299250.55762081785</v>
      </c>
      <c r="Q624" s="37">
        <v>0.85</v>
      </c>
      <c r="R624" s="35">
        <v>1</v>
      </c>
      <c r="S624" s="35">
        <f t="shared" si="76"/>
        <v>254362.97397769516</v>
      </c>
      <c r="T624" s="51">
        <v>0.75</v>
      </c>
      <c r="Y624" s="35">
        <f>'नमुना नंबर.९ सन-२०२५-२०२६'!F723+'नमुना नंबर.९ सन-२०२५-२०२६'!I723+'नमुना नंबर.९ सन-२०२५-२०२६'!L723+'नमुना नंबर.९ सन-२०२५-२०२६'!O723</f>
        <v>430.77223048327136</v>
      </c>
      <c r="Z624" s="107"/>
      <c r="AA624" s="34"/>
      <c r="AB624" s="34"/>
      <c r="AC624" s="34"/>
      <c r="AD624" s="34"/>
      <c r="AE624" s="108"/>
      <c r="AF624" s="117"/>
      <c r="AG624" s="14">
        <f t="shared" si="77"/>
        <v>11838</v>
      </c>
      <c r="AH624" s="15">
        <f>'नमुना नंबर.९ सन-२०२५-२०२६'!I723+0</f>
        <v>20</v>
      </c>
      <c r="AI624" s="15">
        <f>'नमुना नंबर.९ सन-२०२५-२०२६'!F723+0</f>
        <v>190.77223048327136</v>
      </c>
      <c r="AJ624" s="14">
        <f>'नमुना नंबर.९ सन-२०२५-२०२६'!I723+0</f>
        <v>20</v>
      </c>
      <c r="AK624" s="14">
        <f>'नमुना नंबर.९ सन-२०२५-२०२६'!I723+0</f>
        <v>20</v>
      </c>
      <c r="AL624" s="14">
        <f>'नमुना नंबर.९ सन-२०२५-२०२६'!O723+0</f>
        <v>200</v>
      </c>
      <c r="AM624" s="15">
        <f t="shared" si="78"/>
        <v>430.77223048327136</v>
      </c>
      <c r="AN624" s="14"/>
      <c r="AO624" s="14"/>
      <c r="AP624" s="14"/>
      <c r="AQ624" s="14"/>
      <c r="AR624" s="14"/>
    </row>
    <row r="625" spans="1:44" ht="75" customHeight="1">
      <c r="B625" s="2">
        <v>328</v>
      </c>
      <c r="C625" s="31" t="s">
        <v>6</v>
      </c>
      <c r="D625" s="32"/>
      <c r="G625" s="151" t="s">
        <v>7</v>
      </c>
      <c r="H625" s="84" t="s">
        <v>65</v>
      </c>
      <c r="I625" s="2">
        <v>2004</v>
      </c>
      <c r="J625" s="33">
        <v>26</v>
      </c>
      <c r="K625" s="33">
        <v>24</v>
      </c>
      <c r="L625" s="34">
        <f t="shared" si="79"/>
        <v>624</v>
      </c>
      <c r="M625" s="35">
        <f t="shared" si="80"/>
        <v>57.992565055762086</v>
      </c>
      <c r="N625" s="52">
        <v>0</v>
      </c>
      <c r="O625" s="2">
        <v>0</v>
      </c>
      <c r="P625" s="35">
        <f t="shared" si="75"/>
        <v>0</v>
      </c>
      <c r="Q625" s="37">
        <v>1</v>
      </c>
      <c r="R625" s="35">
        <v>1</v>
      </c>
      <c r="S625" s="35">
        <f t="shared" si="76"/>
        <v>0</v>
      </c>
      <c r="T625" s="51">
        <v>0</v>
      </c>
      <c r="Y625" s="35" t="e">
        <f>'नमुना नंबर.९ सन-२०२५-२०२६'!#REF!+'नमुना नंबर.९ सन-२०२५-२०२६'!#REF!+'नमुना नंबर.९ सन-२०२५-२०२६'!#REF!+'नमुना नंबर.९ सन-२०२५-२०२६'!#REF!</f>
        <v>#REF!</v>
      </c>
      <c r="Z625" s="107"/>
      <c r="AA625" s="34"/>
      <c r="AB625" s="34"/>
      <c r="AC625" s="34"/>
      <c r="AD625" s="34"/>
      <c r="AE625" s="106"/>
      <c r="AF625" s="116"/>
      <c r="AG625" s="11">
        <f t="shared" si="77"/>
        <v>0</v>
      </c>
      <c r="AH625" s="12" t="e">
        <f>'नमुना नंबर.९ सन-२०२५-२०२६'!#REF!+0</f>
        <v>#REF!</v>
      </c>
      <c r="AI625" s="12" t="e">
        <f>'नमुना नंबर.९ सन-२०२५-२०२६'!#REF!+0</f>
        <v>#REF!</v>
      </c>
      <c r="AJ625" s="11" t="e">
        <f>'नमुना नंबर.९ सन-२०२५-२०२६'!#REF!+0</f>
        <v>#REF!</v>
      </c>
      <c r="AK625" s="11" t="e">
        <f>'नमुना नंबर.९ सन-२०२५-२०२६'!#REF!+0</f>
        <v>#REF!</v>
      </c>
      <c r="AL625" s="11" t="e">
        <f>'नमुना नंबर.९ सन-२०२५-२०२६'!#REF!+0</f>
        <v>#REF!</v>
      </c>
      <c r="AM625" s="12" t="e">
        <f t="shared" si="78"/>
        <v>#REF!</v>
      </c>
      <c r="AN625" s="11"/>
      <c r="AO625" s="11"/>
      <c r="AP625" s="11"/>
      <c r="AQ625" s="11"/>
      <c r="AR625" s="11"/>
    </row>
    <row r="626" spans="1:44" ht="75" customHeight="1">
      <c r="B626" s="2">
        <v>538</v>
      </c>
      <c r="C626" s="31" t="s">
        <v>92</v>
      </c>
      <c r="D626" s="32"/>
      <c r="G626" s="34"/>
      <c r="H626" s="84" t="s">
        <v>351</v>
      </c>
      <c r="I626" s="2">
        <v>2014</v>
      </c>
      <c r="J626" s="33">
        <v>12</v>
      </c>
      <c r="K626" s="33">
        <v>30</v>
      </c>
      <c r="L626" s="34">
        <f t="shared" si="79"/>
        <v>360</v>
      </c>
      <c r="M626" s="35">
        <f t="shared" si="80"/>
        <v>33.457249070631974</v>
      </c>
      <c r="N626" s="34">
        <v>750</v>
      </c>
      <c r="O626" s="2">
        <v>15708</v>
      </c>
      <c r="P626" s="35">
        <f t="shared" si="75"/>
        <v>550639.40520446107</v>
      </c>
      <c r="Q626" s="37">
        <v>0.95</v>
      </c>
      <c r="R626" s="35">
        <v>1</v>
      </c>
      <c r="S626" s="35">
        <f t="shared" si="76"/>
        <v>523107.43494423799</v>
      </c>
      <c r="T626" s="51">
        <v>0.85</v>
      </c>
      <c r="Y626" s="35">
        <f>'नमुना नंबर.९ सन-२०२५-२०२६'!F724+'नमुना नंबर.९ सन-२०२५-२०२६'!I724+'नमुना नंबर.९ सन-२०२५-२०२६'!L724+'नमुना नंबर.९ सन-२०२५-२०२६'!O724</f>
        <v>704.64131970260223</v>
      </c>
      <c r="Z626" s="107"/>
      <c r="AA626" s="34"/>
      <c r="AB626" s="34"/>
      <c r="AC626" s="34"/>
      <c r="AD626" s="34"/>
      <c r="AE626" s="106"/>
      <c r="AF626" s="114"/>
      <c r="AG626" s="9">
        <f t="shared" si="77"/>
        <v>16458</v>
      </c>
      <c r="AH626" s="13">
        <f>'नमुना नंबर.९ सन-२०२५-२०२६'!I724+0</f>
        <v>30</v>
      </c>
      <c r="AI626" s="13">
        <f>'नमुना नंबर.९ सन-२०२५-२०२६'!F724+0</f>
        <v>444.64131970260229</v>
      </c>
      <c r="AJ626" s="9">
        <f>'नमुना नंबर.९ सन-२०२५-२०२६'!I724+0</f>
        <v>30</v>
      </c>
      <c r="AK626" s="9">
        <f>'नमुना नंबर.९ सन-२०२५-२०२६'!I724+0</f>
        <v>30</v>
      </c>
      <c r="AL626" s="9">
        <f>'नमुना नंबर.९ सन-२०२५-२०२६'!O724+0</f>
        <v>200</v>
      </c>
      <c r="AM626" s="13">
        <f t="shared" si="78"/>
        <v>704.64131970260223</v>
      </c>
      <c r="AN626" s="9"/>
      <c r="AO626" s="9"/>
      <c r="AP626" s="9"/>
      <c r="AQ626" s="9"/>
      <c r="AR626" s="9"/>
    </row>
    <row r="627" spans="1:44" ht="75" customHeight="1">
      <c r="B627" s="2">
        <v>398</v>
      </c>
      <c r="C627" s="31" t="s">
        <v>6</v>
      </c>
      <c r="D627" s="32"/>
      <c r="G627" s="84" t="s">
        <v>7</v>
      </c>
      <c r="H627" s="84" t="s">
        <v>309</v>
      </c>
      <c r="I627" s="2">
        <v>2010</v>
      </c>
      <c r="J627" s="33">
        <v>18</v>
      </c>
      <c r="K627" s="33">
        <v>20</v>
      </c>
      <c r="L627" s="34">
        <f t="shared" si="79"/>
        <v>360</v>
      </c>
      <c r="M627" s="35">
        <f t="shared" si="80"/>
        <v>33.457249070631974</v>
      </c>
      <c r="N627" s="34">
        <v>750</v>
      </c>
      <c r="O627" s="2">
        <v>15708</v>
      </c>
      <c r="P627" s="35">
        <f t="shared" si="75"/>
        <v>550639.40520446107</v>
      </c>
      <c r="Q627" s="37">
        <v>0.9</v>
      </c>
      <c r="R627" s="35">
        <v>1</v>
      </c>
      <c r="S627" s="35">
        <f t="shared" si="76"/>
        <v>495575.46468401497</v>
      </c>
      <c r="T627" s="51">
        <v>0.85</v>
      </c>
      <c r="Y627" s="35">
        <f>'नमुना नंबर.९ सन-२०२५-२०२६'!F725+'नमुना नंबर.९ सन-२०२५-२०२६'!I725+'नमुना नंबर.९ सन-२०२५-२०२६'!L725+'नमुना नंबर.९ सन-२०२५-२०२६'!O725</f>
        <v>1231.2391449814127</v>
      </c>
      <c r="Z627" s="107"/>
      <c r="AA627" s="34"/>
      <c r="AB627" s="34"/>
      <c r="AC627" s="34"/>
      <c r="AD627" s="34"/>
      <c r="AE627" s="106"/>
      <c r="AF627" s="117"/>
      <c r="AG627" s="14">
        <f t="shared" si="77"/>
        <v>16458</v>
      </c>
      <c r="AH627" s="15">
        <f>'नमुना नंबर.९ सन-२०२५-२०२६'!I725+0</f>
        <v>30</v>
      </c>
      <c r="AI627" s="15">
        <f>'नमुना नंबर.९ सन-२०२५-२०२६'!F725+0</f>
        <v>421.23914498141272</v>
      </c>
      <c r="AJ627" s="14">
        <f>'नमुना नंबर.९ सन-२०२५-२०२६'!I725+0</f>
        <v>30</v>
      </c>
      <c r="AK627" s="14">
        <f>'नमुना नंबर.९ सन-२०२५-२०२६'!I725+0</f>
        <v>30</v>
      </c>
      <c r="AL627" s="14">
        <f>'नमुना नंबर.९ सन-२०२५-२०२६'!O725+0</f>
        <v>750</v>
      </c>
      <c r="AM627" s="15">
        <f t="shared" si="78"/>
        <v>1231.2391449814127</v>
      </c>
      <c r="AN627" s="14"/>
      <c r="AO627" s="14"/>
      <c r="AP627" s="14"/>
      <c r="AQ627" s="14"/>
      <c r="AR627" s="14"/>
    </row>
    <row r="628" spans="1:44" ht="75" customHeight="1">
      <c r="B628" s="2">
        <v>364</v>
      </c>
      <c r="C628" s="31" t="s">
        <v>66</v>
      </c>
      <c r="D628" s="32"/>
      <c r="G628" s="34"/>
      <c r="H628" s="84" t="s">
        <v>272</v>
      </c>
      <c r="I628" s="2">
        <v>2008</v>
      </c>
      <c r="J628" s="33">
        <v>21</v>
      </c>
      <c r="K628" s="33">
        <v>20</v>
      </c>
      <c r="L628" s="34">
        <f t="shared" si="79"/>
        <v>420</v>
      </c>
      <c r="M628" s="35">
        <f t="shared" si="80"/>
        <v>39.033457249070629</v>
      </c>
      <c r="N628" s="34">
        <v>750</v>
      </c>
      <c r="O628" s="2">
        <v>15708</v>
      </c>
      <c r="P628" s="35">
        <f t="shared" si="75"/>
        <v>642412.63940520445</v>
      </c>
      <c r="Q628" s="37">
        <v>0.8</v>
      </c>
      <c r="R628" s="35">
        <v>1</v>
      </c>
      <c r="S628" s="35">
        <f t="shared" si="76"/>
        <v>513930.11152416357</v>
      </c>
      <c r="T628" s="51">
        <v>0.85</v>
      </c>
      <c r="Y628" s="35">
        <f>'नमुना नंबर.९ सन-२०२५-२०२६'!F727+'नमुना नंबर.९ सन-२०२५-२०२६'!I727+'नमुना नंबर.९ सन-२०२५-२०२६'!L727+'नमुना नंबर.९ सन-२०२५-२०२६'!O727</f>
        <v>436.840594795539</v>
      </c>
      <c r="Z628" s="107"/>
      <c r="AA628" s="34"/>
      <c r="AB628" s="34"/>
      <c r="AC628" s="34"/>
      <c r="AD628" s="34"/>
      <c r="AE628" s="106"/>
      <c r="AF628" s="114"/>
      <c r="AG628" s="10">
        <f t="shared" si="77"/>
        <v>16458</v>
      </c>
      <c r="AH628" s="16">
        <f>'नमुना नंबर.९ सन-२०२५-२०२६'!I727+0</f>
        <v>0</v>
      </c>
      <c r="AI628" s="16">
        <f>'नमुना नंबर.९ सन-२०२५-२०२६'!F727+0</f>
        <v>436.840594795539</v>
      </c>
      <c r="AJ628" s="10">
        <f>'नमुना नंबर.९ सन-२०२५-२०२६'!I727+0</f>
        <v>0</v>
      </c>
      <c r="AK628" s="10">
        <f>'नमुना नंबर.९ सन-२०२५-२०२६'!I727+0</f>
        <v>0</v>
      </c>
      <c r="AL628" s="10">
        <f>'नमुना नंबर.९ सन-२०२५-२०२६'!O727+0</f>
        <v>0</v>
      </c>
      <c r="AM628" s="16">
        <f t="shared" si="78"/>
        <v>436.840594795539</v>
      </c>
    </row>
    <row r="629" spans="1:44" ht="75" customHeight="1">
      <c r="B629" s="2">
        <v>306</v>
      </c>
      <c r="C629" s="31" t="s">
        <v>6</v>
      </c>
      <c r="D629" s="32"/>
      <c r="G629" s="34"/>
      <c r="H629" s="84" t="s">
        <v>272</v>
      </c>
      <c r="I629" s="2">
        <v>2009</v>
      </c>
      <c r="J629" s="33">
        <v>18</v>
      </c>
      <c r="K629" s="33">
        <v>13</v>
      </c>
      <c r="L629" s="34">
        <f t="shared" si="79"/>
        <v>234</v>
      </c>
      <c r="M629" s="35">
        <f t="shared" si="80"/>
        <v>21.74721189591078</v>
      </c>
      <c r="N629" s="34">
        <v>750</v>
      </c>
      <c r="O629" s="2">
        <v>15708</v>
      </c>
      <c r="P629" s="35">
        <f t="shared" si="75"/>
        <v>357915.61338289961</v>
      </c>
      <c r="Q629" s="37">
        <v>0.8</v>
      </c>
      <c r="R629" s="35">
        <v>1</v>
      </c>
      <c r="S629" s="35">
        <f t="shared" si="76"/>
        <v>286332.49070631969</v>
      </c>
      <c r="T629" s="51">
        <v>0.85</v>
      </c>
      <c r="Y629" s="35">
        <f>'नमुना नंबर.९ सन-२०२५-२०२६'!F728+'नमुना नंबर.९ सन-२०२५-२०२६'!I728+'नमुना नंबर.९ सन-२०२५-२०२६'!L728+'नमुना नंबर.९ सन-२०२५-२०२६'!O728</f>
        <v>483.3826171003717</v>
      </c>
      <c r="Z629" s="107"/>
      <c r="AA629" s="34"/>
      <c r="AB629" s="34"/>
      <c r="AC629" s="34"/>
      <c r="AD629" s="34"/>
      <c r="AE629" s="106"/>
      <c r="AF629" s="114"/>
      <c r="AG629" s="9">
        <f t="shared" si="77"/>
        <v>16458</v>
      </c>
      <c r="AH629" s="13">
        <f>'नमुना नंबर.९ सन-२०२५-२०२६'!I728+0</f>
        <v>20</v>
      </c>
      <c r="AI629" s="13">
        <f>'नमुना नंबर.९ सन-२०२५-२०२६'!F728+0</f>
        <v>243.3826171003717</v>
      </c>
      <c r="AJ629" s="9">
        <f>'नमुना नंबर.९ सन-२०२५-२०२६'!I728+0</f>
        <v>20</v>
      </c>
      <c r="AK629" s="9">
        <f>'नमुना नंबर.९ सन-२०२५-२०२६'!I728+0</f>
        <v>20</v>
      </c>
      <c r="AL629" s="9">
        <f>'नमुना नंबर.९ सन-२०२५-२०२६'!O728+0</f>
        <v>200</v>
      </c>
      <c r="AM629" s="13">
        <f t="shared" si="78"/>
        <v>483.3826171003717</v>
      </c>
      <c r="AN629" s="9"/>
      <c r="AO629" s="9"/>
      <c r="AP629" s="9"/>
      <c r="AQ629" s="9"/>
      <c r="AR629" s="9"/>
    </row>
    <row r="630" spans="1:44" s="22" customFormat="1" ht="75" customHeight="1">
      <c r="A630"/>
      <c r="B630" s="52">
        <v>145</v>
      </c>
      <c r="C630" s="31" t="s">
        <v>6</v>
      </c>
      <c r="D630" s="32"/>
      <c r="G630" s="34"/>
      <c r="H630" s="84" t="s">
        <v>1075</v>
      </c>
      <c r="I630" s="2">
        <v>2024</v>
      </c>
      <c r="J630" s="33">
        <v>16</v>
      </c>
      <c r="K630" s="33">
        <v>27</v>
      </c>
      <c r="L630" s="34">
        <f t="shared" si="79"/>
        <v>432</v>
      </c>
      <c r="M630" s="35">
        <f t="shared" si="80"/>
        <v>40.148698884758367</v>
      </c>
      <c r="N630" s="34">
        <v>750</v>
      </c>
      <c r="O630" s="2">
        <v>15708</v>
      </c>
      <c r="P630" s="35">
        <f t="shared" si="75"/>
        <v>660767.28624535317</v>
      </c>
      <c r="Q630" s="37">
        <v>1</v>
      </c>
      <c r="R630" s="35">
        <v>1</v>
      </c>
      <c r="S630" s="35">
        <f t="shared" si="76"/>
        <v>660767.28624535317</v>
      </c>
      <c r="T630" s="51">
        <v>0.85</v>
      </c>
      <c r="Y630" s="35">
        <f>'नमुना नंबर.९ सन-२०२५-२०२६'!F729+'नमुना नंबर.९ सन-२०२५-२०२६'!I729+'नमुना नंबर.९ सन-२०२५-२०२६'!L729+'नमुना नंबर.९ सन-२०२५-२०२६'!O729</f>
        <v>1391.6521933085501</v>
      </c>
      <c r="Z630" s="107"/>
      <c r="AA630" s="34"/>
      <c r="AB630" s="34"/>
      <c r="AC630" s="34"/>
      <c r="AD630" s="34"/>
      <c r="AE630" s="106"/>
      <c r="AF630" s="116"/>
      <c r="AG630" s="11">
        <f t="shared" si="77"/>
        <v>16458</v>
      </c>
      <c r="AH630" s="12">
        <f>'नमुना नंबर.९ सन-२०२५-२०२६'!I729+0</f>
        <v>40</v>
      </c>
      <c r="AI630" s="12">
        <f>'नमुना नंबर.९ सन-२०२५-२०२६'!F729+0</f>
        <v>561.65219330855018</v>
      </c>
      <c r="AJ630" s="11">
        <f>'नमुना नंबर.९ सन-२०२५-२०२६'!I729+0</f>
        <v>40</v>
      </c>
      <c r="AK630" s="11">
        <f>'नमुना नंबर.९ सन-२०२५-२०२६'!I729+0</f>
        <v>40</v>
      </c>
      <c r="AL630" s="11">
        <f>'नमुना नंबर.९ सन-२०२५-२०२६'!O729+0</f>
        <v>750</v>
      </c>
      <c r="AM630" s="12">
        <f t="shared" si="78"/>
        <v>1391.6521933085501</v>
      </c>
      <c r="AN630" s="11"/>
      <c r="AO630" s="11"/>
      <c r="AP630" s="11"/>
      <c r="AQ630" s="11"/>
      <c r="AR630" s="11"/>
    </row>
    <row r="631" spans="1:44" s="22" customFormat="1" ht="59.45" customHeight="1">
      <c r="A631"/>
      <c r="B631" s="2">
        <v>96</v>
      </c>
      <c r="C631" s="31" t="s">
        <v>6</v>
      </c>
      <c r="D631" s="32"/>
      <c r="G631" s="84" t="s">
        <v>7</v>
      </c>
      <c r="H631" s="84" t="s">
        <v>395</v>
      </c>
      <c r="I631" s="2">
        <v>1998</v>
      </c>
      <c r="J631" s="33">
        <v>16</v>
      </c>
      <c r="K631" s="33">
        <v>15</v>
      </c>
      <c r="L631" s="34">
        <f t="shared" si="79"/>
        <v>240</v>
      </c>
      <c r="M631" s="35">
        <f t="shared" si="80"/>
        <v>22.304832713754646</v>
      </c>
      <c r="N631" s="52">
        <v>750</v>
      </c>
      <c r="O631" s="2">
        <v>7115</v>
      </c>
      <c r="P631" s="35">
        <f t="shared" si="75"/>
        <v>175427.50929368028</v>
      </c>
      <c r="Q631" s="37">
        <v>0.85</v>
      </c>
      <c r="R631" s="35">
        <v>1</v>
      </c>
      <c r="S631" s="35">
        <f t="shared" si="76"/>
        <v>149113.38289962822</v>
      </c>
      <c r="T631" s="51">
        <v>0.75</v>
      </c>
      <c r="Y631" s="35">
        <f>'नमुना नंबर.९ सन-२०२५-२०२६'!F730+'नमुना नंबर.९ सन-२०२५-२०२६'!I730+'नमुना नंबर.९ सन-२०२५-२०२६'!L730+'नमुना नंबर.९ सन-२०२५-२०२६'!O730</f>
        <v>351.83503717472115</v>
      </c>
      <c r="Z631" s="107"/>
      <c r="AA631" s="34"/>
      <c r="AB631" s="34"/>
      <c r="AC631" s="34"/>
      <c r="AD631" s="34"/>
      <c r="AE631" s="106"/>
      <c r="AF631" s="114"/>
      <c r="AG631" s="10">
        <f t="shared" si="77"/>
        <v>7865</v>
      </c>
      <c r="AH631" s="16">
        <f>'नमुना नंबर.९ सन-२०२५-२०२६'!I730+0</f>
        <v>20</v>
      </c>
      <c r="AI631" s="16">
        <f>'नमुना नंबर.९ सन-२०२५-२०२६'!F730+0</f>
        <v>111.83503717472117</v>
      </c>
      <c r="AJ631" s="10">
        <f>'नमुना नंबर.९ सन-२०२५-२०२६'!I730+0</f>
        <v>20</v>
      </c>
      <c r="AK631" s="10">
        <f>'नमुना नंबर.९ सन-२०२५-२०२६'!I730+0</f>
        <v>20</v>
      </c>
      <c r="AL631" s="10">
        <f>'नमुना नंबर.९ सन-२०२५-२०२६'!O730+0</f>
        <v>200</v>
      </c>
      <c r="AM631" s="16">
        <f t="shared" si="78"/>
        <v>351.83503717472115</v>
      </c>
      <c r="AN631"/>
      <c r="AO631"/>
      <c r="AP631"/>
      <c r="AQ631"/>
      <c r="AR631"/>
    </row>
    <row r="632" spans="1:44" s="22" customFormat="1" ht="61.15" customHeight="1">
      <c r="A632"/>
      <c r="B632" s="2">
        <v>644</v>
      </c>
      <c r="C632" s="31" t="s">
        <v>6</v>
      </c>
      <c r="D632" s="84" t="s">
        <v>940</v>
      </c>
      <c r="G632" s="34"/>
      <c r="H632" s="84" t="s">
        <v>836</v>
      </c>
      <c r="I632" s="36">
        <v>2023</v>
      </c>
      <c r="J632" s="36">
        <v>20</v>
      </c>
      <c r="K632" s="36">
        <v>20</v>
      </c>
      <c r="L632" s="76">
        <f t="shared" si="79"/>
        <v>400</v>
      </c>
      <c r="M632" s="75">
        <f t="shared" si="80"/>
        <v>37.174721189591082</v>
      </c>
      <c r="N632" s="36">
        <v>750</v>
      </c>
      <c r="O632" s="2">
        <v>15708</v>
      </c>
      <c r="P632" s="77">
        <f t="shared" si="75"/>
        <v>611821.56133828999</v>
      </c>
      <c r="Q632" s="78">
        <v>1</v>
      </c>
      <c r="R632" s="77">
        <v>1</v>
      </c>
      <c r="S632" s="77">
        <f t="shared" si="76"/>
        <v>611821.56133828999</v>
      </c>
      <c r="T632" s="51">
        <v>0.85</v>
      </c>
      <c r="Y632" s="75">
        <f>'नमुना नंबर.९ सन-२०२५-२०२६'!F731+'नमुना नंबर.९ सन-२०२५-२०२६'!I731+'नमुना नंबर.९ सन-२०२५-२०२६'!L731+'नमुना नंबर.९ सन-२०२५-२०२६'!O731</f>
        <v>520.04832713754638</v>
      </c>
      <c r="Z632" s="107"/>
      <c r="AA632" s="34"/>
      <c r="AB632" s="34"/>
      <c r="AC632" s="34"/>
      <c r="AD632" s="34"/>
      <c r="AE632" s="106"/>
      <c r="AF632" s="117"/>
      <c r="AG632" s="14">
        <f t="shared" si="77"/>
        <v>16458</v>
      </c>
      <c r="AH632" s="15">
        <f>'नमुना नंबर.९ सन-२०२५-२०२६'!I731+0</f>
        <v>0</v>
      </c>
      <c r="AI632" s="15">
        <f>'नमुना नंबर.९ सन-२०२५-२०२६'!F731+0</f>
        <v>520.04832713754638</v>
      </c>
      <c r="AJ632" s="14">
        <f>'नमुना नंबर.९ सन-२०२५-२०२६'!I731+0</f>
        <v>0</v>
      </c>
      <c r="AK632" s="14">
        <f>'नमुना नंबर.९ सन-२०२५-२०२६'!I731+0</f>
        <v>0</v>
      </c>
      <c r="AL632" s="14">
        <f>'नमुना नंबर.९ सन-२०२५-२०२६'!O731+0</f>
        <v>0</v>
      </c>
      <c r="AM632" s="15">
        <f t="shared" si="78"/>
        <v>520.04832713754638</v>
      </c>
      <c r="AN632" s="14"/>
      <c r="AO632" s="14"/>
      <c r="AP632" s="11"/>
      <c r="AQ632" s="11"/>
      <c r="AR632" s="11"/>
    </row>
    <row r="633" spans="1:44" s="22" customFormat="1" ht="65.45" customHeight="1">
      <c r="A633"/>
      <c r="B633" s="2">
        <v>238</v>
      </c>
      <c r="C633" s="31" t="s">
        <v>6</v>
      </c>
      <c r="D633" s="32"/>
      <c r="G633" s="34"/>
      <c r="H633" s="84" t="s">
        <v>247</v>
      </c>
      <c r="I633" s="2">
        <v>1991</v>
      </c>
      <c r="J633" s="33">
        <v>18</v>
      </c>
      <c r="K633" s="33">
        <v>13</v>
      </c>
      <c r="L633" s="34">
        <f t="shared" si="79"/>
        <v>234</v>
      </c>
      <c r="M633" s="35">
        <f t="shared" si="80"/>
        <v>21.74721189591078</v>
      </c>
      <c r="N633" s="34">
        <v>750</v>
      </c>
      <c r="O633" s="2">
        <v>15708</v>
      </c>
      <c r="P633" s="35">
        <f t="shared" si="75"/>
        <v>357915.61338289961</v>
      </c>
      <c r="Q633" s="37">
        <v>0.7</v>
      </c>
      <c r="R633" s="35">
        <v>1</v>
      </c>
      <c r="S633" s="35">
        <f t="shared" si="76"/>
        <v>250540.9293680297</v>
      </c>
      <c r="T633" s="51">
        <v>0.85</v>
      </c>
      <c r="Y633" s="35">
        <f>'नमुना नंबर.९ सन-२०२५-२०२६'!F732+'नमुना नंबर.९ सन-२०२५-२०२६'!I732+'नमुना नंबर.९ सन-२०२५-२०२६'!L732+'नमुना नंबर.९ सन-२०२५-२०२६'!O732</f>
        <v>1752.9597899628252</v>
      </c>
      <c r="Z633" s="107"/>
      <c r="AA633" s="34"/>
      <c r="AB633" s="34"/>
      <c r="AC633" s="34"/>
      <c r="AD633" s="34"/>
      <c r="AE633" s="106"/>
      <c r="AF633" s="114"/>
      <c r="AG633" s="10">
        <f t="shared" si="77"/>
        <v>16458</v>
      </c>
      <c r="AH633" s="16">
        <f>'नमुना नंबर.९ सन-२०२५-२०२६'!I732+0</f>
        <v>20</v>
      </c>
      <c r="AI633" s="16">
        <f>'नमुना नंबर.९ सन-२०२५-२०२६'!F732+0</f>
        <v>212.95978996282525</v>
      </c>
      <c r="AJ633" s="10">
        <f>'नमुना नंबर.९ सन-२०२५-२०२६'!I732+0</f>
        <v>20</v>
      </c>
      <c r="AK633" s="10">
        <f>'नमुना नंबर.९ सन-२०२५-२०२६'!I732+0</f>
        <v>20</v>
      </c>
      <c r="AL633" s="10">
        <f>'नमुना नंबर.९ सन-२०२५-२०२६'!O732+0</f>
        <v>1500</v>
      </c>
      <c r="AM633" s="16">
        <f t="shared" si="78"/>
        <v>1752.9597899628252</v>
      </c>
      <c r="AN633"/>
      <c r="AO633"/>
      <c r="AP633"/>
      <c r="AQ633"/>
      <c r="AR633"/>
    </row>
    <row r="634" spans="1:44" s="22" customFormat="1" ht="54.6" customHeight="1">
      <c r="A634"/>
      <c r="B634" s="148"/>
      <c r="C634" s="147" t="s">
        <v>92</v>
      </c>
      <c r="D634" s="150"/>
      <c r="G634" s="34"/>
      <c r="H634" s="84" t="s">
        <v>1186</v>
      </c>
      <c r="I634" s="2">
        <v>2025</v>
      </c>
      <c r="J634" s="33">
        <v>28</v>
      </c>
      <c r="K634" s="33">
        <v>19</v>
      </c>
      <c r="L634" s="34">
        <f t="shared" si="79"/>
        <v>532</v>
      </c>
      <c r="M634" s="35">
        <f t="shared" si="80"/>
        <v>49.442379182156138</v>
      </c>
      <c r="N634" s="34">
        <v>750</v>
      </c>
      <c r="O634" s="2">
        <v>15708</v>
      </c>
      <c r="P634" s="35">
        <f t="shared" si="75"/>
        <v>813722.6765799257</v>
      </c>
      <c r="Q634" s="37">
        <v>1</v>
      </c>
      <c r="R634" s="35">
        <v>1</v>
      </c>
      <c r="S634" s="35">
        <f t="shared" ref="S634:S637" si="81">M634*AG634*Q634*R634</f>
        <v>813722.6765799257</v>
      </c>
      <c r="T634" s="51">
        <v>0.85</v>
      </c>
      <c r="Y634" s="35">
        <f>'नमुना नंबर.९ सन-२०२५-२०२६'!F734+'नमुना नंबर.९ सन-२०२५-२०२६'!I734+'नमुना नंबर.९ सन-२०२५-२०२६'!L734+'नमुना नंबर.९ सन-२०२५-२०२६'!O734</f>
        <v>971.66427509293692</v>
      </c>
      <c r="Z634" s="107"/>
      <c r="AA634" s="34"/>
      <c r="AB634" s="34"/>
      <c r="AC634" s="34"/>
      <c r="AD634" s="34"/>
      <c r="AE634" s="146" t="s">
        <v>1215</v>
      </c>
      <c r="AF634" s="114"/>
      <c r="AG634" s="10">
        <f t="shared" si="77"/>
        <v>16458</v>
      </c>
      <c r="AH634" s="16">
        <f>'नमुना नंबर.९ सन-२०२५-२०२६'!I734+0</f>
        <v>40</v>
      </c>
      <c r="AI634" s="16">
        <f>'नमुना नंबर.९ सन-२०२५-२०२६'!F734+0</f>
        <v>691.66427509293692</v>
      </c>
      <c r="AJ634" s="10">
        <f>'नमुना नंबर.९ सन-२०२५-२०२६'!I734+0</f>
        <v>40</v>
      </c>
      <c r="AK634" s="10">
        <f>'नमुना नंबर.९ सन-२०२५-२०२६'!I734+0</f>
        <v>40</v>
      </c>
      <c r="AL634" s="10">
        <f>'नमुना नंबर.९ सन-२०२५-२०२६'!O734+0</f>
        <v>200</v>
      </c>
      <c r="AM634" s="16">
        <f t="shared" ref="AM634:AM637" si="82">AI634+AJ634+AK634+AL634</f>
        <v>971.66427509293692</v>
      </c>
      <c r="AN634"/>
      <c r="AO634"/>
      <c r="AP634"/>
      <c r="AQ634"/>
      <c r="AR634"/>
    </row>
    <row r="635" spans="1:44" ht="75" customHeight="1">
      <c r="B635" s="2">
        <v>211</v>
      </c>
      <c r="C635" s="31" t="s">
        <v>6</v>
      </c>
      <c r="D635" s="32"/>
      <c r="G635" s="151" t="s">
        <v>7</v>
      </c>
      <c r="H635" s="84" t="s">
        <v>236</v>
      </c>
      <c r="I635" s="2">
        <v>1998</v>
      </c>
      <c r="J635" s="33">
        <v>22</v>
      </c>
      <c r="K635" s="33">
        <v>32</v>
      </c>
      <c r="L635" s="34">
        <f t="shared" si="79"/>
        <v>704</v>
      </c>
      <c r="M635" s="35">
        <f t="shared" si="80"/>
        <v>65.427509293680302</v>
      </c>
      <c r="N635" s="34">
        <v>750</v>
      </c>
      <c r="O635" s="2">
        <v>15708</v>
      </c>
      <c r="P635" s="35">
        <f t="shared" si="75"/>
        <v>1076805.9479553904</v>
      </c>
      <c r="Q635" s="37">
        <v>1</v>
      </c>
      <c r="R635" s="35">
        <v>1</v>
      </c>
      <c r="S635" s="35">
        <f t="shared" si="81"/>
        <v>1076805.9479553904</v>
      </c>
      <c r="T635" s="51">
        <v>0.85</v>
      </c>
      <c r="Y635" s="35">
        <f>'नमुना नंबर.९ सन-२०२५-२०२६'!F735+'नमुना नंबर.९ सन-२०२५-२०२६'!I735+'नमुना नंबर.९ सन-२०२५-२०२६'!L735+'नमुना नंबर.९ सन-२०२५-२०२६'!O735</f>
        <v>1745.2850557620818</v>
      </c>
      <c r="Z635" s="107"/>
      <c r="AA635" s="34"/>
      <c r="AB635" s="34"/>
      <c r="AC635" s="34"/>
      <c r="AD635" s="34"/>
      <c r="AE635" s="108" t="s">
        <v>1165</v>
      </c>
      <c r="AF635" s="114"/>
      <c r="AG635" s="9">
        <f t="shared" si="77"/>
        <v>16458</v>
      </c>
      <c r="AH635" s="13">
        <f>'नमुना नंबर.९ सन-२०२५-२०२६'!I735+0</f>
        <v>40</v>
      </c>
      <c r="AI635" s="13">
        <f>'नमुना नंबर.९ सन-२०२५-२०२६'!F735+0</f>
        <v>915.28505576208181</v>
      </c>
      <c r="AJ635" s="9">
        <f>'नमुना नंबर.९ सन-२०२५-२०२६'!I735+0</f>
        <v>40</v>
      </c>
      <c r="AK635" s="9">
        <f>'नमुना नंबर.९ सन-२०२५-२०२६'!I735+0</f>
        <v>40</v>
      </c>
      <c r="AL635" s="9">
        <f>'नमुना नंबर.९ सन-२०२५-२०२६'!O735+0</f>
        <v>750</v>
      </c>
      <c r="AM635" s="13">
        <f t="shared" si="82"/>
        <v>1745.2850557620818</v>
      </c>
      <c r="AN635" s="9"/>
      <c r="AO635" s="9"/>
      <c r="AP635" s="9"/>
      <c r="AQ635" s="9"/>
      <c r="AR635" s="9"/>
    </row>
    <row r="636" spans="1:44" s="22" customFormat="1" ht="65.45" customHeight="1">
      <c r="A636"/>
      <c r="B636" s="2">
        <v>138</v>
      </c>
      <c r="C636" s="31" t="s">
        <v>6</v>
      </c>
      <c r="D636" s="32"/>
      <c r="G636" s="46"/>
      <c r="H636" s="84" t="s">
        <v>871</v>
      </c>
      <c r="I636" s="2">
        <v>2022</v>
      </c>
      <c r="J636" s="33">
        <v>20</v>
      </c>
      <c r="K636" s="33">
        <v>14</v>
      </c>
      <c r="L636" s="34">
        <f t="shared" si="79"/>
        <v>280</v>
      </c>
      <c r="M636" s="35">
        <f t="shared" si="80"/>
        <v>26.022304832713754</v>
      </c>
      <c r="N636" s="34">
        <v>750</v>
      </c>
      <c r="O636" s="2">
        <v>15708</v>
      </c>
      <c r="P636" s="35">
        <f t="shared" si="75"/>
        <v>428275.09293680295</v>
      </c>
      <c r="Q636" s="37">
        <v>0.9</v>
      </c>
      <c r="R636" s="35">
        <v>1</v>
      </c>
      <c r="S636" s="35">
        <f t="shared" si="81"/>
        <v>385447.58364312263</v>
      </c>
      <c r="T636" s="51">
        <v>0.85</v>
      </c>
      <c r="Y636" s="35">
        <f>'नमुना नंबर.९ सन-२०२५-२०२६'!F736+'नमुना नंबर.९ सन-२०२५-२०२६'!I736+'नमुना नंबर.९ सन-२०२५-२०२६'!L736+'नमुना नंबर.९ सन-२०२५-२०२६'!O736</f>
        <v>1117.6304460966542</v>
      </c>
      <c r="Z636" s="107"/>
      <c r="AA636" s="34"/>
      <c r="AB636" s="34"/>
      <c r="AC636" s="34"/>
      <c r="AD636" s="34"/>
      <c r="AE636" s="106"/>
      <c r="AF636" s="116"/>
      <c r="AG636" s="11">
        <f t="shared" si="77"/>
        <v>16458</v>
      </c>
      <c r="AH636" s="12">
        <f>'नमुना नंबर.९ सन-२०२५-२०२६'!I736+0</f>
        <v>20</v>
      </c>
      <c r="AI636" s="12">
        <f>'नमुना नंबर.९ सन-२०२५-२०२६'!F736+0</f>
        <v>327.63044609665423</v>
      </c>
      <c r="AJ636" s="11">
        <f>'नमुना नंबर.९ सन-२०२५-२०२६'!I736+0</f>
        <v>20</v>
      </c>
      <c r="AK636" s="11">
        <f>'नमुना नंबर.९ सन-२०२५-२०२६'!I736+0</f>
        <v>20</v>
      </c>
      <c r="AL636" s="11">
        <f>'नमुना नंबर.९ सन-२०२५-२०२६'!O736+0</f>
        <v>750</v>
      </c>
      <c r="AM636" s="12">
        <f t="shared" si="82"/>
        <v>1117.6304460966542</v>
      </c>
      <c r="AN636" s="11"/>
      <c r="AO636" s="11"/>
      <c r="AP636" s="11"/>
      <c r="AQ636" s="11"/>
      <c r="AR636" s="11"/>
    </row>
    <row r="637" spans="1:44" ht="75" customHeight="1">
      <c r="B637" s="2">
        <v>207</v>
      </c>
      <c r="C637" s="31" t="s">
        <v>6</v>
      </c>
      <c r="D637" s="32"/>
      <c r="H637" s="84" t="s">
        <v>234</v>
      </c>
      <c r="I637" s="2">
        <v>2006</v>
      </c>
      <c r="J637" s="33">
        <v>18</v>
      </c>
      <c r="K637" s="33">
        <v>16</v>
      </c>
      <c r="L637" s="34">
        <f t="shared" si="79"/>
        <v>288</v>
      </c>
      <c r="M637" s="35">
        <f t="shared" si="80"/>
        <v>26.765799256505577</v>
      </c>
      <c r="N637" s="34">
        <v>750</v>
      </c>
      <c r="O637" s="2">
        <v>11088</v>
      </c>
      <c r="P637" s="35">
        <f t="shared" si="75"/>
        <v>316853.53159851301</v>
      </c>
      <c r="Q637" s="37">
        <v>0.85</v>
      </c>
      <c r="R637" s="35">
        <v>1</v>
      </c>
      <c r="S637" s="35">
        <f t="shared" si="81"/>
        <v>269325.50185873604</v>
      </c>
      <c r="T637" s="51">
        <v>0.75</v>
      </c>
      <c r="Y637" s="35">
        <f>'नमुना नंबर.९ सन-२०२५-२०२६'!F737+'नमुना नंबर.९ सन-२०२५-२०२६'!I737+'नमुना नंबर.९ सन-२०२५-२०२६'!L737+'नमुना नंबर.९ सन-२०२५-२०२६'!O737</f>
        <v>441.99412639405205</v>
      </c>
      <c r="Z637" s="107"/>
      <c r="AA637" s="34"/>
      <c r="AB637" s="34"/>
      <c r="AC637" s="34"/>
      <c r="AD637" s="34"/>
      <c r="AE637" s="106"/>
      <c r="AF637" s="117"/>
      <c r="AG637" s="14">
        <f t="shared" si="77"/>
        <v>11838</v>
      </c>
      <c r="AH637" s="15">
        <f>'नमुना नंबर.९ सन-२०२५-२०२६'!I737+0</f>
        <v>20</v>
      </c>
      <c r="AI637" s="15">
        <f>'नमुना नंबर.९ सन-२०२५-२०२६'!F737+0</f>
        <v>201.99412639405205</v>
      </c>
      <c r="AJ637" s="14">
        <f>'नमुना नंबर.९ सन-२०२५-२०२६'!I737+0</f>
        <v>20</v>
      </c>
      <c r="AK637" s="14">
        <f>'नमुना नंबर.९ सन-२०२५-२०२६'!I737+0</f>
        <v>20</v>
      </c>
      <c r="AL637" s="14">
        <f>'नमुना नंबर.९ सन-२०२५-२०२६'!O737+0</f>
        <v>200</v>
      </c>
      <c r="AM637" s="15">
        <f t="shared" si="82"/>
        <v>441.99412639405205</v>
      </c>
      <c r="AN637" s="14"/>
      <c r="AO637" s="14"/>
      <c r="AP637" s="14"/>
      <c r="AQ637" s="14"/>
      <c r="AR637" s="14"/>
    </row>
    <row r="638" spans="1:44" ht="75" customHeight="1">
      <c r="B638" s="2">
        <v>260</v>
      </c>
      <c r="C638" s="31" t="s">
        <v>6</v>
      </c>
      <c r="D638" s="32"/>
      <c r="G638" s="34"/>
      <c r="H638" s="84" t="s">
        <v>264</v>
      </c>
      <c r="I638" s="2">
        <v>2017</v>
      </c>
      <c r="J638" s="33">
        <v>24</v>
      </c>
      <c r="K638" s="33">
        <v>23</v>
      </c>
      <c r="L638" s="34">
        <f t="shared" si="79"/>
        <v>552</v>
      </c>
      <c r="M638" s="35">
        <f t="shared" si="80"/>
        <v>51.301115241635692</v>
      </c>
      <c r="N638" s="34">
        <v>750</v>
      </c>
      <c r="O638" s="2">
        <v>15708</v>
      </c>
      <c r="P638" s="35">
        <v>767464.68</v>
      </c>
      <c r="Q638" s="37">
        <v>1</v>
      </c>
      <c r="R638" s="35">
        <v>1</v>
      </c>
      <c r="S638" s="35">
        <v>767464.68</v>
      </c>
      <c r="T638" s="51">
        <v>0.85</v>
      </c>
      <c r="Y638" s="35">
        <f>'नमुना नंबर.९ सन-२०२५-२०२६'!F738+'नमुना नंबर.९ सन-२०२५-२०२६'!I738+'नमुना नंबर.९ सन-२०२५-२०२६'!L738+'नमुना नंबर.९ सन-२०२५-२०२६'!O738</f>
        <v>912.34497799999997</v>
      </c>
      <c r="Z638" s="107"/>
      <c r="AA638" s="34"/>
      <c r="AB638" s="34"/>
      <c r="AC638" s="34"/>
      <c r="AD638" s="34"/>
      <c r="AE638" s="106"/>
      <c r="AF638" s="114"/>
      <c r="AG638" s="9">
        <f>SUM(N628:O628)</f>
        <v>16458</v>
      </c>
      <c r="AH638" s="13">
        <f>'नमुना नंबर.९ सन-२०२५-२०२६'!I727+0</f>
        <v>0</v>
      </c>
      <c r="AI638" s="13">
        <f>'नमुना नंबर.९ सन-२०२५-२०२६'!F727+0</f>
        <v>436.840594795539</v>
      </c>
      <c r="AJ638" s="9">
        <f>'नमुना नंबर.९ सन-२०२५-२०२६'!I727+0</f>
        <v>0</v>
      </c>
      <c r="AK638" s="9">
        <f>'नमुना नंबर.९ सन-२०२५-२०२६'!I727+0</f>
        <v>0</v>
      </c>
      <c r="AL638" s="9">
        <f>'नमुना नंबर.९ सन-२०२५-२०२६'!O727+0</f>
        <v>0</v>
      </c>
      <c r="AM638" s="13">
        <f>AI628+AJ628+AK628+AL628</f>
        <v>436.840594795539</v>
      </c>
      <c r="AN638" s="9"/>
      <c r="AO638" s="9"/>
      <c r="AP638" s="9"/>
      <c r="AQ638" s="9"/>
      <c r="AR638" s="9"/>
    </row>
    <row r="639" spans="1:44" ht="75" customHeight="1">
      <c r="A639" s="22"/>
      <c r="B639" s="2">
        <v>695</v>
      </c>
      <c r="C639" s="31" t="s">
        <v>1178</v>
      </c>
      <c r="D639" s="32"/>
      <c r="G639" s="22"/>
      <c r="H639" s="84" t="s">
        <v>1248</v>
      </c>
      <c r="I639" s="36">
        <v>2025</v>
      </c>
      <c r="J639" s="36">
        <v>11</v>
      </c>
      <c r="K639" s="36">
        <v>36</v>
      </c>
      <c r="L639" s="81">
        <f t="shared" si="79"/>
        <v>396</v>
      </c>
      <c r="M639" s="75">
        <f t="shared" si="80"/>
        <v>36.802973977695167</v>
      </c>
      <c r="N639" s="36">
        <v>750</v>
      </c>
      <c r="O639" s="36">
        <v>15708</v>
      </c>
      <c r="P639" s="77">
        <f t="shared" ref="P639:P655" si="83">M639*AG639</f>
        <v>605703.34572490701</v>
      </c>
      <c r="Q639" s="78">
        <v>1</v>
      </c>
      <c r="R639" s="77">
        <v>1</v>
      </c>
      <c r="S639" s="77">
        <f t="shared" ref="S639:S655" si="84">M639*AG639*Q639*R639</f>
        <v>605703.34572490701</v>
      </c>
      <c r="T639" s="51">
        <v>0.85</v>
      </c>
      <c r="Y639" s="75">
        <f>'नमुना नंबर.९ सन-२०२५-२०२६'!F739+'नमुना नंबर.९ सन-२०२५-२०२६'!I739+'नमुना नंबर.९ सन-२०२५-२०२६'!L739+'नमुना नंबर.९ सन-२०२५-२०२६'!O739</f>
        <v>514.84784386617093</v>
      </c>
      <c r="Z639" s="107"/>
      <c r="AA639" s="34"/>
      <c r="AB639" s="34"/>
      <c r="AC639" s="34"/>
      <c r="AD639" s="34"/>
      <c r="AE639" s="106"/>
      <c r="AF639" s="117"/>
      <c r="AG639" s="14">
        <f t="shared" ref="AG639:AG655" si="85">SUM(N639:O639)</f>
        <v>16458</v>
      </c>
      <c r="AH639" s="15">
        <f>'नमुना नंबर.९ सन-२०२५-२०२६'!I739+0</f>
        <v>0</v>
      </c>
      <c r="AI639" s="15">
        <f>'नमुना नंबर.९ सन-२०२५-२०२६'!F739+0</f>
        <v>514.84784386617093</v>
      </c>
      <c r="AJ639" s="14">
        <f>'नमुना नंबर.९ सन-२०२५-२०२६'!I739+0</f>
        <v>0</v>
      </c>
      <c r="AK639" s="14">
        <f>'नमुना नंबर.९ सन-२०२५-२०२६'!I739+0</f>
        <v>0</v>
      </c>
      <c r="AL639" s="14">
        <f>'नमुना नंबर.९ सन-२०२५-२०२६'!O739+0</f>
        <v>0</v>
      </c>
      <c r="AM639" s="15">
        <f t="shared" ref="AM639:AM655" si="86">AI639+AJ639+AK639+AL639</f>
        <v>514.84784386617093</v>
      </c>
      <c r="AN639" s="14"/>
      <c r="AO639" s="14"/>
      <c r="AP639" s="20"/>
      <c r="AQ639" s="20"/>
      <c r="AR639" s="20"/>
    </row>
    <row r="640" spans="1:44" ht="75" customHeight="1">
      <c r="B640" s="2">
        <v>439</v>
      </c>
      <c r="C640" s="31" t="s">
        <v>92</v>
      </c>
      <c r="D640" s="32"/>
      <c r="H640" s="84" t="s">
        <v>323</v>
      </c>
      <c r="I640" s="2">
        <v>2017</v>
      </c>
      <c r="J640" s="33">
        <v>17</v>
      </c>
      <c r="K640" s="33">
        <v>30</v>
      </c>
      <c r="L640" s="34">
        <f t="shared" si="79"/>
        <v>510</v>
      </c>
      <c r="M640" s="35">
        <f t="shared" si="80"/>
        <v>47.397769516728623</v>
      </c>
      <c r="N640" s="34">
        <v>750</v>
      </c>
      <c r="O640" s="2">
        <v>15708</v>
      </c>
      <c r="P640" s="35">
        <f t="shared" si="83"/>
        <v>780072.49070631969</v>
      </c>
      <c r="Q640" s="37">
        <v>0.95</v>
      </c>
      <c r="R640" s="35">
        <v>1</v>
      </c>
      <c r="S640" s="35">
        <f t="shared" si="84"/>
        <v>741068.86617100367</v>
      </c>
      <c r="T640" s="51">
        <v>0.85</v>
      </c>
      <c r="Y640" s="35">
        <f>'नमुना नंबर.९ सन-२०२५-२०२६'!F741+'नमुना नंबर.९ सन-२०२५-२०२६'!I741+'नमुना नंबर.९ सन-२०२५-२०२६'!L741+'नमुना नंबर.९ सन-२०२५-२०२६'!O741</f>
        <v>1248</v>
      </c>
      <c r="Z640" s="107"/>
      <c r="AA640" s="34"/>
      <c r="AB640" s="34"/>
      <c r="AC640" s="34"/>
      <c r="AD640" s="34"/>
      <c r="AE640" s="106"/>
      <c r="AF640" s="116"/>
      <c r="AG640" s="11">
        <f t="shared" si="85"/>
        <v>16458</v>
      </c>
      <c r="AH640" s="12">
        <f>'नमुना नंबर.९ सन-२०२५-२०२६'!I741+0</f>
        <v>30</v>
      </c>
      <c r="AI640" s="12">
        <f>'नमुना नंबर.९ सन-२०२५-२०२६'!F741+0</f>
        <v>988</v>
      </c>
      <c r="AJ640" s="11">
        <f>'नमुना नंबर.९ सन-२०२५-२०२६'!I741+0</f>
        <v>30</v>
      </c>
      <c r="AK640" s="11">
        <f>'नमुना नंबर.९ सन-२०२५-२०२६'!I741+0</f>
        <v>30</v>
      </c>
      <c r="AL640" s="11">
        <f>'नमुना नंबर.९ सन-२०२५-२०२६'!O741+0</f>
        <v>200</v>
      </c>
      <c r="AM640" s="12">
        <f t="shared" si="86"/>
        <v>1248</v>
      </c>
      <c r="AN640" s="11"/>
      <c r="AO640" s="11"/>
      <c r="AP640" s="11"/>
      <c r="AQ640" s="11"/>
      <c r="AR640" s="11"/>
    </row>
    <row r="641" spans="1:44" ht="75" customHeight="1">
      <c r="B641" s="2">
        <v>174</v>
      </c>
      <c r="C641" s="31" t="s">
        <v>6</v>
      </c>
      <c r="D641" s="32"/>
      <c r="G641" s="34"/>
      <c r="H641" s="84" t="s">
        <v>220</v>
      </c>
      <c r="I641" s="2">
        <v>2016</v>
      </c>
      <c r="J641" s="33">
        <v>21</v>
      </c>
      <c r="K641" s="33">
        <v>16</v>
      </c>
      <c r="L641" s="34">
        <f t="shared" si="79"/>
        <v>336</v>
      </c>
      <c r="M641" s="35">
        <f t="shared" si="80"/>
        <v>31.226765799256505</v>
      </c>
      <c r="N641" s="34">
        <v>750</v>
      </c>
      <c r="O641" s="2">
        <v>15708</v>
      </c>
      <c r="P641" s="35">
        <f t="shared" si="83"/>
        <v>513930.11152416357</v>
      </c>
      <c r="Q641" s="37">
        <v>0.95</v>
      </c>
      <c r="R641" s="35">
        <v>1</v>
      </c>
      <c r="S641" s="35">
        <f t="shared" si="84"/>
        <v>488233.6059479554</v>
      </c>
      <c r="T641" s="51">
        <v>0.85</v>
      </c>
      <c r="Y641" s="35">
        <f>'नमुना नंबर.९ सन-२०२५-२०२६'!F742+'नमुना नंबर.९ सन-२०२५-२०२६'!I742+'नमुना नंबर.९ सन-२०२५-२०२६'!L742+'नमुना नंबर.९ सन-२०२५-२०२६'!O742</f>
        <v>1224.9985650557621</v>
      </c>
      <c r="Z641" s="107"/>
      <c r="AA641" s="34"/>
      <c r="AB641" s="34"/>
      <c r="AC641" s="34"/>
      <c r="AD641" s="34"/>
      <c r="AE641" s="106"/>
      <c r="AF641" s="117"/>
      <c r="AG641" s="14">
        <f t="shared" si="85"/>
        <v>16458</v>
      </c>
      <c r="AH641" s="15">
        <f>'नमुना नंबर.९ सन-२०२५-२०२६'!I742+0</f>
        <v>30</v>
      </c>
      <c r="AI641" s="15">
        <f>'नमुना नंबर.९ सन-२०२५-२०२६'!F742+0</f>
        <v>414.99856505576207</v>
      </c>
      <c r="AJ641" s="14">
        <f>'नमुना नंबर.९ सन-२०२५-२०२६'!I742+0</f>
        <v>30</v>
      </c>
      <c r="AK641" s="14">
        <f>'नमुना नंबर.९ सन-२०२५-२०२६'!I742+0</f>
        <v>30</v>
      </c>
      <c r="AL641" s="14">
        <f>'नमुना नंबर.९ सन-२०२५-२०२६'!O742+0</f>
        <v>750</v>
      </c>
      <c r="AM641" s="15">
        <f t="shared" si="86"/>
        <v>1224.9985650557621</v>
      </c>
      <c r="AN641" s="14"/>
      <c r="AO641" s="14"/>
      <c r="AP641" s="14"/>
      <c r="AQ641" s="14"/>
      <c r="AR641" s="14"/>
    </row>
    <row r="642" spans="1:44" ht="75" customHeight="1">
      <c r="B642" s="2">
        <v>486</v>
      </c>
      <c r="C642" s="31" t="s">
        <v>92</v>
      </c>
      <c r="D642" s="32"/>
      <c r="H642" s="84" t="s">
        <v>336</v>
      </c>
      <c r="I642" s="2">
        <v>1998</v>
      </c>
      <c r="J642" s="33">
        <v>18</v>
      </c>
      <c r="K642" s="33">
        <v>15</v>
      </c>
      <c r="L642" s="34">
        <f t="shared" si="79"/>
        <v>270</v>
      </c>
      <c r="M642" s="35">
        <f t="shared" si="80"/>
        <v>25.092936802973977</v>
      </c>
      <c r="N642" s="34">
        <v>750</v>
      </c>
      <c r="O642" s="2">
        <v>15708</v>
      </c>
      <c r="P642" s="35">
        <f t="shared" si="83"/>
        <v>412979.55390334572</v>
      </c>
      <c r="Q642" s="37">
        <v>0.7</v>
      </c>
      <c r="R642" s="35">
        <v>1</v>
      </c>
      <c r="S642" s="35">
        <f t="shared" si="84"/>
        <v>289085.68773234199</v>
      </c>
      <c r="T642" s="51">
        <v>0.85</v>
      </c>
      <c r="Y642" s="35">
        <f>'नमुना नंबर.९ सन-२०२५-२०२६'!F743+'नमुना नंबर.९ सन-२०२५-२०२६'!I743+'नमुना नंबर.९ सन-२०२५-२०२६'!L743+'नमुना नंबर.९ सन-२०२५-२०२६'!O743</f>
        <v>485.72283457249068</v>
      </c>
      <c r="Z642" s="107"/>
      <c r="AA642" s="34"/>
      <c r="AB642" s="34"/>
      <c r="AC642" s="34"/>
      <c r="AD642" s="34"/>
      <c r="AE642" s="106"/>
      <c r="AF642" s="117"/>
      <c r="AG642" s="14">
        <f t="shared" si="85"/>
        <v>16458</v>
      </c>
      <c r="AH642" s="15">
        <f>'नमुना नंबर.९ सन-२०२५-२०२६'!I743+0</f>
        <v>20</v>
      </c>
      <c r="AI642" s="15">
        <f>'नमुना नंबर.९ सन-२०२५-२०२६'!F743+0</f>
        <v>245.72283457249065</v>
      </c>
      <c r="AJ642" s="14">
        <f>'नमुना नंबर.९ सन-२०२५-२०२६'!I743+0</f>
        <v>20</v>
      </c>
      <c r="AK642" s="14">
        <f>'नमुना नंबर.९ सन-२०२५-२०२६'!I743+0</f>
        <v>20</v>
      </c>
      <c r="AL642" s="14">
        <f>'नमुना नंबर.९ सन-२०२५-२०२६'!O743+0</f>
        <v>200</v>
      </c>
      <c r="AM642" s="15">
        <f t="shared" si="86"/>
        <v>485.72283457249068</v>
      </c>
      <c r="AN642" s="14"/>
      <c r="AO642" s="14"/>
      <c r="AP642" s="14"/>
      <c r="AQ642" s="14"/>
      <c r="AR642" s="14"/>
    </row>
    <row r="643" spans="1:44" ht="75" customHeight="1">
      <c r="B643" s="2">
        <v>456</v>
      </c>
      <c r="C643" s="31" t="s">
        <v>92</v>
      </c>
      <c r="D643" s="32"/>
      <c r="H643" s="84" t="s">
        <v>329</v>
      </c>
      <c r="I643" s="2">
        <v>2017</v>
      </c>
      <c r="J643" s="33">
        <v>18</v>
      </c>
      <c r="K643" s="33">
        <v>18</v>
      </c>
      <c r="L643" s="34">
        <f t="shared" si="79"/>
        <v>324</v>
      </c>
      <c r="M643" s="35">
        <f t="shared" si="80"/>
        <v>30.111524163568774</v>
      </c>
      <c r="N643" s="34">
        <v>750</v>
      </c>
      <c r="O643" s="2">
        <v>15708</v>
      </c>
      <c r="P643" s="35">
        <f t="shared" si="83"/>
        <v>495575.46468401491</v>
      </c>
      <c r="Q643" s="37">
        <v>1</v>
      </c>
      <c r="R643" s="35">
        <v>1</v>
      </c>
      <c r="S643" s="35">
        <f t="shared" si="84"/>
        <v>495575.46468401491</v>
      </c>
      <c r="T643" s="51">
        <v>0.85</v>
      </c>
      <c r="Y643" s="35">
        <f>'नमुना नंबर.९ सन-२०२५-२०२६'!F744+'नमुना नंबर.९ सन-२०२५-२०२६'!I744+'नमुना नंबर.९ सन-२०२५-२०२६'!L744+'नमुना नंबर.९ सन-२०२५-२०२६'!O744</f>
        <v>681.23914498141266</v>
      </c>
      <c r="Z643" s="107"/>
      <c r="AA643" s="34"/>
      <c r="AB643" s="34"/>
      <c r="AC643" s="34"/>
      <c r="AD643" s="34"/>
      <c r="AE643" s="106"/>
      <c r="AF643" s="114"/>
      <c r="AG643" s="10">
        <f t="shared" si="85"/>
        <v>16458</v>
      </c>
      <c r="AH643" s="16">
        <f>'नमुना नंबर.९ सन-२०२५-२०२६'!I744+0</f>
        <v>30</v>
      </c>
      <c r="AI643" s="16">
        <f>'नमुना नंबर.९ सन-२०२५-२०२६'!F744+0</f>
        <v>421.23914498141266</v>
      </c>
      <c r="AJ643" s="10">
        <f>'नमुना नंबर.९ सन-२०२५-२०२६'!I744+0</f>
        <v>30</v>
      </c>
      <c r="AK643" s="10">
        <f>'नमुना नंबर.९ सन-२०२५-२०२६'!I744+0</f>
        <v>30</v>
      </c>
      <c r="AL643" s="10">
        <f>'नमुना नंबर.९ सन-२०२५-२०२६'!O744+0</f>
        <v>200</v>
      </c>
      <c r="AM643" s="16">
        <f t="shared" si="86"/>
        <v>681.23914498141266</v>
      </c>
    </row>
    <row r="644" spans="1:44" ht="75" customHeight="1">
      <c r="B644" s="2">
        <v>556</v>
      </c>
      <c r="C644" s="31" t="s">
        <v>66</v>
      </c>
      <c r="D644" s="32"/>
      <c r="H644" s="84" t="s">
        <v>359</v>
      </c>
      <c r="I644" s="2">
        <v>2016</v>
      </c>
      <c r="J644" s="33">
        <v>18</v>
      </c>
      <c r="K644" s="33">
        <v>24</v>
      </c>
      <c r="L644" s="34">
        <f t="shared" si="79"/>
        <v>432</v>
      </c>
      <c r="M644" s="35">
        <f t="shared" si="80"/>
        <v>40.148698884758367</v>
      </c>
      <c r="N644" s="34">
        <v>750</v>
      </c>
      <c r="O644" s="2">
        <v>15708</v>
      </c>
      <c r="P644" s="35">
        <f t="shared" si="83"/>
        <v>660767.28624535317</v>
      </c>
      <c r="Q644" s="37">
        <v>1</v>
      </c>
      <c r="R644" s="35">
        <v>1</v>
      </c>
      <c r="S644" s="35">
        <f t="shared" si="84"/>
        <v>660767.28624535317</v>
      </c>
      <c r="T644" s="51">
        <v>0.85</v>
      </c>
      <c r="Y644" s="35">
        <f>'नमुना नंबर.९ सन-२०२५-२०२६'!F745+'नमुना नंबर.९ सन-२०२५-२०२६'!I745+'नमुना नंबर.९ सन-२०२५-२०२६'!L745+'नमुना नंबर.९ सन-२०२५-२०२६'!O745</f>
        <v>561.65219330855018</v>
      </c>
      <c r="Z644" s="107"/>
      <c r="AA644" s="34"/>
      <c r="AB644" s="34"/>
      <c r="AC644" s="34"/>
      <c r="AD644" s="34"/>
      <c r="AE644" s="106"/>
      <c r="AF644" s="114"/>
      <c r="AG644" s="9">
        <f t="shared" si="85"/>
        <v>16458</v>
      </c>
      <c r="AH644" s="13">
        <f>'नमुना नंबर.९ सन-२०२५-२०२६'!I745+0</f>
        <v>0</v>
      </c>
      <c r="AI644" s="13">
        <f>'नमुना नंबर.९ सन-२०२५-२०२६'!F745+0</f>
        <v>561.65219330855018</v>
      </c>
      <c r="AJ644" s="9">
        <f>'नमुना नंबर.९ सन-२०२५-२०२६'!I745+0</f>
        <v>0</v>
      </c>
      <c r="AK644" s="9">
        <f>'नमुना नंबर.९ सन-२०२५-२०२६'!I745+0</f>
        <v>0</v>
      </c>
      <c r="AL644" s="9">
        <f>'नमुना नंबर.९ सन-२०२५-२०२६'!O745+0</f>
        <v>0</v>
      </c>
      <c r="AM644" s="13">
        <f t="shared" si="86"/>
        <v>561.65219330855018</v>
      </c>
      <c r="AN644" s="9"/>
      <c r="AO644" s="9"/>
      <c r="AP644" s="9"/>
      <c r="AQ644" s="9"/>
      <c r="AR644" s="9"/>
    </row>
    <row r="645" spans="1:44" s="22" customFormat="1" ht="75" customHeight="1">
      <c r="A645"/>
      <c r="B645" s="2">
        <v>603</v>
      </c>
      <c r="C645" s="31" t="s">
        <v>111</v>
      </c>
      <c r="D645" s="32"/>
      <c r="G645" s="46"/>
      <c r="H645" s="38" t="s">
        <v>374</v>
      </c>
      <c r="I645" s="2">
        <v>2013</v>
      </c>
      <c r="J645" s="33">
        <v>18</v>
      </c>
      <c r="K645" s="33">
        <v>21</v>
      </c>
      <c r="L645" s="34">
        <f t="shared" si="79"/>
        <v>378</v>
      </c>
      <c r="M645" s="35">
        <f t="shared" si="80"/>
        <v>35.130111524163567</v>
      </c>
      <c r="N645" s="34">
        <v>750</v>
      </c>
      <c r="O645" s="2">
        <v>11088</v>
      </c>
      <c r="P645" s="35">
        <f t="shared" si="83"/>
        <v>415870.26022304833</v>
      </c>
      <c r="Q645" s="37">
        <v>0.9</v>
      </c>
      <c r="R645" s="35">
        <v>1</v>
      </c>
      <c r="S645" s="35">
        <f t="shared" si="84"/>
        <v>374283.23420074349</v>
      </c>
      <c r="T645" s="51">
        <v>0.75</v>
      </c>
      <c r="Y645" s="35">
        <f>'नमुना नंबर.९ सन-२०२५-२०२६'!F746+'नमुना नंबर.९ सन-२०२५-२०२६'!I746+'नमुना नंबर.९ सन-२०२५-२०२६'!L746+'नमुना नंबर.९ सन-२०२५-२०२६'!O746</f>
        <v>540.71242565055763</v>
      </c>
      <c r="Z645" s="107"/>
      <c r="AA645" s="34"/>
      <c r="AB645" s="34"/>
      <c r="AC645" s="34"/>
      <c r="AD645" s="34"/>
      <c r="AE645" s="106"/>
      <c r="AF645" s="114"/>
      <c r="AG645" s="9">
        <f t="shared" si="85"/>
        <v>11838</v>
      </c>
      <c r="AH645" s="13">
        <f>'नमुना नंबर.९ सन-२०२५-२०२६'!I746+0</f>
        <v>30</v>
      </c>
      <c r="AI645" s="13">
        <f>'नमुना नंबर.९ सन-२०२५-२०२६'!F746+0</f>
        <v>280.71242565055763</v>
      </c>
      <c r="AJ645" s="9">
        <f>'नमुना नंबर.९ सन-२०२५-२०२६'!I746+0</f>
        <v>30</v>
      </c>
      <c r="AK645" s="9">
        <f>'नमुना नंबर.९ सन-२०२५-२०२६'!I746+0</f>
        <v>30</v>
      </c>
      <c r="AL645" s="9">
        <f>'नमुना नंबर.९ सन-२०२५-२०२६'!O746+0</f>
        <v>200</v>
      </c>
      <c r="AM645" s="13">
        <f t="shared" si="86"/>
        <v>540.71242565055763</v>
      </c>
      <c r="AN645" s="9"/>
      <c r="AO645" s="9"/>
      <c r="AP645" s="9"/>
      <c r="AQ645" s="9"/>
      <c r="AR645" s="9"/>
    </row>
    <row r="646" spans="1:44" s="22" customFormat="1" ht="75" customHeight="1">
      <c r="A646"/>
      <c r="B646" s="2">
        <v>252</v>
      </c>
      <c r="C646" s="31" t="s">
        <v>6</v>
      </c>
      <c r="D646" s="32"/>
      <c r="G646" s="151" t="s">
        <v>7</v>
      </c>
      <c r="H646" s="84" t="s">
        <v>260</v>
      </c>
      <c r="I646" s="2">
        <v>2017</v>
      </c>
      <c r="J646" s="33">
        <v>16</v>
      </c>
      <c r="K646" s="33">
        <v>19</v>
      </c>
      <c r="L646" s="34">
        <f t="shared" si="79"/>
        <v>304</v>
      </c>
      <c r="M646" s="35">
        <f t="shared" si="80"/>
        <v>28.25278810408922</v>
      </c>
      <c r="N646" s="34">
        <v>750</v>
      </c>
      <c r="O646" s="2">
        <v>11088</v>
      </c>
      <c r="P646" s="35">
        <f t="shared" si="83"/>
        <v>334456.50557620818</v>
      </c>
      <c r="Q646" s="37">
        <v>0.95</v>
      </c>
      <c r="R646" s="35">
        <v>1</v>
      </c>
      <c r="S646" s="35">
        <f t="shared" si="84"/>
        <v>317733.68029739778</v>
      </c>
      <c r="T646" s="51">
        <v>0.75</v>
      </c>
      <c r="Y646" s="35">
        <f>'नमुना नंबर.९ सन-२०२५-२०२६'!F748+'नमुना नंबर.९ सन-२०२५-२०२६'!I748+'नमुना नंबर.९ सन-२०२५-२०२६'!L748+'नमुना नंबर.९ सन-२०२५-२०२६'!O748</f>
        <v>1048.3002602230483</v>
      </c>
      <c r="Z646" s="107"/>
      <c r="AA646" s="34"/>
      <c r="AB646" s="34"/>
      <c r="AC646" s="34"/>
      <c r="AD646" s="34"/>
      <c r="AE646" s="108" t="s">
        <v>1145</v>
      </c>
      <c r="AF646" s="117"/>
      <c r="AG646" s="14">
        <f t="shared" si="85"/>
        <v>11838</v>
      </c>
      <c r="AH646" s="15">
        <f>'नमुना नंबर.९ सन-२०२५-२०२६'!I748+0</f>
        <v>30</v>
      </c>
      <c r="AI646" s="15">
        <f>'नमुना नंबर.९ सन-२०२५-२०२६'!F748+0</f>
        <v>238.30026022304833</v>
      </c>
      <c r="AJ646" s="14">
        <f>'नमुना नंबर.९ सन-२०२५-२०२६'!I748+0</f>
        <v>30</v>
      </c>
      <c r="AK646" s="14">
        <f>'नमुना नंबर.९ सन-२०२५-२०२६'!I748+0</f>
        <v>30</v>
      </c>
      <c r="AL646" s="14">
        <f>'नमुना नंबर.९ सन-२०२५-२०२६'!O748+0</f>
        <v>750</v>
      </c>
      <c r="AM646" s="15">
        <f t="shared" si="86"/>
        <v>1048.3002602230483</v>
      </c>
      <c r="AN646" s="14"/>
      <c r="AO646" s="14"/>
      <c r="AP646" s="14"/>
      <c r="AQ646" s="14"/>
      <c r="AR646" s="14"/>
    </row>
    <row r="647" spans="1:44" s="22" customFormat="1" ht="75" customHeight="1">
      <c r="A647"/>
      <c r="B647" s="2">
        <v>639</v>
      </c>
      <c r="C647" s="31" t="s">
        <v>6</v>
      </c>
      <c r="D647" s="84" t="s">
        <v>917</v>
      </c>
      <c r="G647" s="46"/>
      <c r="H647" s="84" t="s">
        <v>836</v>
      </c>
      <c r="I647" s="36">
        <v>2023</v>
      </c>
      <c r="J647" s="36">
        <v>18</v>
      </c>
      <c r="K647" s="36">
        <v>20</v>
      </c>
      <c r="L647" s="76">
        <f t="shared" si="79"/>
        <v>360</v>
      </c>
      <c r="M647" s="75">
        <f t="shared" si="80"/>
        <v>33.457249070631974</v>
      </c>
      <c r="N647" s="34">
        <v>750</v>
      </c>
      <c r="O647" s="2">
        <v>15708</v>
      </c>
      <c r="P647" s="77">
        <f t="shared" si="83"/>
        <v>550639.40520446107</v>
      </c>
      <c r="Q647" s="78">
        <v>1</v>
      </c>
      <c r="R647" s="77">
        <v>1</v>
      </c>
      <c r="S647" s="77">
        <f t="shared" si="84"/>
        <v>550639.40520446107</v>
      </c>
      <c r="T647" s="51">
        <v>0.85</v>
      </c>
      <c r="Y647" s="75">
        <f>'नमुना नंबर.९ सन-२०२५-२०२६'!F749+'नमुना नंबर.९ सन-२०२५-२०२६'!I749+'नमुना नंबर.९ सन-२०२५-२०२६'!L749+'नमुना नंबर.९ सन-२०२५-२०२६'!O749</f>
        <v>468.04349442379197</v>
      </c>
      <c r="Z647" s="107"/>
      <c r="AA647" s="34"/>
      <c r="AB647" s="34"/>
      <c r="AC647" s="34"/>
      <c r="AD647" s="34"/>
      <c r="AE647" s="106"/>
      <c r="AF647" s="117"/>
      <c r="AG647" s="14">
        <f t="shared" si="85"/>
        <v>16458</v>
      </c>
      <c r="AH647" s="15">
        <f>'नमुना नंबर.९ सन-२०२५-२०२६'!I749+0</f>
        <v>0</v>
      </c>
      <c r="AI647" s="15">
        <f>'नमुना नंबर.९ सन-२०२५-२०२६'!F749+0</f>
        <v>468.04349442379197</v>
      </c>
      <c r="AJ647" s="14">
        <f>'नमुना नंबर.९ सन-२०२५-२०२६'!I749+0</f>
        <v>0</v>
      </c>
      <c r="AK647" s="14">
        <f>'नमुना नंबर.९ सन-२०२५-२०२६'!I749+0</f>
        <v>0</v>
      </c>
      <c r="AL647" s="14">
        <f>'नमुना नंबर.९ सन-२०२५-२०२६'!O749+0</f>
        <v>0</v>
      </c>
      <c r="AM647" s="15">
        <f t="shared" si="86"/>
        <v>468.04349442379197</v>
      </c>
      <c r="AN647" s="14"/>
      <c r="AO647" s="14"/>
      <c r="AP647" s="11"/>
      <c r="AQ647" s="11"/>
      <c r="AR647" s="11"/>
    </row>
    <row r="648" spans="1:44" s="22" customFormat="1" ht="75" customHeight="1">
      <c r="A648"/>
      <c r="B648" s="2">
        <v>520</v>
      </c>
      <c r="C648" s="31" t="s">
        <v>92</v>
      </c>
      <c r="D648" s="32"/>
      <c r="G648" s="46"/>
      <c r="H648" s="83" t="s">
        <v>347</v>
      </c>
      <c r="I648" s="2">
        <v>2025</v>
      </c>
      <c r="J648" s="33">
        <v>18</v>
      </c>
      <c r="K648" s="33">
        <v>22</v>
      </c>
      <c r="L648" s="34">
        <f t="shared" si="79"/>
        <v>396</v>
      </c>
      <c r="M648" s="35">
        <f t="shared" si="80"/>
        <v>36.802973977695167</v>
      </c>
      <c r="N648" s="34">
        <v>750</v>
      </c>
      <c r="O648" s="2">
        <v>15708</v>
      </c>
      <c r="P648" s="35">
        <f t="shared" si="83"/>
        <v>605703.34572490701</v>
      </c>
      <c r="Q648" s="37">
        <v>1</v>
      </c>
      <c r="R648" s="35">
        <v>1</v>
      </c>
      <c r="S648" s="35">
        <f t="shared" si="84"/>
        <v>605703.34572490701</v>
      </c>
      <c r="T648" s="51">
        <v>0.85</v>
      </c>
      <c r="Y648" s="35">
        <f>'नमुना नंबर.९ सन-२०२५-२०२६'!F750+'नमुना नंबर.९ सन-२०२५-२०२६'!I750+'नमुना नंबर.९ सन-२०२५-२०२६'!L750+'नमुना नंबर.९ सन-२०२५-२०२६'!O750</f>
        <v>774.84784386617093</v>
      </c>
      <c r="Z648" s="107"/>
      <c r="AA648" s="34"/>
      <c r="AB648" s="34"/>
      <c r="AC648" s="34"/>
      <c r="AD648" s="34"/>
      <c r="AE648" s="108" t="s">
        <v>998</v>
      </c>
      <c r="AF648" s="117"/>
      <c r="AG648" s="14">
        <f t="shared" si="85"/>
        <v>16458</v>
      </c>
      <c r="AH648" s="15">
        <f>'नमुना नंबर.९ सन-२०२५-२०२६'!I750+0</f>
        <v>30</v>
      </c>
      <c r="AI648" s="15">
        <f>'नमुना नंबर.९ सन-२०२५-२०२६'!F750+0</f>
        <v>514.84784386617093</v>
      </c>
      <c r="AJ648" s="14">
        <f>'नमुना नंबर.९ सन-२०२५-२०२६'!I750+0</f>
        <v>30</v>
      </c>
      <c r="AK648" s="14">
        <f>'नमुना नंबर.९ सन-२०२५-२०२६'!I750+0</f>
        <v>30</v>
      </c>
      <c r="AL648" s="14">
        <f>'नमुना नंबर.९ सन-२०२५-२०२६'!O750+0</f>
        <v>200</v>
      </c>
      <c r="AM648" s="15">
        <f t="shared" si="86"/>
        <v>774.84784386617093</v>
      </c>
      <c r="AN648" s="14"/>
      <c r="AO648" s="14"/>
      <c r="AP648" s="14"/>
      <c r="AQ648" s="14"/>
      <c r="AR648" s="14"/>
    </row>
    <row r="649" spans="1:44" s="22" customFormat="1" ht="75" customHeight="1">
      <c r="A649"/>
      <c r="B649" s="2">
        <v>502</v>
      </c>
      <c r="C649" s="31" t="s">
        <v>92</v>
      </c>
      <c r="D649" s="32"/>
      <c r="G649" s="46"/>
      <c r="H649" s="84" t="s">
        <v>336</v>
      </c>
      <c r="I649" s="2">
        <v>1997</v>
      </c>
      <c r="J649" s="33">
        <v>18</v>
      </c>
      <c r="K649" s="33">
        <v>15</v>
      </c>
      <c r="L649" s="34">
        <f t="shared" si="79"/>
        <v>270</v>
      </c>
      <c r="M649" s="35">
        <f t="shared" si="80"/>
        <v>25.092936802973977</v>
      </c>
      <c r="N649" s="34">
        <v>750</v>
      </c>
      <c r="O649" s="2">
        <v>15708</v>
      </c>
      <c r="P649" s="35">
        <f t="shared" si="83"/>
        <v>412979.55390334572</v>
      </c>
      <c r="Q649" s="37">
        <v>0.7</v>
      </c>
      <c r="R649" s="35">
        <v>1</v>
      </c>
      <c r="S649" s="35">
        <f t="shared" si="84"/>
        <v>289085.68773234199</v>
      </c>
      <c r="T649" s="51">
        <v>0.85</v>
      </c>
      <c r="Y649" s="35">
        <f>'नमुना नंबर.९ सन-२०२५-२०२६'!F751+'नमुना नंबर.९ सन-२०२५-२०२६'!I751+'नमुना नंबर.९ सन-२०२५-२०२६'!L751+'नमुना नंबर.९ सन-२०२५-२०२६'!O751</f>
        <v>485.72283457249068</v>
      </c>
      <c r="Z649" s="107"/>
      <c r="AA649" s="34"/>
      <c r="AB649" s="34"/>
      <c r="AC649" s="34"/>
      <c r="AD649" s="34"/>
      <c r="AE649" s="106"/>
      <c r="AF649" s="114"/>
      <c r="AG649" s="9">
        <f t="shared" si="85"/>
        <v>16458</v>
      </c>
      <c r="AH649" s="13">
        <f>'नमुना नंबर.९ सन-२०२५-२०२६'!I751+0</f>
        <v>20</v>
      </c>
      <c r="AI649" s="13">
        <f>'नमुना नंबर.९ सन-२०२५-२०२६'!F751+0</f>
        <v>245.72283457249065</v>
      </c>
      <c r="AJ649" s="9">
        <f>'नमुना नंबर.९ सन-२०२५-२०२६'!I751+0</f>
        <v>20</v>
      </c>
      <c r="AK649" s="9">
        <f>'नमुना नंबर.९ सन-२०२५-२०२६'!I751+0</f>
        <v>20</v>
      </c>
      <c r="AL649" s="9">
        <f>'नमुना नंबर.९ सन-२०२५-२०२६'!O751+0</f>
        <v>200</v>
      </c>
      <c r="AM649" s="13">
        <f t="shared" si="86"/>
        <v>485.72283457249068</v>
      </c>
      <c r="AN649" s="9"/>
      <c r="AO649" s="9"/>
      <c r="AP649" s="9"/>
      <c r="AQ649" s="9"/>
      <c r="AR649" s="9"/>
    </row>
    <row r="650" spans="1:44" s="22" customFormat="1" ht="75" customHeight="1">
      <c r="A650"/>
      <c r="B650" s="2">
        <v>180</v>
      </c>
      <c r="C650" s="31" t="s">
        <v>6</v>
      </c>
      <c r="D650" s="32"/>
      <c r="G650" s="151" t="s">
        <v>7</v>
      </c>
      <c r="H650" s="84" t="s">
        <v>176</v>
      </c>
      <c r="I650" s="2">
        <v>2017</v>
      </c>
      <c r="J650" s="33">
        <v>14</v>
      </c>
      <c r="K650" s="33">
        <v>19</v>
      </c>
      <c r="L650" s="34">
        <f t="shared" si="79"/>
        <v>266</v>
      </c>
      <c r="M650" s="35">
        <f t="shared" si="80"/>
        <v>24.721189591078069</v>
      </c>
      <c r="N650" s="34">
        <v>750</v>
      </c>
      <c r="O650" s="2">
        <v>15708</v>
      </c>
      <c r="P650" s="35">
        <f t="shared" si="83"/>
        <v>406861.33828996285</v>
      </c>
      <c r="Q650" s="37">
        <v>0.95</v>
      </c>
      <c r="R650" s="35">
        <v>1</v>
      </c>
      <c r="S650" s="35">
        <f t="shared" si="84"/>
        <v>386518.27137546468</v>
      </c>
      <c r="T650" s="51">
        <v>0.85</v>
      </c>
      <c r="Y650" s="35">
        <f>'नमुना नंबर.९ सन-२०२५-२०२६'!F752+'नमुना नंबर.९ सन-२०२५-२०२६'!I752+'नमुना नंबर.९ सन-२०२५-२०२६'!L752+'नमुना नंबर.९ सन-२०२५-२०२६'!O752</f>
        <v>568.54053066914503</v>
      </c>
      <c r="Z650" s="107"/>
      <c r="AA650" s="34"/>
      <c r="AB650" s="34"/>
      <c r="AC650" s="34"/>
      <c r="AD650" s="34"/>
      <c r="AE650" s="106"/>
      <c r="AF650" s="117"/>
      <c r="AG650" s="14">
        <f t="shared" si="85"/>
        <v>16458</v>
      </c>
      <c r="AH650" s="15">
        <f>'नमुना नंबर.९ सन-२०२५-२०२६'!I752+0</f>
        <v>20</v>
      </c>
      <c r="AI650" s="15">
        <f>'नमुना नंबर.९ सन-२०२५-२०२६'!F752+0</f>
        <v>328.54053066914497</v>
      </c>
      <c r="AJ650" s="14">
        <f>'नमुना नंबर.९ सन-२०२५-२०२६'!I752+0</f>
        <v>20</v>
      </c>
      <c r="AK650" s="14">
        <f>'नमुना नंबर.९ सन-२०२५-२०२६'!I752+0</f>
        <v>20</v>
      </c>
      <c r="AL650" s="14">
        <f>'नमुना नंबर.९ सन-२०२५-२०२६'!O752+0</f>
        <v>200</v>
      </c>
      <c r="AM650" s="15">
        <f t="shared" si="86"/>
        <v>568.54053066914503</v>
      </c>
      <c r="AN650" s="14"/>
      <c r="AO650" s="14"/>
      <c r="AP650" s="14"/>
      <c r="AQ650" s="14"/>
      <c r="AR650" s="14"/>
    </row>
    <row r="651" spans="1:44" s="22" customFormat="1" ht="75" customHeight="1">
      <c r="A651"/>
      <c r="B651" s="2"/>
      <c r="C651" s="31" t="s">
        <v>92</v>
      </c>
      <c r="D651" s="32"/>
      <c r="G651" s="151" t="s">
        <v>7</v>
      </c>
      <c r="H651" s="84" t="s">
        <v>326</v>
      </c>
      <c r="I651" s="2">
        <v>1987</v>
      </c>
      <c r="J651" s="33">
        <v>21</v>
      </c>
      <c r="K651" s="33">
        <v>10</v>
      </c>
      <c r="L651" s="34">
        <f t="shared" si="79"/>
        <v>210</v>
      </c>
      <c r="M651" s="35">
        <f t="shared" si="80"/>
        <v>19.516728624535315</v>
      </c>
      <c r="N651" s="34">
        <v>750</v>
      </c>
      <c r="O651" s="2">
        <v>11088</v>
      </c>
      <c r="P651" s="35">
        <f t="shared" si="83"/>
        <v>231039.03345724905</v>
      </c>
      <c r="Q651" s="37">
        <v>0.85</v>
      </c>
      <c r="R651" s="35">
        <v>1</v>
      </c>
      <c r="S651" s="35">
        <f t="shared" si="84"/>
        <v>196383.17843866168</v>
      </c>
      <c r="T651" s="51">
        <v>0.75</v>
      </c>
      <c r="Y651" s="35">
        <f>'नमुना नंबर.९ सन-२०२५-२०२६'!F753+'नमुना नंबर.९ सन-२०२५-२०२६'!I753+'नमुना नंबर.९ सन-२०२५-२०२६'!L753+'नमुना नंबर.९ सन-२०२५-२०२६'!O753</f>
        <v>407.28738382899627</v>
      </c>
      <c r="Z651" s="107"/>
      <c r="AA651" s="34"/>
      <c r="AB651" s="34"/>
      <c r="AC651" s="34"/>
      <c r="AD651" s="34"/>
      <c r="AE651" s="108" t="s">
        <v>992</v>
      </c>
      <c r="AF651" s="114"/>
      <c r="AG651" s="10">
        <f t="shared" si="85"/>
        <v>11838</v>
      </c>
      <c r="AH651" s="16">
        <f>'नमुना नंबर.९ सन-२०२५-२०२६'!I753+0</f>
        <v>30</v>
      </c>
      <c r="AI651" s="16">
        <f>'नमुना नंबर.९ सन-२०२५-२०२६'!F753+0</f>
        <v>147.28738382899627</v>
      </c>
      <c r="AJ651" s="10">
        <f>'नमुना नंबर.९ सन-२०२५-२०२६'!I753+0</f>
        <v>30</v>
      </c>
      <c r="AK651" s="10">
        <f>'नमुना नंबर.९ सन-२०२५-२०२६'!I753+0</f>
        <v>30</v>
      </c>
      <c r="AL651" s="10">
        <f>'नमुना नंबर.९ सन-२०२५-२०२६'!O753+0</f>
        <v>200</v>
      </c>
      <c r="AM651" s="16">
        <f t="shared" si="86"/>
        <v>407.28738382899627</v>
      </c>
      <c r="AN651"/>
      <c r="AO651"/>
      <c r="AP651"/>
      <c r="AQ651"/>
      <c r="AR651"/>
    </row>
    <row r="652" spans="1:44" s="22" customFormat="1" ht="75" customHeight="1">
      <c r="A652"/>
      <c r="B652" s="2">
        <v>510</v>
      </c>
      <c r="C652" s="31" t="s">
        <v>92</v>
      </c>
      <c r="D652" s="32"/>
      <c r="G652" s="46"/>
      <c r="H652" s="84" t="s">
        <v>336</v>
      </c>
      <c r="I652" s="2">
        <v>1997</v>
      </c>
      <c r="J652" s="33">
        <v>18</v>
      </c>
      <c r="K652" s="33">
        <v>15</v>
      </c>
      <c r="L652" s="34">
        <f t="shared" si="79"/>
        <v>270</v>
      </c>
      <c r="M652" s="35">
        <f t="shared" si="80"/>
        <v>25.092936802973977</v>
      </c>
      <c r="N652" s="34">
        <v>750</v>
      </c>
      <c r="O652" s="2">
        <v>15708</v>
      </c>
      <c r="P652" s="35">
        <f t="shared" si="83"/>
        <v>412979.55390334572</v>
      </c>
      <c r="Q652" s="37">
        <v>0.7</v>
      </c>
      <c r="R652" s="35">
        <v>1</v>
      </c>
      <c r="S652" s="35">
        <f t="shared" si="84"/>
        <v>289085.68773234199</v>
      </c>
      <c r="T652" s="51">
        <v>0.85</v>
      </c>
      <c r="Y652" s="35">
        <f>'नमुना नंबर.९ सन-२०२५-२०२६'!F755+'नमुना नंबर.९ सन-२०२५-२०२६'!I755+'नमुना नंबर.९ सन-२०२५-२०२६'!L755+'नमुना नंबर.९ सन-२०२५-२०२६'!O755</f>
        <v>485.72283457249068</v>
      </c>
      <c r="Z652" s="107"/>
      <c r="AA652" s="34"/>
      <c r="AB652" s="34"/>
      <c r="AC652" s="34"/>
      <c r="AD652" s="34"/>
      <c r="AE652" s="106"/>
      <c r="AF652" s="114"/>
      <c r="AG652" s="9">
        <f t="shared" si="85"/>
        <v>16458</v>
      </c>
      <c r="AH652" s="13">
        <f>'नमुना नंबर.९ सन-२०२५-२०२६'!I755+0</f>
        <v>20</v>
      </c>
      <c r="AI652" s="13">
        <f>'नमुना नंबर.९ सन-२०२५-२०२६'!F755+0</f>
        <v>245.72283457249065</v>
      </c>
      <c r="AJ652" s="9">
        <f>'नमुना नंबर.९ सन-२०२५-२०२६'!I755+0</f>
        <v>20</v>
      </c>
      <c r="AK652" s="9">
        <f>'नमुना नंबर.९ सन-२०२५-२०२६'!I755+0</f>
        <v>20</v>
      </c>
      <c r="AL652" s="9">
        <f>'नमुना नंबर.९ सन-२०२५-२०२६'!O755+0</f>
        <v>200</v>
      </c>
      <c r="AM652" s="13">
        <f t="shared" si="86"/>
        <v>485.72283457249068</v>
      </c>
      <c r="AN652" s="9"/>
      <c r="AO652" s="9"/>
      <c r="AP652" s="9"/>
      <c r="AQ652" s="9"/>
      <c r="AR652" s="9"/>
    </row>
    <row r="653" spans="1:44" s="22" customFormat="1" ht="75" customHeight="1">
      <c r="A653"/>
      <c r="B653" s="2">
        <v>116</v>
      </c>
      <c r="C653" s="31" t="s">
        <v>6</v>
      </c>
      <c r="D653" s="32"/>
      <c r="G653" s="84" t="s">
        <v>7</v>
      </c>
      <c r="H653" s="84" t="s">
        <v>189</v>
      </c>
      <c r="I653" s="2">
        <v>2006</v>
      </c>
      <c r="J653" s="33">
        <v>16</v>
      </c>
      <c r="K653" s="33">
        <v>20</v>
      </c>
      <c r="L653" s="34">
        <f t="shared" si="79"/>
        <v>320</v>
      </c>
      <c r="M653" s="35">
        <f t="shared" si="80"/>
        <v>29.739776951672862</v>
      </c>
      <c r="N653" s="34">
        <v>750</v>
      </c>
      <c r="O653" s="2">
        <v>11088</v>
      </c>
      <c r="P653" s="35">
        <f t="shared" si="83"/>
        <v>352059.47955390334</v>
      </c>
      <c r="Q653" s="37">
        <v>0.85</v>
      </c>
      <c r="R653" s="35">
        <v>1</v>
      </c>
      <c r="S653" s="35">
        <f t="shared" si="84"/>
        <v>299250.55762081785</v>
      </c>
      <c r="T653" s="51">
        <v>0.75</v>
      </c>
      <c r="Y653" s="35">
        <f>'नमुना नंबर.९ सन-२०२५-२०२६'!F756+'नमुना नंबर.९ सन-२०२५-२०२६'!I756+'नमुना नंबर.९ सन-२०२५-२०२६'!L756+'नमुना नंबर.९ सन-२०२५-२०२६'!O756</f>
        <v>2534.4379182156135</v>
      </c>
      <c r="Z653" s="107"/>
      <c r="AA653" s="34"/>
      <c r="AB653" s="34"/>
      <c r="AC653" s="34"/>
      <c r="AD653" s="34"/>
      <c r="AE653" s="106"/>
      <c r="AF653" s="114"/>
      <c r="AG653" s="10">
        <f t="shared" si="85"/>
        <v>11838</v>
      </c>
      <c r="AH653" s="16">
        <f>'नमुना नंबर.९ सन-२०२५-२०२६'!I756+0</f>
        <v>30</v>
      </c>
      <c r="AI653" s="16">
        <f>'नमुना नंबर.९ सन-२०२५-२०२६'!F756+0</f>
        <v>224.43791821561339</v>
      </c>
      <c r="AJ653" s="10">
        <f>'नमुना नंबर.९ सन-२०२५-२०२६'!I756+0</f>
        <v>30</v>
      </c>
      <c r="AK653" s="10">
        <f>'नमुना नंबर.९ सन-२०२५-२०२६'!I756+0</f>
        <v>30</v>
      </c>
      <c r="AL653" s="10">
        <f>'नमुना नंबर.९ सन-२०२५-२०२६'!O756+0</f>
        <v>2250</v>
      </c>
      <c r="AM653" s="16">
        <f t="shared" si="86"/>
        <v>2534.4379182156135</v>
      </c>
      <c r="AN653"/>
      <c r="AO653"/>
      <c r="AP653"/>
      <c r="AQ653"/>
      <c r="AR653"/>
    </row>
    <row r="654" spans="1:44" s="22" customFormat="1" ht="75" customHeight="1">
      <c r="A654"/>
      <c r="B654" s="2">
        <v>406</v>
      </c>
      <c r="C654" s="31" t="s">
        <v>6</v>
      </c>
      <c r="D654" s="32"/>
      <c r="G654" s="46"/>
      <c r="H654" s="84" t="s">
        <v>272</v>
      </c>
      <c r="I654" s="2">
        <v>2011</v>
      </c>
      <c r="J654" s="33">
        <v>18</v>
      </c>
      <c r="K654" s="33">
        <v>20</v>
      </c>
      <c r="L654" s="34">
        <f t="shared" si="79"/>
        <v>360</v>
      </c>
      <c r="M654" s="35">
        <f t="shared" si="80"/>
        <v>33.457249070631974</v>
      </c>
      <c r="N654" s="34">
        <v>750</v>
      </c>
      <c r="O654" s="2">
        <v>15708</v>
      </c>
      <c r="P654" s="35">
        <f t="shared" si="83"/>
        <v>550639.40520446107</v>
      </c>
      <c r="Q654" s="37">
        <v>0.9</v>
      </c>
      <c r="R654" s="35">
        <v>1</v>
      </c>
      <c r="S654" s="35">
        <f t="shared" si="84"/>
        <v>495575.46468401497</v>
      </c>
      <c r="T654" s="51">
        <v>0.85</v>
      </c>
      <c r="Y654" s="35">
        <f>'नमुना नंबर.९ सन-२०२५-२०२६'!F757+'नमुना नंबर.९ सन-२०२५-२०२६'!I757+'नमुना नंबर.९ सन-२०२५-२०२६'!L757+'नमुना नंबर.९ सन-२०२५-२०२६'!O757</f>
        <v>1231.2391449814127</v>
      </c>
      <c r="Z654" s="107"/>
      <c r="AA654" s="34"/>
      <c r="AB654" s="34"/>
      <c r="AC654" s="34"/>
      <c r="AD654" s="34"/>
      <c r="AE654" s="106"/>
      <c r="AF654" s="114"/>
      <c r="AG654" s="10">
        <f t="shared" si="85"/>
        <v>16458</v>
      </c>
      <c r="AH654" s="16">
        <f>'नमुना नंबर.९ सन-२०२५-२०२६'!I757+0</f>
        <v>30</v>
      </c>
      <c r="AI654" s="16">
        <f>'नमुना नंबर.९ सन-२०२५-२०२६'!F757+0</f>
        <v>421.23914498141272</v>
      </c>
      <c r="AJ654" s="10">
        <f>'नमुना नंबर.९ सन-२०२५-२०२६'!I757+0</f>
        <v>30</v>
      </c>
      <c r="AK654" s="10">
        <f>'नमुना नंबर.९ सन-२०२५-२०२६'!I757+0</f>
        <v>30</v>
      </c>
      <c r="AL654" s="10">
        <f>'नमुना नंबर.९ सन-२०२५-२०२६'!O757+0</f>
        <v>750</v>
      </c>
      <c r="AM654" s="16">
        <f t="shared" si="86"/>
        <v>1231.2391449814127</v>
      </c>
      <c r="AN654"/>
      <c r="AO654"/>
      <c r="AP654"/>
      <c r="AQ654"/>
      <c r="AR654"/>
    </row>
    <row r="655" spans="1:44" s="22" customFormat="1" ht="75" customHeight="1">
      <c r="A655"/>
      <c r="B655" s="2">
        <v>43</v>
      </c>
      <c r="C655" s="31" t="s">
        <v>6</v>
      </c>
      <c r="D655" s="32"/>
      <c r="G655" s="151" t="s">
        <v>7</v>
      </c>
      <c r="H655" s="84" t="s">
        <v>156</v>
      </c>
      <c r="I655" s="2">
        <v>1984</v>
      </c>
      <c r="J655" s="33">
        <v>20</v>
      </c>
      <c r="K655" s="33">
        <v>6</v>
      </c>
      <c r="L655" s="34">
        <f t="shared" si="79"/>
        <v>120</v>
      </c>
      <c r="M655" s="35">
        <f t="shared" si="80"/>
        <v>11.152416356877323</v>
      </c>
      <c r="N655" s="52">
        <v>750</v>
      </c>
      <c r="O655" s="2">
        <v>0</v>
      </c>
      <c r="P655" s="35">
        <f t="shared" si="83"/>
        <v>8364.3122676579915</v>
      </c>
      <c r="Q655" s="36">
        <v>1</v>
      </c>
      <c r="R655" s="35">
        <v>1</v>
      </c>
      <c r="S655" s="35">
        <f t="shared" si="84"/>
        <v>8364.3122676579915</v>
      </c>
      <c r="T655" s="51">
        <v>1.6</v>
      </c>
      <c r="Y655" s="35" t="e">
        <f>'नमुना नंबर.९ सन-२०२५-२०२६'!#REF!+'नमुना नंबर.९ सन-२०२५-२०२६'!#REF!+'नमुना नंबर.९ सन-२०२५-२०२६'!#REF!+'नमुना नंबर.९ सन-२०२५-२०२६'!#REF!</f>
        <v>#REF!</v>
      </c>
      <c r="Z655" s="107"/>
      <c r="AA655" s="34"/>
      <c r="AB655" s="34"/>
      <c r="AC655" s="34"/>
      <c r="AD655" s="34"/>
      <c r="AE655" s="106"/>
      <c r="AF655" s="114"/>
      <c r="AG655" s="10">
        <f t="shared" si="85"/>
        <v>750</v>
      </c>
      <c r="AH655" s="16" t="e">
        <f>'नमुना नंबर.९ सन-२०२५-२०२६'!#REF!+0</f>
        <v>#REF!</v>
      </c>
      <c r="AI655" s="16" t="e">
        <f>'नमुना नंबर.९ सन-२०२५-२०२६'!#REF!+0</f>
        <v>#REF!</v>
      </c>
      <c r="AJ655" s="10" t="e">
        <f>'नमुना नंबर.९ सन-२०२५-२०२६'!#REF!+0</f>
        <v>#REF!</v>
      </c>
      <c r="AK655" s="10" t="e">
        <f>'नमुना नंबर.९ सन-२०२५-२०२६'!#REF!+0</f>
        <v>#REF!</v>
      </c>
      <c r="AL655" s="10" t="e">
        <f>'नमुना नंबर.९ सन-२०२५-२०२६'!#REF!+0</f>
        <v>#REF!</v>
      </c>
      <c r="AM655" s="16" t="e">
        <f t="shared" si="86"/>
        <v>#REF!</v>
      </c>
      <c r="AN655"/>
      <c r="AO655"/>
      <c r="AP655"/>
      <c r="AQ655"/>
      <c r="AR655"/>
    </row>
    <row r="656" spans="1:44" s="3" customFormat="1" ht="75" customHeight="1">
      <c r="A656" s="73"/>
      <c r="B656" s="34"/>
      <c r="C656" s="34"/>
      <c r="D656" s="34"/>
      <c r="E656" s="34"/>
      <c r="F656" s="14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64"/>
      <c r="U656" s="49"/>
      <c r="V656" s="50"/>
      <c r="W656" s="50"/>
      <c r="X656" s="50"/>
      <c r="Y656" s="49"/>
      <c r="Z656" s="34"/>
      <c r="AA656" s="34"/>
      <c r="AB656" s="34"/>
      <c r="AC656" s="34"/>
      <c r="AD656" s="34"/>
      <c r="AE656" s="106"/>
      <c r="AF656" s="124"/>
      <c r="AG656" s="95"/>
      <c r="AH656" s="47"/>
      <c r="AI656" s="47"/>
      <c r="AJ656" s="48"/>
      <c r="AK656" s="47"/>
    </row>
    <row r="657" spans="1:37" s="3" customFormat="1" ht="75" customHeight="1">
      <c r="A657" s="73"/>
      <c r="B657" s="34"/>
      <c r="C657" s="34"/>
      <c r="D657" s="34"/>
      <c r="E657" s="34"/>
      <c r="F657" s="14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64"/>
      <c r="U657" s="49"/>
      <c r="V657" s="50"/>
      <c r="W657" s="50"/>
      <c r="X657" s="50"/>
      <c r="Y657" s="49"/>
      <c r="Z657" s="34"/>
      <c r="AA657" s="34"/>
      <c r="AB657" s="34"/>
      <c r="AC657" s="34"/>
      <c r="AD657" s="34"/>
      <c r="AE657" s="106"/>
      <c r="AF657" s="124"/>
      <c r="AG657" s="95"/>
      <c r="AH657" s="47"/>
      <c r="AI657" s="47"/>
      <c r="AJ657" s="48"/>
      <c r="AK657" s="47"/>
    </row>
    <row r="658" spans="1:37" s="3" customFormat="1" ht="75" customHeight="1">
      <c r="A658" s="73"/>
      <c r="B658" s="34"/>
      <c r="C658" s="34"/>
      <c r="D658" s="34"/>
      <c r="E658" s="34"/>
      <c r="F658" s="14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64"/>
      <c r="U658" s="49"/>
      <c r="V658" s="50"/>
      <c r="W658" s="50"/>
      <c r="X658" s="50"/>
      <c r="Y658" s="49"/>
      <c r="Z658" s="34"/>
      <c r="AA658" s="34"/>
      <c r="AB658" s="34"/>
      <c r="AC658" s="34"/>
      <c r="AD658" s="34"/>
      <c r="AE658" s="106"/>
      <c r="AF658" s="124"/>
      <c r="AG658" s="95"/>
      <c r="AH658" s="47"/>
      <c r="AI658" s="47"/>
      <c r="AJ658" s="48"/>
      <c r="AK658" s="47"/>
    </row>
    <row r="659" spans="1:37" s="3" customFormat="1" ht="75" customHeight="1">
      <c r="A659" s="73"/>
      <c r="B659" s="34"/>
      <c r="C659" s="34"/>
      <c r="D659" s="34"/>
      <c r="E659" s="34"/>
      <c r="F659" s="14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64"/>
      <c r="U659" s="49"/>
      <c r="V659" s="50"/>
      <c r="W659" s="50"/>
      <c r="X659" s="50"/>
      <c r="Y659" s="49"/>
      <c r="Z659" s="34"/>
      <c r="AA659" s="34"/>
      <c r="AB659" s="34"/>
      <c r="AC659" s="34"/>
      <c r="AD659" s="34"/>
      <c r="AE659" s="106"/>
      <c r="AF659" s="124"/>
      <c r="AG659" s="95"/>
      <c r="AH659" s="47"/>
      <c r="AI659" s="47"/>
      <c r="AJ659" s="48"/>
      <c r="AK659" s="47"/>
    </row>
    <row r="660" spans="1:37" s="3" customFormat="1" ht="75" customHeight="1">
      <c r="A660" s="73"/>
      <c r="B660" s="34"/>
      <c r="C660" s="34"/>
      <c r="D660" s="34"/>
      <c r="E660" s="34"/>
      <c r="F660" s="14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64"/>
      <c r="U660" s="49"/>
      <c r="V660" s="50"/>
      <c r="W660" s="50"/>
      <c r="X660" s="50"/>
      <c r="Y660" s="49"/>
      <c r="Z660" s="34"/>
      <c r="AA660" s="34"/>
      <c r="AB660" s="34"/>
      <c r="AC660" s="34"/>
      <c r="AD660" s="34"/>
      <c r="AE660" s="106"/>
      <c r="AF660" s="124"/>
      <c r="AG660" s="95"/>
      <c r="AH660" s="47"/>
      <c r="AI660" s="47"/>
      <c r="AJ660" s="48"/>
      <c r="AK660" s="47"/>
    </row>
    <row r="661" spans="1:37" s="3" customFormat="1" ht="75" customHeight="1">
      <c r="A661" s="73"/>
      <c r="B661" s="34"/>
      <c r="C661" s="34"/>
      <c r="D661" s="34"/>
      <c r="E661" s="34"/>
      <c r="F661" s="14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64"/>
      <c r="U661" s="49"/>
      <c r="V661" s="50"/>
      <c r="W661" s="50"/>
      <c r="X661" s="50"/>
      <c r="Y661" s="49"/>
      <c r="Z661" s="34"/>
      <c r="AA661" s="34"/>
      <c r="AB661" s="34"/>
      <c r="AC661" s="34"/>
      <c r="AD661" s="34"/>
      <c r="AE661" s="106"/>
      <c r="AF661" s="124"/>
      <c r="AG661" s="95"/>
      <c r="AH661" s="47"/>
      <c r="AI661" s="47"/>
      <c r="AJ661" s="48"/>
      <c r="AK661" s="47"/>
    </row>
    <row r="662" spans="1:37" s="3" customFormat="1" ht="75" customHeight="1">
      <c r="A662" s="73"/>
      <c r="B662" s="34"/>
      <c r="C662" s="34"/>
      <c r="D662" s="34"/>
      <c r="E662" s="34"/>
      <c r="F662" s="14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64"/>
      <c r="U662" s="49"/>
      <c r="V662" s="50"/>
      <c r="W662" s="50"/>
      <c r="X662" s="50"/>
      <c r="Y662" s="49"/>
      <c r="Z662" s="34"/>
      <c r="AA662" s="34"/>
      <c r="AB662" s="34"/>
      <c r="AC662" s="34"/>
      <c r="AD662" s="34"/>
      <c r="AE662" s="106"/>
      <c r="AF662" s="124"/>
      <c r="AG662" s="95"/>
      <c r="AH662" s="47"/>
      <c r="AI662" s="47"/>
      <c r="AJ662" s="48"/>
      <c r="AK662" s="47"/>
    </row>
    <row r="663" spans="1:37" s="3" customFormat="1" ht="75" customHeight="1">
      <c r="A663" s="73"/>
      <c r="B663" s="34"/>
      <c r="C663" s="34"/>
      <c r="D663" s="34"/>
      <c r="E663" s="34"/>
      <c r="F663" s="14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64"/>
      <c r="U663" s="49"/>
      <c r="V663" s="50"/>
      <c r="W663" s="50"/>
      <c r="X663" s="50"/>
      <c r="Y663" s="49"/>
      <c r="Z663" s="34"/>
      <c r="AA663" s="34"/>
      <c r="AB663" s="34"/>
      <c r="AC663" s="34"/>
      <c r="AD663" s="34"/>
      <c r="AE663" s="106"/>
      <c r="AF663" s="124"/>
      <c r="AG663" s="95"/>
      <c r="AH663" s="47"/>
      <c r="AI663" s="47"/>
      <c r="AJ663" s="48"/>
      <c r="AK663" s="47"/>
    </row>
    <row r="664" spans="1:37" s="3" customFormat="1" ht="75" customHeight="1">
      <c r="A664" s="73"/>
      <c r="B664" s="34"/>
      <c r="C664" s="34"/>
      <c r="D664" s="34"/>
      <c r="E664" s="34"/>
      <c r="F664" s="14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64"/>
      <c r="U664" s="49"/>
      <c r="V664" s="50"/>
      <c r="W664" s="50"/>
      <c r="X664" s="50"/>
      <c r="Y664" s="49"/>
      <c r="Z664" s="34"/>
      <c r="AA664" s="34"/>
      <c r="AB664" s="34"/>
      <c r="AC664" s="34"/>
      <c r="AD664" s="34"/>
      <c r="AE664" s="106"/>
      <c r="AF664" s="124"/>
      <c r="AG664" s="95"/>
      <c r="AH664" s="47"/>
      <c r="AI664" s="47"/>
      <c r="AJ664" s="48"/>
      <c r="AK664" s="47"/>
    </row>
    <row r="665" spans="1:37" s="3" customFormat="1" ht="75" customHeight="1">
      <c r="A665" s="73"/>
      <c r="B665" s="34"/>
      <c r="C665" s="34"/>
      <c r="D665" s="34"/>
      <c r="E665" s="34"/>
      <c r="F665" s="14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64"/>
      <c r="U665" s="49"/>
      <c r="V665" s="50"/>
      <c r="W665" s="50"/>
      <c r="X665" s="50"/>
      <c r="Y665" s="49"/>
      <c r="Z665" s="34"/>
      <c r="AA665" s="34"/>
      <c r="AB665" s="34"/>
      <c r="AC665" s="34"/>
      <c r="AD665" s="34"/>
      <c r="AE665" s="106"/>
      <c r="AF665" s="124"/>
      <c r="AG665" s="95"/>
      <c r="AH665" s="47"/>
      <c r="AI665" s="47"/>
      <c r="AJ665" s="48"/>
      <c r="AK665" s="47"/>
    </row>
    <row r="666" spans="1:37" s="3" customFormat="1" ht="75" customHeight="1">
      <c r="A666" s="73"/>
      <c r="B666" s="34"/>
      <c r="C666" s="34"/>
      <c r="D666" s="34"/>
      <c r="E666" s="34"/>
      <c r="F666" s="14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64"/>
      <c r="U666" s="49"/>
      <c r="V666" s="50"/>
      <c r="W666" s="50"/>
      <c r="X666" s="50"/>
      <c r="Y666" s="49"/>
      <c r="Z666" s="34"/>
      <c r="AA666" s="34"/>
      <c r="AB666" s="34"/>
      <c r="AC666" s="34"/>
      <c r="AD666" s="34"/>
      <c r="AE666" s="106"/>
      <c r="AF666" s="124"/>
      <c r="AG666" s="95"/>
      <c r="AH666" s="47"/>
      <c r="AI666" s="47"/>
      <c r="AJ666" s="48"/>
      <c r="AK666" s="47"/>
    </row>
    <row r="667" spans="1:37" s="3" customFormat="1" ht="75" customHeight="1">
      <c r="A667" s="73"/>
      <c r="B667" s="34"/>
      <c r="C667" s="34"/>
      <c r="D667" s="34"/>
      <c r="E667" s="34"/>
      <c r="F667" s="14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64"/>
      <c r="U667" s="49"/>
      <c r="V667" s="50"/>
      <c r="W667" s="50"/>
      <c r="X667" s="50"/>
      <c r="Y667" s="49"/>
      <c r="Z667" s="34"/>
      <c r="AA667" s="34"/>
      <c r="AB667" s="34"/>
      <c r="AC667" s="34"/>
      <c r="AD667" s="34"/>
      <c r="AE667" s="106"/>
      <c r="AF667" s="124"/>
      <c r="AG667" s="95"/>
      <c r="AH667" s="47"/>
      <c r="AI667" s="47"/>
      <c r="AJ667" s="48"/>
      <c r="AK667" s="47"/>
    </row>
    <row r="668" spans="1:37" s="3" customFormat="1" ht="75" customHeight="1">
      <c r="A668" s="73"/>
      <c r="B668" s="34"/>
      <c r="C668" s="34"/>
      <c r="D668" s="34"/>
      <c r="E668" s="34"/>
      <c r="F668" s="14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64"/>
      <c r="U668" s="49"/>
      <c r="V668" s="50"/>
      <c r="W668" s="50"/>
      <c r="X668" s="50"/>
      <c r="Y668" s="49"/>
      <c r="Z668" s="34"/>
      <c r="AA668" s="34"/>
      <c r="AB668" s="34"/>
      <c r="AC668" s="34"/>
      <c r="AD668" s="34"/>
      <c r="AE668" s="106"/>
      <c r="AF668" s="124"/>
      <c r="AG668" s="95"/>
      <c r="AH668" s="47"/>
      <c r="AI668" s="47"/>
      <c r="AJ668" s="48"/>
      <c r="AK668" s="47"/>
    </row>
    <row r="669" spans="1:37" s="3" customFormat="1" ht="75" customHeight="1">
      <c r="A669" s="73"/>
      <c r="B669" s="34"/>
      <c r="C669" s="34"/>
      <c r="D669" s="34"/>
      <c r="E669" s="34"/>
      <c r="F669" s="14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64"/>
      <c r="U669" s="49"/>
      <c r="V669" s="50"/>
      <c r="W669" s="50"/>
      <c r="X669" s="50"/>
      <c r="Y669" s="49"/>
      <c r="Z669" s="34"/>
      <c r="AA669" s="34"/>
      <c r="AB669" s="34"/>
      <c r="AC669" s="34"/>
      <c r="AD669" s="34"/>
      <c r="AE669" s="106"/>
      <c r="AF669" s="124"/>
      <c r="AG669" s="95"/>
      <c r="AH669" s="47"/>
      <c r="AI669" s="47"/>
      <c r="AJ669" s="48"/>
      <c r="AK669" s="47"/>
    </row>
    <row r="670" spans="1:37" s="3" customFormat="1" ht="75" customHeight="1">
      <c r="A670" s="73"/>
      <c r="B670" s="34"/>
      <c r="C670" s="34"/>
      <c r="D670" s="34"/>
      <c r="E670" s="34"/>
      <c r="F670" s="14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64"/>
      <c r="U670" s="49"/>
      <c r="V670" s="50"/>
      <c r="W670" s="50"/>
      <c r="X670" s="50"/>
      <c r="Y670" s="49"/>
      <c r="Z670" s="34"/>
      <c r="AA670" s="34"/>
      <c r="AB670" s="34"/>
      <c r="AC670" s="34"/>
      <c r="AD670" s="34"/>
      <c r="AE670" s="106"/>
      <c r="AF670" s="124"/>
      <c r="AG670" s="95"/>
      <c r="AH670" s="47"/>
      <c r="AI670" s="47"/>
      <c r="AJ670" s="48"/>
      <c r="AK670" s="47"/>
    </row>
    <row r="671" spans="1:37" s="3" customFormat="1" ht="75" customHeight="1">
      <c r="A671" s="73"/>
      <c r="B671" s="34"/>
      <c r="C671" s="34"/>
      <c r="D671" s="34"/>
      <c r="E671" s="34"/>
      <c r="F671" s="14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64"/>
      <c r="U671" s="49"/>
      <c r="V671" s="50"/>
      <c r="W671" s="50"/>
      <c r="X671" s="50"/>
      <c r="Y671" s="49"/>
      <c r="Z671" s="34"/>
      <c r="AA671" s="34"/>
      <c r="AB671" s="34"/>
      <c r="AC671" s="34"/>
      <c r="AD671" s="34"/>
      <c r="AE671" s="106"/>
      <c r="AF671" s="124"/>
      <c r="AG671" s="95"/>
      <c r="AH671" s="47"/>
      <c r="AI671" s="47"/>
      <c r="AJ671" s="48"/>
      <c r="AK671" s="47"/>
    </row>
    <row r="672" spans="1:37" s="3" customFormat="1" ht="75" customHeight="1">
      <c r="A672" s="73"/>
      <c r="B672" s="34"/>
      <c r="C672" s="34"/>
      <c r="D672" s="34"/>
      <c r="E672" s="34"/>
      <c r="F672" s="14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64"/>
      <c r="U672" s="49"/>
      <c r="V672" s="50"/>
      <c r="W672" s="50"/>
      <c r="X672" s="50"/>
      <c r="Y672" s="49"/>
      <c r="Z672" s="34"/>
      <c r="AA672" s="34"/>
      <c r="AB672" s="34"/>
      <c r="AC672" s="34"/>
      <c r="AD672" s="34"/>
      <c r="AE672" s="106"/>
      <c r="AF672" s="124"/>
      <c r="AG672" s="95"/>
      <c r="AH672" s="47"/>
      <c r="AI672" s="47"/>
      <c r="AJ672" s="48"/>
      <c r="AK672" s="47"/>
    </row>
    <row r="673" spans="1:37" s="3" customFormat="1" ht="75" customHeight="1">
      <c r="A673" s="73"/>
      <c r="B673" s="34"/>
      <c r="C673" s="34"/>
      <c r="D673" s="34"/>
      <c r="E673" s="34"/>
      <c r="F673" s="14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64"/>
      <c r="U673" s="49"/>
      <c r="V673" s="50"/>
      <c r="W673" s="50"/>
      <c r="X673" s="50"/>
      <c r="Y673" s="49"/>
      <c r="Z673" s="34"/>
      <c r="AA673" s="34"/>
      <c r="AB673" s="34"/>
      <c r="AC673" s="34"/>
      <c r="AD673" s="34"/>
      <c r="AE673" s="106"/>
      <c r="AF673" s="124"/>
      <c r="AG673" s="95"/>
      <c r="AH673" s="47"/>
      <c r="AI673" s="47"/>
      <c r="AJ673" s="48"/>
      <c r="AK673" s="47"/>
    </row>
    <row r="674" spans="1:37" s="3" customFormat="1" ht="75" customHeight="1">
      <c r="A674" s="73"/>
      <c r="B674" s="34"/>
      <c r="C674" s="34"/>
      <c r="D674" s="34"/>
      <c r="E674" s="34"/>
      <c r="F674" s="14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64"/>
      <c r="U674" s="49"/>
      <c r="V674" s="50"/>
      <c r="W674" s="50"/>
      <c r="X674" s="50"/>
      <c r="Y674" s="49"/>
      <c r="Z674" s="34"/>
      <c r="AA674" s="34"/>
      <c r="AB674" s="34"/>
      <c r="AC674" s="34"/>
      <c r="AD674" s="34"/>
      <c r="AE674" s="106"/>
      <c r="AF674" s="124"/>
      <c r="AG674" s="95"/>
      <c r="AH674" s="47"/>
      <c r="AI674" s="47"/>
      <c r="AJ674" s="48"/>
      <c r="AK674" s="47"/>
    </row>
    <row r="675" spans="1:37" s="3" customFormat="1" ht="75" customHeight="1">
      <c r="A675" s="73"/>
      <c r="B675" s="34"/>
      <c r="C675" s="34"/>
      <c r="D675" s="34"/>
      <c r="E675" s="34"/>
      <c r="F675" s="14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64"/>
      <c r="U675" s="49"/>
      <c r="V675" s="50"/>
      <c r="W675" s="50"/>
      <c r="X675" s="50"/>
      <c r="Y675" s="49"/>
      <c r="Z675" s="34"/>
      <c r="AA675" s="34"/>
      <c r="AB675" s="34"/>
      <c r="AC675" s="34"/>
      <c r="AD675" s="34"/>
      <c r="AE675" s="106"/>
      <c r="AF675" s="124"/>
      <c r="AG675" s="95"/>
      <c r="AH675" s="47"/>
      <c r="AI675" s="47"/>
      <c r="AJ675" s="48"/>
      <c r="AK675" s="47"/>
    </row>
    <row r="676" spans="1:37" s="3" customFormat="1" ht="75" customHeight="1">
      <c r="A676" s="73"/>
      <c r="B676" s="34"/>
      <c r="C676" s="34"/>
      <c r="D676" s="34"/>
      <c r="E676" s="34"/>
      <c r="F676" s="14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64"/>
      <c r="U676" s="49"/>
      <c r="V676" s="50"/>
      <c r="W676" s="50"/>
      <c r="X676" s="50"/>
      <c r="Y676" s="49"/>
      <c r="Z676" s="34"/>
      <c r="AA676" s="34"/>
      <c r="AB676" s="34"/>
      <c r="AC676" s="34"/>
      <c r="AD676" s="34"/>
      <c r="AE676" s="106"/>
      <c r="AF676" s="124"/>
      <c r="AG676" s="95"/>
      <c r="AH676" s="47"/>
      <c r="AI676" s="47"/>
      <c r="AJ676" s="48"/>
      <c r="AK676" s="47"/>
    </row>
    <row r="677" spans="1:37" s="3" customFormat="1" ht="75" customHeight="1">
      <c r="A677" s="73"/>
      <c r="B677" s="34"/>
      <c r="C677" s="34"/>
      <c r="D677" s="34"/>
      <c r="E677" s="34"/>
      <c r="F677" s="14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64"/>
      <c r="U677" s="49"/>
      <c r="V677" s="50"/>
      <c r="W677" s="50"/>
      <c r="X677" s="50"/>
      <c r="Y677" s="49"/>
      <c r="Z677" s="34"/>
      <c r="AA677" s="34"/>
      <c r="AB677" s="34"/>
      <c r="AC677" s="34"/>
      <c r="AD677" s="34"/>
      <c r="AE677" s="106"/>
      <c r="AF677" s="124"/>
      <c r="AG677" s="95"/>
      <c r="AH677" s="47"/>
      <c r="AI677" s="47"/>
      <c r="AJ677" s="48"/>
      <c r="AK677" s="47"/>
    </row>
    <row r="678" spans="1:37" s="3" customFormat="1" ht="75" customHeight="1">
      <c r="A678" s="73"/>
      <c r="B678" s="34"/>
      <c r="C678" s="34"/>
      <c r="D678" s="34"/>
      <c r="E678" s="34"/>
      <c r="F678" s="14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64"/>
      <c r="U678" s="49"/>
      <c r="V678" s="50"/>
      <c r="W678" s="50"/>
      <c r="X678" s="50"/>
      <c r="Y678" s="49"/>
      <c r="Z678" s="34"/>
      <c r="AA678" s="34"/>
      <c r="AB678" s="34"/>
      <c r="AC678" s="34"/>
      <c r="AD678" s="34"/>
      <c r="AE678" s="106"/>
      <c r="AF678" s="124"/>
      <c r="AG678" s="95"/>
      <c r="AH678" s="47"/>
      <c r="AI678" s="47"/>
      <c r="AJ678" s="48"/>
      <c r="AK678" s="47"/>
    </row>
    <row r="679" spans="1:37" s="3" customFormat="1" ht="75" customHeight="1">
      <c r="A679" s="73"/>
      <c r="B679" s="34"/>
      <c r="C679" s="34"/>
      <c r="D679" s="34"/>
      <c r="E679" s="34"/>
      <c r="F679" s="14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64"/>
      <c r="U679" s="49"/>
      <c r="V679" s="50"/>
      <c r="W679" s="50"/>
      <c r="X679" s="50"/>
      <c r="Y679" s="49"/>
      <c r="Z679" s="34"/>
      <c r="AA679" s="34"/>
      <c r="AB679" s="34"/>
      <c r="AC679" s="34"/>
      <c r="AD679" s="34"/>
      <c r="AE679" s="106"/>
      <c r="AF679" s="124"/>
      <c r="AG679" s="95"/>
      <c r="AH679" s="47"/>
      <c r="AI679" s="47"/>
      <c r="AJ679" s="48"/>
      <c r="AK679" s="47"/>
    </row>
    <row r="680" spans="1:37" s="3" customFormat="1" ht="75" customHeight="1">
      <c r="A680" s="73"/>
      <c r="B680" s="34"/>
      <c r="C680" s="34"/>
      <c r="D680" s="34"/>
      <c r="E680" s="34"/>
      <c r="F680" s="14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64"/>
      <c r="U680" s="49"/>
      <c r="V680" s="50"/>
      <c r="W680" s="50"/>
      <c r="X680" s="50"/>
      <c r="Y680" s="49"/>
      <c r="Z680" s="34"/>
      <c r="AA680" s="34"/>
      <c r="AB680" s="34"/>
      <c r="AC680" s="34"/>
      <c r="AD680" s="34"/>
      <c r="AE680" s="106"/>
      <c r="AF680" s="124"/>
      <c r="AG680" s="95"/>
      <c r="AH680" s="47"/>
      <c r="AI680" s="47"/>
      <c r="AJ680" s="48"/>
      <c r="AK680" s="47"/>
    </row>
    <row r="681" spans="1:37" s="3" customFormat="1" ht="75" customHeight="1">
      <c r="A681" s="73"/>
      <c r="B681" s="34"/>
      <c r="C681" s="34"/>
      <c r="D681" s="34"/>
      <c r="E681" s="34"/>
      <c r="F681" s="14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64"/>
      <c r="U681" s="49"/>
      <c r="V681" s="50"/>
      <c r="W681" s="50"/>
      <c r="X681" s="50"/>
      <c r="Y681" s="49"/>
      <c r="Z681" s="34"/>
      <c r="AA681" s="34"/>
      <c r="AB681" s="34"/>
      <c r="AC681" s="34"/>
      <c r="AD681" s="34"/>
      <c r="AE681" s="106"/>
      <c r="AF681" s="124"/>
      <c r="AG681" s="95"/>
      <c r="AH681" s="47"/>
      <c r="AI681" s="47"/>
      <c r="AJ681" s="48"/>
      <c r="AK681" s="47"/>
    </row>
    <row r="682" spans="1:37" s="3" customFormat="1" ht="75" customHeight="1">
      <c r="A682" s="73"/>
      <c r="B682" s="34"/>
      <c r="C682" s="34"/>
      <c r="D682" s="34"/>
      <c r="E682" s="34"/>
      <c r="F682" s="14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64"/>
      <c r="U682" s="49"/>
      <c r="V682" s="50"/>
      <c r="W682" s="50"/>
      <c r="X682" s="50"/>
      <c r="Y682" s="49"/>
      <c r="Z682" s="34"/>
      <c r="AA682" s="34"/>
      <c r="AB682" s="34"/>
      <c r="AC682" s="34"/>
      <c r="AD682" s="34"/>
      <c r="AE682" s="106"/>
      <c r="AF682" s="124"/>
      <c r="AG682" s="95"/>
      <c r="AH682" s="47"/>
      <c r="AI682" s="47"/>
      <c r="AJ682" s="48"/>
      <c r="AK682" s="47"/>
    </row>
    <row r="683" spans="1:37" s="3" customFormat="1" ht="75" customHeight="1">
      <c r="A683" s="73"/>
      <c r="B683" s="34"/>
      <c r="C683" s="34"/>
      <c r="D683" s="34"/>
      <c r="E683" s="34"/>
      <c r="F683" s="14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64"/>
      <c r="U683" s="49"/>
      <c r="V683" s="50"/>
      <c r="W683" s="50"/>
      <c r="X683" s="50"/>
      <c r="Y683" s="49"/>
      <c r="Z683" s="34"/>
      <c r="AA683" s="34"/>
      <c r="AB683" s="34"/>
      <c r="AC683" s="34"/>
      <c r="AD683" s="34"/>
      <c r="AE683" s="106"/>
      <c r="AF683" s="124"/>
      <c r="AG683" s="95"/>
      <c r="AH683" s="47"/>
      <c r="AI683" s="47"/>
      <c r="AJ683" s="48"/>
      <c r="AK683" s="47"/>
    </row>
    <row r="684" spans="1:37" s="3" customFormat="1" ht="75" customHeight="1">
      <c r="A684" s="73"/>
      <c r="B684" s="34"/>
      <c r="C684" s="34"/>
      <c r="D684" s="34"/>
      <c r="E684" s="34"/>
      <c r="F684" s="14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64"/>
      <c r="U684" s="49"/>
      <c r="V684" s="50"/>
      <c r="W684" s="50"/>
      <c r="X684" s="50"/>
      <c r="Y684" s="49"/>
      <c r="Z684" s="34"/>
      <c r="AA684" s="34"/>
      <c r="AB684" s="34"/>
      <c r="AC684" s="34"/>
      <c r="AD684" s="34"/>
      <c r="AE684" s="106"/>
      <c r="AF684" s="124"/>
      <c r="AG684" s="95"/>
      <c r="AH684" s="47"/>
      <c r="AI684" s="47"/>
      <c r="AJ684" s="48"/>
      <c r="AK684" s="47"/>
    </row>
    <row r="685" spans="1:37" s="3" customFormat="1" ht="75" customHeight="1">
      <c r="A685" s="73"/>
      <c r="B685" s="34"/>
      <c r="C685" s="34"/>
      <c r="D685" s="34"/>
      <c r="E685" s="34"/>
      <c r="F685" s="14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64"/>
      <c r="U685" s="49"/>
      <c r="V685" s="50"/>
      <c r="W685" s="50"/>
      <c r="X685" s="50"/>
      <c r="Y685" s="49"/>
      <c r="Z685" s="34"/>
      <c r="AA685" s="34"/>
      <c r="AB685" s="34"/>
      <c r="AC685" s="34"/>
      <c r="AD685" s="34"/>
      <c r="AE685" s="106"/>
      <c r="AF685" s="124"/>
      <c r="AG685" s="95"/>
      <c r="AH685" s="47"/>
      <c r="AI685" s="47"/>
      <c r="AJ685" s="48"/>
      <c r="AK685" s="47"/>
    </row>
    <row r="686" spans="1:37" ht="75" customHeight="1"/>
    <row r="687" spans="1:37" ht="75" customHeight="1"/>
    <row r="688" spans="1:37" ht="75" customHeight="1"/>
    <row r="689" ht="75" customHeight="1"/>
    <row r="690" ht="75" customHeight="1"/>
    <row r="691" ht="75" customHeight="1"/>
    <row r="692" ht="75" customHeight="1"/>
    <row r="693" ht="75" customHeight="1"/>
    <row r="694" ht="75" customHeight="1"/>
    <row r="695" ht="75" customHeight="1"/>
    <row r="696" ht="75" customHeight="1"/>
    <row r="697" ht="75" customHeight="1"/>
    <row r="698" ht="75" customHeight="1"/>
    <row r="699" ht="75" customHeight="1"/>
    <row r="700" ht="75" customHeight="1"/>
    <row r="701" ht="75" customHeight="1"/>
    <row r="702" ht="75" customHeight="1"/>
    <row r="703" ht="75" customHeight="1"/>
    <row r="704" ht="75" customHeight="1"/>
    <row r="705" ht="75" customHeight="1"/>
    <row r="706" ht="75" customHeight="1"/>
    <row r="707" ht="75" customHeight="1"/>
    <row r="708" ht="75" customHeight="1"/>
    <row r="709" ht="75" customHeight="1"/>
    <row r="710" ht="75" customHeight="1"/>
    <row r="711" ht="75" customHeight="1"/>
    <row r="712" ht="75" customHeight="1"/>
    <row r="713" ht="75" customHeight="1"/>
    <row r="714" ht="75" customHeight="1"/>
    <row r="715" ht="75" customHeight="1"/>
    <row r="716" ht="75" customHeight="1"/>
    <row r="717" ht="75" customHeight="1"/>
    <row r="718" ht="75" customHeight="1"/>
    <row r="719" ht="75" customHeight="1"/>
    <row r="720" ht="75" customHeight="1"/>
    <row r="721" ht="75" customHeight="1"/>
    <row r="722" ht="75" customHeight="1"/>
    <row r="723" ht="75" customHeight="1"/>
    <row r="724" ht="75" customHeight="1"/>
    <row r="725" ht="75" customHeight="1"/>
    <row r="726" ht="75" customHeight="1"/>
    <row r="727" ht="75" customHeight="1"/>
    <row r="728" ht="75" customHeight="1"/>
    <row r="729" ht="75" customHeight="1"/>
    <row r="730" ht="75" customHeight="1"/>
    <row r="731" ht="75" customHeight="1"/>
    <row r="732" ht="75" customHeight="1"/>
    <row r="733" ht="75" customHeight="1"/>
    <row r="734" ht="75" customHeight="1"/>
    <row r="735" ht="75" customHeight="1"/>
    <row r="736" ht="75" customHeight="1"/>
    <row r="737" ht="75" customHeight="1"/>
    <row r="738" ht="75" customHeight="1"/>
    <row r="739" ht="75" customHeight="1"/>
    <row r="740" ht="75" customHeight="1"/>
    <row r="741" ht="75" customHeight="1"/>
    <row r="742" ht="75" customHeight="1"/>
    <row r="743" ht="75" customHeight="1"/>
    <row r="744" ht="75" customHeight="1"/>
    <row r="745" ht="75" customHeight="1"/>
    <row r="746" ht="75" customHeight="1"/>
    <row r="747" ht="75" customHeight="1"/>
    <row r="748" ht="75" customHeight="1"/>
    <row r="749" ht="75" customHeight="1"/>
    <row r="750" ht="75" customHeight="1"/>
    <row r="751" ht="75" customHeight="1"/>
    <row r="752" ht="75" customHeight="1"/>
    <row r="753" ht="75" customHeight="1"/>
    <row r="754" ht="75" customHeight="1"/>
    <row r="755" ht="75" customHeight="1"/>
    <row r="756" ht="75" customHeight="1"/>
    <row r="757" ht="75" customHeight="1"/>
  </sheetData>
  <autoFilter ref="A6:AR657">
    <sortState ref="A7:AR657">
      <sortCondition ref="F6:F657"/>
    </sortState>
  </autoFilter>
  <mergeCells count="35">
    <mergeCell ref="L3:L5"/>
    <mergeCell ref="M3:M5"/>
    <mergeCell ref="N3:P3"/>
    <mergeCell ref="R3:R5"/>
    <mergeCell ref="Q3:Q5"/>
    <mergeCell ref="N4:N5"/>
    <mergeCell ref="O4:O5"/>
    <mergeCell ref="P4:P5"/>
    <mergeCell ref="AE3:AE5"/>
    <mergeCell ref="U4:U5"/>
    <mergeCell ref="V4:V5"/>
    <mergeCell ref="W4:W5"/>
    <mergeCell ref="X4:X5"/>
    <mergeCell ref="AD4:AD5"/>
    <mergeCell ref="AA4:AA5"/>
    <mergeCell ref="AB4:AB5"/>
    <mergeCell ref="AC4:AC5"/>
    <mergeCell ref="Y4:Y5"/>
    <mergeCell ref="Z4:Z5"/>
    <mergeCell ref="B1:AE1"/>
    <mergeCell ref="B2:AE2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S3:S5"/>
    <mergeCell ref="T3:T5"/>
    <mergeCell ref="U3:Y3"/>
    <mergeCell ref="Z3:AD3"/>
  </mergeCells>
  <pageMargins left="0.25" right="0.25" top="0.75" bottom="0.75" header="0.3" footer="0.3"/>
  <pageSetup paperSize="5" scale="68" fitToWidth="0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9"/>
  <sheetViews>
    <sheetView topLeftCell="A45" zoomScaleNormal="100" workbookViewId="0">
      <selection activeCell="J62" sqref="J62"/>
    </sheetView>
  </sheetViews>
  <sheetFormatPr defaultRowHeight="15"/>
  <cols>
    <col min="4" max="4" width="16.85546875" customWidth="1"/>
    <col min="8" max="8" width="16.28515625" customWidth="1"/>
    <col min="9" max="9" width="8.85546875" customWidth="1"/>
  </cols>
  <sheetData>
    <row r="2" spans="2:8" ht="19.5">
      <c r="B2">
        <v>1</v>
      </c>
      <c r="D2" s="35">
        <f>SUM('नमुना नंबर.९ सन-२०२५-२०२६'!F6:F10)</f>
        <v>2368.8201301115241</v>
      </c>
      <c r="E2" s="2">
        <f>SUM('नमुना नंबर.९ सन-२०२५-२०२६'!I6:I10)</f>
        <v>150</v>
      </c>
      <c r="F2" s="2">
        <f>SUM('नमुना नंबर.९ सन-२०२५-२०२६'!L6:L10)</f>
        <v>150</v>
      </c>
      <c r="G2" s="2">
        <f>SUM('नमुना नंबर.९ सन-२०२५-२०२६'!O6:O10)</f>
        <v>3200</v>
      </c>
      <c r="H2" s="35">
        <f t="shared" ref="H2:H33" si="0">SUM(D2:G2)</f>
        <v>5868.8201301115241</v>
      </c>
    </row>
    <row r="3" spans="2:8" ht="19.5">
      <c r="B3">
        <v>2</v>
      </c>
      <c r="D3" s="35">
        <f>SUM('नमुना नंबर.९ सन-२०२५-२०२६'!F11:F16)</f>
        <v>4860.8053215613381</v>
      </c>
      <c r="E3" s="2">
        <f>SUM('नमुना नंबर.९ सन-२०२५-२०२६'!I11:I16)</f>
        <v>310</v>
      </c>
      <c r="F3" s="2">
        <f>SUM('नमुना नंबर.९ सन-२०२५-२०२६'!L11:L16)</f>
        <v>310</v>
      </c>
      <c r="G3" s="2">
        <f>SUM('नमुना नंबर.९ सन-२०२५-२०२६'!O11:O16)</f>
        <v>5650</v>
      </c>
      <c r="H3" s="35">
        <f t="shared" si="0"/>
        <v>11130.805321561338</v>
      </c>
    </row>
    <row r="4" spans="2:8" ht="19.5">
      <c r="B4">
        <v>3</v>
      </c>
      <c r="D4" s="35">
        <f>SUM('नमुना नंबर.९ सन-२०२५-२०२६'!F17:F22)</f>
        <v>4489.4784814126397</v>
      </c>
      <c r="E4" s="2">
        <f>SUM('नमुना नंबर.९ सन-२०२५-२०२६'!I17:I22)</f>
        <v>250</v>
      </c>
      <c r="F4" s="2">
        <f>SUM('नमुना नंबर.९ सन-२०२५-२०२६'!L17:L22)</f>
        <v>250</v>
      </c>
      <c r="G4" s="2">
        <f>SUM('नमुना नंबर.९ सन-२०२५-२०२६'!O17:O22)</f>
        <v>2100</v>
      </c>
      <c r="H4" s="35">
        <f t="shared" si="0"/>
        <v>7089.4784814126397</v>
      </c>
    </row>
    <row r="5" spans="2:8" ht="19.5">
      <c r="B5">
        <v>4</v>
      </c>
      <c r="D5" s="35">
        <f>SUM('नमुना नंबर.९ सन-२०२५-२०२६'!F23:F28)</f>
        <v>5768.8065473977686</v>
      </c>
      <c r="E5" s="2">
        <f>SUM('नमुना नंबर.९ सन-२०२५-२०२६'!I23:I28)</f>
        <v>270</v>
      </c>
      <c r="F5" s="2">
        <f>SUM('नमुना नंबर.९ सन-२०२५-२०२६'!L23:L28)</f>
        <v>270</v>
      </c>
      <c r="G5" s="2">
        <f>SUM('नमुना नंबर.९ सन-२०२५-२०२६'!O23:O28)</f>
        <v>5100</v>
      </c>
      <c r="H5" s="35">
        <f t="shared" si="0"/>
        <v>11408.806547397769</v>
      </c>
    </row>
    <row r="6" spans="2:8" ht="19.5">
      <c r="B6">
        <v>5</v>
      </c>
      <c r="D6" s="35">
        <f>SUM('नमुना नंबर.९ सन-२०२५-२०२६'!F29:F31)</f>
        <v>1039.5032620817844</v>
      </c>
      <c r="E6" s="2">
        <f>SUM('नमुना नंबर.९ सन-२०२५-२०२६'!I29:I31)</f>
        <v>60</v>
      </c>
      <c r="F6" s="2">
        <f>SUM('नमुना नंबर.९ सन-२०२५-२०२६'!L29:L31)</f>
        <v>60</v>
      </c>
      <c r="G6" s="2">
        <f>SUM('नमुना नंबर.९ सन-२०२५-२०२६'!O29:O31)</f>
        <v>200</v>
      </c>
      <c r="H6" s="35">
        <f t="shared" si="0"/>
        <v>1359.5032620817844</v>
      </c>
    </row>
    <row r="7" spans="2:8" ht="19.5">
      <c r="B7">
        <v>6</v>
      </c>
      <c r="D7" s="35">
        <f>SUM('नमुना नंबर.९ सन-२०२५-२०२६'!F32:F37)</f>
        <v>4720.4884098513003</v>
      </c>
      <c r="E7" s="2">
        <f>SUM('नमुना नंबर.९ सन-२०२५-२०२६'!I32:I37)</f>
        <v>270</v>
      </c>
      <c r="F7" s="2">
        <f>SUM('नमुना नंबर.९ सन-२०२५-२०२६'!L32:L37)</f>
        <v>270</v>
      </c>
      <c r="G7" s="2">
        <f>SUM('नमुना नंबर.९ सन-२०२५-२०२६'!O32:O37)</f>
        <v>3250</v>
      </c>
      <c r="H7" s="35">
        <f t="shared" si="0"/>
        <v>8510.4884098512994</v>
      </c>
    </row>
    <row r="8" spans="2:8" ht="19.5">
      <c r="B8">
        <v>7</v>
      </c>
      <c r="D8" s="35">
        <f>SUM('नमुना नंबर.९ सन-२०२५-२०२६'!F38:F43)</f>
        <v>14596.688346654275</v>
      </c>
      <c r="E8" s="2">
        <f>SUM('नमुना नंबर.९ सन-२०२५-२०२६'!I38:I43)</f>
        <v>200</v>
      </c>
      <c r="F8" s="2">
        <f>SUM('नमुना नंबर.९ सन-२०२५-२०२६'!L38:L43)</f>
        <v>200</v>
      </c>
      <c r="G8" s="2">
        <f>SUM('नमुना नंबर.९ सन-२०२५-२०२६'!O38:O43)</f>
        <v>5100</v>
      </c>
      <c r="H8" s="35">
        <f t="shared" si="0"/>
        <v>20096.688346654275</v>
      </c>
    </row>
    <row r="9" spans="2:8" ht="19.5">
      <c r="B9">
        <v>8</v>
      </c>
      <c r="D9" s="35">
        <f>SUM('नमुना नंबर.९ सन-२०२५-२०२६'!F44:F48)</f>
        <v>13802.233144981412</v>
      </c>
      <c r="E9" s="2">
        <f>SUM('नमुना नंबर.९ सन-२०२५-२०२६'!I44:I48)</f>
        <v>260</v>
      </c>
      <c r="F9" s="2">
        <f>SUM('नमुना नंबर.९ सन-२०२५-२०२६'!L44:L48)</f>
        <v>260</v>
      </c>
      <c r="G9" s="2">
        <f>SUM('नमुना नंबर.९ सन-२०२५-२०२६'!O44:O48)</f>
        <v>6750</v>
      </c>
      <c r="H9" s="35">
        <f t="shared" si="0"/>
        <v>21072.233144981412</v>
      </c>
    </row>
    <row r="10" spans="2:8" ht="19.5">
      <c r="B10">
        <v>9</v>
      </c>
      <c r="D10" s="35">
        <f>SUM('नमुना नंबर.९ सन-२०२५-२०२६'!F49:F52)</f>
        <v>2109.6622379182159</v>
      </c>
      <c r="E10" s="2">
        <f>SUM('नमुना नंबर.९ सन-२०२५-२०२६'!I49:I52)</f>
        <v>110</v>
      </c>
      <c r="F10" s="2">
        <f>SUM('नमुना नंबर.९ सन-२०२५-२०२६'!L49:L52)</f>
        <v>110</v>
      </c>
      <c r="G10" s="2">
        <f>SUM('नमुना नंबर.९ सन-२०२५-२०२६'!O49:O52)</f>
        <v>1500</v>
      </c>
      <c r="H10" s="35">
        <f t="shared" si="0"/>
        <v>3829.6622379182159</v>
      </c>
    </row>
    <row r="11" spans="2:8" ht="19.5">
      <c r="B11">
        <v>10</v>
      </c>
      <c r="D11" s="35" t="e">
        <f>SUM('नमुना नंबर आठ '!#REF!)</f>
        <v>#REF!</v>
      </c>
      <c r="E11" s="2" t="e">
        <f>SUM('नमुना नंबर आठ '!#REF!)</f>
        <v>#REF!</v>
      </c>
      <c r="F11" s="2" t="e">
        <f>SUM('नमुना नंबर आठ '!#REF!)</f>
        <v>#REF!</v>
      </c>
      <c r="G11" s="2" t="e">
        <f>SUM('नमुना नंबर आठ '!#REF!)</f>
        <v>#REF!</v>
      </c>
      <c r="H11" s="35" t="e">
        <f t="shared" si="0"/>
        <v>#REF!</v>
      </c>
    </row>
    <row r="12" spans="2:8" ht="19.5">
      <c r="B12">
        <v>11</v>
      </c>
      <c r="D12" s="35" t="e">
        <f>SUM('नमुना नंबर आठ '!#REF!)</f>
        <v>#REF!</v>
      </c>
      <c r="E12" s="2" t="e">
        <f>SUM('नमुना नंबर आठ '!#REF!)</f>
        <v>#REF!</v>
      </c>
      <c r="F12" s="2" t="e">
        <f>SUM('नमुना नंबर आठ '!#REF!)</f>
        <v>#REF!</v>
      </c>
      <c r="G12" s="2" t="e">
        <f>SUM('नमुना नंबर आठ '!#REF!)</f>
        <v>#REF!</v>
      </c>
      <c r="H12" s="35" t="e">
        <f t="shared" si="0"/>
        <v>#REF!</v>
      </c>
    </row>
    <row r="13" spans="2:8" ht="19.5">
      <c r="B13">
        <v>12</v>
      </c>
      <c r="D13" s="35">
        <f>SUM('नमुना नंबर.९ सन-२०२५-२०२६'!F53:F53)</f>
        <v>1119.4040241635687</v>
      </c>
      <c r="E13" s="2">
        <f>SUM('नमुना नंबर.९ सन-२०२५-२०२६'!I53:I53)</f>
        <v>40</v>
      </c>
      <c r="F13" s="2">
        <f>SUM('नमुना नंबर.९ सन-२०२५-२०२६'!L53:L53)</f>
        <v>40</v>
      </c>
      <c r="G13" s="2">
        <f>SUM('नमुना नंबर.९ सन-२०२५-२०२६'!O53:O53)</f>
        <v>750</v>
      </c>
      <c r="H13" s="35">
        <f t="shared" si="0"/>
        <v>1949.4040241635687</v>
      </c>
    </row>
    <row r="14" spans="2:8" ht="19.5">
      <c r="B14">
        <v>13</v>
      </c>
      <c r="D14" s="35">
        <f>SUM('नमुना नंबर.९ सन-२०२५-२०२६'!F55:F60)</f>
        <v>2447.5072527881039</v>
      </c>
      <c r="E14" s="52">
        <f>SUM('नमुना नंबर.९ सन-२०२५-२०२६'!I55:I60)</f>
        <v>170</v>
      </c>
      <c r="F14" s="52">
        <f>SUM('नमुना नंबर.९ सन-२०२५-२०२६'!L55:L60)</f>
        <v>170</v>
      </c>
      <c r="G14" s="52">
        <f>SUM('नमुना नंबर.९ सन-२०२५-२०२६'!O55:O60)</f>
        <v>3200</v>
      </c>
      <c r="H14" s="35">
        <f>SUM(D14:G14)</f>
        <v>5987.5072527881039</v>
      </c>
    </row>
    <row r="15" spans="2:8" ht="19.5">
      <c r="B15">
        <v>14</v>
      </c>
      <c r="D15" s="35">
        <f>SUM('नमुना नंबर.९ सन-२०२५-२०२६'!F63:F67)</f>
        <v>2498.7923094795538</v>
      </c>
      <c r="E15" s="2">
        <f>SUM('नमुना नंबर.९ सन-२०२५-२०२६'!I63:I67)</f>
        <v>150</v>
      </c>
      <c r="F15" s="2">
        <f>SUM('नमुना नंबर.९ सन-२०२५-२०२६'!L63:L67)</f>
        <v>150</v>
      </c>
      <c r="G15" s="2">
        <f>SUM('नमुना नंबर.९ सन-२०२५-२०२६'!O63:O67)</f>
        <v>3200</v>
      </c>
      <c r="H15" s="35">
        <f t="shared" si="0"/>
        <v>5998.7923094795533</v>
      </c>
    </row>
    <row r="16" spans="2:8" ht="19.5">
      <c r="B16">
        <v>15</v>
      </c>
      <c r="D16" s="35">
        <f>SUM('नमुना नंबर.९ सन-२०२५-२०२६'!F69:F73)</f>
        <v>2427.8584600371751</v>
      </c>
      <c r="E16" s="2">
        <f>SUM('नमुना नंबर.९ सन-२०२५-२०२६'!I69:I73)</f>
        <v>170</v>
      </c>
      <c r="F16" s="2">
        <f>SUM('नमुना नंबर.९ सन-२०२५-२०२६'!L69:L73)</f>
        <v>170</v>
      </c>
      <c r="G16" s="2">
        <f>SUM('नमुना नंबर.९ सन-२०२५-२०२६'!O69:O73)</f>
        <v>1700</v>
      </c>
      <c r="H16" s="35">
        <f t="shared" si="0"/>
        <v>4467.8584600371751</v>
      </c>
    </row>
    <row r="17" spans="2:8" ht="19.5">
      <c r="B17">
        <v>16</v>
      </c>
      <c r="D17" s="35">
        <f>SUM('नमुना नंबर.९ सन-२०२५-२०२६'!F74:F79)</f>
        <v>4358.665636617101</v>
      </c>
      <c r="E17" s="2">
        <f>SUM('नमुना नंबर.९ सन-२०२५-२०२६'!I74:I79)</f>
        <v>210</v>
      </c>
      <c r="F17" s="2">
        <f>SUM('नमुना नंबर.९ सन-२०२५-२०२६'!L74:L79)</f>
        <v>210</v>
      </c>
      <c r="G17" s="2">
        <f>SUM('नमुना नंबर.९ सन-२०२५-२०२६'!O74:O79)</f>
        <v>3200</v>
      </c>
      <c r="H17" s="35">
        <f t="shared" si="0"/>
        <v>7978.665636617101</v>
      </c>
    </row>
    <row r="18" spans="2:8" ht="19.5">
      <c r="B18">
        <v>17</v>
      </c>
      <c r="D18" s="35">
        <f>SUM('नमुना नंबर.९ सन-२०२५-२०२६'!F80:F85)</f>
        <v>4114.2679010706324</v>
      </c>
      <c r="E18" s="2">
        <f>SUM('नमुना नंबर.९ सन-२०२५-२०२६'!I80:I85)</f>
        <v>160</v>
      </c>
      <c r="F18" s="2">
        <f>SUM('नमुना नंबर.९ सन-२०२५-२०२६'!L80:L85)</f>
        <v>160</v>
      </c>
      <c r="G18" s="2">
        <f>SUM('नमुना नंबर.९ सन-२०२५-२०२६'!O80:O85)</f>
        <v>2850</v>
      </c>
      <c r="H18" s="35">
        <f t="shared" si="0"/>
        <v>7284.2679010706324</v>
      </c>
    </row>
    <row r="19" spans="2:8" ht="19.5">
      <c r="B19">
        <v>18</v>
      </c>
      <c r="D19" s="35">
        <f>SUM('नमुना नंबर.९ सन-२०२५-२०२६'!F86:F93)</f>
        <v>6603.9996743048323</v>
      </c>
      <c r="E19" s="2">
        <f>SUM('नमुना नंबर.९ सन-२०२५-२०२६'!I86:I93)</f>
        <v>270</v>
      </c>
      <c r="F19" s="2">
        <f>SUM('नमुना नंबर.९ सन-२०२५-२०२६'!L86:L93)</f>
        <v>270</v>
      </c>
      <c r="G19" s="2">
        <f>SUM('नमुना नंबर.९ सन-२०२५-२०२६'!O86:O93)</f>
        <v>5650</v>
      </c>
      <c r="H19" s="35">
        <f t="shared" si="0"/>
        <v>12793.999674304832</v>
      </c>
    </row>
    <row r="20" spans="2:8" ht="19.5">
      <c r="B20">
        <v>19</v>
      </c>
      <c r="D20" s="35">
        <f>SUM('नमुना नंबर.९ सन-२०२५-२०२६'!F94:F100)</f>
        <v>5793.5123559479562</v>
      </c>
      <c r="E20" s="2">
        <f>SUM('नमुना नंबर.९ सन-२०२५-२०२६'!I94:I100)</f>
        <v>330</v>
      </c>
      <c r="F20" s="2">
        <f>SUM('नमुना नंबर.९ सन-२०२५-२०२६'!L94:L100)</f>
        <v>330</v>
      </c>
      <c r="G20" s="2">
        <f>SUM('नमुना नंबर.९ सन-२०२५-२०२६'!O94:O100)</f>
        <v>7000</v>
      </c>
      <c r="H20" s="35">
        <f t="shared" si="0"/>
        <v>13453.512355947956</v>
      </c>
    </row>
    <row r="21" spans="2:8" ht="19.5">
      <c r="B21">
        <v>20</v>
      </c>
      <c r="D21" s="35">
        <f>SUM('नमुना नंबर.९ सन-२०२५-२०२६'!F101:F106)</f>
        <v>5070.7313294609667</v>
      </c>
      <c r="E21" s="2">
        <f>SUM('नमुना नंबर.९ सन-२०२५-२०२६'!I101:I106)</f>
        <v>230</v>
      </c>
      <c r="F21" s="2">
        <f>SUM('नमुना नंबर.९ सन-२०२५-२०२६'!L101:L106)</f>
        <v>230</v>
      </c>
      <c r="G21" s="2">
        <f>SUM('नमुना नंबर.९ सन-२०२५-२०२६'!O101:O106)</f>
        <v>3450</v>
      </c>
      <c r="H21" s="35">
        <f t="shared" si="0"/>
        <v>8980.7313294609667</v>
      </c>
    </row>
    <row r="22" spans="2:8" ht="19.5">
      <c r="B22">
        <v>21</v>
      </c>
      <c r="D22" s="35">
        <f>SUM('नमुना नंबर.९ सन-२०२५-२०२६'!F107:F113)</f>
        <v>4593.5867309479554</v>
      </c>
      <c r="E22" s="2">
        <f>SUM('नमुना नंबर.९ सन-२०२५-२०२६'!I107:I113)</f>
        <v>230</v>
      </c>
      <c r="F22" s="2">
        <f>SUM('नमुना नंबर.९ सन-२०२५-२०२६'!L107:L113)</f>
        <v>230</v>
      </c>
      <c r="G22" s="2">
        <f>SUM('नमुना नंबर.९ सन-२०२५-२०२६'!O107:O113)</f>
        <v>6000</v>
      </c>
      <c r="H22" s="35">
        <f t="shared" si="0"/>
        <v>11053.586730947954</v>
      </c>
    </row>
    <row r="23" spans="2:8" ht="19.5">
      <c r="B23">
        <v>22</v>
      </c>
      <c r="D23" s="35">
        <f>SUM('नमुना नंबर.९ सन-२०२५-२०२६'!F115:F120)</f>
        <v>4638.9673271375468</v>
      </c>
      <c r="E23" s="2">
        <f>SUM('नमुना नंबर.९ सन-२०२५-२०२६'!I115:I120)</f>
        <v>280</v>
      </c>
      <c r="F23" s="2">
        <f>SUM('नमुना नंबर.९ सन-२०२५-२०२६'!L115:L120)</f>
        <v>280</v>
      </c>
      <c r="G23" s="2">
        <f>SUM('नमुना नंबर.९ सन-२०२५-२०२६'!O115:O120)</f>
        <v>5100</v>
      </c>
      <c r="H23" s="35">
        <f t="shared" si="0"/>
        <v>10298.967327137547</v>
      </c>
    </row>
    <row r="24" spans="2:8" ht="19.5">
      <c r="B24">
        <v>23</v>
      </c>
      <c r="D24" s="35">
        <f>SUM('नमुना नंबर.९ सन-२०२५-२०२६'!F121:F127)</f>
        <v>5438.9888280669138</v>
      </c>
      <c r="E24" s="2">
        <f>SUM('नमुना नंबर.९ सन-२०२५-२०२६'!I121:I127)</f>
        <v>310</v>
      </c>
      <c r="F24" s="2">
        <f>SUM('नमुना नंबर.९ सन-२०२५-२०२६'!L121:L127)</f>
        <v>310</v>
      </c>
      <c r="G24" s="2">
        <f>SUM('नमुना नंबर.९ सन-२०२५-२०२६'!O121:O127)</f>
        <v>5500</v>
      </c>
      <c r="H24" s="35">
        <f t="shared" si="0"/>
        <v>11558.988828066915</v>
      </c>
    </row>
    <row r="25" spans="2:8" ht="19.5">
      <c r="B25">
        <v>24</v>
      </c>
      <c r="D25" s="35">
        <f>SUM('नमुना नंबर.९ सन-२०२५-२०२६'!F128:F133)</f>
        <v>5149.0878317843863</v>
      </c>
      <c r="E25" s="2">
        <f>SUM('नमुना नंबर.९ सन-२०२५-२०२६'!I128:I133)</f>
        <v>310</v>
      </c>
      <c r="F25" s="2">
        <f>SUM('नमुना नंबर.९ सन-२०२५-२०२६'!L128:L133)</f>
        <v>310</v>
      </c>
      <c r="G25" s="2">
        <f>SUM('नमुना नंबर.९ सन-२०२५-२०२६'!O128:O133)</f>
        <v>6950</v>
      </c>
      <c r="H25" s="35">
        <f t="shared" si="0"/>
        <v>12719.087831784385</v>
      </c>
    </row>
    <row r="26" spans="2:8" ht="19.5">
      <c r="B26">
        <v>25</v>
      </c>
      <c r="D26" s="35">
        <f>SUM('नमुना नंबर.९ सन-२०२५-२०२६'!F134:F140)</f>
        <v>39652.70499349443</v>
      </c>
      <c r="E26" s="2">
        <f>SUM('नमुना नंबर.९ सन-२०२५-२०२६'!I134:I140)</f>
        <v>180</v>
      </c>
      <c r="F26" s="2">
        <f>SUM('नमुना नंबर.९ सन-२०२५-२०२६'!L134:L140)</f>
        <v>180</v>
      </c>
      <c r="G26" s="2">
        <f>SUM('नमुना नंबर.९ सन-२०२५-२०२६'!O134:O140)</f>
        <v>3950</v>
      </c>
      <c r="H26" s="35">
        <f t="shared" si="0"/>
        <v>43962.70499349443</v>
      </c>
    </row>
    <row r="27" spans="2:8" ht="19.5">
      <c r="B27">
        <v>26</v>
      </c>
      <c r="D27" s="35">
        <f>SUM('नमुना नंबर.९ सन-२०२५-२०२६'!F141:F146)</f>
        <v>6924.6538243494424</v>
      </c>
      <c r="E27" s="52">
        <f>SUM('नमुना नंबर.९ सन-२०२५-२०२६'!I141:I146)</f>
        <v>180</v>
      </c>
      <c r="F27" s="52">
        <f>SUM('नमुना नंबर.९ सन-२०२५-२०२६'!L141:L146)</f>
        <v>180</v>
      </c>
      <c r="G27" s="52">
        <f>SUM('नमुना नंबर.९ सन-२०२५-२०२६'!O141:O146)</f>
        <v>3000</v>
      </c>
      <c r="H27" s="35">
        <f>SUM(D27:G27)</f>
        <v>10284.653824349443</v>
      </c>
    </row>
    <row r="28" spans="2:8" ht="19.5">
      <c r="B28">
        <v>27</v>
      </c>
      <c r="D28" s="35">
        <f>SUM('नमुना नंबर.९ सन-२०२५-२०२६'!F147:F154)</f>
        <v>5825.6558454925653</v>
      </c>
      <c r="E28" s="52">
        <f>SUM('नमुना नंबर.९ सन-२०२५-२०२६'!I147:I154)</f>
        <v>140</v>
      </c>
      <c r="F28" s="52">
        <f>SUM('नमुना नंबर.९ सन-२०२५-२०२६'!L147:L154)</f>
        <v>140</v>
      </c>
      <c r="G28" s="52">
        <f>SUM('नमुना नंबर.९ सन-२०२५-२०२६'!O147:O154)</f>
        <v>1350</v>
      </c>
      <c r="H28" s="35">
        <f>SUM(D28:G28)</f>
        <v>7455.6558454925653</v>
      </c>
    </row>
    <row r="29" spans="2:8" ht="19.5">
      <c r="B29">
        <v>28</v>
      </c>
      <c r="D29" s="35">
        <f>SUM('नमुना नंबर.९ सन-२०२५-२०२६'!F155:F161)</f>
        <v>14214.83874790892</v>
      </c>
      <c r="E29" s="2">
        <f>SUM('नमुना नंबर.९ सन-२०२५-२०२६'!I155:I161)</f>
        <v>110</v>
      </c>
      <c r="F29" s="2">
        <f>SUM('नमुना नंबर.९ सन-२०२५-२०२६'!L155:L161)</f>
        <v>110</v>
      </c>
      <c r="G29" s="2">
        <f>SUM('नमुना नंबर.९ सन-२०२५-२०२६'!O155:O161)</f>
        <v>600</v>
      </c>
      <c r="H29" s="35">
        <f t="shared" si="0"/>
        <v>15034.83874790892</v>
      </c>
    </row>
    <row r="30" spans="2:8" ht="19.5">
      <c r="B30">
        <v>29</v>
      </c>
      <c r="D30" s="35">
        <f>SUM('नमुना नंबर.९ सन-२०२५-२०२६'!F162:F168)</f>
        <v>3376.1519665427504</v>
      </c>
      <c r="E30" s="2">
        <f>SUM('नमुना नंबर.९ सन-२०२५-२०२६'!I162:I168)</f>
        <v>130</v>
      </c>
      <c r="F30" s="2">
        <f>SUM('नमुना नंबर.९ सन-२०२५-२०२६'!L162:L168)</f>
        <v>130</v>
      </c>
      <c r="G30" s="2">
        <f>SUM('नमुना नंबर.९ सन-२०२५-२०२६'!O162:O168)</f>
        <v>400</v>
      </c>
      <c r="H30" s="35">
        <f t="shared" si="0"/>
        <v>4036.1519665427504</v>
      </c>
    </row>
    <row r="31" spans="2:8" ht="19.5">
      <c r="B31">
        <v>30</v>
      </c>
      <c r="D31" s="35">
        <f>SUM('नमुना नंबर.९ सन-२०२५-२०२६'!F169:F175)</f>
        <v>7693.422691449814</v>
      </c>
      <c r="E31" s="2">
        <f>SUM('नमुना नंबर.९ सन-२०२५-२०२६'!I169:I175)</f>
        <v>120</v>
      </c>
      <c r="F31" s="2">
        <f>SUM('नमुना नंबर.९ सन-२०२५-२०२६'!L169:L175)</f>
        <v>120</v>
      </c>
      <c r="G31" s="2">
        <f>SUM('नमुना नंबर.९ सन-२०२५-२०२६'!O169:O175)</f>
        <v>1900</v>
      </c>
      <c r="H31" s="35">
        <f t="shared" si="0"/>
        <v>9833.422691449814</v>
      </c>
    </row>
    <row r="32" spans="2:8" ht="19.5">
      <c r="B32">
        <v>31</v>
      </c>
      <c r="D32" s="35">
        <f>SUM('नमुना नंबर.९ सन-२०२५-२०२६'!F176:F179)</f>
        <v>1879.9747026022303</v>
      </c>
      <c r="E32" s="2">
        <f>SUM('नमुना नंबर.९ सन-२०२५-२०२६'!I176:I179)</f>
        <v>90</v>
      </c>
      <c r="F32" s="2">
        <f>SUM('नमुना नंबर.९ सन-२०२५-२०२६'!L176:L179)</f>
        <v>90</v>
      </c>
      <c r="G32" s="2">
        <f>SUM('नमुना नंबर.९ सन-२०२५-२०२६'!O176:O179)</f>
        <v>1700</v>
      </c>
      <c r="H32" s="35">
        <f t="shared" si="0"/>
        <v>3759.9747026022305</v>
      </c>
    </row>
    <row r="33" spans="2:8" ht="19.5">
      <c r="B33">
        <v>32</v>
      </c>
      <c r="D33" s="35">
        <f>SUM('नमुना नंबर.९ सन-२०२५-२०२६'!F181:F184)</f>
        <v>1401.1018159851301</v>
      </c>
      <c r="E33" s="2">
        <f>SUM('नमुना नंबर.९ सन-२०२५-२०२६'!I181:I184)</f>
        <v>80</v>
      </c>
      <c r="F33" s="2">
        <f>SUM('नमुना नंबर.९ सन-२०२५-२०२६'!L181:L184)</f>
        <v>80</v>
      </c>
      <c r="G33" s="2">
        <f>SUM('नमुना नंबर.९ सन-२०२५-२०२६'!O181:O184)</f>
        <v>1500</v>
      </c>
      <c r="H33" s="35">
        <f t="shared" si="0"/>
        <v>3061.1018159851301</v>
      </c>
    </row>
    <row r="34" spans="2:8" ht="19.5">
      <c r="B34">
        <v>33</v>
      </c>
      <c r="D34" s="35">
        <f>SUM('नमुना नंबर.९ सन-२०२५-२०२६'!F185:F190)</f>
        <v>3994.1134879182155</v>
      </c>
      <c r="E34" s="2">
        <f>SUM('नमुना नंबर.९ सन-२०२५-२०२६'!I185:I190)</f>
        <v>270</v>
      </c>
      <c r="F34" s="2">
        <f>SUM('नमुना नंबर.९ सन-२०२५-२०२६'!L185:L190)</f>
        <v>270</v>
      </c>
      <c r="G34" s="2">
        <f>SUM('नमुना नंबर.९ सन-२०२५-२०२६'!O185:O190)</f>
        <v>7500</v>
      </c>
      <c r="H34" s="35">
        <f t="shared" ref="H34:H65" si="1">SUM(D34:G34)</f>
        <v>12034.113487918215</v>
      </c>
    </row>
    <row r="35" spans="2:8" ht="19.5">
      <c r="B35">
        <v>34</v>
      </c>
      <c r="D35" s="35">
        <f>SUM('नमुना नंबर.९ सन-२०२५-२०२६'!F191:F197)</f>
        <v>4078.9360594795539</v>
      </c>
      <c r="E35" s="2">
        <f>SUM('नमुना नंबर.९ सन-२०२५-२०२६'!I191:I197)</f>
        <v>250</v>
      </c>
      <c r="F35" s="2">
        <f>SUM('नमुना नंबर.९ सन-२०२५-२०२६'!L191:L197)</f>
        <v>250</v>
      </c>
      <c r="G35" s="2">
        <f>SUM('नमुना नंबर.९ सन-२०२५-२०२६'!O191:O197)</f>
        <v>5650</v>
      </c>
      <c r="H35" s="35">
        <f t="shared" si="1"/>
        <v>10228.936059479554</v>
      </c>
    </row>
    <row r="36" spans="2:8" ht="19.5">
      <c r="B36">
        <v>35</v>
      </c>
      <c r="D36" s="35">
        <f>SUM('नमुना नंबर.९ सन-२०२५-२०२६'!F198:F203)</f>
        <v>4742.226048791822</v>
      </c>
      <c r="E36" s="2">
        <f>SUM('नमुना नंबर.९ सन-२०२५-२०२६'!I198:I203)</f>
        <v>160</v>
      </c>
      <c r="F36" s="2">
        <f>SUM('नमुना नंबर.९ सन-२०२५-२०२६'!L198:L203)</f>
        <v>160</v>
      </c>
      <c r="G36" s="2">
        <f>SUM('नमुना नंबर.९ सन-२०२५-२०२६'!O198:O203)</f>
        <v>2650</v>
      </c>
      <c r="H36" s="35">
        <f t="shared" si="1"/>
        <v>7712.226048791822</v>
      </c>
    </row>
    <row r="37" spans="2:8" ht="19.5">
      <c r="B37">
        <v>36</v>
      </c>
      <c r="D37" s="35">
        <f>SUM('नमुना नंबर.९ सन-२०२५-२०२६'!F204:F209)</f>
        <v>2491.9714154275089</v>
      </c>
      <c r="E37" s="2">
        <f>SUM('नमुना नंबर.९ सन-२०२५-२०२६'!I204:I209)</f>
        <v>240</v>
      </c>
      <c r="F37" s="2">
        <f>SUM('नमुना नंबर.९ सन-२०२५-२०२६'!L204:L209)</f>
        <v>240</v>
      </c>
      <c r="G37" s="2">
        <f>SUM('नमुना नंबर.९ सन-२०२५-२०२६'!O204:O209)</f>
        <v>4150</v>
      </c>
      <c r="H37" s="35">
        <f t="shared" si="1"/>
        <v>7121.9714154275089</v>
      </c>
    </row>
    <row r="38" spans="2:8" ht="19.5">
      <c r="B38">
        <v>37</v>
      </c>
      <c r="D38" s="35">
        <f>SUM('नमुना नंबर.९ सन-२०२५-२०२६'!F210:F217)</f>
        <v>5500.5176347583638</v>
      </c>
      <c r="E38" s="2">
        <f>SUM('नमुना नंबर.९ सन-२०२५-२०२६'!I210:I217)</f>
        <v>340</v>
      </c>
      <c r="F38" s="2">
        <f>SUM('नमुना नंबर.९ सन-२०२५-२०२६'!L210:L217)</f>
        <v>340</v>
      </c>
      <c r="G38" s="2">
        <f>SUM('नमुना नंबर.९ सन-२०२५-२०२६'!O210:O217)</f>
        <v>5900</v>
      </c>
      <c r="H38" s="35">
        <f t="shared" si="1"/>
        <v>12080.517634758364</v>
      </c>
    </row>
    <row r="39" spans="2:8" ht="19.5">
      <c r="B39">
        <v>38</v>
      </c>
      <c r="D39" s="35">
        <f>SUM('नमुना नंबर.९ सन-२०२५-२०२६'!F218:F224)</f>
        <v>207053.28700743493</v>
      </c>
      <c r="E39" s="2">
        <f>SUM('नमुना नंबर.९ सन-२०२५-२०२६'!I218:I224)</f>
        <v>240</v>
      </c>
      <c r="F39" s="2">
        <f>SUM('नमुना नंबर.९ सन-२०२५-२०२६'!L218:L224)</f>
        <v>240</v>
      </c>
      <c r="G39" s="2">
        <f>SUM('नमुना नंबर.९ सन-२०२५-२०२६'!O218:O224)</f>
        <v>4700</v>
      </c>
      <c r="H39" s="35">
        <f t="shared" si="1"/>
        <v>212233.28700743493</v>
      </c>
    </row>
    <row r="40" spans="2:8" ht="19.5">
      <c r="B40">
        <v>39</v>
      </c>
      <c r="D40" s="35">
        <f>SUM('नमुना नंबर.९ सन-२०२५-२०२६'!F225:F230)</f>
        <v>5379.3729758364316</v>
      </c>
      <c r="E40" s="2">
        <f>SUM('नमुना नंबर.९ सन-२०२५-२०२६'!I225:I230)</f>
        <v>330</v>
      </c>
      <c r="F40" s="2">
        <f>SUM('नमुना नंबर.९ सन-२०२५-२०२६'!L225:L230)</f>
        <v>330</v>
      </c>
      <c r="G40" s="2">
        <f>SUM('नमुना नंबर.९ सन-२०२५-२०२६'!O225:O230)</f>
        <v>6400</v>
      </c>
      <c r="H40" s="35">
        <f t="shared" si="1"/>
        <v>12439.372975836432</v>
      </c>
    </row>
    <row r="41" spans="2:8" ht="19.5">
      <c r="B41">
        <v>40</v>
      </c>
      <c r="D41" s="35">
        <f>SUM('नमुना नंबर.९ सन-२०२५-२०२६'!F231:F235)</f>
        <v>3119.4549428438659</v>
      </c>
      <c r="E41" s="2">
        <f>SUM('नमुना नंबर.९ सन-२०२५-२०२६'!I231:I235)</f>
        <v>180</v>
      </c>
      <c r="F41" s="2">
        <f>SUM('नमुना नंबर.९ सन-२०२५-२०२६'!L231:L235)</f>
        <v>180</v>
      </c>
      <c r="G41" s="2">
        <f>SUM('नमुना नंबर.९ सन-२०२५-२०२६'!O231:O235)</f>
        <v>2100</v>
      </c>
      <c r="H41" s="35">
        <f t="shared" si="1"/>
        <v>5579.4549428438659</v>
      </c>
    </row>
    <row r="42" spans="2:8" ht="19.5">
      <c r="B42">
        <v>41</v>
      </c>
      <c r="D42" s="35">
        <f>SUM('नमुना नंबर.९ सन-२०२५-२०२६'!F238:F242)</f>
        <v>1480.8694739776952</v>
      </c>
      <c r="E42" s="2">
        <f>SUM('नमुना नंबर.९ सन-२०२५-२०२६'!I238:I242)</f>
        <v>90</v>
      </c>
      <c r="F42" s="2">
        <f>SUM('नमुना नंबर.९ सन-२०२५-२०२६'!L238:L242)</f>
        <v>90</v>
      </c>
      <c r="G42" s="2">
        <f>SUM('नमुना नंबर.९ सन-२०२५-२०२६'!O238:O242)</f>
        <v>1700</v>
      </c>
      <c r="H42" s="35">
        <f t="shared" si="1"/>
        <v>3360.8694739776952</v>
      </c>
    </row>
    <row r="43" spans="2:8" ht="19.5">
      <c r="B43">
        <v>42</v>
      </c>
      <c r="D43" s="35">
        <f>SUM('नमुना नंबर.९ सन-२०२५-२०२६'!F244:F247)</f>
        <v>1618.7847769516732</v>
      </c>
      <c r="E43" s="2">
        <f>SUM('नमुना नंबर.९ सन-२०२५-२०२६'!I244:I247)</f>
        <v>30</v>
      </c>
      <c r="F43" s="2">
        <f>SUM('नमुना नंबर.९ सन-२०२५-२०२६'!L244:L247)</f>
        <v>30</v>
      </c>
      <c r="G43" s="2">
        <f>SUM('नमुना नंबर.९ सन-२०२५-२०२६'!O244:O247)</f>
        <v>200</v>
      </c>
      <c r="H43" s="35">
        <f t="shared" si="1"/>
        <v>1878.7847769516732</v>
      </c>
    </row>
    <row r="44" spans="2:8" ht="19.5">
      <c r="B44">
        <v>43</v>
      </c>
      <c r="D44" s="35">
        <f>SUM('नमुना नंबर.९ सन-२०२५-२०२६'!F248:F253)</f>
        <v>4488.1409721189593</v>
      </c>
      <c r="E44" s="2">
        <f>SUM('नमुना नंबर.९ सन-२०२५-२०२६'!I248:I253)</f>
        <v>180</v>
      </c>
      <c r="F44" s="2">
        <f>SUM('नमुना नंबर.९ सन-२०२५-२०२६'!L248:L253)</f>
        <v>180</v>
      </c>
      <c r="G44" s="2">
        <f>SUM('नमुना नंबर.९ सन-२०२५-२०२६'!O248:O253)</f>
        <v>2300</v>
      </c>
      <c r="H44" s="35">
        <f t="shared" si="1"/>
        <v>7148.1409721189593</v>
      </c>
    </row>
    <row r="45" spans="2:8" ht="19.5">
      <c r="B45">
        <v>44</v>
      </c>
      <c r="D45" s="35">
        <f>SUM('नमुना नंबर.९ सन-२०२५-२०२६'!F254:F256)</f>
        <v>1891.2857537174723</v>
      </c>
      <c r="E45" s="2">
        <f>SUM('नमुना नंबर.९ सन-२०२५-२०२६'!I254:I256)</f>
        <v>70</v>
      </c>
      <c r="F45" s="2">
        <f>SUM('नमुना नंबर.९ सन-२०२५-२०२६'!L254:L256)</f>
        <v>70</v>
      </c>
      <c r="G45" s="2">
        <f>SUM('नमुना नंबर.९ सन-२०२५-२०२६'!O254:O256)</f>
        <v>1500</v>
      </c>
      <c r="H45" s="35">
        <f t="shared" si="1"/>
        <v>3531.2857537174723</v>
      </c>
    </row>
    <row r="46" spans="2:8" ht="19.5">
      <c r="B46">
        <v>45</v>
      </c>
      <c r="D46" s="35">
        <f>SUM('नमुना नंबर.९ सन-२०२५-२०२६'!F258:F260)</f>
        <v>893.82372490706302</v>
      </c>
      <c r="E46" s="2">
        <f>SUM('नमुना नंबर.९ सन-२०२५-२०२६'!I258:I260)</f>
        <v>70</v>
      </c>
      <c r="F46" s="2">
        <f>SUM('नमुना नंबर.९ सन-२०२५-२०२६'!L258:L260)</f>
        <v>70</v>
      </c>
      <c r="G46" s="2">
        <f>SUM('नमुना नंबर.९ सन-२०२५-२०२६'!O258:O260)</f>
        <v>1150</v>
      </c>
      <c r="H46" s="35">
        <f t="shared" si="1"/>
        <v>2183.823724907063</v>
      </c>
    </row>
    <row r="47" spans="2:8" ht="19.5">
      <c r="B47">
        <v>46</v>
      </c>
      <c r="D47" s="35">
        <f>SUM('नमुना नंबर.९ सन-२०२५-२०२६'!F261:F266)</f>
        <v>3610.5570111524162</v>
      </c>
      <c r="E47" s="2">
        <f>SUM('नमुना नंबर.९ सन-२०२५-२०२६'!I261:I266)</f>
        <v>190</v>
      </c>
      <c r="F47" s="2">
        <f>SUM('नमुना नंबर.९ सन-२०२५-२०२६'!L261:L266)</f>
        <v>190</v>
      </c>
      <c r="G47" s="2">
        <f>SUM('नमुना नंबर.९ सन-२०२५-२०२६'!O261:O266)</f>
        <v>2850</v>
      </c>
      <c r="H47" s="35">
        <f t="shared" si="1"/>
        <v>6840.5570111524157</v>
      </c>
    </row>
    <row r="48" spans="2:8" ht="19.5">
      <c r="B48">
        <v>47</v>
      </c>
      <c r="D48" s="35">
        <f>SUM('नमुना नंबर.९ सन-२०२५-२०२६'!F267:F270)</f>
        <v>3049.5633903345724</v>
      </c>
      <c r="E48" s="2">
        <f>SUM('नमुना नंबर.९ सन-२०२५-२०२६'!I267:I270)</f>
        <v>50</v>
      </c>
      <c r="F48" s="2">
        <f>SUM('नमुना नंबर.९ सन-२०२५-२०२६'!L267:L270)</f>
        <v>50</v>
      </c>
      <c r="G48" s="2">
        <f>SUM('नमुना नंबर.९ सन-२०२५-२०२६'!O267:O270)</f>
        <v>1500</v>
      </c>
      <c r="H48" s="35">
        <f t="shared" si="1"/>
        <v>4649.5633903345724</v>
      </c>
    </row>
    <row r="49" spans="2:8" ht="19.5">
      <c r="B49">
        <v>48</v>
      </c>
      <c r="D49" s="35">
        <f>SUM('नमुना नंबर.९ सन-२०२५-२०२६'!F272:F277)</f>
        <v>2925.4340116171006</v>
      </c>
      <c r="E49" s="2">
        <f>SUM('नमुना नंबर.९ सन-२०२५-२०२६'!I272:I277)</f>
        <v>190</v>
      </c>
      <c r="F49" s="2">
        <f>SUM('नमुना नंबर.९ सन-२०२५-२०२६'!L272:L277)</f>
        <v>190</v>
      </c>
      <c r="G49" s="2">
        <f>SUM('नमुना नंबर.९ सन-२०२५-२०२६'!O272:O277)</f>
        <v>2100</v>
      </c>
      <c r="H49" s="35">
        <f t="shared" si="1"/>
        <v>5405.4340116171006</v>
      </c>
    </row>
    <row r="50" spans="2:8" ht="19.5">
      <c r="B50">
        <v>49</v>
      </c>
      <c r="D50" s="35">
        <f>SUM('नमुना नंबर.९ सन-२०२५-२०२६'!F279:F283)</f>
        <v>2190.963602230483</v>
      </c>
      <c r="E50" s="2">
        <f>SUM('नमुना नंबर.९ सन-२०२५-२०२६'!I279:I283)</f>
        <v>130</v>
      </c>
      <c r="F50" s="2">
        <f>SUM('नमुना नंबर.९ सन-२०२५-२०२६'!L279:L283)</f>
        <v>130</v>
      </c>
      <c r="G50" s="2">
        <f>SUM('नमुना नंबर.९ सन-२०२५-२०२६'!O279:O283)</f>
        <v>2650</v>
      </c>
      <c r="H50" s="35">
        <f t="shared" si="1"/>
        <v>5100.963602230483</v>
      </c>
    </row>
    <row r="51" spans="2:8" ht="19.5">
      <c r="B51">
        <v>50</v>
      </c>
      <c r="D51" s="35">
        <f>SUM('नमुना नंबर.९ सन-२०२५-२०२६'!F284:F290)</f>
        <v>4751.2354934944224</v>
      </c>
      <c r="E51" s="2">
        <f>SUM('नमुना नंबर.९ सन-२०२५-२०२६'!I284:I290)</f>
        <v>300</v>
      </c>
      <c r="F51" s="2">
        <f>SUM('नमुना नंबर.९ सन-२०२५-२०२६'!L284:L290)</f>
        <v>300</v>
      </c>
      <c r="G51" s="2">
        <f>SUM('नमुना नंबर.९ सन-२०२५-२०२६'!O284:O290)</f>
        <v>6400</v>
      </c>
      <c r="H51" s="35">
        <f t="shared" si="1"/>
        <v>11751.235493494423</v>
      </c>
    </row>
    <row r="52" spans="2:8" ht="19.5">
      <c r="B52">
        <v>51</v>
      </c>
      <c r="D52" s="35">
        <f>SUM('नमुना नंबर.९ सन-२०२५-२०२६'!F293:F297)</f>
        <v>1952.8388197026022</v>
      </c>
      <c r="E52" s="2">
        <f>SUM('नमुना नंबर.९ सन-२०२५-२०२६'!I293:I297)</f>
        <v>140</v>
      </c>
      <c r="F52" s="2">
        <f>SUM('नमुना नंबर.९ सन-२०२५-२०२६'!L293:L297)</f>
        <v>140</v>
      </c>
      <c r="G52" s="2">
        <f>SUM('नमुना नंबर.९ सन-२०२५-२०२६'!O293:O297)</f>
        <v>1900</v>
      </c>
      <c r="H52" s="35">
        <f t="shared" si="1"/>
        <v>4132.8388197026024</v>
      </c>
    </row>
    <row r="53" spans="2:8" ht="19.5">
      <c r="B53">
        <v>52</v>
      </c>
      <c r="D53" s="35">
        <f>SUM('नमुना नंबर.९ सन-२०२५-२०२६'!F298:F305)</f>
        <v>4161.1674131040891</v>
      </c>
      <c r="E53" s="2">
        <f>SUM('नमुना नंबर.९ सन-२०२५-२०२६'!I298:I305)</f>
        <v>270</v>
      </c>
      <c r="F53" s="2">
        <f>SUM('नमुना नंबर.९ सन-२०२५-२०२६'!L298:L305)</f>
        <v>270</v>
      </c>
      <c r="G53" s="2">
        <f>SUM('नमुना नंबर.९ सन-२०२५-२०२६'!O298:O305)</f>
        <v>6600</v>
      </c>
      <c r="H53" s="35">
        <f t="shared" si="1"/>
        <v>11301.167413104089</v>
      </c>
    </row>
    <row r="54" spans="2:8" ht="19.5">
      <c r="B54">
        <v>53</v>
      </c>
      <c r="D54" s="35">
        <f>SUM('नमुना नंबर.९ सन-२०२५-२०२६'!F307:F312)</f>
        <v>2784.468755576208</v>
      </c>
      <c r="E54" s="2">
        <f>SUM('नमुना नंबर.९ सन-२०२५-२०२६'!I307:I312)</f>
        <v>90</v>
      </c>
      <c r="F54" s="2">
        <f>SUM('नमुना नंबर.९ सन-२०२५-२०२६'!L307:L312)</f>
        <v>90</v>
      </c>
      <c r="G54" s="2">
        <f>SUM('नमुना नंबर.९ सन-२०२५-२०२६'!O307:O312)</f>
        <v>2450</v>
      </c>
      <c r="H54" s="35">
        <f t="shared" si="1"/>
        <v>5414.4687555762084</v>
      </c>
    </row>
    <row r="55" spans="2:8" ht="19.5">
      <c r="B55">
        <v>54</v>
      </c>
      <c r="D55" s="35">
        <f>SUM('नमुना नंबर.९ सन-२०२५-२०२६'!F315:F319)</f>
        <v>2798.7700845724908</v>
      </c>
      <c r="E55" s="2">
        <f>SUM('नमुना नंबर.९ सन-२०२५-२०२६'!I315:I319)</f>
        <v>110</v>
      </c>
      <c r="F55" s="2">
        <f>SUM('नमुना नंबर.९ सन-२०२५-२०२६'!L315:L319)</f>
        <v>110</v>
      </c>
      <c r="G55" s="2">
        <f>SUM('नमुना नंबर.९ सन-२०२५-२०२६'!O315:O319)</f>
        <v>1150</v>
      </c>
      <c r="H55" s="35">
        <f t="shared" si="1"/>
        <v>4168.7700845724903</v>
      </c>
    </row>
    <row r="56" spans="2:8" ht="19.5">
      <c r="B56">
        <v>55</v>
      </c>
      <c r="D56" s="35">
        <f>SUM('नमुना नंबर.९ सन-२०२५-२०२६'!F321:F325)</f>
        <v>1616.4643145910782</v>
      </c>
      <c r="E56" s="2">
        <f>SUM('नमुना नंबर.९ सन-२०२५-२०२६'!I321:I325)</f>
        <v>130</v>
      </c>
      <c r="F56" s="2">
        <f>SUM('नमुना नंबर.९ सन-२०२५-२०२६'!L321:L325)</f>
        <v>130</v>
      </c>
      <c r="G56" s="2">
        <f>SUM('नमुना नंबर.९ सन-२०२५-२०२६'!O321:O325)</f>
        <v>1350</v>
      </c>
      <c r="H56" s="35">
        <f t="shared" si="1"/>
        <v>3226.4643145910782</v>
      </c>
    </row>
    <row r="57" spans="2:8" ht="19.5">
      <c r="B57">
        <v>56</v>
      </c>
      <c r="D57" s="35">
        <f>SUM('नमुना नंबर.९ सन-२०२५-२०२६'!F326:F330)</f>
        <v>2943.9147574349445</v>
      </c>
      <c r="E57" s="2">
        <f>SUM('नमुना नंबर.९ सन-२०२५-२०२६'!I326:I330)</f>
        <v>260</v>
      </c>
      <c r="F57" s="2">
        <f>SUM('नमुना नंबर.९ सन-२०२५-२०२६'!L326:L330)</f>
        <v>260</v>
      </c>
      <c r="G57" s="2">
        <f>SUM('नमुना नंबर.९ सन-२०२५-२०२६'!O326:O330)</f>
        <v>4350</v>
      </c>
      <c r="H57" s="35">
        <f t="shared" si="1"/>
        <v>7813.9147574349445</v>
      </c>
    </row>
    <row r="58" spans="2:8" ht="19.5">
      <c r="B58">
        <v>57</v>
      </c>
      <c r="D58" s="35" t="e">
        <f>SUM('नमुना नंबर आठ '!#REF!)</f>
        <v>#REF!</v>
      </c>
      <c r="E58" s="2" t="e">
        <f>SUM('नमुना नंबर आठ '!#REF!)</f>
        <v>#REF!</v>
      </c>
      <c r="F58" s="2" t="e">
        <f>SUM('नमुना नंबर आठ '!#REF!)</f>
        <v>#REF!</v>
      </c>
      <c r="G58" s="2" t="e">
        <f>SUM('नमुना नंबर आठ '!#REF!)</f>
        <v>#REF!</v>
      </c>
      <c r="H58" s="35" t="e">
        <f t="shared" si="1"/>
        <v>#REF!</v>
      </c>
    </row>
    <row r="59" spans="2:8" ht="19.5">
      <c r="B59">
        <v>58</v>
      </c>
      <c r="D59" s="35" t="e">
        <f>SUM('नमुना नंबर आठ '!#REF!)</f>
        <v>#REF!</v>
      </c>
      <c r="E59" s="2" t="e">
        <f>SUM('नमुना नंबर आठ '!#REF!)</f>
        <v>#REF!</v>
      </c>
      <c r="F59" s="2" t="e">
        <f>SUM('नमुना नंबर आठ '!#REF!)</f>
        <v>#REF!</v>
      </c>
      <c r="G59" s="2" t="e">
        <f>SUM('नमुना नंबर आठ '!#REF!)</f>
        <v>#REF!</v>
      </c>
      <c r="H59" s="35" t="e">
        <f t="shared" si="1"/>
        <v>#REF!</v>
      </c>
    </row>
    <row r="60" spans="2:8" ht="19.5">
      <c r="B60">
        <v>59</v>
      </c>
      <c r="D60" s="35" t="e">
        <f>SUM('नमुना नंबर आठ '!#REF!)</f>
        <v>#REF!</v>
      </c>
      <c r="E60" s="2" t="e">
        <f>SUM('नमुना नंबर आठ '!#REF!)</f>
        <v>#REF!</v>
      </c>
      <c r="F60" s="2" t="e">
        <f>SUM('नमुना नंबर आठ '!#REF!)</f>
        <v>#REF!</v>
      </c>
      <c r="G60" s="2" t="e">
        <f>SUM('नमुना नंबर आठ '!#REF!)</f>
        <v>#REF!</v>
      </c>
      <c r="H60" s="35" t="e">
        <f t="shared" si="1"/>
        <v>#REF!</v>
      </c>
    </row>
    <row r="61" spans="2:8" ht="19.5">
      <c r="B61">
        <v>60</v>
      </c>
      <c r="D61" s="35">
        <f>SUM('नमुना नंबर.९ सन-२०२५-२०२६'!F331:F335)</f>
        <v>5026.6407184014879</v>
      </c>
      <c r="E61" s="2">
        <f>SUM('नमुना नंबर.९ सन-२०२५-२०२६'!I331:I335)</f>
        <v>350</v>
      </c>
      <c r="F61" s="2">
        <f>SUM('नमुना नंबर.९ सन-२०२५-२०२६'!L331:L335)</f>
        <v>350</v>
      </c>
      <c r="G61" s="2">
        <f>SUM('नमुना नंबर.९ सन-२०२५-२०२६'!O331:O335)</f>
        <v>5650</v>
      </c>
      <c r="H61" s="35">
        <f t="shared" si="1"/>
        <v>11376.640718401488</v>
      </c>
    </row>
    <row r="62" spans="2:8" ht="19.5">
      <c r="B62">
        <v>61</v>
      </c>
      <c r="D62" s="35">
        <f>SUM('नमुना नंबर.९ सन-२०२५-२०२६'!F336:F340)</f>
        <v>2114.7765223048327</v>
      </c>
      <c r="E62" s="2">
        <f>SUM('नमुना नंबर.९ सन-२०२५-२०२६'!I336:I340)</f>
        <v>130</v>
      </c>
      <c r="F62" s="2">
        <f>SUM('नमुना नंबर.९ सन-२०२५-२०२६'!L336:L340)</f>
        <v>130</v>
      </c>
      <c r="G62" s="2">
        <f>SUM('नमुना नंबर.९ सन-२०२५-२०२६'!O336:O340)</f>
        <v>2650</v>
      </c>
      <c r="H62" s="35">
        <f t="shared" si="1"/>
        <v>5024.7765223048327</v>
      </c>
    </row>
    <row r="63" spans="2:8" ht="19.5">
      <c r="B63">
        <v>62</v>
      </c>
      <c r="D63" s="35">
        <f>SUM('नमुना नंबर.९ सन-२०२५-२०२६'!F342:F347)</f>
        <v>2089.9931528810407</v>
      </c>
      <c r="E63" s="2">
        <f>SUM('नमुना नंबर.९ सन-२०२५-२०२६'!I342:I347)</f>
        <v>130</v>
      </c>
      <c r="F63" s="2">
        <f>SUM('नमुना नंबर.९ सन-२०२५-२०२६'!L342:L347)</f>
        <v>130</v>
      </c>
      <c r="G63" s="2">
        <f>SUM('नमुना नंबर.९ सन-२०२५-२०२६'!O342:O347)</f>
        <v>950</v>
      </c>
      <c r="H63" s="35">
        <f t="shared" si="1"/>
        <v>3299.9931528810407</v>
      </c>
    </row>
    <row r="64" spans="2:8" ht="19.5">
      <c r="B64">
        <v>63</v>
      </c>
      <c r="D64" s="35">
        <f>SUM('नमुना नंबर.९ सन-२०२५-२०२६'!F349:F352)</f>
        <v>1708.8137969330855</v>
      </c>
      <c r="E64" s="52">
        <f>SUM('नमुना नंबर.९ सन-२०२५-२०२६'!I349:I352)</f>
        <v>80</v>
      </c>
      <c r="F64" s="52">
        <f>SUM('नमुना नंबर.९ सन-२०२५-२०२६'!L349:L352)</f>
        <v>80</v>
      </c>
      <c r="G64" s="52">
        <f>SUM('नमुना नंबर.९ सन-२०२५-२०२६'!O349:O352)</f>
        <v>1700</v>
      </c>
      <c r="H64" s="35">
        <f>SUM(D64:G64)</f>
        <v>3568.8137969330855</v>
      </c>
    </row>
    <row r="65" spans="2:8" ht="19.5">
      <c r="B65">
        <v>64</v>
      </c>
      <c r="D65" s="35">
        <f>SUM('नमुना नंबर.९ सन-२०२५-२०२६'!F353:F357)</f>
        <v>4126.3124958178441</v>
      </c>
      <c r="E65" s="2">
        <f>SUM('नमुना नंबर.९ सन-२०२५-२०२६'!I353:I357)</f>
        <v>160</v>
      </c>
      <c r="F65" s="2">
        <f>SUM('नमुना नंबर.९ सन-२०२५-२०२६'!L353:L357)</f>
        <v>160</v>
      </c>
      <c r="G65" s="2">
        <f>SUM('नमुना नंबर.९ सन-२०२५-२०२६'!O353:O357)</f>
        <v>2850</v>
      </c>
      <c r="H65" s="35">
        <f t="shared" si="1"/>
        <v>7296.3124958178441</v>
      </c>
    </row>
    <row r="66" spans="2:8" ht="19.5">
      <c r="B66">
        <v>65</v>
      </c>
      <c r="D66" s="35">
        <f>SUM('नमुना नंबर.९ सन-२०२५-२०२६'!F358:F364)</f>
        <v>4698.5509921003704</v>
      </c>
      <c r="E66" s="2">
        <f>SUM('नमुना नंबर.९ सन-२०२५-२०२६'!I358:I364)</f>
        <v>290</v>
      </c>
      <c r="F66" s="2">
        <f>SUM('नमुना नंबर.९ सन-२०२५-२०२६'!L358:L364)</f>
        <v>290</v>
      </c>
      <c r="G66" s="2">
        <f>SUM('नमुना नंबर.९ सन-२०२५-२०२६'!O358:O364)</f>
        <v>6200</v>
      </c>
      <c r="H66" s="35">
        <f t="shared" ref="H66:H97" si="2">SUM(D66:G66)</f>
        <v>11478.55099210037</v>
      </c>
    </row>
    <row r="67" spans="2:8" ht="19.5">
      <c r="B67">
        <v>66</v>
      </c>
      <c r="D67" s="35">
        <f>SUM('नमुना नंबर.९ सन-२०२५-२०२६'!F365:F368)</f>
        <v>1476.610559944238</v>
      </c>
      <c r="E67" s="2">
        <f>SUM('नमुना नंबर.९ सन-२०२५-२०२६'!I365:I368)</f>
        <v>100</v>
      </c>
      <c r="F67" s="2">
        <f>SUM('नमुना नंबर.९ सन-२०२५-२०२६'!L365:L368)</f>
        <v>100</v>
      </c>
      <c r="G67" s="2">
        <f>SUM('नमुना नंबर.९ सन-२०२५-२०२६'!O365:O368)</f>
        <v>1150</v>
      </c>
      <c r="H67" s="35">
        <f t="shared" si="2"/>
        <v>2826.610559944238</v>
      </c>
    </row>
    <row r="68" spans="2:8" ht="19.5">
      <c r="B68">
        <v>67</v>
      </c>
      <c r="D68" s="35">
        <f>SUM('नमुना नंबर.९ सन-२०२५-२०२६'!F370:F373)</f>
        <v>1164.5245678438664</v>
      </c>
      <c r="E68" s="2">
        <f>SUM('नमुना नंबर.९ सन-२०२५-२०२६'!I370:I373)</f>
        <v>90</v>
      </c>
      <c r="F68" s="2">
        <f>SUM('नमुना नंबर.९ सन-२०२५-२०२६'!L370:L373)</f>
        <v>90</v>
      </c>
      <c r="G68" s="2">
        <f>SUM('नमुना नंबर.९ सन-२०२५-२०२६'!O370:O373)</f>
        <v>1700</v>
      </c>
      <c r="H68" s="35">
        <f t="shared" si="2"/>
        <v>3044.5245678438664</v>
      </c>
    </row>
    <row r="69" spans="2:8" ht="19.5">
      <c r="B69">
        <v>68</v>
      </c>
      <c r="D69" s="35">
        <f>SUM('नमुना नंबर.९ सन-२०२५-२०२६'!F374:F375)</f>
        <v>760.81297583643106</v>
      </c>
      <c r="E69" s="2">
        <f>SUM('नमुना नंबर.९ सन-२०२५-२०२६'!I374:I375)</f>
        <v>30</v>
      </c>
      <c r="F69" s="2">
        <f>SUM('नमुना नंबर.९ सन-२०२५-२०२६'!L374:L375)</f>
        <v>30</v>
      </c>
      <c r="G69" s="2">
        <f>SUM('नमुना नंबर.९ सन-२०२५-२०२६'!O374:O375)</f>
        <v>750</v>
      </c>
      <c r="H69" s="35">
        <f t="shared" si="2"/>
        <v>1570.8129758364312</v>
      </c>
    </row>
    <row r="70" spans="2:8" ht="19.5">
      <c r="B70">
        <v>69</v>
      </c>
      <c r="D70" s="35">
        <f>SUM('नमुना नंबर.९ सन-२०२५-२०२६'!F377:F379)</f>
        <v>1672.0853838289963</v>
      </c>
      <c r="E70" s="2">
        <f>SUM('नमुना नंबर.९ सन-२०२५-२०२६'!I377:I379)</f>
        <v>30</v>
      </c>
      <c r="F70" s="2">
        <f>SUM('नमुना नंबर.९ सन-२०२५-२०२६'!L377:L379)</f>
        <v>30</v>
      </c>
      <c r="G70" s="2">
        <f>SUM('नमुना नंबर.९ सन-२०२५-२०२६'!O377:O379)</f>
        <v>0</v>
      </c>
      <c r="H70" s="35">
        <f t="shared" si="2"/>
        <v>1732.0853838289963</v>
      </c>
    </row>
    <row r="71" spans="2:8" ht="19.5">
      <c r="B71">
        <v>70</v>
      </c>
      <c r="D71" s="35">
        <f>SUM('नमुना नंबर.९ सन-२०२५-२०२६'!F380:F385)</f>
        <v>6291.9346979553911</v>
      </c>
      <c r="E71" s="2">
        <f>SUM('नमुना नंबर.९ सन-२०२५-२०२६'!I380:I385)</f>
        <v>220</v>
      </c>
      <c r="F71" s="2">
        <f>SUM('नमुना नंबर.९ सन-२०२५-२०२६'!L380:L385)</f>
        <v>220</v>
      </c>
      <c r="G71" s="2">
        <f>SUM('नमुना नंबर.९ सन-२०२५-२०२६'!O380:O385)</f>
        <v>3950</v>
      </c>
      <c r="H71" s="35">
        <f t="shared" si="2"/>
        <v>10681.934697955392</v>
      </c>
    </row>
    <row r="72" spans="2:8" ht="19.5">
      <c r="B72">
        <v>71</v>
      </c>
      <c r="D72" s="35">
        <f>SUM('नमुना नंबर.९ सन-२०२५-२०२६'!F386:F389)</f>
        <v>1804.4287918215612</v>
      </c>
      <c r="E72" s="2">
        <f>SUM('नमुना नंबर.९ सन-२०२५-२०२६'!I386:I389)</f>
        <v>30</v>
      </c>
      <c r="F72" s="2">
        <f>SUM('नमुना नंबर.९ सन-२०२५-२०२६'!L386:L389)</f>
        <v>30</v>
      </c>
      <c r="G72" s="2">
        <f>SUM('नमुना नंबर.९ सन-२०२५-२०२६'!O386:O389)</f>
        <v>750</v>
      </c>
      <c r="H72" s="35">
        <f t="shared" si="2"/>
        <v>2614.4287918215614</v>
      </c>
    </row>
    <row r="73" spans="2:8" ht="19.5">
      <c r="B73">
        <v>72</v>
      </c>
      <c r="D73" s="35">
        <f>SUM('नमुना नंबर.९ सन-२०२५-२०२६'!F391:F394)</f>
        <v>1951.2231468401487</v>
      </c>
      <c r="E73" s="2">
        <f>SUM('नमुना नंबर.९ सन-२०२५-२०२६'!I391:I394)</f>
        <v>60</v>
      </c>
      <c r="F73" s="2">
        <f>SUM('नमुना नंबर.९ सन-२०२५-२०२६'!L391:L394)</f>
        <v>60</v>
      </c>
      <c r="G73" s="2">
        <f>SUM('नमुना नंबर.९ सन-२०२५-२०२६'!O391:O394)</f>
        <v>950</v>
      </c>
      <c r="H73" s="35">
        <f t="shared" si="2"/>
        <v>3021.2231468401487</v>
      </c>
    </row>
    <row r="74" spans="2:8" ht="19.5">
      <c r="B74">
        <v>73</v>
      </c>
      <c r="D74" s="35">
        <f>SUM('नमुना नंबर.९ सन-२०२५-२०२६'!F395:F400)</f>
        <v>5256.7303996282535</v>
      </c>
      <c r="E74" s="2">
        <f>SUM('नमुना नंबर.९ सन-२०२५-२०२६'!I395:I400)</f>
        <v>240</v>
      </c>
      <c r="F74" s="2">
        <f>SUM('नमुना नंबर.९ सन-२०२५-२०२६'!L395:L400)</f>
        <v>240</v>
      </c>
      <c r="G74" s="2">
        <f>SUM('नमुना नंबर.९ सन-२०२५-२०२६'!O395:O400)</f>
        <v>4700</v>
      </c>
      <c r="H74" s="35">
        <f t="shared" si="2"/>
        <v>10436.730399628254</v>
      </c>
    </row>
    <row r="75" spans="2:8" ht="19.5">
      <c r="B75">
        <v>74</v>
      </c>
      <c r="D75" s="35">
        <f>SUM('नमुना नंबर.९ सन-२०२५-२०२६'!F401:F406)</f>
        <v>4336.5334433085509</v>
      </c>
      <c r="E75" s="2">
        <f>SUM('नमुना नंबर.९ सन-२०२५-२०२६'!I401:I406)</f>
        <v>300</v>
      </c>
      <c r="F75" s="2">
        <f>SUM('नमुना नंबर.९ सन-२०२५-२०२६'!L401:L406)</f>
        <v>300</v>
      </c>
      <c r="G75" s="2">
        <f>SUM('नमुना नंबर.९ सन-२०२५-२०२६'!O401:O406)</f>
        <v>3950</v>
      </c>
      <c r="H75" s="35">
        <f t="shared" si="2"/>
        <v>8886.5334433085518</v>
      </c>
    </row>
    <row r="76" spans="2:8" ht="19.5">
      <c r="B76">
        <v>75</v>
      </c>
      <c r="D76" s="35">
        <f>SUM('नमुना नंबर.९ सन-२०२५-२०२६'!F407:F413)</f>
        <v>3800.1392565055758</v>
      </c>
      <c r="E76" s="2">
        <f>SUM('नमुना नंबर.९ सन-२०२५-२०२६'!I407:I413)</f>
        <v>220</v>
      </c>
      <c r="F76" s="2">
        <f>SUM('नमुना नंबर.९ सन-२०२५-२०२६'!L407:L413)</f>
        <v>220</v>
      </c>
      <c r="G76" s="2">
        <f>SUM('नमुना नंबर.९ सन-२०२५-२०२६'!O407:O413)</f>
        <v>2700</v>
      </c>
      <c r="H76" s="35">
        <f t="shared" si="2"/>
        <v>6940.1392565055758</v>
      </c>
    </row>
    <row r="77" spans="2:8" ht="19.5">
      <c r="B77">
        <v>76</v>
      </c>
      <c r="D77" s="35">
        <f>SUM('नमुना नंबर.९ सन-२०२५-२०२६'!F414:F419)</f>
        <v>3984.1730924721187</v>
      </c>
      <c r="E77" s="2">
        <f>SUM('नमुना नंबर.९ सन-२०२५-२०२६'!I414:I419)</f>
        <v>330</v>
      </c>
      <c r="F77" s="2">
        <f>SUM('नमुना नंबर.९ सन-२०२५-२०२६'!L414:L419)</f>
        <v>330</v>
      </c>
      <c r="G77" s="2">
        <f>SUM('नमुना नंबर.९ सन-२०२५-२०२६'!O414:O419)</f>
        <v>4200</v>
      </c>
      <c r="H77" s="35">
        <f t="shared" si="2"/>
        <v>8844.1730924721196</v>
      </c>
    </row>
    <row r="78" spans="2:8" ht="19.5">
      <c r="B78">
        <v>77</v>
      </c>
      <c r="D78" s="35">
        <f>SUM('नमुना नंबर.९ सन-२०२५-२०२६'!F420:F424)</f>
        <v>4400.6321542750929</v>
      </c>
      <c r="E78" s="2">
        <f>SUM('नमुना नंबर.९ सन-२०२५-२०२६'!I420:I424)</f>
        <v>90</v>
      </c>
      <c r="F78" s="2">
        <f>SUM('नमुना नंबर.९ सन-२०२५-२०२६'!L420:L424)</f>
        <v>90</v>
      </c>
      <c r="G78" s="2">
        <f>SUM('नमुना नंबर.९ सन-२०२५-२०२६'!O420:O424)</f>
        <v>1700</v>
      </c>
      <c r="H78" s="35">
        <f t="shared" si="2"/>
        <v>6280.6321542750929</v>
      </c>
    </row>
    <row r="79" spans="2:8" ht="19.5">
      <c r="B79">
        <v>78</v>
      </c>
      <c r="D79" s="35">
        <f>SUM('नमुना नंबर.९ सन-२०२५-२०२६'!F426:F429)</f>
        <v>1235.8392867100372</v>
      </c>
      <c r="E79" s="2">
        <f>SUM('नमुना नंबर.९ सन-२०२५-२०२६'!I426:I429)</f>
        <v>90</v>
      </c>
      <c r="F79" s="2">
        <f>SUM('नमुना नंबर.९ सन-२०२५-२०२६'!L426:L429)</f>
        <v>90</v>
      </c>
      <c r="G79" s="2">
        <f>SUM('नमुना नंबर.९ सन-२०२५-२०२६'!O426:O429)</f>
        <v>2250</v>
      </c>
      <c r="H79" s="35">
        <f t="shared" si="2"/>
        <v>3665.8392867100374</v>
      </c>
    </row>
    <row r="80" spans="2:8" ht="19.5">
      <c r="B80">
        <v>79</v>
      </c>
      <c r="D80" s="35">
        <f>SUM('नमुना नंबर.९ सन-२०२५-२०२६'!F430:F435)</f>
        <v>6170.6189372676572</v>
      </c>
      <c r="E80" s="2">
        <f>SUM('नमुना नंबर.९ सन-२०२५-२०२६'!I430:I435)</f>
        <v>250</v>
      </c>
      <c r="F80" s="2">
        <f>SUM('नमुना नंबर.९ सन-२०२५-२०२६'!L430:L435)</f>
        <v>250</v>
      </c>
      <c r="G80" s="2">
        <f>SUM('नमुना नंबर.९ सन-२०२५-२०२६'!O430:O435)</f>
        <v>6000</v>
      </c>
      <c r="H80" s="35">
        <f t="shared" si="2"/>
        <v>12670.618937267656</v>
      </c>
    </row>
    <row r="81" spans="2:8" ht="19.5">
      <c r="B81">
        <v>80</v>
      </c>
      <c r="D81" s="35">
        <f>SUM('नमुना नंबर.९ सन-२०२५-२०२६'!F437:F441)</f>
        <v>4482.0245325278802</v>
      </c>
      <c r="E81" s="2">
        <f>SUM('नमुना नंबर.९ सन-२०२५-२०२६'!I437:I441)</f>
        <v>240</v>
      </c>
      <c r="F81" s="2">
        <f>SUM('नमुना नंबर.९ सन-२०२५-२०२६'!L437:L441)</f>
        <v>240</v>
      </c>
      <c r="G81" s="2">
        <f>SUM('नमुना नंबर.९ सन-२०२५-२०२६'!O437:O441)</f>
        <v>4150</v>
      </c>
      <c r="H81" s="35">
        <f t="shared" si="2"/>
        <v>9112.0245325278811</v>
      </c>
    </row>
    <row r="82" spans="2:8" ht="19.5">
      <c r="B82">
        <v>81</v>
      </c>
      <c r="D82" s="35">
        <f>SUM('नमुना नंबर.९ सन-२०२५-२०२६'!F442:F445)</f>
        <v>1038.5479321561338</v>
      </c>
      <c r="E82" s="2">
        <f>SUM('नमुना नंबर.९ सन-२०२५-२०२६'!I442:I445)</f>
        <v>110</v>
      </c>
      <c r="F82" s="2">
        <f>SUM('नमुना नंबर.९ सन-२०२५-२०२६'!L442:L445)</f>
        <v>110</v>
      </c>
      <c r="G82" s="2">
        <f>SUM('नमुना नंबर.९ सन-२०२५-२०२६'!O442:O445)</f>
        <v>800</v>
      </c>
      <c r="H82" s="35">
        <f t="shared" si="2"/>
        <v>2058.5479321561338</v>
      </c>
    </row>
    <row r="83" spans="2:8" ht="19.5">
      <c r="B83">
        <v>82</v>
      </c>
      <c r="D83" s="35">
        <f>SUM('नमुना नंबर.९ सन-२०२५-२०२६'!F447:F447)</f>
        <v>289.01685780669141</v>
      </c>
      <c r="E83" s="2">
        <f>SUM('नमुना नंबर.९ सन-२०२५-२०२६'!I447:I447)</f>
        <v>20</v>
      </c>
      <c r="F83" s="2">
        <f>SUM('नमुना नंबर.९ सन-२०२५-२०२६'!L447:L447)</f>
        <v>20</v>
      </c>
      <c r="G83" s="2">
        <f>SUM('नमुना नंबर.९ सन-२०२५-२०२६'!O447:O447)</f>
        <v>750</v>
      </c>
      <c r="H83" s="35">
        <f t="shared" si="2"/>
        <v>1079.0168578066914</v>
      </c>
    </row>
    <row r="84" spans="2:8" ht="19.5">
      <c r="B84">
        <v>83</v>
      </c>
      <c r="D84" s="35">
        <f>SUM('नमुना नंबर.९ सन-२०२५-२०२६'!F448:F450)</f>
        <v>2565.1336338289966</v>
      </c>
      <c r="E84" s="2">
        <f>SUM('नमुना नंबर.९ सन-२०२५-२०२६'!I448:I450)</f>
        <v>70</v>
      </c>
      <c r="F84" s="2">
        <f>SUM('नमुना नंबर.९ सन-२०२५-२०२६'!L448:L450)</f>
        <v>70</v>
      </c>
      <c r="G84" s="2">
        <f>SUM('नमुना नंबर.९ सन-२०२५-२०२६'!O448:O450)</f>
        <v>1500</v>
      </c>
      <c r="H84" s="35">
        <f t="shared" si="2"/>
        <v>4205.1336338289966</v>
      </c>
    </row>
    <row r="85" spans="2:8" ht="19.5">
      <c r="B85">
        <v>84</v>
      </c>
      <c r="D85" s="35">
        <f>SUM('नमुना नंबर.९ सन-२०२५-२०२६'!F451:F457)</f>
        <v>6110.1646979553907</v>
      </c>
      <c r="E85" s="2">
        <f>SUM('नमुना नंबर.९ सन-२०२५-२०२६'!I451:I457)</f>
        <v>310</v>
      </c>
      <c r="F85" s="2">
        <f>SUM('नमुना नंबर.९ सन-२०२५-२०२६'!L451:L457)</f>
        <v>310</v>
      </c>
      <c r="G85" s="2">
        <f>SUM('नमुना नंबर.९ सन-२०२५-२०२६'!O451:O457)</f>
        <v>4750</v>
      </c>
      <c r="H85" s="35">
        <f t="shared" si="2"/>
        <v>11480.164697955392</v>
      </c>
    </row>
    <row r="86" spans="2:8" ht="19.5">
      <c r="B86">
        <v>85</v>
      </c>
      <c r="D86" s="35">
        <f>SUM('नमुना नंबर.९ सन-२०२५-२०२६'!F458:F463)</f>
        <v>4782.3379990706308</v>
      </c>
      <c r="E86" s="2">
        <f>SUM('नमुना नंबर.९ सन-२०२५-२०२६'!I458:I463)</f>
        <v>280</v>
      </c>
      <c r="F86" s="2">
        <f>SUM('नमुना नंबर.९ सन-२०२५-२०२६'!L458:L463)</f>
        <v>280</v>
      </c>
      <c r="G86" s="2">
        <f>SUM('नमुना नंबर.९ सन-२०२५-२०२६'!O458:O463)</f>
        <v>4550</v>
      </c>
      <c r="H86" s="35">
        <f t="shared" si="2"/>
        <v>9892.3379990706308</v>
      </c>
    </row>
    <row r="87" spans="2:8" ht="19.5">
      <c r="B87">
        <v>86</v>
      </c>
      <c r="D87" s="35">
        <f>SUM('नमुना नंबर.९ सन-२०२५-२०२६'!F464:F466)</f>
        <v>871.40431923791812</v>
      </c>
      <c r="E87" s="2">
        <f>SUM('नमुना नंबर.९ सन-२०२५-२०२६'!I464:I466)</f>
        <v>100</v>
      </c>
      <c r="F87" s="2">
        <f>SUM('नमुना नंबर.९ सन-२०२५-२०२६'!L464:L466)</f>
        <v>100</v>
      </c>
      <c r="G87" s="2">
        <f>SUM('नमुना नंबर.९ सन-२०२५-२०२६'!O464:O466)</f>
        <v>400</v>
      </c>
      <c r="H87" s="35">
        <f t="shared" si="2"/>
        <v>1471.4043192379181</v>
      </c>
    </row>
    <row r="88" spans="2:8" ht="19.5">
      <c r="B88">
        <v>87</v>
      </c>
      <c r="D88" s="35">
        <f>SUM('नमुना नंबर.९ सन-२०२५-२०२६'!F468:F473)</f>
        <v>1929.4811988847587</v>
      </c>
      <c r="E88" s="2">
        <f>SUM('नमुना नंबर.९ सन-२०२५-२०२६'!I468:I473)</f>
        <v>170</v>
      </c>
      <c r="F88" s="2">
        <f>SUM('नमुना नंबर.९ सन-२०२५-२०२६'!L468:L473)</f>
        <v>170</v>
      </c>
      <c r="G88" s="2">
        <f>SUM('नमुना नंबर.९ सन-२०२५-२०२६'!O468:O473)</f>
        <v>2300</v>
      </c>
      <c r="H88" s="35">
        <f t="shared" si="2"/>
        <v>4569.4811988847587</v>
      </c>
    </row>
    <row r="89" spans="2:8" ht="19.5">
      <c r="B89">
        <v>88</v>
      </c>
      <c r="D89" s="35">
        <f>SUM('नमुना नंबर.९ सन-२०२५-२०२६'!F475:F480)</f>
        <v>2961.4996380111525</v>
      </c>
      <c r="E89" s="2">
        <f>SUM('नमुना नंबर.९ सन-२०२५-२०२६'!I475:I480)</f>
        <v>170</v>
      </c>
      <c r="F89" s="2">
        <f>SUM('नमुना नंबर.९ सन-२०२५-२०२६'!L475:L480)</f>
        <v>170</v>
      </c>
      <c r="G89" s="2">
        <f>SUM('नमुना नंबर.९ सन-२०२५-२०२६'!O475:O480)</f>
        <v>3750</v>
      </c>
      <c r="H89" s="35">
        <f t="shared" si="2"/>
        <v>7051.4996380111525</v>
      </c>
    </row>
    <row r="90" spans="2:8" ht="19.5">
      <c r="B90">
        <v>89</v>
      </c>
      <c r="D90" s="59">
        <f>SUM('नमुना नंबर.९ सन-२०२५-२०२६'!F482:F486)</f>
        <v>1498.6856877323423</v>
      </c>
      <c r="E90" s="53">
        <f>SUM('नमुना नंबर.९ सन-२०२५-२०२६'!I482:I486)</f>
        <v>70</v>
      </c>
      <c r="F90" s="53">
        <f>SUM('नमुना नंबर.९ सन-२०२५-२०२६'!L482:L486)</f>
        <v>70</v>
      </c>
      <c r="G90" s="53">
        <f>SUM('नमुना नंबर.९ सन-२०२५-२०२६'!O482:O486)</f>
        <v>950</v>
      </c>
      <c r="H90" s="59">
        <f t="shared" si="2"/>
        <v>2588.6856877323426</v>
      </c>
    </row>
    <row r="91" spans="2:8" ht="19.5">
      <c r="B91">
        <v>90</v>
      </c>
      <c r="D91" s="35">
        <f>SUM('नमुना नंबर.९ सन-२०२५-२०२६'!F487:F492)</f>
        <v>4189.5457444237918</v>
      </c>
      <c r="E91" s="2">
        <f>SUM('नमुना नंबर.९ सन-२०२५-२०२६'!I487:I492)</f>
        <v>230</v>
      </c>
      <c r="F91" s="2">
        <f>SUM('नमुना नंबर.९ सन-२०२५-२०२६'!L487:L492)</f>
        <v>230</v>
      </c>
      <c r="G91" s="2">
        <f>SUM('नमुना नंबर.९ सन-२०२५-२०२६'!O487:O492)</f>
        <v>3250</v>
      </c>
      <c r="H91" s="35">
        <f t="shared" si="2"/>
        <v>7899.5457444237918</v>
      </c>
    </row>
    <row r="92" spans="2:8" ht="19.5">
      <c r="B92">
        <v>91</v>
      </c>
      <c r="D92" s="35">
        <f>SUM('नमुना नंबर.९ सन-२०२५-२०२६'!F493:F499)</f>
        <v>6312.3514990706317</v>
      </c>
      <c r="E92" s="2">
        <f>SUM('नमुना नंबर.९ सन-२०२५-२०२६'!I493:I499)</f>
        <v>340</v>
      </c>
      <c r="F92" s="2">
        <f>SUM('नमुना नंबर.९ सन-२०२५-२०२६'!L493:L499)</f>
        <v>340</v>
      </c>
      <c r="G92" s="2">
        <f>SUM('नमुना नंबर.९ सन-२०२५-२०२६'!O493:O499)</f>
        <v>7150</v>
      </c>
      <c r="H92" s="35">
        <f t="shared" si="2"/>
        <v>14142.351499070632</v>
      </c>
    </row>
    <row r="93" spans="2:8" ht="19.5">
      <c r="B93">
        <v>92</v>
      </c>
      <c r="D93" s="35">
        <f>SUM('नमुना नंबर.९ सन-२०२५-२०२६'!F500:F504)</f>
        <v>5477.5439219330856</v>
      </c>
      <c r="E93" s="2">
        <f>SUM('नमुना नंबर.९ सन-२०२५-२०२६'!I500:I504)</f>
        <v>220</v>
      </c>
      <c r="F93" s="2">
        <f>SUM('नमुना नंबर.९ सन-२०२५-२०२६'!L500:L504)</f>
        <v>220</v>
      </c>
      <c r="G93" s="2">
        <f>SUM('नमुना नंबर.९ सन-२०२५-२०२६'!O500:O504)</f>
        <v>3750</v>
      </c>
      <c r="H93" s="35">
        <f t="shared" si="2"/>
        <v>9667.5439219330856</v>
      </c>
    </row>
    <row r="94" spans="2:8" ht="19.5">
      <c r="B94">
        <v>93</v>
      </c>
      <c r="D94" s="35">
        <f>SUM('नमुना नंबर.९ सन-२०२५-२०२६'!F506:F510)</f>
        <v>80710.305974442366</v>
      </c>
      <c r="E94" s="2">
        <f>SUM('नमुना नंबर.९ सन-२०२५-२०२६'!I506:I510)</f>
        <v>30</v>
      </c>
      <c r="F94" s="2">
        <f>SUM('नमुना नंबर.९ सन-२०२५-२०२६'!L506:L510)</f>
        <v>30</v>
      </c>
      <c r="G94" s="2">
        <f>SUM('नमुना नंबर.९ सन-२०२५-२०२६'!O506:O510)</f>
        <v>200</v>
      </c>
      <c r="H94" s="35">
        <f t="shared" si="2"/>
        <v>80970.305974442366</v>
      </c>
    </row>
    <row r="95" spans="2:8" ht="19.5">
      <c r="B95">
        <v>94</v>
      </c>
      <c r="D95" s="35">
        <f>SUM('नमुना नंबर.९ सन-२०२५-२०२६'!F511:F515)</f>
        <v>2116.2731807620817</v>
      </c>
      <c r="E95" s="2">
        <f>SUM('नमुना नंबर.९ सन-२०२५-२०२६'!I511:I515)</f>
        <v>130</v>
      </c>
      <c r="F95" s="2">
        <f>SUM('नमुना नंबर.९ सन-२०२५-२०२६'!L511:L515)</f>
        <v>130</v>
      </c>
      <c r="G95" s="2">
        <f>SUM('नमुना नंबर.९ सन-२०२५-२०२६'!O511:O515)</f>
        <v>1150</v>
      </c>
      <c r="H95" s="35">
        <f t="shared" si="2"/>
        <v>3526.2731807620817</v>
      </c>
    </row>
    <row r="96" spans="2:8" ht="19.5">
      <c r="B96">
        <v>95</v>
      </c>
      <c r="D96" s="35">
        <f>SUM('नमुना नंबर.९ सन-२०२५-२०२६'!F517:F521)</f>
        <v>1503.4990065055763</v>
      </c>
      <c r="E96" s="2">
        <f>SUM('नमुना नंबर.९ सन-२०२५-२०२६'!I517:I521)</f>
        <v>150</v>
      </c>
      <c r="F96" s="2">
        <f>SUM('नमुना नंबर.९ सन-२०२५-२०२६'!L517:L521)</f>
        <v>150</v>
      </c>
      <c r="G96" s="2">
        <f>SUM('नमुना नंबर.९ सन-२०२५-२०२६'!O517:O521)</f>
        <v>3200</v>
      </c>
      <c r="H96" s="35">
        <f t="shared" si="2"/>
        <v>5003.4990065055763</v>
      </c>
    </row>
    <row r="97" spans="2:8" ht="19.5">
      <c r="B97">
        <v>96</v>
      </c>
      <c r="D97" s="35">
        <f>SUM('नमुना नंबर.९ सन-२०२५-२०२६'!F522:F527)</f>
        <v>5075.7176250000011</v>
      </c>
      <c r="E97" s="2">
        <f>SUM('नमुना नंबर.९ सन-२०२५-२०२६'!I522:I527)</f>
        <v>300</v>
      </c>
      <c r="F97" s="2">
        <f>SUM('नमुना नंबर.९ सन-२०२५-२०२६'!L522:L527)</f>
        <v>300</v>
      </c>
      <c r="G97" s="2">
        <f>SUM('नमुना नंबर.९ सन-२०२५-२०२६'!O522:O527)</f>
        <v>4700</v>
      </c>
      <c r="H97" s="35">
        <f t="shared" si="2"/>
        <v>10375.717625000001</v>
      </c>
    </row>
    <row r="98" spans="2:8" ht="19.5">
      <c r="B98">
        <v>97</v>
      </c>
      <c r="D98" s="35">
        <f>SUM('नमुना नंबर.९ सन-२०२५-२०२६'!F528:F535)</f>
        <v>4833.8978907992569</v>
      </c>
      <c r="E98" s="2">
        <f>SUM('नमुना नंबर.९ सन-२०२५-२०२६'!I528:I535)</f>
        <v>270</v>
      </c>
      <c r="F98" s="2">
        <f>SUM('नमुना नंबर.९ सन-२०२५-२०२६'!L528:L535)</f>
        <v>270</v>
      </c>
      <c r="G98" s="2">
        <f>SUM('नमुना नंबर.९ सन-२०२५-२०२६'!O528:O535)</f>
        <v>5100</v>
      </c>
      <c r="H98" s="35">
        <f t="shared" ref="H98:H129" si="3">SUM(D98:G98)</f>
        <v>10473.897890799257</v>
      </c>
    </row>
    <row r="99" spans="2:8" ht="19.5">
      <c r="B99">
        <v>98</v>
      </c>
      <c r="D99" s="35">
        <f>SUM('नमुना नंबर.९ सन-२०२५-२०२६'!F536:F538)</f>
        <v>2427.5567258364313</v>
      </c>
      <c r="E99" s="2">
        <f>SUM('नमुना नंबर.९ सन-२०२५-२०२६'!I536:I538)</f>
        <v>190</v>
      </c>
      <c r="F99" s="2">
        <f>SUM('नमुना नंबर.९ सन-२०२५-२०२६'!L536:L538)</f>
        <v>190</v>
      </c>
      <c r="G99" s="2">
        <f>SUM('नमुना नंबर.९ सन-२०२५-२०२६'!O536:O538)</f>
        <v>2850</v>
      </c>
      <c r="H99" s="35">
        <f t="shared" si="3"/>
        <v>5657.5567258364317</v>
      </c>
    </row>
    <row r="100" spans="2:8" ht="19.5">
      <c r="B100">
        <v>99</v>
      </c>
      <c r="D100" s="35">
        <f>SUM('नमुना नंबर.९ सन-२०२५-२०२६'!F539:F543)</f>
        <v>2158.0488847583642</v>
      </c>
      <c r="E100" s="2">
        <f>SUM('नमुना नंबर.९ सन-२०२५-२०२६'!I539:I543)</f>
        <v>140</v>
      </c>
      <c r="F100" s="2">
        <f>SUM('नमुना नंबर.९ सन-२०२५-२०२६'!L539:L543)</f>
        <v>140</v>
      </c>
      <c r="G100" s="2">
        <f>SUM('नमुना नंबर.९ सन-२०२५-२०२६'!O539:O543)</f>
        <v>2450</v>
      </c>
      <c r="H100" s="35">
        <f t="shared" si="3"/>
        <v>4888.0488847583638</v>
      </c>
    </row>
    <row r="101" spans="2:8" ht="19.5">
      <c r="B101">
        <v>100</v>
      </c>
      <c r="D101" s="35">
        <f>SUM('नमुना नंबर.९ सन-२०२५-२०२६'!F545:F550)</f>
        <v>1861.5765055762083</v>
      </c>
      <c r="E101" s="2">
        <f>SUM('नमुना नंबर.९ सन-२०२५-२०२६'!I545:I550)</f>
        <v>150</v>
      </c>
      <c r="F101" s="2">
        <f>SUM('नमुना नंबर.९ सन-२०२५-२०२६'!L545:L550)</f>
        <v>150</v>
      </c>
      <c r="G101" s="2">
        <f>SUM('नमुना नंबर.९ सन-२०२५-२०२६'!O545:O550)</f>
        <v>2650</v>
      </c>
      <c r="H101" s="35">
        <f t="shared" si="3"/>
        <v>4811.5765055762085</v>
      </c>
    </row>
    <row r="102" spans="2:8" ht="19.5">
      <c r="B102">
        <v>101</v>
      </c>
      <c r="D102" s="35">
        <f>SUM('नमुना नंबर.९ सन-२०२५-२०२६'!F552:F560)</f>
        <v>6558.4883782527877</v>
      </c>
      <c r="E102" s="2">
        <f>SUM('नमुना नंबर.९ सन-२०२५-२०२६'!I552:I560)</f>
        <v>380</v>
      </c>
      <c r="F102" s="2">
        <f>SUM('नमुना नंबर.९ सन-२०२५-२०२६'!L552:L560)</f>
        <v>380</v>
      </c>
      <c r="G102" s="2">
        <f>SUM('नमुना नंबर.९ सन-२०२५-२०२६'!O552:O560)</f>
        <v>5500</v>
      </c>
      <c r="H102" s="35">
        <f t="shared" si="3"/>
        <v>12818.488378252787</v>
      </c>
    </row>
    <row r="103" spans="2:8" ht="19.5">
      <c r="B103">
        <v>102</v>
      </c>
      <c r="D103" s="35">
        <f>SUM('नमुना नंबर.९ सन-२०२५-२०२६'!F561:F566)</f>
        <v>3543.503888475836</v>
      </c>
      <c r="E103" s="2">
        <f>SUM('नमुना नंबर.९ सन-२०२५-२०२६'!I561:I566)</f>
        <v>200</v>
      </c>
      <c r="F103" s="2">
        <f>SUM('नमुना नंबर.९ सन-२०२५-२०२६'!L561:L566)</f>
        <v>200</v>
      </c>
      <c r="G103" s="2">
        <f>SUM('नमुना नंबर.९ सन-२०२५-२०२६'!O561:O566)</f>
        <v>1400</v>
      </c>
      <c r="H103" s="35">
        <f t="shared" si="3"/>
        <v>5343.503888475836</v>
      </c>
    </row>
    <row r="104" spans="2:8" ht="19.5">
      <c r="B104">
        <v>103</v>
      </c>
      <c r="D104" s="35">
        <f>SUM('नमुना नंबर.९ सन-२०२५-२०२६'!F567:F571)</f>
        <v>2559.2228238847579</v>
      </c>
      <c r="E104" s="2">
        <f>SUM('नमुना नंबर.९ सन-२०२५-२०२६'!I567:I571)</f>
        <v>110</v>
      </c>
      <c r="F104" s="2">
        <f>SUM('नमुना नंबर.९ सन-२०२५-२०२६'!L567:L571)</f>
        <v>110</v>
      </c>
      <c r="G104" s="2">
        <f>SUM('नमुना नंबर.९ सन-२०२५-२०२६'!O567:O571)</f>
        <v>2450</v>
      </c>
      <c r="H104" s="35">
        <f t="shared" si="3"/>
        <v>5229.2228238847583</v>
      </c>
    </row>
    <row r="105" spans="2:8" ht="19.5">
      <c r="B105">
        <v>104</v>
      </c>
      <c r="D105" s="35">
        <f>SUM('नमुना नंबर.९ सन-२०२५-२०२६'!F573:F577)</f>
        <v>1565.9971979553902</v>
      </c>
      <c r="E105" s="2">
        <f>SUM('नमुना नंबर.९ सन-२०२५-२०२६'!I573:I577)</f>
        <v>130</v>
      </c>
      <c r="F105" s="2">
        <f>SUM('नमुना नंबर.९ सन-२०२५-२०२६'!L573:L577)</f>
        <v>130</v>
      </c>
      <c r="G105" s="2">
        <f>SUM('नमुना नंबर.९ सन-२०२५-२०२६'!O573:O577)</f>
        <v>2450</v>
      </c>
      <c r="H105" s="35">
        <f t="shared" si="3"/>
        <v>4275.9971979553902</v>
      </c>
    </row>
    <row r="106" spans="2:8" ht="19.5">
      <c r="B106">
        <v>105</v>
      </c>
      <c r="D106" s="35">
        <f>SUM('नमुना नंबर.९ सन-२०२५-२०२६'!F578:F583)</f>
        <v>4398.494421468401</v>
      </c>
      <c r="E106" s="2">
        <f>SUM('नमुना नंबर.९ सन-२०२५-२०२६'!I578:I583)</f>
        <v>330</v>
      </c>
      <c r="F106" s="2">
        <f>SUM('नमुना नंबर.९ सन-२०२५-२०२६'!L578:L583)</f>
        <v>330</v>
      </c>
      <c r="G106" s="2">
        <f>SUM('नमुना नंबर.९ सन-२०२५-२०२६'!O578:O583)</f>
        <v>5850</v>
      </c>
      <c r="H106" s="35">
        <f t="shared" si="3"/>
        <v>10908.4944214684</v>
      </c>
    </row>
    <row r="107" spans="2:8" ht="19.5">
      <c r="B107">
        <v>106</v>
      </c>
      <c r="D107" s="35">
        <f>SUM('नमुना नंबर.९ सन-२०२५-२०२६'!F584:F589)</f>
        <v>4332.847122211896</v>
      </c>
      <c r="E107" s="2">
        <f>SUM('नमुना नंबर.९ सन-२०२५-२०२६'!I584:I589)</f>
        <v>370</v>
      </c>
      <c r="F107" s="2">
        <f>SUM('नमुना नंबर.९ सन-२०२५-२०२६'!L584:L589)</f>
        <v>370</v>
      </c>
      <c r="G107" s="2">
        <f>SUM('नमुना नंबर.९ सन-२०२५-२०२६'!O584:O589)</f>
        <v>6600</v>
      </c>
      <c r="H107" s="35">
        <f t="shared" si="3"/>
        <v>11672.847122211897</v>
      </c>
    </row>
    <row r="108" spans="2:8" ht="19.5">
      <c r="B108">
        <v>107</v>
      </c>
      <c r="D108" s="35">
        <f>SUM('नमुना नंबर.९ सन-२०२५-२०२६'!F590:F595)</f>
        <v>5365.5270209107803</v>
      </c>
      <c r="E108" s="2">
        <f>SUM('नमुना नंबर.९ सन-२०२५-२०२६'!I590:I595)</f>
        <v>300</v>
      </c>
      <c r="F108" s="2">
        <f>SUM('नमुना नंबर.९ सन-२०२५-२०२६'!L590:L595)</f>
        <v>300</v>
      </c>
      <c r="G108" s="2">
        <f>SUM('नमुना नंबर.९ सन-२०२५-२०२६'!O590:O595)</f>
        <v>5100</v>
      </c>
      <c r="H108" s="35">
        <f t="shared" si="3"/>
        <v>11065.52702091078</v>
      </c>
    </row>
    <row r="109" spans="2:8" ht="19.5">
      <c r="B109">
        <v>108</v>
      </c>
      <c r="D109" s="35">
        <f>SUM('नमुना नंबर.९ सन-२०२५-२०२६'!F596:F599)</f>
        <v>1728.396729786245</v>
      </c>
      <c r="E109" s="2">
        <f>SUM('नमुना नंबर.९ सन-२०२५-२०२६'!I596:I599)</f>
        <v>60</v>
      </c>
      <c r="F109" s="2">
        <f>SUM('नमुना नंबर.९ सन-२०२५-२०२६'!L596:L599)</f>
        <v>60</v>
      </c>
      <c r="G109" s="2">
        <f>SUM('नमुना नंबर.९ सन-२०२५-२०२६'!O596:O599)</f>
        <v>1500</v>
      </c>
      <c r="H109" s="35">
        <f t="shared" si="3"/>
        <v>3348.396729786245</v>
      </c>
    </row>
    <row r="110" spans="2:8" ht="19.5">
      <c r="B110">
        <v>109</v>
      </c>
      <c r="D110" s="35">
        <f>SUM('नमुना नंबर.९ सन-२०२५-२०२६'!F601:F604)</f>
        <v>2287.5625789962824</v>
      </c>
      <c r="E110" s="2">
        <f>SUM('नमुना नंबर.९ सन-२०२५-२०२६'!I601:I604)</f>
        <v>130</v>
      </c>
      <c r="F110" s="2">
        <f>SUM('नमुना नंबर.९ सन-२०२५-२०२६'!L601:L604)</f>
        <v>130</v>
      </c>
      <c r="G110" s="2">
        <f>SUM('नमुना नंबर.९ सन-२०२५-२०२६'!O601:O604)</f>
        <v>3000</v>
      </c>
      <c r="H110" s="35">
        <f t="shared" si="3"/>
        <v>5547.5625789962824</v>
      </c>
    </row>
    <row r="111" spans="2:8" ht="19.5">
      <c r="B111">
        <v>110</v>
      </c>
      <c r="D111" s="35">
        <f>SUM('नमुना नंबर.९ सन-२०२५-२०२६'!F605:F611)</f>
        <v>13198.509205390335</v>
      </c>
      <c r="E111" s="2">
        <f>SUM('नमुना नंबर.९ सन-२०२५-२०२६'!I605:I611)</f>
        <v>370</v>
      </c>
      <c r="F111" s="2">
        <f>SUM('नमुना नंबर.९ सन-२०२५-२०२६'!L605:L611)</f>
        <v>370</v>
      </c>
      <c r="G111" s="2">
        <f>SUM('नमुना नंबर.९ सन-२०२५-२०२६'!O605:O611)</f>
        <v>7900</v>
      </c>
      <c r="H111" s="35">
        <f t="shared" si="3"/>
        <v>21838.509205390335</v>
      </c>
    </row>
    <row r="112" spans="2:8" ht="19.5">
      <c r="B112">
        <v>111</v>
      </c>
      <c r="D112" s="35">
        <f>SUM('नमुना नंबर.९ सन-२०२५-२०२६'!F612:F616)</f>
        <v>13221.075994423793</v>
      </c>
      <c r="E112" s="2">
        <f>SUM('नमुना नंबर.९ सन-२०२५-२०२६'!I612:I616)</f>
        <v>320</v>
      </c>
      <c r="F112" s="2">
        <f>SUM('नमुना नंबर.९ सन-२०२५-२०२६'!L612:L616)</f>
        <v>320</v>
      </c>
      <c r="G112" s="2">
        <f>SUM('नमुना नंबर.९ सन-२०२५-२०२६'!O612:O616)</f>
        <v>5850</v>
      </c>
      <c r="H112" s="35">
        <f t="shared" si="3"/>
        <v>19711.075994423794</v>
      </c>
    </row>
    <row r="113" spans="2:8" ht="19.5">
      <c r="B113">
        <v>112</v>
      </c>
      <c r="D113" s="35">
        <f>SUM('नमुना नंबर.९ सन-२०२५-२०२६'!F617:F622)</f>
        <v>22438.527146840152</v>
      </c>
      <c r="E113" s="2">
        <f>SUM('नमुना नंबर.९ सन-२०२५-२०२६'!I617:I622)</f>
        <v>190</v>
      </c>
      <c r="F113" s="2">
        <f>SUM('नमुना नंबर.९ सन-२०२५-२०२६'!L617:L622)</f>
        <v>190</v>
      </c>
      <c r="G113" s="2">
        <f>SUM('नमुना नंबर.९ सन-२०२५-२०२६'!O617:O622)</f>
        <v>4150</v>
      </c>
      <c r="H113" s="35">
        <f t="shared" si="3"/>
        <v>26968.527146840152</v>
      </c>
    </row>
    <row r="114" spans="2:8" ht="19.5">
      <c r="B114">
        <v>113</v>
      </c>
      <c r="D114" s="35">
        <f>SUM('नमुना नंबर.९ सन-२०२५-२०२६'!F623:F627)</f>
        <v>2128.6933842936801</v>
      </c>
      <c r="E114" s="2">
        <f>SUM('नमुना नंबर.९ सन-२०२५-२०२६'!I623:I627)</f>
        <v>160</v>
      </c>
      <c r="F114" s="2">
        <f>SUM('नमुना नंबर.९ सन-२०२५-२०२६'!L623:L627)</f>
        <v>160</v>
      </c>
      <c r="G114" s="2">
        <f>SUM('नमुना नंबर.९ सन-२०२५-२०२६'!O623:O627)</f>
        <v>2100</v>
      </c>
      <c r="H114" s="35">
        <f t="shared" si="3"/>
        <v>4548.6933842936796</v>
      </c>
    </row>
    <row r="115" spans="2:8" ht="19.5">
      <c r="B115">
        <v>114</v>
      </c>
      <c r="D115" s="35">
        <f>SUM('नमुना नंबर.९ सन-२०२५-२०२६'!F629:F633)</f>
        <v>6478.4875046468405</v>
      </c>
      <c r="E115" s="2">
        <f>SUM('नमुना नंबर.९ सन-२०२५-२०२६'!I629:I633)</f>
        <v>100</v>
      </c>
      <c r="F115" s="2">
        <f>SUM('नमुना नंबर.९ सन-२०२५-२०२६'!L629:L633)</f>
        <v>100</v>
      </c>
      <c r="G115" s="2">
        <f>SUM('नमुना नंबर.९ सन-२०२५-२०२६'!O629:O633)</f>
        <v>1900</v>
      </c>
      <c r="H115" s="35">
        <f t="shared" si="3"/>
        <v>8578.4875046468405</v>
      </c>
    </row>
    <row r="116" spans="2:8" ht="19.5">
      <c r="B116">
        <v>115</v>
      </c>
      <c r="D116" s="35">
        <f>SUM('नमुना नंबर.९ सन-२०२५-२०२६'!F634:F639)</f>
        <v>8420.2266449814106</v>
      </c>
      <c r="E116" s="2">
        <f>SUM('नमुना नंबर.९ सन-२०२५-२०२६'!I634:I639)</f>
        <v>230</v>
      </c>
      <c r="F116" s="2">
        <f>SUM('नमुना नंबर.९ सन-२०२५-२०२६'!L634:L639)</f>
        <v>230</v>
      </c>
      <c r="G116" s="2">
        <f>SUM('नमुना नंबर.९ सन-२०२५-२०२६'!O634:O639)</f>
        <v>4150</v>
      </c>
      <c r="H116" s="35">
        <f t="shared" si="3"/>
        <v>13030.226644981411</v>
      </c>
    </row>
    <row r="117" spans="2:8" ht="19.5">
      <c r="B117">
        <v>116</v>
      </c>
      <c r="D117" s="35">
        <f>SUM('नमुना नंबर.९ सन-२०२५-२०२६'!F640:F645)</f>
        <v>2629.3441519516728</v>
      </c>
      <c r="E117" s="2">
        <f>SUM('नमुना नंबर.९ सन-२०२५-२०२६'!I640:I645)</f>
        <v>240</v>
      </c>
      <c r="F117" s="2">
        <f>SUM('नमुना नंबर.९ सन-२०२५-२०२६'!L640:L645)</f>
        <v>240</v>
      </c>
      <c r="G117" s="2">
        <f>SUM('नमुना नंबर.९ सन-२०२५-२०२६'!O640:O645)</f>
        <v>1750</v>
      </c>
      <c r="H117" s="35">
        <f t="shared" si="3"/>
        <v>4859.3441519516728</v>
      </c>
    </row>
    <row r="118" spans="2:8" ht="19.5">
      <c r="B118">
        <v>117</v>
      </c>
      <c r="D118" s="35">
        <f>SUM('नमुना नंबर.९ सन-२०२५-२०२६'!F646:F650)</f>
        <v>3922.5408415427514</v>
      </c>
      <c r="E118" s="2">
        <f>SUM('नमुना नंबर.९ सन-२०२५-२०२६'!I646:I650)</f>
        <v>230</v>
      </c>
      <c r="F118" s="2">
        <f>SUM('नमुना नंबर.९ सन-२०२५-२०२६'!L646:L650)</f>
        <v>230</v>
      </c>
      <c r="G118" s="2">
        <f>SUM('नमुना नंबर.९ सन-२०२५-२०२६'!O646:O650)</f>
        <v>2300</v>
      </c>
      <c r="H118" s="35">
        <f t="shared" si="3"/>
        <v>6682.5408415427519</v>
      </c>
    </row>
    <row r="119" spans="2:8" ht="19.5">
      <c r="B119">
        <v>118</v>
      </c>
      <c r="D119" s="35">
        <f>SUM('नमुना नंबर.९ सन-२०२५-२०२६'!F651:F652)</f>
        <v>610.01668773234201</v>
      </c>
      <c r="E119" s="2">
        <f>SUM('नमुना नंबर.९ सन-२०२५-२०२६'!I651:I652)</f>
        <v>0</v>
      </c>
      <c r="F119" s="2">
        <f>SUM('नमुना नंबर.९ सन-२०२५-२०२६'!L651:L652)</f>
        <v>0</v>
      </c>
      <c r="G119" s="2">
        <f>SUM('नमुना नंबर.९ सन-२०२५-२०२६'!O651:O652)</f>
        <v>750</v>
      </c>
      <c r="H119" s="35">
        <f t="shared" si="3"/>
        <v>1360.016687732342</v>
      </c>
    </row>
    <row r="120" spans="2:8" ht="19.5">
      <c r="B120">
        <v>119</v>
      </c>
      <c r="D120" s="35">
        <f>SUM('नमुना नंबर.९ सन-२०२५-२०२६'!F653:F653)</f>
        <v>442.04107806691451</v>
      </c>
      <c r="E120" s="2">
        <f>SUM('नमुना नंबर.९ सन-२०२५-२०२६'!I653:I653)</f>
        <v>40</v>
      </c>
      <c r="F120" s="2">
        <f>SUM('नमुना नंबर.९ सन-२०२५-२०२६'!L653:L653)</f>
        <v>40</v>
      </c>
      <c r="G120" s="2">
        <f>SUM('नमुना नंबर.९ सन-२०२५-२०२६'!O653:O653)</f>
        <v>200</v>
      </c>
      <c r="H120" s="35">
        <f t="shared" si="3"/>
        <v>722.04107806691445</v>
      </c>
    </row>
    <row r="121" spans="2:8" ht="19.5">
      <c r="B121">
        <v>120</v>
      </c>
      <c r="D121" s="35">
        <f>SUM('नमुना नंबर.९ सन-२०२५-२०२६'!F654:F661)</f>
        <v>33482.15662732342</v>
      </c>
      <c r="E121" s="52">
        <f>SUM('नमुना नंबर.९ सन-२०२५-२०२६'!I654:I661)</f>
        <v>180</v>
      </c>
      <c r="F121" s="52">
        <f>SUM('नमुना नंबर.९ सन-२०२५-२०२६'!L654:L661)</f>
        <v>180</v>
      </c>
      <c r="G121" s="52">
        <f>SUM('नमुना नंबर.९ सन-२०२५-२०२६'!O654:O661)</f>
        <v>3250</v>
      </c>
      <c r="H121" s="35">
        <f>SUM(D121:G121)</f>
        <v>37092.15662732342</v>
      </c>
    </row>
    <row r="122" spans="2:8" ht="19.5">
      <c r="B122">
        <v>121</v>
      </c>
      <c r="D122" s="35">
        <f>SUM('नमुना नंबर.९ सन-२०२५-२०२६'!F662:F666)</f>
        <v>32617.739876858737</v>
      </c>
      <c r="E122" s="2">
        <f>SUM('नमुना नंबर.९ सन-२०२५-२०२६'!I662:I666)</f>
        <v>170</v>
      </c>
      <c r="F122" s="2">
        <f>SUM('नमुना नंबर.९ सन-२०२५-२०२६'!L662:L666)</f>
        <v>170</v>
      </c>
      <c r="G122" s="2">
        <f>SUM('नमुना नंबर.९ सन-२०२५-२०२६'!O662:O666)</f>
        <v>2650</v>
      </c>
      <c r="H122" s="35">
        <f t="shared" si="3"/>
        <v>35607.739876858737</v>
      </c>
    </row>
    <row r="123" spans="2:8" ht="19.5">
      <c r="B123">
        <v>122</v>
      </c>
      <c r="D123" s="35">
        <f>SUM('नमुना नंबर.९ सन-२०२५-२०२६'!F667:F672)</f>
        <v>6250.2023573420074</v>
      </c>
      <c r="E123" s="2">
        <f>SUM('नमुना नंबर.९ सन-२०२५-२०२६'!I667:I672)</f>
        <v>150</v>
      </c>
      <c r="F123" s="2">
        <f>SUM('नमुना नंबर.९ सन-२०२५-२०२६'!L667:L672)</f>
        <v>150</v>
      </c>
      <c r="G123" s="2">
        <f>SUM('नमुना नंबर.९ सन-२०२५-२०२६'!O667:O672)</f>
        <v>1700</v>
      </c>
      <c r="H123" s="35">
        <f t="shared" si="3"/>
        <v>8250.2023573420083</v>
      </c>
    </row>
    <row r="124" spans="2:8" ht="19.5">
      <c r="B124">
        <v>123</v>
      </c>
      <c r="D124" s="35">
        <f>SUM('नमुना नंबर.९ सन-२०२५-२०२६'!F673:F678)</f>
        <v>7921.1588736059484</v>
      </c>
      <c r="E124" s="2">
        <f>SUM('नमुना नंबर.९ सन-२०२५-२०२६'!I673:I678)</f>
        <v>150</v>
      </c>
      <c r="F124" s="2">
        <f>SUM('नमुना नंबर.९ सन-२०२५-२०२६'!L673:L678)</f>
        <v>150</v>
      </c>
      <c r="G124" s="2">
        <f>SUM('नमुना नंबर.९ सन-२०२५-२०२६'!O673:O678)</f>
        <v>2450</v>
      </c>
      <c r="H124" s="35">
        <f t="shared" si="3"/>
        <v>10671.158873605949</v>
      </c>
    </row>
    <row r="125" spans="2:8" ht="19.5">
      <c r="B125">
        <v>124</v>
      </c>
      <c r="D125" s="35">
        <f>SUM('नमुना नंबर.९ सन-२०२५-२०२६'!F679:F683)</f>
        <v>4044.8911895910787</v>
      </c>
      <c r="E125" s="2">
        <f>SUM('नमुना नंबर.९ सन-२०२५-२०२६'!I679:I683)</f>
        <v>70</v>
      </c>
      <c r="F125" s="2">
        <f>SUM('नमुना नंबर.९ सन-२०२५-२०२६'!L679:L683)</f>
        <v>70</v>
      </c>
      <c r="G125" s="2">
        <f>SUM('नमुना नंबर.९ सन-२०२५-२०२६'!O679:O683)</f>
        <v>950</v>
      </c>
      <c r="H125" s="35">
        <f t="shared" si="3"/>
        <v>5134.8911895910787</v>
      </c>
    </row>
    <row r="126" spans="2:8" ht="19.5">
      <c r="B126">
        <v>125</v>
      </c>
      <c r="D126" s="35">
        <f>SUM('नमुना नंबर.९ सन-२०२५-२०२६'!F685:F689)</f>
        <v>2333.930687732342</v>
      </c>
      <c r="E126" s="2">
        <f>SUM('नमुना नंबर.९ सन-२०२५-२०२६'!I685:I689)</f>
        <v>60</v>
      </c>
      <c r="F126" s="2">
        <f>SUM('नमुना नंबर.९ सन-२०२५-२०२६'!L685:L689)</f>
        <v>60</v>
      </c>
      <c r="G126" s="2">
        <f>SUM('नमुना नंबर.९ सन-२०२५-२०२६'!O685:O689)</f>
        <v>1500</v>
      </c>
      <c r="H126" s="35">
        <f t="shared" si="3"/>
        <v>3953.930687732342</v>
      </c>
    </row>
    <row r="127" spans="2:8" ht="19.5">
      <c r="B127">
        <v>126</v>
      </c>
      <c r="D127" s="35">
        <f>SUM('नमुना नंबर.९ सन-२०२५-२०२६'!F690:F695)</f>
        <v>5739.5878327137543</v>
      </c>
      <c r="E127" s="2">
        <f>SUM('नमुना नंबर.९ सन-२०२५-२०२६'!I690:I695)</f>
        <v>210</v>
      </c>
      <c r="F127" s="2">
        <f>SUM('नमुना नंबर.९ सन-२०२५-२०२६'!L690:L695)</f>
        <v>210</v>
      </c>
      <c r="G127" s="2">
        <f>SUM('नमुना नंबर.९ सन-२०२५-२०२६'!O690:O695)</f>
        <v>6750</v>
      </c>
      <c r="H127" s="35">
        <f t="shared" si="3"/>
        <v>12909.587832713754</v>
      </c>
    </row>
    <row r="128" spans="2:8" ht="19.5">
      <c r="B128">
        <v>127</v>
      </c>
      <c r="D128" s="35">
        <f>SUM('नमुना नंबर.९ सन-२०२५-२०२६'!F696:F701)</f>
        <v>5717.7424530669141</v>
      </c>
      <c r="E128" s="2">
        <f>SUM('नमुना नंबर.९ सन-२०२५-२०२६'!I696:I701)</f>
        <v>320</v>
      </c>
      <c r="F128" s="2">
        <f>SUM('नमुना नंबर.९ सन-२०२५-२०२६'!L696:L701)</f>
        <v>320</v>
      </c>
      <c r="G128" s="2">
        <f>SUM('नमुना नंबर.९ सन-२०२५-२०२६'!O696:O701)</f>
        <v>6800</v>
      </c>
      <c r="H128" s="35">
        <f t="shared" si="3"/>
        <v>13157.742453066914</v>
      </c>
    </row>
    <row r="129" spans="2:8" ht="15.75">
      <c r="B129">
        <v>128</v>
      </c>
      <c r="D129" s="75">
        <f>SUM('नमुना नंबर.९ सन-२०२५-२०२६'!F702:F706)</f>
        <v>4672.0594084572494</v>
      </c>
      <c r="E129" s="36">
        <f>SUM('नमुना नंबर.९ सन-२०२५-२०२६'!I702:I706)</f>
        <v>300</v>
      </c>
      <c r="F129" s="36">
        <f>SUM('नमुना नंबर.९ सन-२०२५-२०२६'!L702:L706)</f>
        <v>300</v>
      </c>
      <c r="G129" s="36">
        <f>SUM('नमुना नंबर.९ सन-२०२५-२०२६'!O702:O706)</f>
        <v>5300</v>
      </c>
      <c r="H129" s="75">
        <f t="shared" si="3"/>
        <v>10572.059408457249</v>
      </c>
    </row>
    <row r="130" spans="2:8" ht="15.75">
      <c r="B130">
        <v>129</v>
      </c>
      <c r="D130" s="75">
        <f>SUM('नमुना नंबर.९ सन-२०२५-२०२६'!F707:F708)</f>
        <v>885.38227695167279</v>
      </c>
      <c r="E130" s="36">
        <f>SUM('नमुना नंबर.९ सन-२०२५-२०२६'!I707:I708)</f>
        <v>60</v>
      </c>
      <c r="F130" s="36">
        <f>SUM('नमुना नंबर.९ सन-२०२५-२०२६'!L707:L708)</f>
        <v>60</v>
      </c>
      <c r="G130" s="36">
        <f>SUM('नमुना नंबर.९ सन-२०२५-२०२६'!O707:O708)</f>
        <v>2250</v>
      </c>
      <c r="H130" s="75">
        <f t="shared" ref="H130:H131" si="4">SUM(D130:G130)</f>
        <v>3255.3822769516728</v>
      </c>
    </row>
    <row r="131" spans="2:8" ht="15.75">
      <c r="B131">
        <v>130</v>
      </c>
      <c r="D131" s="75">
        <f>SUM('नमुना नंबर.९ सन-२०२५-२०२६'!F709:F713)</f>
        <v>18961.686737918215</v>
      </c>
      <c r="E131" s="36">
        <f>SUM('नमुना नंबर.९ सन-२०२५-२०२६'!I709:I713)</f>
        <v>150</v>
      </c>
      <c r="F131" s="36">
        <f>SUM('नमुना नंबर.९ सन-२०२५-२०२६'!L709:L713)</f>
        <v>150</v>
      </c>
      <c r="G131" s="36">
        <f>SUM('नमुना नंबर.९ सन-२०२५-२०२६'!O709:O713)</f>
        <v>4500</v>
      </c>
      <c r="H131" s="75">
        <f t="shared" si="4"/>
        <v>23761.686737918215</v>
      </c>
    </row>
    <row r="132" spans="2:8" ht="19.5">
      <c r="B132">
        <v>131</v>
      </c>
      <c r="D132" s="35">
        <f>SUM('नमुना नंबर.९ सन-२०२५-२०२६'!F714:F714)</f>
        <v>520.04832713754638</v>
      </c>
      <c r="E132" s="52">
        <f>SUM('नमुना नंबर.९ सन-२०२५-२०२६'!I714:I714)</f>
        <v>0</v>
      </c>
      <c r="F132" s="52">
        <f>SUM('नमुना नंबर.९ सन-२०२५-२०२६'!L714:L714)</f>
        <v>0</v>
      </c>
      <c r="G132" s="52">
        <f>SUM('नमुना नंबर.९ सन-२०२५-२०२६'!O714:O714)</f>
        <v>0</v>
      </c>
      <c r="H132" s="35">
        <f>SUM(D132:G132)</f>
        <v>520.04832713754638</v>
      </c>
    </row>
    <row r="133" spans="2:8" ht="15.75">
      <c r="B133">
        <v>132</v>
      </c>
      <c r="D133" s="75">
        <f>SUM('नमुना नंबर.९ सन-२०२५-२०२६'!F715:F718)</f>
        <v>1443.0399047397768</v>
      </c>
      <c r="E133" s="36">
        <f>SUM('नमुना नंबर.९ सन-२०२५-२०२६'!I715:I718)</f>
        <v>60</v>
      </c>
      <c r="F133" s="36">
        <f>SUM('नमुना नंबर.९ सन-२०२५-२०२६'!L715:L718)</f>
        <v>60</v>
      </c>
      <c r="G133" s="36">
        <f>SUM('नमुना नंबर.९ सन-२०२५-२०२६'!O715:O718)</f>
        <v>950</v>
      </c>
      <c r="H133" s="75">
        <f>SUM('नमुना नंबर आठ '!Y617:Y620)</f>
        <v>2513.0399047397768</v>
      </c>
    </row>
    <row r="134" spans="2:8" ht="31.15" customHeight="1">
      <c r="D134" s="90" t="e">
        <f>SUM(D2:D133)</f>
        <v>#REF!</v>
      </c>
      <c r="E134" s="91" t="e">
        <f>SUM(E2:E133)</f>
        <v>#REF!</v>
      </c>
      <c r="F134" s="91" t="e">
        <f>SUM(F2:F133)</f>
        <v>#REF!</v>
      </c>
      <c r="G134" s="91" t="e">
        <f>SUM(G2:G133)</f>
        <v>#REF!</v>
      </c>
      <c r="H134" s="90" t="e">
        <f>SUM(D134:G134)</f>
        <v>#REF!</v>
      </c>
    </row>
    <row r="136" spans="2:8" ht="19.5">
      <c r="B136" s="92">
        <v>133</v>
      </c>
      <c r="D136" s="35">
        <v>38742.509859897764</v>
      </c>
      <c r="E136" s="2">
        <v>1910</v>
      </c>
      <c r="F136" s="2">
        <v>1910</v>
      </c>
      <c r="G136" s="2">
        <v>30800</v>
      </c>
      <c r="H136" s="35">
        <v>73362.509859897764</v>
      </c>
    </row>
    <row r="137" spans="2:8" ht="19.5">
      <c r="B137" s="92">
        <v>134</v>
      </c>
      <c r="D137" s="35">
        <v>40966.030389869884</v>
      </c>
      <c r="E137" s="2">
        <v>2460</v>
      </c>
      <c r="F137" s="2">
        <v>2460</v>
      </c>
      <c r="G137" s="2">
        <v>61400</v>
      </c>
      <c r="H137" s="35">
        <v>107286.03038986988</v>
      </c>
    </row>
    <row r="138" spans="2:8" ht="19.5">
      <c r="B138" s="92">
        <v>135</v>
      </c>
      <c r="D138" s="35">
        <v>41325.163023074347</v>
      </c>
      <c r="E138" s="2">
        <v>2290</v>
      </c>
      <c r="F138" s="2">
        <v>2290</v>
      </c>
      <c r="G138" s="2">
        <v>47700</v>
      </c>
      <c r="H138" s="35">
        <v>93605.163023074376</v>
      </c>
    </row>
    <row r="139" spans="2:8" ht="19.5">
      <c r="B139" s="92">
        <v>136</v>
      </c>
      <c r="D139" s="35">
        <v>37665.964335085497</v>
      </c>
      <c r="E139" s="2">
        <v>1330</v>
      </c>
      <c r="F139" s="2">
        <v>1330</v>
      </c>
      <c r="G139" s="2">
        <v>23850</v>
      </c>
      <c r="H139" s="35">
        <v>64175.964335085504</v>
      </c>
    </row>
    <row r="140" spans="2:8" ht="19.5">
      <c r="B140" s="92">
        <v>137</v>
      </c>
      <c r="D140" s="35">
        <v>73622.629325743503</v>
      </c>
      <c r="E140" s="2">
        <v>1890</v>
      </c>
      <c r="F140" s="2">
        <v>1890</v>
      </c>
      <c r="G140" s="2">
        <v>20400</v>
      </c>
      <c r="H140" s="35">
        <v>97802.629325743503</v>
      </c>
    </row>
    <row r="141" spans="2:8" ht="19.5">
      <c r="B141" s="92">
        <v>138</v>
      </c>
      <c r="D141" s="35">
        <v>43059.921296933084</v>
      </c>
      <c r="E141" s="2">
        <v>2310</v>
      </c>
      <c r="F141" s="2">
        <v>2310</v>
      </c>
      <c r="G141" s="2">
        <v>23650</v>
      </c>
      <c r="H141" s="35">
        <v>71329.921296933069</v>
      </c>
    </row>
    <row r="142" spans="2:8">
      <c r="B142" s="92">
        <v>139</v>
      </c>
      <c r="D142" s="90">
        <v>140437.95358394799</v>
      </c>
      <c r="E142" s="91">
        <v>810</v>
      </c>
      <c r="F142" s="91">
        <v>810</v>
      </c>
      <c r="G142" s="91">
        <v>10850</v>
      </c>
      <c r="H142" s="96">
        <v>152907.95358394799</v>
      </c>
    </row>
    <row r="143" spans="2:8" ht="19.5">
      <c r="B143" s="92"/>
      <c r="D143" s="65">
        <f>SUM(D136:D142)</f>
        <v>415820.17181455204</v>
      </c>
      <c r="E143" s="94">
        <f>SUM(E136:E142)</f>
        <v>13000</v>
      </c>
      <c r="F143" s="94">
        <f>SUM(F136:F142)</f>
        <v>13000</v>
      </c>
      <c r="G143" s="94">
        <f>SUM(G136:G142)</f>
        <v>218650</v>
      </c>
      <c r="H143" s="93">
        <f t="shared" ref="H143" si="5">SUM(D143:G143)</f>
        <v>660470.17181455204</v>
      </c>
    </row>
    <row r="144" spans="2:8" ht="19.5">
      <c r="B144" s="92"/>
      <c r="D144" s="65"/>
      <c r="E144" s="101"/>
      <c r="F144" s="101"/>
      <c r="G144" s="101"/>
      <c r="H144" s="102"/>
    </row>
    <row r="145" spans="4:4">
      <c r="D145">
        <v>2548.2368029739773</v>
      </c>
    </row>
    <row r="146" spans="4:4">
      <c r="D146">
        <v>24562.831791821562</v>
      </c>
    </row>
    <row r="147" spans="4:4">
      <c r="D147">
        <v>10087.830267657991</v>
      </c>
    </row>
    <row r="148" spans="4:4">
      <c r="D148">
        <v>34783.09665427509</v>
      </c>
    </row>
    <row r="149" spans="4:4">
      <c r="D149">
        <f>SUM(D145:D148)</f>
        <v>71981.99551672861</v>
      </c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22"/>
  <sheetViews>
    <sheetView view="pageBreakPreview" zoomScale="60" zoomScaleNormal="70" workbookViewId="0">
      <selection sqref="A1:XFD1048576"/>
    </sheetView>
  </sheetViews>
  <sheetFormatPr defaultRowHeight="15"/>
  <cols>
    <col min="1" max="1" width="0.140625" customWidth="1"/>
    <col min="2" max="2" width="5.140625" customWidth="1"/>
    <col min="3" max="3" width="9" bestFit="1" customWidth="1"/>
    <col min="4" max="4" width="29.5703125" customWidth="1"/>
    <col min="5" max="5" width="9" bestFit="1" customWidth="1"/>
    <col min="6" max="7" width="10.5703125" bestFit="1" customWidth="1"/>
    <col min="8" max="17" width="9" bestFit="1" customWidth="1"/>
    <col min="18" max="19" width="10.5703125" bestFit="1" customWidth="1"/>
    <col min="20" max="20" width="4.5703125" customWidth="1"/>
    <col min="21" max="21" width="4.140625" customWidth="1"/>
    <col min="22" max="22" width="13.28515625" customWidth="1"/>
    <col min="23" max="23" width="8.140625" customWidth="1"/>
    <col min="24" max="24" width="11.42578125" customWidth="1"/>
    <col min="25" max="25" width="14.7109375" customWidth="1"/>
    <col min="26" max="28" width="10.7109375" customWidth="1"/>
    <col min="35" max="37" width="9.7109375" customWidth="1"/>
    <col min="39" max="39" width="6.7109375" customWidth="1"/>
    <col min="40" max="40" width="10.7109375" customWidth="1"/>
    <col min="41" max="43" width="8.7109375" customWidth="1"/>
  </cols>
  <sheetData>
    <row r="1" spans="1:49" s="128" customFormat="1" ht="15" customHeight="1">
      <c r="A1" s="125" t="s">
        <v>1220</v>
      </c>
      <c r="B1" s="338" t="s">
        <v>1320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165"/>
      <c r="X1" s="126"/>
      <c r="Y1" s="339" t="s">
        <v>1221</v>
      </c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127"/>
      <c r="AT1" s="127"/>
      <c r="AU1" s="127"/>
      <c r="AV1" s="127"/>
      <c r="AW1" s="127"/>
    </row>
    <row r="2" spans="1:49" s="129" customFormat="1" ht="37.15" customHeight="1">
      <c r="A2" s="125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165"/>
      <c r="X2" s="126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127"/>
      <c r="AT2" s="127"/>
      <c r="AU2" s="127"/>
      <c r="AV2" s="127"/>
      <c r="AW2" s="127"/>
    </row>
    <row r="3" spans="1:49" s="130" customFormat="1" ht="23.25">
      <c r="B3" s="340" t="s">
        <v>378</v>
      </c>
      <c r="C3" s="342" t="s">
        <v>1222</v>
      </c>
      <c r="D3" s="342" t="s">
        <v>1223</v>
      </c>
      <c r="E3" s="342" t="s">
        <v>1224</v>
      </c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131"/>
      <c r="X3" s="131"/>
      <c r="Y3" s="342" t="s">
        <v>1225</v>
      </c>
      <c r="Z3" s="342" t="s">
        <v>1226</v>
      </c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4" t="s">
        <v>1227</v>
      </c>
      <c r="AM3" s="344" t="s">
        <v>1228</v>
      </c>
      <c r="AN3" s="344" t="s">
        <v>1229</v>
      </c>
      <c r="AO3" s="340" t="s">
        <v>1230</v>
      </c>
      <c r="AP3" s="340"/>
      <c r="AQ3" s="340"/>
      <c r="AR3" s="342" t="s">
        <v>1231</v>
      </c>
    </row>
    <row r="4" spans="1:49" s="130" customFormat="1" ht="23.25">
      <c r="B4" s="341"/>
      <c r="C4" s="343"/>
      <c r="D4" s="343"/>
      <c r="E4" s="343" t="s">
        <v>379</v>
      </c>
      <c r="F4" s="343"/>
      <c r="G4" s="343"/>
      <c r="H4" s="343" t="s">
        <v>1232</v>
      </c>
      <c r="I4" s="343"/>
      <c r="J4" s="343"/>
      <c r="K4" s="343" t="s">
        <v>380</v>
      </c>
      <c r="L4" s="343"/>
      <c r="M4" s="343"/>
      <c r="N4" s="343" t="s">
        <v>1233</v>
      </c>
      <c r="O4" s="343"/>
      <c r="P4" s="343"/>
      <c r="Q4" s="343" t="s">
        <v>1234</v>
      </c>
      <c r="R4" s="343"/>
      <c r="S4" s="343"/>
      <c r="T4" s="346" t="s">
        <v>1227</v>
      </c>
      <c r="U4" s="346" t="s">
        <v>1235</v>
      </c>
      <c r="V4" s="346" t="s">
        <v>1236</v>
      </c>
      <c r="W4" s="166"/>
      <c r="X4" s="131"/>
      <c r="Y4" s="343"/>
      <c r="Z4" s="343" t="s">
        <v>379</v>
      </c>
      <c r="AA4" s="343"/>
      <c r="AB4" s="343"/>
      <c r="AC4" s="343" t="s">
        <v>1232</v>
      </c>
      <c r="AD4" s="343"/>
      <c r="AE4" s="343"/>
      <c r="AF4" s="343" t="s">
        <v>380</v>
      </c>
      <c r="AG4" s="343"/>
      <c r="AH4" s="343"/>
      <c r="AI4" s="343" t="s">
        <v>1237</v>
      </c>
      <c r="AJ4" s="343"/>
      <c r="AK4" s="343"/>
      <c r="AL4" s="345"/>
      <c r="AM4" s="345"/>
      <c r="AN4" s="345"/>
      <c r="AO4" s="341"/>
      <c r="AP4" s="341"/>
      <c r="AQ4" s="341"/>
      <c r="AR4" s="343"/>
    </row>
    <row r="5" spans="1:49" s="130" customFormat="1" ht="46.5">
      <c r="B5" s="341"/>
      <c r="C5" s="343"/>
      <c r="D5" s="343"/>
      <c r="E5" s="140" t="s">
        <v>1238</v>
      </c>
      <c r="F5" s="140" t="s">
        <v>1239</v>
      </c>
      <c r="G5" s="140" t="s">
        <v>1240</v>
      </c>
      <c r="H5" s="140" t="s">
        <v>1238</v>
      </c>
      <c r="I5" s="140" t="s">
        <v>1239</v>
      </c>
      <c r="J5" s="140" t="s">
        <v>1240</v>
      </c>
      <c r="K5" s="140" t="s">
        <v>1238</v>
      </c>
      <c r="L5" s="140" t="s">
        <v>1239</v>
      </c>
      <c r="M5" s="140" t="s">
        <v>1240</v>
      </c>
      <c r="N5" s="140" t="s">
        <v>1238</v>
      </c>
      <c r="O5" s="140" t="s">
        <v>1239</v>
      </c>
      <c r="P5" s="140" t="s">
        <v>1240</v>
      </c>
      <c r="Q5" s="140" t="s">
        <v>1238</v>
      </c>
      <c r="R5" s="140" t="s">
        <v>1239</v>
      </c>
      <c r="S5" s="140" t="s">
        <v>1240</v>
      </c>
      <c r="T5" s="346"/>
      <c r="U5" s="346"/>
      <c r="V5" s="346"/>
      <c r="W5" s="166"/>
      <c r="X5" s="131"/>
      <c r="Y5" s="343"/>
      <c r="Z5" s="140" t="s">
        <v>1238</v>
      </c>
      <c r="AA5" s="140" t="s">
        <v>1239</v>
      </c>
      <c r="AB5" s="140" t="s">
        <v>1240</v>
      </c>
      <c r="AC5" s="140" t="s">
        <v>1238</v>
      </c>
      <c r="AD5" s="140" t="s">
        <v>1239</v>
      </c>
      <c r="AE5" s="140" t="s">
        <v>1240</v>
      </c>
      <c r="AF5" s="140" t="s">
        <v>1238</v>
      </c>
      <c r="AG5" s="140" t="s">
        <v>1239</v>
      </c>
      <c r="AH5" s="140" t="s">
        <v>1240</v>
      </c>
      <c r="AI5" s="140" t="s">
        <v>1238</v>
      </c>
      <c r="AJ5" s="140" t="s">
        <v>1239</v>
      </c>
      <c r="AK5" s="140" t="s">
        <v>1240</v>
      </c>
      <c r="AL5" s="342"/>
      <c r="AM5" s="342"/>
      <c r="AN5" s="342"/>
      <c r="AO5" s="140" t="s">
        <v>1241</v>
      </c>
      <c r="AP5" s="140" t="s">
        <v>1242</v>
      </c>
      <c r="AQ5" s="140" t="s">
        <v>1243</v>
      </c>
      <c r="AR5" s="343"/>
    </row>
    <row r="6" spans="1:49" s="132" customFormat="1" ht="70.150000000000006" customHeight="1">
      <c r="B6" s="135">
        <v>1</v>
      </c>
      <c r="C6" s="33">
        <v>509</v>
      </c>
      <c r="D6" s="143" t="s">
        <v>1398</v>
      </c>
      <c r="E6" s="135">
        <v>0</v>
      </c>
      <c r="F6" s="99">
        <f>'नमुना नंबर आठ '!S7/1000*'नमुना नंबर आठ '!T7</f>
        <v>421.23914498141272</v>
      </c>
      <c r="G6" s="136">
        <f>F6+E6</f>
        <v>421.23914498141272</v>
      </c>
      <c r="H6" s="135">
        <v>0</v>
      </c>
      <c r="I6" s="42">
        <v>30</v>
      </c>
      <c r="J6" s="135">
        <f>I6+H6</f>
        <v>30</v>
      </c>
      <c r="K6" s="135">
        <v>0</v>
      </c>
      <c r="L6" s="42">
        <v>30</v>
      </c>
      <c r="M6" s="135">
        <f>L6+K6</f>
        <v>30</v>
      </c>
      <c r="N6" s="135">
        <v>0</v>
      </c>
      <c r="O6" s="42">
        <v>750</v>
      </c>
      <c r="P6" s="135">
        <f>O6+N6</f>
        <v>750</v>
      </c>
      <c r="Q6" s="135">
        <f>N6+K6+H6+E6</f>
        <v>0</v>
      </c>
      <c r="R6" s="136">
        <f>F6+I6+L6+O6</f>
        <v>1231.2391449814127</v>
      </c>
      <c r="S6" s="136">
        <f>G6+J6+M6+P6</f>
        <v>1231.2391449814127</v>
      </c>
      <c r="T6" s="135">
        <v>0</v>
      </c>
      <c r="U6" s="136"/>
      <c r="V6" s="136">
        <f>G6+J6+M6+P6+T6</f>
        <v>1231.2391449814127</v>
      </c>
      <c r="W6" s="16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</row>
    <row r="7" spans="1:49" s="132" customFormat="1" ht="70.150000000000006" customHeight="1">
      <c r="B7" s="135">
        <v>2</v>
      </c>
      <c r="C7" s="42" t="s">
        <v>1217</v>
      </c>
      <c r="D7" s="143" t="s">
        <v>1277</v>
      </c>
      <c r="E7" s="135">
        <v>0</v>
      </c>
      <c r="F7" s="99">
        <f>'नमुना नंबर आठ '!S8/1000*'नमुना नंबर आठ '!T8</f>
        <v>234.02174721189587</v>
      </c>
      <c r="G7" s="136">
        <f>F7+E7</f>
        <v>234.02174721189587</v>
      </c>
      <c r="H7" s="135">
        <v>0</v>
      </c>
      <c r="I7" s="42">
        <v>30</v>
      </c>
      <c r="J7" s="135">
        <f t="shared" ref="J7:J80" si="0">I7+H7</f>
        <v>30</v>
      </c>
      <c r="K7" s="135">
        <v>0</v>
      </c>
      <c r="L7" s="42">
        <v>30</v>
      </c>
      <c r="M7" s="135">
        <f t="shared" ref="M7:M80" si="1">L7+K7</f>
        <v>30</v>
      </c>
      <c r="N7" s="135">
        <v>0</v>
      </c>
      <c r="O7" s="42">
        <v>200</v>
      </c>
      <c r="P7" s="135">
        <f t="shared" ref="P7:P80" si="2">O7+N7</f>
        <v>200</v>
      </c>
      <c r="Q7" s="135">
        <f t="shared" ref="Q7:Q80" si="3">N7+K7+H7+E7</f>
        <v>0</v>
      </c>
      <c r="R7" s="136">
        <f>F7+I7+L7+O7</f>
        <v>494.0217472118959</v>
      </c>
      <c r="S7" s="136">
        <f t="shared" ref="S7:S80" si="4">G7+J7+M7+P7</f>
        <v>494.0217472118959</v>
      </c>
      <c r="T7" s="135">
        <v>0</v>
      </c>
      <c r="U7" s="136"/>
      <c r="V7" s="136">
        <f t="shared" ref="V7:V80" si="5">G7+J7+M7+P7+T7</f>
        <v>494.0217472118959</v>
      </c>
      <c r="W7" s="16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</row>
    <row r="8" spans="1:49" s="132" customFormat="1" ht="70.150000000000006" customHeight="1">
      <c r="B8" s="135">
        <v>3</v>
      </c>
      <c r="C8" s="42" t="s">
        <v>27</v>
      </c>
      <c r="D8" s="143" t="s">
        <v>431</v>
      </c>
      <c r="E8" s="135">
        <v>0</v>
      </c>
      <c r="F8" s="99">
        <f>'नमुना नंबर आठ '!S9/1000*'नमुना नंबर आठ '!T9</f>
        <v>1053.0978624535317</v>
      </c>
      <c r="G8" s="136">
        <f t="shared" ref="G8:G81" si="6">F8+E8</f>
        <v>1053.0978624535317</v>
      </c>
      <c r="H8" s="135">
        <v>0</v>
      </c>
      <c r="I8" s="42">
        <v>40</v>
      </c>
      <c r="J8" s="135">
        <f t="shared" si="0"/>
        <v>40</v>
      </c>
      <c r="K8" s="135">
        <v>0</v>
      </c>
      <c r="L8" s="42">
        <v>40</v>
      </c>
      <c r="M8" s="135">
        <f t="shared" si="1"/>
        <v>40</v>
      </c>
      <c r="N8" s="135">
        <v>0</v>
      </c>
      <c r="O8" s="42">
        <v>750</v>
      </c>
      <c r="P8" s="135">
        <f t="shared" si="2"/>
        <v>750</v>
      </c>
      <c r="Q8" s="135">
        <f t="shared" si="3"/>
        <v>0</v>
      </c>
      <c r="R8" s="136">
        <f t="shared" ref="R8:R81" si="7">F8+I8+L8+O8</f>
        <v>1883.0978624535317</v>
      </c>
      <c r="S8" s="136">
        <f t="shared" si="4"/>
        <v>1883.0978624535317</v>
      </c>
      <c r="T8" s="135">
        <v>0</v>
      </c>
      <c r="U8" s="136"/>
      <c r="V8" s="136">
        <f t="shared" si="5"/>
        <v>1883.0978624535317</v>
      </c>
      <c r="W8" s="16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</row>
    <row r="9" spans="1:49" s="132" customFormat="1" ht="70.150000000000006" customHeight="1">
      <c r="B9" s="135">
        <v>4</v>
      </c>
      <c r="C9" s="33">
        <v>361</v>
      </c>
      <c r="D9" s="143" t="s">
        <v>643</v>
      </c>
      <c r="E9" s="135">
        <v>0</v>
      </c>
      <c r="F9" s="99">
        <f>'नमुना नंबर आठ '!S10/1000*'नमुना नंबर आठ '!T10</f>
        <v>421.23914498141272</v>
      </c>
      <c r="G9" s="136">
        <f t="shared" si="6"/>
        <v>421.23914498141272</v>
      </c>
      <c r="H9" s="135">
        <v>0</v>
      </c>
      <c r="I9" s="42">
        <v>30</v>
      </c>
      <c r="J9" s="135">
        <f t="shared" si="0"/>
        <v>30</v>
      </c>
      <c r="K9" s="135">
        <v>0</v>
      </c>
      <c r="L9" s="42">
        <v>30</v>
      </c>
      <c r="M9" s="135">
        <f t="shared" si="1"/>
        <v>30</v>
      </c>
      <c r="N9" s="135">
        <v>0</v>
      </c>
      <c r="O9" s="42">
        <v>750</v>
      </c>
      <c r="P9" s="135">
        <f t="shared" si="2"/>
        <v>750</v>
      </c>
      <c r="Q9" s="135">
        <f t="shared" si="3"/>
        <v>0</v>
      </c>
      <c r="R9" s="136">
        <f t="shared" si="7"/>
        <v>1231.2391449814127</v>
      </c>
      <c r="S9" s="136">
        <f t="shared" si="4"/>
        <v>1231.2391449814127</v>
      </c>
      <c r="T9" s="135">
        <v>0</v>
      </c>
      <c r="U9" s="136"/>
      <c r="V9" s="136">
        <f t="shared" si="5"/>
        <v>1231.2391449814127</v>
      </c>
      <c r="W9" s="16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</row>
    <row r="10" spans="1:49" s="132" customFormat="1" ht="70.150000000000006" customHeight="1">
      <c r="B10" s="135">
        <v>5</v>
      </c>
      <c r="C10" s="42" t="s">
        <v>21</v>
      </c>
      <c r="D10" s="143" t="s">
        <v>415</v>
      </c>
      <c r="E10" s="135">
        <v>0</v>
      </c>
      <c r="F10" s="99">
        <f>'नमुना नंबर आठ '!S11/1000*'नमुना नंबर आठ '!T11</f>
        <v>239.22223048327135</v>
      </c>
      <c r="G10" s="136">
        <f t="shared" si="6"/>
        <v>239.22223048327135</v>
      </c>
      <c r="H10" s="135">
        <v>0</v>
      </c>
      <c r="I10" s="42">
        <v>20</v>
      </c>
      <c r="J10" s="135">
        <f t="shared" si="0"/>
        <v>20</v>
      </c>
      <c r="K10" s="135">
        <v>0</v>
      </c>
      <c r="L10" s="42">
        <v>20</v>
      </c>
      <c r="M10" s="135">
        <f t="shared" si="1"/>
        <v>20</v>
      </c>
      <c r="N10" s="135">
        <v>0</v>
      </c>
      <c r="O10" s="42">
        <v>750</v>
      </c>
      <c r="P10" s="135">
        <f t="shared" si="2"/>
        <v>750</v>
      </c>
      <c r="Q10" s="135">
        <f t="shared" si="3"/>
        <v>0</v>
      </c>
      <c r="R10" s="136">
        <f t="shared" si="7"/>
        <v>1029.2222304832712</v>
      </c>
      <c r="S10" s="136">
        <f t="shared" si="4"/>
        <v>1029.2222304832712</v>
      </c>
      <c r="T10" s="135">
        <v>0</v>
      </c>
      <c r="U10" s="136"/>
      <c r="V10" s="136">
        <f t="shared" si="5"/>
        <v>1029.2222304832712</v>
      </c>
      <c r="W10" s="16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</row>
    <row r="11" spans="1:49" s="132" customFormat="1" ht="70.150000000000006" customHeight="1">
      <c r="B11" s="135">
        <v>6</v>
      </c>
      <c r="C11" s="33">
        <v>29</v>
      </c>
      <c r="D11" s="143" t="s">
        <v>459</v>
      </c>
      <c r="E11" s="135">
        <v>0</v>
      </c>
      <c r="F11" s="99">
        <f>'नमुना नंबर आठ '!S12/1000*'नमुना नंबर आठ '!T12</f>
        <v>401.18277881040893</v>
      </c>
      <c r="G11" s="136">
        <f t="shared" si="6"/>
        <v>401.18277881040893</v>
      </c>
      <c r="H11" s="135">
        <v>0</v>
      </c>
      <c r="I11" s="42">
        <v>30</v>
      </c>
      <c r="J11" s="135">
        <f t="shared" si="0"/>
        <v>30</v>
      </c>
      <c r="K11" s="135">
        <v>0</v>
      </c>
      <c r="L11" s="42">
        <v>30</v>
      </c>
      <c r="M11" s="135">
        <f t="shared" si="1"/>
        <v>30</v>
      </c>
      <c r="N11" s="135">
        <v>0</v>
      </c>
      <c r="O11" s="42">
        <v>750</v>
      </c>
      <c r="P11" s="135">
        <f t="shared" si="2"/>
        <v>750</v>
      </c>
      <c r="Q11" s="135">
        <f t="shared" si="3"/>
        <v>0</v>
      </c>
      <c r="R11" s="136">
        <f t="shared" si="7"/>
        <v>1211.182778810409</v>
      </c>
      <c r="S11" s="136">
        <f t="shared" si="4"/>
        <v>1211.182778810409</v>
      </c>
      <c r="T11" s="135">
        <v>0</v>
      </c>
      <c r="U11" s="136"/>
      <c r="V11" s="136">
        <f t="shared" si="5"/>
        <v>1211.182778810409</v>
      </c>
      <c r="W11" s="16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</row>
    <row r="12" spans="1:49" s="132" customFormat="1" ht="70.150000000000006" customHeight="1">
      <c r="B12" s="333" t="s">
        <v>1399</v>
      </c>
      <c r="C12" s="334"/>
      <c r="D12" s="335"/>
      <c r="E12" s="135">
        <f t="shared" ref="E12:T12" si="8">SUM(E6:E11)</f>
        <v>0</v>
      </c>
      <c r="F12" s="99">
        <f t="shared" si="8"/>
        <v>2770.0029089219329</v>
      </c>
      <c r="G12" s="136">
        <f t="shared" si="8"/>
        <v>2770.0029089219329</v>
      </c>
      <c r="H12" s="135">
        <f t="shared" si="8"/>
        <v>0</v>
      </c>
      <c r="I12" s="42">
        <f t="shared" si="8"/>
        <v>180</v>
      </c>
      <c r="J12" s="135">
        <f t="shared" si="8"/>
        <v>180</v>
      </c>
      <c r="K12" s="135">
        <f t="shared" si="8"/>
        <v>0</v>
      </c>
      <c r="L12" s="42">
        <f t="shared" si="8"/>
        <v>180</v>
      </c>
      <c r="M12" s="135">
        <f t="shared" si="8"/>
        <v>180</v>
      </c>
      <c r="N12" s="135">
        <f t="shared" si="8"/>
        <v>0</v>
      </c>
      <c r="O12" s="42">
        <f t="shared" si="8"/>
        <v>3950</v>
      </c>
      <c r="P12" s="135">
        <f t="shared" si="8"/>
        <v>3950</v>
      </c>
      <c r="Q12" s="135">
        <f t="shared" si="8"/>
        <v>0</v>
      </c>
      <c r="R12" s="136">
        <f t="shared" si="8"/>
        <v>7080.0029089219333</v>
      </c>
      <c r="S12" s="136">
        <f t="shared" si="8"/>
        <v>7080.0029089219333</v>
      </c>
      <c r="T12" s="135">
        <f t="shared" si="8"/>
        <v>0</v>
      </c>
      <c r="U12" s="136"/>
      <c r="V12" s="136">
        <f>SUM(V6:V11)</f>
        <v>7080.0029089219333</v>
      </c>
      <c r="W12" s="16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</row>
    <row r="13" spans="1:49" s="132" customFormat="1" ht="70.150000000000006" customHeight="1">
      <c r="B13" s="135">
        <v>7</v>
      </c>
      <c r="C13" s="33">
        <v>552</v>
      </c>
      <c r="D13" s="143" t="s">
        <v>774</v>
      </c>
      <c r="E13" s="135">
        <v>0</v>
      </c>
      <c r="F13" s="99">
        <f>'नमुना नंबर आठ '!S13/1000*'नमुना नंबर आठ '!T13</f>
        <v>442.3011022304832</v>
      </c>
      <c r="G13" s="136">
        <f t="shared" si="6"/>
        <v>442.3011022304832</v>
      </c>
      <c r="H13" s="135">
        <v>0</v>
      </c>
      <c r="I13" s="42">
        <v>30</v>
      </c>
      <c r="J13" s="135">
        <f t="shared" si="0"/>
        <v>30</v>
      </c>
      <c r="K13" s="135">
        <v>0</v>
      </c>
      <c r="L13" s="42">
        <v>30</v>
      </c>
      <c r="M13" s="135">
        <f t="shared" si="1"/>
        <v>30</v>
      </c>
      <c r="N13" s="135">
        <v>0</v>
      </c>
      <c r="O13" s="42">
        <v>750</v>
      </c>
      <c r="P13" s="135">
        <f t="shared" si="2"/>
        <v>750</v>
      </c>
      <c r="Q13" s="135">
        <f t="shared" si="3"/>
        <v>0</v>
      </c>
      <c r="R13" s="136">
        <f t="shared" si="7"/>
        <v>1252.3011022304831</v>
      </c>
      <c r="S13" s="136">
        <f t="shared" si="4"/>
        <v>1252.3011022304831</v>
      </c>
      <c r="T13" s="135">
        <v>0</v>
      </c>
      <c r="U13" s="136"/>
      <c r="V13" s="136">
        <f t="shared" si="5"/>
        <v>1252.3011022304831</v>
      </c>
      <c r="W13" s="16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</row>
    <row r="14" spans="1:49" s="132" customFormat="1" ht="70.150000000000006" customHeight="1">
      <c r="B14" s="135">
        <v>8</v>
      </c>
      <c r="C14" s="33">
        <v>485</v>
      </c>
      <c r="D14" s="143" t="s">
        <v>731</v>
      </c>
      <c r="E14" s="135">
        <v>0</v>
      </c>
      <c r="F14" s="99">
        <f>'नमुना नंबर आठ '!S14/1000*'नमुना नंबर आठ '!T14</f>
        <v>518.74820631970249</v>
      </c>
      <c r="G14" s="136">
        <f t="shared" si="6"/>
        <v>518.74820631970249</v>
      </c>
      <c r="H14" s="135">
        <v>0</v>
      </c>
      <c r="I14" s="42">
        <v>30</v>
      </c>
      <c r="J14" s="135">
        <f t="shared" si="0"/>
        <v>30</v>
      </c>
      <c r="K14" s="135">
        <v>0</v>
      </c>
      <c r="L14" s="42">
        <v>30</v>
      </c>
      <c r="M14" s="135">
        <f t="shared" si="1"/>
        <v>30</v>
      </c>
      <c r="N14" s="135">
        <v>0</v>
      </c>
      <c r="O14" s="42">
        <v>200</v>
      </c>
      <c r="P14" s="135">
        <f t="shared" si="2"/>
        <v>200</v>
      </c>
      <c r="Q14" s="135">
        <f t="shared" si="3"/>
        <v>0</v>
      </c>
      <c r="R14" s="136">
        <f t="shared" si="7"/>
        <v>778.74820631970249</v>
      </c>
      <c r="S14" s="136">
        <f t="shared" si="4"/>
        <v>778.74820631970249</v>
      </c>
      <c r="T14" s="135">
        <v>0</v>
      </c>
      <c r="U14" s="136"/>
      <c r="V14" s="136">
        <f t="shared" si="5"/>
        <v>778.74820631970249</v>
      </c>
      <c r="W14" s="16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</row>
    <row r="15" spans="1:49" s="132" customFormat="1" ht="70.150000000000006" customHeight="1">
      <c r="B15" s="135">
        <v>9</v>
      </c>
      <c r="C15" s="33">
        <v>158</v>
      </c>
      <c r="D15" s="143" t="s">
        <v>511</v>
      </c>
      <c r="E15" s="135">
        <v>682</v>
      </c>
      <c r="F15" s="99">
        <f>'नमुना नंबर आठ '!S15/1000*'नमुना नंबर आठ '!T15</f>
        <v>681.73017657992568</v>
      </c>
      <c r="G15" s="136">
        <f t="shared" si="6"/>
        <v>1363.7301765799257</v>
      </c>
      <c r="H15" s="135">
        <v>40</v>
      </c>
      <c r="I15" s="42">
        <v>40</v>
      </c>
      <c r="J15" s="135">
        <f t="shared" si="0"/>
        <v>80</v>
      </c>
      <c r="K15" s="135">
        <v>40</v>
      </c>
      <c r="L15" s="42">
        <v>40</v>
      </c>
      <c r="M15" s="135">
        <f t="shared" si="1"/>
        <v>80</v>
      </c>
      <c r="N15" s="135">
        <v>0</v>
      </c>
      <c r="O15" s="42">
        <v>0</v>
      </c>
      <c r="P15" s="135">
        <f t="shared" si="2"/>
        <v>0</v>
      </c>
      <c r="Q15" s="135">
        <f t="shared" si="3"/>
        <v>762</v>
      </c>
      <c r="R15" s="136">
        <f t="shared" si="7"/>
        <v>761.73017657992568</v>
      </c>
      <c r="S15" s="136">
        <f t="shared" si="4"/>
        <v>1523.7301765799257</v>
      </c>
      <c r="T15" s="135">
        <v>34</v>
      </c>
      <c r="U15" s="136"/>
      <c r="V15" s="136">
        <f t="shared" si="5"/>
        <v>1557.7301765799257</v>
      </c>
      <c r="W15" s="16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</row>
    <row r="16" spans="1:49" s="132" customFormat="1" ht="70.150000000000006" customHeight="1">
      <c r="B16" s="135">
        <v>10</v>
      </c>
      <c r="C16" s="33">
        <v>82</v>
      </c>
      <c r="D16" s="143" t="s">
        <v>1088</v>
      </c>
      <c r="E16" s="135">
        <v>47</v>
      </c>
      <c r="F16" s="99">
        <f>'नमुना नंबर आठ '!S16/1000*'नमुना नंबर आठ '!T16</f>
        <v>46.840148698884754</v>
      </c>
      <c r="G16" s="136">
        <f t="shared" si="6"/>
        <v>93.840148698884747</v>
      </c>
      <c r="H16" s="135">
        <v>0</v>
      </c>
      <c r="I16" s="42">
        <v>0</v>
      </c>
      <c r="J16" s="135">
        <f t="shared" si="0"/>
        <v>0</v>
      </c>
      <c r="K16" s="135">
        <v>0</v>
      </c>
      <c r="L16" s="42">
        <v>0</v>
      </c>
      <c r="M16" s="135">
        <f t="shared" si="1"/>
        <v>0</v>
      </c>
      <c r="N16" s="135">
        <v>0</v>
      </c>
      <c r="O16" s="42">
        <v>0</v>
      </c>
      <c r="P16" s="135">
        <f t="shared" si="2"/>
        <v>0</v>
      </c>
      <c r="Q16" s="135">
        <f t="shared" si="3"/>
        <v>47</v>
      </c>
      <c r="R16" s="136">
        <f t="shared" si="7"/>
        <v>46.840148698884754</v>
      </c>
      <c r="S16" s="136">
        <f t="shared" si="4"/>
        <v>93.840148698884747</v>
      </c>
      <c r="T16" s="135">
        <v>3</v>
      </c>
      <c r="U16" s="136"/>
      <c r="V16" s="136">
        <f t="shared" si="5"/>
        <v>96.840148698884747</v>
      </c>
      <c r="W16" s="16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</row>
    <row r="17" spans="2:44" s="132" customFormat="1" ht="70.150000000000006" customHeight="1">
      <c r="B17" s="135">
        <v>11</v>
      </c>
      <c r="C17" s="33">
        <v>572</v>
      </c>
      <c r="D17" s="143" t="s">
        <v>838</v>
      </c>
      <c r="E17" s="135">
        <v>0</v>
      </c>
      <c r="F17" s="99">
        <f>'नमुना नंबर आठ '!S17/1000*'नमुना नंबर आठ '!T17</f>
        <v>468.04349442379197</v>
      </c>
      <c r="G17" s="136">
        <f t="shared" si="6"/>
        <v>468.04349442379197</v>
      </c>
      <c r="H17" s="135">
        <v>0</v>
      </c>
      <c r="I17" s="42">
        <v>0</v>
      </c>
      <c r="J17" s="135">
        <f t="shared" si="0"/>
        <v>0</v>
      </c>
      <c r="K17" s="135">
        <v>0</v>
      </c>
      <c r="L17" s="42">
        <v>0</v>
      </c>
      <c r="M17" s="135">
        <f t="shared" si="1"/>
        <v>0</v>
      </c>
      <c r="N17" s="135">
        <v>0</v>
      </c>
      <c r="O17" s="42">
        <v>0</v>
      </c>
      <c r="P17" s="135">
        <f t="shared" si="2"/>
        <v>0</v>
      </c>
      <c r="Q17" s="135">
        <f t="shared" si="3"/>
        <v>0</v>
      </c>
      <c r="R17" s="136">
        <f t="shared" si="7"/>
        <v>468.04349442379197</v>
      </c>
      <c r="S17" s="136">
        <f t="shared" si="4"/>
        <v>468.04349442379197</v>
      </c>
      <c r="T17" s="135">
        <v>0</v>
      </c>
      <c r="U17" s="136"/>
      <c r="V17" s="136">
        <f t="shared" si="5"/>
        <v>468.04349442379197</v>
      </c>
      <c r="W17" s="16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</row>
    <row r="18" spans="2:44" s="132" customFormat="1" ht="70.150000000000006" customHeight="1">
      <c r="B18" s="135">
        <v>12</v>
      </c>
      <c r="C18" s="33" t="s">
        <v>79</v>
      </c>
      <c r="D18" s="143" t="s">
        <v>1333</v>
      </c>
      <c r="E18" s="135">
        <v>0</v>
      </c>
      <c r="F18" s="99">
        <f>'नमुना नंबर आठ '!S18/1000*'नमुना नंबर आठ '!T18</f>
        <v>546.05074349442373</v>
      </c>
      <c r="G18" s="136">
        <f t="shared" si="6"/>
        <v>546.05074349442373</v>
      </c>
      <c r="H18" s="135">
        <v>0</v>
      </c>
      <c r="I18" s="42">
        <v>30</v>
      </c>
      <c r="J18" s="135">
        <f t="shared" si="0"/>
        <v>30</v>
      </c>
      <c r="K18" s="135">
        <v>0</v>
      </c>
      <c r="L18" s="42">
        <v>30</v>
      </c>
      <c r="M18" s="135">
        <f t="shared" si="1"/>
        <v>30</v>
      </c>
      <c r="N18" s="135">
        <v>0</v>
      </c>
      <c r="O18" s="42">
        <v>0</v>
      </c>
      <c r="P18" s="135">
        <f t="shared" si="2"/>
        <v>0</v>
      </c>
      <c r="Q18" s="135">
        <f t="shared" si="3"/>
        <v>0</v>
      </c>
      <c r="R18" s="136">
        <f t="shared" si="7"/>
        <v>606.05074349442373</v>
      </c>
      <c r="S18" s="136">
        <f t="shared" si="4"/>
        <v>606.05074349442373</v>
      </c>
      <c r="T18" s="135">
        <v>0</v>
      </c>
      <c r="U18" s="136"/>
      <c r="V18" s="136">
        <f t="shared" si="5"/>
        <v>606.05074349442373</v>
      </c>
      <c r="W18" s="16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</row>
    <row r="19" spans="2:44" s="132" customFormat="1" ht="70.150000000000006" customHeight="1">
      <c r="B19" s="333" t="s">
        <v>1399</v>
      </c>
      <c r="C19" s="334"/>
      <c r="D19" s="335"/>
      <c r="E19" s="135">
        <f t="shared" ref="E19:T19" si="9">SUM(E13:E18)</f>
        <v>729</v>
      </c>
      <c r="F19" s="99">
        <f t="shared" si="9"/>
        <v>2703.7138717472121</v>
      </c>
      <c r="G19" s="136">
        <f t="shared" si="9"/>
        <v>3432.7138717472117</v>
      </c>
      <c r="H19" s="135">
        <f t="shared" si="9"/>
        <v>40</v>
      </c>
      <c r="I19" s="42">
        <f t="shared" si="9"/>
        <v>130</v>
      </c>
      <c r="J19" s="135">
        <f t="shared" si="9"/>
        <v>170</v>
      </c>
      <c r="K19" s="135">
        <f t="shared" si="9"/>
        <v>40</v>
      </c>
      <c r="L19" s="42">
        <f t="shared" si="9"/>
        <v>130</v>
      </c>
      <c r="M19" s="135">
        <f t="shared" si="9"/>
        <v>170</v>
      </c>
      <c r="N19" s="135">
        <f t="shared" si="9"/>
        <v>0</v>
      </c>
      <c r="O19" s="42">
        <f t="shared" si="9"/>
        <v>950</v>
      </c>
      <c r="P19" s="135">
        <f t="shared" si="9"/>
        <v>950</v>
      </c>
      <c r="Q19" s="135">
        <f t="shared" si="9"/>
        <v>809</v>
      </c>
      <c r="R19" s="136">
        <f t="shared" si="9"/>
        <v>3913.7138717472117</v>
      </c>
      <c r="S19" s="136">
        <f t="shared" si="9"/>
        <v>4722.7138717472117</v>
      </c>
      <c r="T19" s="135">
        <f t="shared" si="9"/>
        <v>37</v>
      </c>
      <c r="U19" s="136"/>
      <c r="V19" s="136">
        <f>SUM(V13:V18)</f>
        <v>4759.7138717472117</v>
      </c>
      <c r="W19" s="16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</row>
    <row r="20" spans="2:44" s="132" customFormat="1" ht="70.150000000000006" customHeight="1">
      <c r="B20" s="135">
        <v>13</v>
      </c>
      <c r="C20" s="33" t="s">
        <v>1136</v>
      </c>
      <c r="D20" s="143" t="s">
        <v>1270</v>
      </c>
      <c r="E20" s="135">
        <v>0</v>
      </c>
      <c r="F20" s="99">
        <f>'नमुना नंबर आठ '!S19/1000*'नमुना नंबर आठ '!T19</f>
        <v>154.30106877323419</v>
      </c>
      <c r="G20" s="136">
        <f t="shared" si="6"/>
        <v>154.30106877323419</v>
      </c>
      <c r="H20" s="135">
        <v>0</v>
      </c>
      <c r="I20" s="42">
        <v>30</v>
      </c>
      <c r="J20" s="135">
        <f t="shared" si="0"/>
        <v>30</v>
      </c>
      <c r="K20" s="135">
        <v>0</v>
      </c>
      <c r="L20" s="42">
        <v>30</v>
      </c>
      <c r="M20" s="135">
        <f t="shared" si="1"/>
        <v>30</v>
      </c>
      <c r="N20" s="135">
        <v>0</v>
      </c>
      <c r="O20" s="42">
        <v>200</v>
      </c>
      <c r="P20" s="135">
        <f t="shared" si="2"/>
        <v>200</v>
      </c>
      <c r="Q20" s="135">
        <f t="shared" si="3"/>
        <v>0</v>
      </c>
      <c r="R20" s="136">
        <f t="shared" si="7"/>
        <v>414.30106877323419</v>
      </c>
      <c r="S20" s="136">
        <f t="shared" si="4"/>
        <v>414.30106877323419</v>
      </c>
      <c r="T20" s="135">
        <v>0</v>
      </c>
      <c r="U20" s="136"/>
      <c r="V20" s="136">
        <f t="shared" si="5"/>
        <v>414.30106877323419</v>
      </c>
      <c r="W20" s="16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</row>
    <row r="21" spans="2:44" s="132" customFormat="1" ht="70.150000000000006" customHeight="1">
      <c r="B21" s="135">
        <v>14</v>
      </c>
      <c r="C21" s="33" t="s">
        <v>1156</v>
      </c>
      <c r="D21" s="143" t="s">
        <v>1252</v>
      </c>
      <c r="E21" s="135">
        <v>0</v>
      </c>
      <c r="F21" s="99">
        <f>'नमुना नंबर आठ '!S20/1000*'नमुना नंबर आठ '!T20</f>
        <v>336.65687732342002</v>
      </c>
      <c r="G21" s="136">
        <f t="shared" si="6"/>
        <v>336.65687732342002</v>
      </c>
      <c r="H21" s="135">
        <v>0</v>
      </c>
      <c r="I21" s="42">
        <v>30</v>
      </c>
      <c r="J21" s="135">
        <f t="shared" si="0"/>
        <v>30</v>
      </c>
      <c r="K21" s="135">
        <v>0</v>
      </c>
      <c r="L21" s="42">
        <v>30</v>
      </c>
      <c r="M21" s="135">
        <f t="shared" si="1"/>
        <v>30</v>
      </c>
      <c r="N21" s="135">
        <v>0</v>
      </c>
      <c r="O21" s="42">
        <v>750</v>
      </c>
      <c r="P21" s="135">
        <f t="shared" si="2"/>
        <v>750</v>
      </c>
      <c r="Q21" s="135">
        <f t="shared" si="3"/>
        <v>0</v>
      </c>
      <c r="R21" s="136">
        <f t="shared" si="7"/>
        <v>1146.6568773234201</v>
      </c>
      <c r="S21" s="136">
        <f t="shared" si="4"/>
        <v>1146.6568773234201</v>
      </c>
      <c r="T21" s="135">
        <v>0</v>
      </c>
      <c r="U21" s="136"/>
      <c r="V21" s="136">
        <f t="shared" si="5"/>
        <v>1146.6568773234201</v>
      </c>
      <c r="W21" s="16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</row>
    <row r="22" spans="2:44" s="132" customFormat="1" ht="70.150000000000006" customHeight="1">
      <c r="B22" s="135">
        <v>15</v>
      </c>
      <c r="C22" s="33">
        <v>544</v>
      </c>
      <c r="D22" s="143" t="s">
        <v>767</v>
      </c>
      <c r="E22" s="135">
        <v>0</v>
      </c>
      <c r="F22" s="99">
        <f>'नमुना नंबर आठ '!S21/1000*'नमुना नंबर आठ '!T21</f>
        <v>280.71242565055763</v>
      </c>
      <c r="G22" s="136">
        <f t="shared" si="6"/>
        <v>280.71242565055763</v>
      </c>
      <c r="H22" s="135">
        <v>0</v>
      </c>
      <c r="I22" s="42">
        <v>30</v>
      </c>
      <c r="J22" s="135">
        <f t="shared" si="0"/>
        <v>30</v>
      </c>
      <c r="K22" s="135">
        <v>0</v>
      </c>
      <c r="L22" s="42">
        <v>30</v>
      </c>
      <c r="M22" s="135">
        <f t="shared" si="1"/>
        <v>30</v>
      </c>
      <c r="N22" s="135">
        <v>0</v>
      </c>
      <c r="O22" s="42">
        <v>200</v>
      </c>
      <c r="P22" s="135">
        <f t="shared" si="2"/>
        <v>200</v>
      </c>
      <c r="Q22" s="135">
        <f t="shared" si="3"/>
        <v>0</v>
      </c>
      <c r="R22" s="136">
        <f t="shared" si="7"/>
        <v>540.71242565055763</v>
      </c>
      <c r="S22" s="136">
        <f t="shared" si="4"/>
        <v>540.71242565055763</v>
      </c>
      <c r="T22" s="135">
        <v>0</v>
      </c>
      <c r="U22" s="136"/>
      <c r="V22" s="136">
        <f t="shared" si="5"/>
        <v>540.71242565055763</v>
      </c>
      <c r="W22" s="16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</row>
    <row r="23" spans="2:44" s="132" customFormat="1" ht="70.150000000000006" customHeight="1">
      <c r="B23" s="135">
        <v>16</v>
      </c>
      <c r="C23" s="33">
        <v>101</v>
      </c>
      <c r="D23" s="143" t="s">
        <v>439</v>
      </c>
      <c r="E23" s="135">
        <v>0</v>
      </c>
      <c r="F23" s="99">
        <f>'नमुना नंबर आठ '!S22/1000*'नमुना नंबर आठ '!T22</f>
        <v>1105.7527555762081</v>
      </c>
      <c r="G23" s="136">
        <f t="shared" si="6"/>
        <v>1105.7527555762081</v>
      </c>
      <c r="H23" s="135">
        <v>0</v>
      </c>
      <c r="I23" s="42">
        <v>40</v>
      </c>
      <c r="J23" s="135">
        <f t="shared" si="0"/>
        <v>40</v>
      </c>
      <c r="K23" s="135">
        <v>0</v>
      </c>
      <c r="L23" s="42">
        <v>40</v>
      </c>
      <c r="M23" s="135">
        <f t="shared" si="1"/>
        <v>40</v>
      </c>
      <c r="N23" s="135">
        <v>0</v>
      </c>
      <c r="O23" s="42">
        <v>750</v>
      </c>
      <c r="P23" s="135">
        <f t="shared" si="2"/>
        <v>750</v>
      </c>
      <c r="Q23" s="135">
        <f t="shared" si="3"/>
        <v>0</v>
      </c>
      <c r="R23" s="136">
        <f t="shared" si="7"/>
        <v>1935.7527555762081</v>
      </c>
      <c r="S23" s="136">
        <f t="shared" si="4"/>
        <v>1935.7527555762081</v>
      </c>
      <c r="T23" s="135">
        <v>0</v>
      </c>
      <c r="U23" s="136"/>
      <c r="V23" s="136">
        <f t="shared" si="5"/>
        <v>1935.7527555762081</v>
      </c>
      <c r="W23" s="16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</row>
    <row r="24" spans="2:44" s="132" customFormat="1" ht="70.150000000000006" customHeight="1">
      <c r="B24" s="135">
        <v>17</v>
      </c>
      <c r="C24" s="33">
        <v>118</v>
      </c>
      <c r="D24" s="143" t="s">
        <v>485</v>
      </c>
      <c r="E24" s="135">
        <v>692</v>
      </c>
      <c r="F24" s="99">
        <f>'नमुना नंबर आठ '!S23/1000*'नमुना नंबर आठ '!T23</f>
        <v>345.8321375464684</v>
      </c>
      <c r="G24" s="136">
        <f t="shared" si="6"/>
        <v>1037.8321375464684</v>
      </c>
      <c r="H24" s="135">
        <v>40</v>
      </c>
      <c r="I24" s="42">
        <v>20</v>
      </c>
      <c r="J24" s="135">
        <f t="shared" si="0"/>
        <v>60</v>
      </c>
      <c r="K24" s="135">
        <v>40</v>
      </c>
      <c r="L24" s="42">
        <v>20</v>
      </c>
      <c r="M24" s="135">
        <f t="shared" si="1"/>
        <v>60</v>
      </c>
      <c r="N24" s="135">
        <v>1500</v>
      </c>
      <c r="O24" s="42">
        <v>750</v>
      </c>
      <c r="P24" s="135">
        <f t="shared" si="2"/>
        <v>2250</v>
      </c>
      <c r="Q24" s="135">
        <f t="shared" si="3"/>
        <v>2272</v>
      </c>
      <c r="R24" s="136">
        <f t="shared" si="7"/>
        <v>1135.8321375464684</v>
      </c>
      <c r="S24" s="136">
        <f t="shared" si="4"/>
        <v>3407.8321375464684</v>
      </c>
      <c r="T24" s="135">
        <v>34</v>
      </c>
      <c r="U24" s="136"/>
      <c r="V24" s="136">
        <f t="shared" si="5"/>
        <v>3441.8321375464684</v>
      </c>
      <c r="W24" s="16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</row>
    <row r="25" spans="2:44" s="132" customFormat="1" ht="70.150000000000006" customHeight="1">
      <c r="B25" s="135">
        <v>18</v>
      </c>
      <c r="C25" s="33">
        <v>617</v>
      </c>
      <c r="D25" s="143" t="s">
        <v>1191</v>
      </c>
      <c r="E25" s="135">
        <v>0</v>
      </c>
      <c r="F25" s="99">
        <f>'नमुना नंबर आठ '!S24/1000*'नमुना नंबर आठ '!T24</f>
        <v>624.05799256505566</v>
      </c>
      <c r="G25" s="136">
        <f t="shared" si="6"/>
        <v>624.05799256505566</v>
      </c>
      <c r="H25" s="135">
        <v>0</v>
      </c>
      <c r="I25" s="42">
        <v>0</v>
      </c>
      <c r="J25" s="135">
        <f t="shared" si="0"/>
        <v>0</v>
      </c>
      <c r="K25" s="135">
        <v>0</v>
      </c>
      <c r="L25" s="42">
        <v>0</v>
      </c>
      <c r="M25" s="135">
        <f t="shared" si="1"/>
        <v>0</v>
      </c>
      <c r="N25" s="135">
        <v>0</v>
      </c>
      <c r="O25" s="42">
        <v>0</v>
      </c>
      <c r="P25" s="135">
        <f t="shared" si="2"/>
        <v>0</v>
      </c>
      <c r="Q25" s="135">
        <f t="shared" si="3"/>
        <v>0</v>
      </c>
      <c r="R25" s="136">
        <f t="shared" si="7"/>
        <v>624.05799256505566</v>
      </c>
      <c r="S25" s="136">
        <f t="shared" si="4"/>
        <v>624.05799256505566</v>
      </c>
      <c r="T25" s="135">
        <v>0</v>
      </c>
      <c r="U25" s="136"/>
      <c r="V25" s="136">
        <f t="shared" si="5"/>
        <v>624.05799256505566</v>
      </c>
      <c r="W25" s="16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</row>
    <row r="26" spans="2:44" s="132" customFormat="1" ht="70.150000000000006" customHeight="1">
      <c r="B26" s="333" t="s">
        <v>1399</v>
      </c>
      <c r="C26" s="334"/>
      <c r="D26" s="335"/>
      <c r="E26" s="135">
        <f t="shared" ref="E26:T26" si="10">SUM(E20:E25)</f>
        <v>692</v>
      </c>
      <c r="F26" s="99">
        <f t="shared" si="10"/>
        <v>2847.3132574349438</v>
      </c>
      <c r="G26" s="136">
        <f t="shared" si="10"/>
        <v>3539.3132574349438</v>
      </c>
      <c r="H26" s="135">
        <f t="shared" si="10"/>
        <v>40</v>
      </c>
      <c r="I26" s="42">
        <f t="shared" si="10"/>
        <v>150</v>
      </c>
      <c r="J26" s="135">
        <f t="shared" si="10"/>
        <v>190</v>
      </c>
      <c r="K26" s="135">
        <f t="shared" si="10"/>
        <v>40</v>
      </c>
      <c r="L26" s="42">
        <f t="shared" si="10"/>
        <v>150</v>
      </c>
      <c r="M26" s="135">
        <f t="shared" si="10"/>
        <v>190</v>
      </c>
      <c r="N26" s="135">
        <f t="shared" si="10"/>
        <v>1500</v>
      </c>
      <c r="O26" s="42">
        <f t="shared" si="10"/>
        <v>2650</v>
      </c>
      <c r="P26" s="135">
        <f t="shared" si="10"/>
        <v>4150</v>
      </c>
      <c r="Q26" s="135">
        <f t="shared" si="10"/>
        <v>2272</v>
      </c>
      <c r="R26" s="136">
        <f t="shared" si="10"/>
        <v>5797.3132574349438</v>
      </c>
      <c r="S26" s="136">
        <f t="shared" si="10"/>
        <v>8069.3132574349438</v>
      </c>
      <c r="T26" s="135">
        <f t="shared" si="10"/>
        <v>34</v>
      </c>
      <c r="U26" s="136"/>
      <c r="V26" s="136">
        <f>SUM(V20:V25)</f>
        <v>8103.3132574349438</v>
      </c>
      <c r="W26" s="16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</row>
    <row r="27" spans="2:44" s="132" customFormat="1" ht="70.150000000000006" customHeight="1">
      <c r="B27" s="135">
        <v>19</v>
      </c>
      <c r="C27" s="33">
        <v>470</v>
      </c>
      <c r="D27" s="143" t="s">
        <v>1085</v>
      </c>
      <c r="E27" s="135">
        <v>0</v>
      </c>
      <c r="F27" s="99">
        <f>'नमुना नंबर आठ '!S25/1000*'नमुना नंबर आठ '!T25</f>
        <v>403.98825278810409</v>
      </c>
      <c r="G27" s="136">
        <f t="shared" si="6"/>
        <v>403.98825278810409</v>
      </c>
      <c r="H27" s="135">
        <v>0</v>
      </c>
      <c r="I27" s="42">
        <v>30</v>
      </c>
      <c r="J27" s="135">
        <f t="shared" si="0"/>
        <v>30</v>
      </c>
      <c r="K27" s="135">
        <v>0</v>
      </c>
      <c r="L27" s="42">
        <v>30</v>
      </c>
      <c r="M27" s="135">
        <f t="shared" si="1"/>
        <v>30</v>
      </c>
      <c r="N27" s="135">
        <v>0</v>
      </c>
      <c r="O27" s="42">
        <v>200</v>
      </c>
      <c r="P27" s="135">
        <f t="shared" si="2"/>
        <v>200</v>
      </c>
      <c r="Q27" s="135">
        <f t="shared" si="3"/>
        <v>0</v>
      </c>
      <c r="R27" s="136">
        <f t="shared" si="7"/>
        <v>663.98825278810409</v>
      </c>
      <c r="S27" s="136">
        <f t="shared" si="4"/>
        <v>663.98825278810409</v>
      </c>
      <c r="T27" s="135">
        <v>0</v>
      </c>
      <c r="U27" s="136"/>
      <c r="V27" s="136">
        <f t="shared" si="5"/>
        <v>663.98825278810409</v>
      </c>
      <c r="W27" s="16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</row>
    <row r="28" spans="2:44" s="132" customFormat="1" ht="70.150000000000006" customHeight="1">
      <c r="B28" s="135">
        <v>20</v>
      </c>
      <c r="C28" s="33">
        <v>58</v>
      </c>
      <c r="D28" s="143" t="s">
        <v>465</v>
      </c>
      <c r="E28" s="135">
        <v>2774</v>
      </c>
      <c r="F28" s="99">
        <f>'नमुना नंबर आठ '!S26/1000*'नमुना नंबर आठ '!T26</f>
        <v>441.86215148698881</v>
      </c>
      <c r="G28" s="136">
        <f t="shared" si="6"/>
        <v>3215.8621514869888</v>
      </c>
      <c r="H28" s="135">
        <v>180</v>
      </c>
      <c r="I28" s="42">
        <v>30</v>
      </c>
      <c r="J28" s="135">
        <f t="shared" si="0"/>
        <v>210</v>
      </c>
      <c r="K28" s="135">
        <v>180</v>
      </c>
      <c r="L28" s="42">
        <v>30</v>
      </c>
      <c r="M28" s="135">
        <f t="shared" si="1"/>
        <v>210</v>
      </c>
      <c r="N28" s="135">
        <v>0</v>
      </c>
      <c r="O28" s="42">
        <v>750</v>
      </c>
      <c r="P28" s="135">
        <f t="shared" si="2"/>
        <v>750</v>
      </c>
      <c r="Q28" s="135">
        <f t="shared" si="3"/>
        <v>3134</v>
      </c>
      <c r="R28" s="136">
        <f t="shared" si="7"/>
        <v>1251.8621514869888</v>
      </c>
      <c r="S28" s="136">
        <f t="shared" si="4"/>
        <v>4385.8621514869883</v>
      </c>
      <c r="T28" s="135">
        <v>139</v>
      </c>
      <c r="U28" s="136"/>
      <c r="V28" s="136">
        <f t="shared" si="5"/>
        <v>4524.8621514869883</v>
      </c>
      <c r="W28" s="16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</row>
    <row r="29" spans="2:44" s="132" customFormat="1" ht="70.150000000000006" customHeight="1">
      <c r="B29" s="135">
        <v>21</v>
      </c>
      <c r="C29" s="33">
        <v>549</v>
      </c>
      <c r="D29" s="143" t="s">
        <v>771</v>
      </c>
      <c r="E29" s="135">
        <v>798</v>
      </c>
      <c r="F29" s="99">
        <f>'नमुना नंबर आठ '!S27/1000*'नमुना नंबर आठ '!T27</f>
        <v>280.71242565055763</v>
      </c>
      <c r="G29" s="136">
        <f t="shared" si="6"/>
        <v>1078.7124256505576</v>
      </c>
      <c r="H29" s="135">
        <v>100</v>
      </c>
      <c r="I29" s="42">
        <v>30</v>
      </c>
      <c r="J29" s="135">
        <f t="shared" si="0"/>
        <v>130</v>
      </c>
      <c r="K29" s="135">
        <v>100</v>
      </c>
      <c r="L29" s="42">
        <v>30</v>
      </c>
      <c r="M29" s="135">
        <f t="shared" si="1"/>
        <v>130</v>
      </c>
      <c r="N29" s="135">
        <v>0</v>
      </c>
      <c r="O29" s="42">
        <v>0</v>
      </c>
      <c r="P29" s="135">
        <f t="shared" si="2"/>
        <v>0</v>
      </c>
      <c r="Q29" s="135">
        <f t="shared" si="3"/>
        <v>998</v>
      </c>
      <c r="R29" s="136">
        <f t="shared" si="7"/>
        <v>340.71242565055763</v>
      </c>
      <c r="S29" s="136">
        <f t="shared" si="4"/>
        <v>1338.7124256505576</v>
      </c>
      <c r="T29" s="135">
        <v>40</v>
      </c>
      <c r="U29" s="136"/>
      <c r="V29" s="136">
        <f t="shared" si="5"/>
        <v>1378.7124256505576</v>
      </c>
      <c r="W29" s="16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</row>
    <row r="30" spans="2:44" s="132" customFormat="1" ht="70.150000000000006" customHeight="1">
      <c r="B30" s="135">
        <v>22</v>
      </c>
      <c r="C30" s="33">
        <v>443</v>
      </c>
      <c r="D30" s="143" t="s">
        <v>1103</v>
      </c>
      <c r="E30" s="135">
        <v>0</v>
      </c>
      <c r="F30" s="99">
        <f>'नमुना नंबर आठ '!S28/1000*'नमुना नंबर आठ '!T28</f>
        <v>491.44566914498131</v>
      </c>
      <c r="G30" s="136">
        <f t="shared" si="6"/>
        <v>491.44566914498131</v>
      </c>
      <c r="H30" s="135">
        <v>0</v>
      </c>
      <c r="I30" s="42">
        <v>30</v>
      </c>
      <c r="J30" s="135">
        <f t="shared" si="0"/>
        <v>30</v>
      </c>
      <c r="K30" s="135">
        <v>0</v>
      </c>
      <c r="L30" s="42">
        <v>30</v>
      </c>
      <c r="M30" s="135">
        <f t="shared" si="1"/>
        <v>30</v>
      </c>
      <c r="N30" s="135">
        <v>0</v>
      </c>
      <c r="O30" s="42">
        <v>200</v>
      </c>
      <c r="P30" s="135">
        <f t="shared" si="2"/>
        <v>200</v>
      </c>
      <c r="Q30" s="135">
        <f t="shared" si="3"/>
        <v>0</v>
      </c>
      <c r="R30" s="136">
        <f t="shared" si="7"/>
        <v>751.44566914498137</v>
      </c>
      <c r="S30" s="136">
        <f t="shared" si="4"/>
        <v>751.44566914498137</v>
      </c>
      <c r="T30" s="135">
        <v>0</v>
      </c>
      <c r="U30" s="136"/>
      <c r="V30" s="136">
        <f t="shared" si="5"/>
        <v>751.44566914498137</v>
      </c>
      <c r="W30" s="16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</row>
    <row r="31" spans="2:44" s="132" customFormat="1" ht="70.150000000000006" customHeight="1">
      <c r="B31" s="135">
        <v>23</v>
      </c>
      <c r="C31" s="33">
        <v>496</v>
      </c>
      <c r="D31" s="143" t="s">
        <v>738</v>
      </c>
      <c r="E31" s="135">
        <v>0</v>
      </c>
      <c r="F31" s="99">
        <f>'नमुना नंबर आठ '!S29/1000*'नमुना नंबर आठ '!T29</f>
        <v>267.34516728624538</v>
      </c>
      <c r="G31" s="136">
        <f t="shared" si="6"/>
        <v>267.34516728624538</v>
      </c>
      <c r="H31" s="135">
        <v>0</v>
      </c>
      <c r="I31" s="42">
        <v>0</v>
      </c>
      <c r="J31" s="135">
        <f t="shared" si="0"/>
        <v>0</v>
      </c>
      <c r="K31" s="135">
        <v>0</v>
      </c>
      <c r="L31" s="42">
        <v>0</v>
      </c>
      <c r="M31" s="135">
        <f t="shared" si="1"/>
        <v>0</v>
      </c>
      <c r="N31" s="135">
        <v>0</v>
      </c>
      <c r="O31" s="42">
        <v>0</v>
      </c>
      <c r="P31" s="135">
        <f t="shared" si="2"/>
        <v>0</v>
      </c>
      <c r="Q31" s="135">
        <f t="shared" si="3"/>
        <v>0</v>
      </c>
      <c r="R31" s="136">
        <f t="shared" si="7"/>
        <v>267.34516728624538</v>
      </c>
      <c r="S31" s="136">
        <f t="shared" si="4"/>
        <v>267.34516728624538</v>
      </c>
      <c r="T31" s="135">
        <v>0</v>
      </c>
      <c r="U31" s="136"/>
      <c r="V31" s="136">
        <f t="shared" si="5"/>
        <v>267.34516728624538</v>
      </c>
      <c r="W31" s="16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</row>
    <row r="32" spans="2:44" s="132" customFormat="1" ht="70.150000000000006" customHeight="1">
      <c r="B32" s="135">
        <v>24</v>
      </c>
      <c r="C32" s="33">
        <v>382</v>
      </c>
      <c r="D32" s="143" t="s">
        <v>658</v>
      </c>
      <c r="E32" s="135">
        <v>0</v>
      </c>
      <c r="F32" s="99">
        <f>'नमुना नंबर आठ '!S30/1000*'नमुना नंबर आठ '!T30</f>
        <v>559.69205855018583</v>
      </c>
      <c r="G32" s="136">
        <f t="shared" si="6"/>
        <v>559.69205855018583</v>
      </c>
      <c r="H32" s="135">
        <v>0</v>
      </c>
      <c r="I32" s="42">
        <v>40</v>
      </c>
      <c r="J32" s="135">
        <f t="shared" si="0"/>
        <v>40</v>
      </c>
      <c r="K32" s="135">
        <v>0</v>
      </c>
      <c r="L32" s="42">
        <v>40</v>
      </c>
      <c r="M32" s="135">
        <f t="shared" si="1"/>
        <v>40</v>
      </c>
      <c r="N32" s="135">
        <v>0</v>
      </c>
      <c r="O32" s="42">
        <v>200</v>
      </c>
      <c r="P32" s="135">
        <f t="shared" si="2"/>
        <v>200</v>
      </c>
      <c r="Q32" s="135">
        <f t="shared" si="3"/>
        <v>0</v>
      </c>
      <c r="R32" s="136">
        <f t="shared" si="7"/>
        <v>839.69205855018583</v>
      </c>
      <c r="S32" s="136">
        <f t="shared" si="4"/>
        <v>839.69205855018583</v>
      </c>
      <c r="T32" s="135">
        <v>0</v>
      </c>
      <c r="U32" s="136"/>
      <c r="V32" s="136">
        <f t="shared" si="5"/>
        <v>839.69205855018583</v>
      </c>
      <c r="W32" s="16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</row>
    <row r="33" spans="2:44" s="132" customFormat="1" ht="70.150000000000006" customHeight="1">
      <c r="B33" s="333" t="s">
        <v>1399</v>
      </c>
      <c r="C33" s="334"/>
      <c r="D33" s="335"/>
      <c r="E33" s="135">
        <f t="shared" ref="E33:T33" si="11">SUM(E27:E32)</f>
        <v>3572</v>
      </c>
      <c r="F33" s="99">
        <f t="shared" si="11"/>
        <v>2445.0457249070632</v>
      </c>
      <c r="G33" s="136">
        <f t="shared" si="11"/>
        <v>6017.0457249070632</v>
      </c>
      <c r="H33" s="135">
        <f t="shared" si="11"/>
        <v>280</v>
      </c>
      <c r="I33" s="42">
        <f t="shared" si="11"/>
        <v>160</v>
      </c>
      <c r="J33" s="135">
        <f t="shared" si="11"/>
        <v>440</v>
      </c>
      <c r="K33" s="135">
        <f t="shared" si="11"/>
        <v>280</v>
      </c>
      <c r="L33" s="42">
        <f t="shared" si="11"/>
        <v>160</v>
      </c>
      <c r="M33" s="135">
        <f t="shared" si="11"/>
        <v>440</v>
      </c>
      <c r="N33" s="135">
        <f t="shared" si="11"/>
        <v>0</v>
      </c>
      <c r="O33" s="42">
        <f t="shared" si="11"/>
        <v>1350</v>
      </c>
      <c r="P33" s="135">
        <f t="shared" si="11"/>
        <v>1350</v>
      </c>
      <c r="Q33" s="135">
        <f t="shared" si="11"/>
        <v>4132</v>
      </c>
      <c r="R33" s="136">
        <f t="shared" si="11"/>
        <v>4115.0457249070632</v>
      </c>
      <c r="S33" s="136">
        <f t="shared" si="11"/>
        <v>8247.0457249070623</v>
      </c>
      <c r="T33" s="135">
        <f t="shared" si="11"/>
        <v>179</v>
      </c>
      <c r="U33" s="136"/>
      <c r="V33" s="136">
        <f>SUM(V27:V32)</f>
        <v>8426.0457249070623</v>
      </c>
      <c r="W33" s="16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</row>
    <row r="34" spans="2:44" s="132" customFormat="1" ht="70.150000000000006" customHeight="1">
      <c r="B34" s="135">
        <v>25</v>
      </c>
      <c r="C34" s="33" t="s">
        <v>12</v>
      </c>
      <c r="D34" s="143" t="s">
        <v>404</v>
      </c>
      <c r="E34" s="135">
        <v>0</v>
      </c>
      <c r="F34" s="99">
        <f>'नमुना नंबर आठ '!S31/1000*'नमुना नंबर आठ '!T31</f>
        <v>636.53915241635684</v>
      </c>
      <c r="G34" s="136">
        <f t="shared" si="6"/>
        <v>636.53915241635684</v>
      </c>
      <c r="H34" s="135">
        <v>0</v>
      </c>
      <c r="I34" s="42">
        <v>30</v>
      </c>
      <c r="J34" s="135">
        <f t="shared" si="0"/>
        <v>30</v>
      </c>
      <c r="K34" s="135">
        <v>0</v>
      </c>
      <c r="L34" s="42">
        <v>30</v>
      </c>
      <c r="M34" s="135">
        <f t="shared" si="1"/>
        <v>30</v>
      </c>
      <c r="N34" s="135">
        <v>0</v>
      </c>
      <c r="O34" s="42">
        <v>750</v>
      </c>
      <c r="P34" s="135">
        <f t="shared" si="2"/>
        <v>750</v>
      </c>
      <c r="Q34" s="135">
        <f t="shared" si="3"/>
        <v>0</v>
      </c>
      <c r="R34" s="136">
        <f t="shared" si="7"/>
        <v>1446.539152416357</v>
      </c>
      <c r="S34" s="136">
        <f t="shared" si="4"/>
        <v>1446.539152416357</v>
      </c>
      <c r="T34" s="135">
        <v>0</v>
      </c>
      <c r="U34" s="136"/>
      <c r="V34" s="136">
        <f t="shared" si="5"/>
        <v>1446.539152416357</v>
      </c>
      <c r="W34" s="16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</row>
    <row r="35" spans="2:44" s="132" customFormat="1" ht="70.150000000000006" customHeight="1">
      <c r="B35" s="135">
        <v>26</v>
      </c>
      <c r="C35" s="33">
        <v>330</v>
      </c>
      <c r="D35" s="143" t="s">
        <v>404</v>
      </c>
      <c r="E35" s="135">
        <v>0</v>
      </c>
      <c r="F35" s="99">
        <f>'नमुना नंबर आठ '!S32/1000*'नमुना नंबर आठ '!T32</f>
        <v>673.31375464684004</v>
      </c>
      <c r="G35" s="136">
        <f t="shared" si="6"/>
        <v>673.31375464684004</v>
      </c>
      <c r="H35" s="135">
        <v>0</v>
      </c>
      <c r="I35" s="42">
        <v>0</v>
      </c>
      <c r="J35" s="135">
        <f t="shared" si="0"/>
        <v>0</v>
      </c>
      <c r="K35" s="135">
        <v>0</v>
      </c>
      <c r="L35" s="42">
        <v>0</v>
      </c>
      <c r="M35" s="135">
        <f t="shared" si="1"/>
        <v>0</v>
      </c>
      <c r="N35" s="135">
        <v>0</v>
      </c>
      <c r="O35" s="42">
        <v>0</v>
      </c>
      <c r="P35" s="135">
        <f t="shared" si="2"/>
        <v>0</v>
      </c>
      <c r="Q35" s="135">
        <f t="shared" si="3"/>
        <v>0</v>
      </c>
      <c r="R35" s="136">
        <f t="shared" si="7"/>
        <v>673.31375464684004</v>
      </c>
      <c r="S35" s="136">
        <f t="shared" si="4"/>
        <v>673.31375464684004</v>
      </c>
      <c r="T35" s="135">
        <v>0</v>
      </c>
      <c r="U35" s="136"/>
      <c r="V35" s="136">
        <f t="shared" si="5"/>
        <v>673.31375464684004</v>
      </c>
      <c r="W35" s="16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</row>
    <row r="36" spans="2:44" s="132" customFormat="1" ht="70.150000000000006" customHeight="1">
      <c r="B36" s="135">
        <v>27</v>
      </c>
      <c r="C36" s="33">
        <v>430</v>
      </c>
      <c r="D36" s="143" t="s">
        <v>692</v>
      </c>
      <c r="E36" s="135">
        <v>0</v>
      </c>
      <c r="F36" s="99">
        <f>'नमुना नंबर आठ '!S33/1000*'नमुना नंबर आठ '!T33</f>
        <v>160.1748847583643</v>
      </c>
      <c r="G36" s="136">
        <f t="shared" si="6"/>
        <v>160.1748847583643</v>
      </c>
      <c r="H36" s="135">
        <v>0</v>
      </c>
      <c r="I36" s="42">
        <v>20</v>
      </c>
      <c r="J36" s="135">
        <f t="shared" si="0"/>
        <v>20</v>
      </c>
      <c r="K36" s="135">
        <v>0</v>
      </c>
      <c r="L36" s="42">
        <v>20</v>
      </c>
      <c r="M36" s="135">
        <f t="shared" si="1"/>
        <v>20</v>
      </c>
      <c r="N36" s="135">
        <v>0</v>
      </c>
      <c r="O36" s="42">
        <v>200</v>
      </c>
      <c r="P36" s="135">
        <f t="shared" si="2"/>
        <v>200</v>
      </c>
      <c r="Q36" s="135">
        <f t="shared" si="3"/>
        <v>0</v>
      </c>
      <c r="R36" s="136">
        <f t="shared" si="7"/>
        <v>400.17488475836433</v>
      </c>
      <c r="S36" s="136">
        <f t="shared" si="4"/>
        <v>400.17488475836433</v>
      </c>
      <c r="T36" s="135">
        <v>0</v>
      </c>
      <c r="U36" s="136"/>
      <c r="V36" s="136">
        <f t="shared" si="5"/>
        <v>400.17488475836433</v>
      </c>
      <c r="W36" s="16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</row>
    <row r="37" spans="2:44" s="132" customFormat="1" ht="70.150000000000006" customHeight="1">
      <c r="B37" s="135">
        <v>28</v>
      </c>
      <c r="C37" s="33">
        <v>457</v>
      </c>
      <c r="D37" s="143" t="s">
        <v>713</v>
      </c>
      <c r="E37" s="135">
        <v>246</v>
      </c>
      <c r="F37" s="99">
        <f>'नमुना नंबर आठ '!S34/1000*'नमुना नंबर आठ '!T34</f>
        <v>245.72283457249065</v>
      </c>
      <c r="G37" s="136">
        <f t="shared" si="6"/>
        <v>491.72283457249068</v>
      </c>
      <c r="H37" s="135">
        <v>20</v>
      </c>
      <c r="I37" s="42">
        <v>20</v>
      </c>
      <c r="J37" s="135">
        <f t="shared" si="0"/>
        <v>40</v>
      </c>
      <c r="K37" s="135">
        <v>20</v>
      </c>
      <c r="L37" s="42">
        <v>20</v>
      </c>
      <c r="M37" s="135">
        <f t="shared" si="1"/>
        <v>40</v>
      </c>
      <c r="N37" s="135">
        <v>750</v>
      </c>
      <c r="O37" s="42">
        <v>750</v>
      </c>
      <c r="P37" s="135">
        <f t="shared" si="2"/>
        <v>1500</v>
      </c>
      <c r="Q37" s="135">
        <f t="shared" si="3"/>
        <v>1036</v>
      </c>
      <c r="R37" s="136">
        <f t="shared" si="7"/>
        <v>1035.7228345724907</v>
      </c>
      <c r="S37" s="136">
        <f t="shared" si="4"/>
        <v>2071.7228345724907</v>
      </c>
      <c r="T37" s="135">
        <v>12</v>
      </c>
      <c r="U37" s="136"/>
      <c r="V37" s="136">
        <f t="shared" si="5"/>
        <v>2083.7228345724907</v>
      </c>
      <c r="W37" s="16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</row>
    <row r="38" spans="2:44" s="132" customFormat="1" ht="70.150000000000006" customHeight="1">
      <c r="B38" s="135">
        <v>29</v>
      </c>
      <c r="C38" s="33" t="s">
        <v>1190</v>
      </c>
      <c r="D38" s="143" t="s">
        <v>1188</v>
      </c>
      <c r="E38" s="135">
        <v>0</v>
      </c>
      <c r="F38" s="99">
        <f>'नमुना नंबर आठ '!S35/1000*'नमुना नंबर आठ '!T35</f>
        <v>260.02416356877319</v>
      </c>
      <c r="G38" s="136">
        <f t="shared" si="6"/>
        <v>260.02416356877319</v>
      </c>
      <c r="H38" s="135">
        <v>0</v>
      </c>
      <c r="I38" s="42">
        <v>30</v>
      </c>
      <c r="J38" s="135">
        <f t="shared" si="0"/>
        <v>30</v>
      </c>
      <c r="K38" s="135">
        <v>0</v>
      </c>
      <c r="L38" s="42">
        <v>30</v>
      </c>
      <c r="M38" s="135">
        <f t="shared" si="1"/>
        <v>30</v>
      </c>
      <c r="N38" s="135">
        <v>0</v>
      </c>
      <c r="O38" s="42">
        <v>200</v>
      </c>
      <c r="P38" s="135">
        <f t="shared" si="2"/>
        <v>200</v>
      </c>
      <c r="Q38" s="135">
        <f t="shared" si="3"/>
        <v>0</v>
      </c>
      <c r="R38" s="136">
        <f t="shared" si="7"/>
        <v>520.02416356877325</v>
      </c>
      <c r="S38" s="136">
        <f t="shared" si="4"/>
        <v>520.02416356877325</v>
      </c>
      <c r="T38" s="135">
        <v>0</v>
      </c>
      <c r="U38" s="136"/>
      <c r="V38" s="136">
        <f t="shared" si="5"/>
        <v>520.02416356877325</v>
      </c>
      <c r="W38" s="16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</row>
    <row r="39" spans="2:44" s="132" customFormat="1" ht="70.150000000000006" customHeight="1">
      <c r="B39" s="135">
        <v>30</v>
      </c>
      <c r="C39" s="33">
        <v>558</v>
      </c>
      <c r="D39" s="143" t="s">
        <v>879</v>
      </c>
      <c r="E39" s="135">
        <v>0</v>
      </c>
      <c r="F39" s="99">
        <f>'नमुना नंबर आठ '!S36/1000*'नमुना नंबर आठ '!T36</f>
        <v>421.23914498141266</v>
      </c>
      <c r="G39" s="136">
        <f t="shared" si="6"/>
        <v>421.23914498141266</v>
      </c>
      <c r="H39" s="135">
        <v>0</v>
      </c>
      <c r="I39" s="42">
        <v>0</v>
      </c>
      <c r="J39" s="135">
        <f t="shared" si="0"/>
        <v>0</v>
      </c>
      <c r="K39" s="135">
        <v>0</v>
      </c>
      <c r="L39" s="42">
        <v>0</v>
      </c>
      <c r="M39" s="135">
        <f t="shared" si="1"/>
        <v>0</v>
      </c>
      <c r="N39" s="135">
        <v>0</v>
      </c>
      <c r="O39" s="42">
        <v>750</v>
      </c>
      <c r="P39" s="135">
        <f t="shared" si="2"/>
        <v>750</v>
      </c>
      <c r="Q39" s="135">
        <f t="shared" si="3"/>
        <v>0</v>
      </c>
      <c r="R39" s="136">
        <f t="shared" si="7"/>
        <v>1171.2391449814127</v>
      </c>
      <c r="S39" s="136">
        <f t="shared" si="4"/>
        <v>1171.2391449814127</v>
      </c>
      <c r="T39" s="135">
        <v>0</v>
      </c>
      <c r="U39" s="136"/>
      <c r="V39" s="136">
        <f t="shared" si="5"/>
        <v>1171.2391449814127</v>
      </c>
      <c r="W39" s="16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</row>
    <row r="40" spans="2:44" s="132" customFormat="1" ht="70.150000000000006" customHeight="1">
      <c r="B40" s="333" t="s">
        <v>1399</v>
      </c>
      <c r="C40" s="334"/>
      <c r="D40" s="335"/>
      <c r="E40" s="135">
        <f t="shared" ref="E40:T40" si="12">SUM(E34:E39)</f>
        <v>246</v>
      </c>
      <c r="F40" s="99">
        <f t="shared" si="12"/>
        <v>2397.0139349442379</v>
      </c>
      <c r="G40" s="136">
        <f t="shared" si="12"/>
        <v>2643.0139349442375</v>
      </c>
      <c r="H40" s="135">
        <f t="shared" si="12"/>
        <v>20</v>
      </c>
      <c r="I40" s="42">
        <f t="shared" si="12"/>
        <v>100</v>
      </c>
      <c r="J40" s="135">
        <f t="shared" si="12"/>
        <v>120</v>
      </c>
      <c r="K40" s="135">
        <f t="shared" si="12"/>
        <v>20</v>
      </c>
      <c r="L40" s="42">
        <f t="shared" si="12"/>
        <v>100</v>
      </c>
      <c r="M40" s="135">
        <f t="shared" si="12"/>
        <v>120</v>
      </c>
      <c r="N40" s="135">
        <f t="shared" si="12"/>
        <v>750</v>
      </c>
      <c r="O40" s="42">
        <f t="shared" si="12"/>
        <v>2650</v>
      </c>
      <c r="P40" s="135">
        <f t="shared" si="12"/>
        <v>3400</v>
      </c>
      <c r="Q40" s="135">
        <f t="shared" si="12"/>
        <v>1036</v>
      </c>
      <c r="R40" s="136">
        <f t="shared" si="12"/>
        <v>5247.0139349442379</v>
      </c>
      <c r="S40" s="136">
        <f t="shared" si="12"/>
        <v>6283.0139349442379</v>
      </c>
      <c r="T40" s="135">
        <f t="shared" si="12"/>
        <v>12</v>
      </c>
      <c r="U40" s="136"/>
      <c r="V40" s="136">
        <f>SUM(V34:V39)</f>
        <v>6295.0139349442379</v>
      </c>
      <c r="W40" s="16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</row>
    <row r="41" spans="2:44" s="132" customFormat="1" ht="70.150000000000006" customHeight="1">
      <c r="B41" s="135">
        <v>31</v>
      </c>
      <c r="C41" s="33">
        <v>78</v>
      </c>
      <c r="D41" s="143" t="s">
        <v>468</v>
      </c>
      <c r="E41" s="135">
        <v>0</v>
      </c>
      <c r="F41" s="99">
        <f>'नमुना नंबर आठ '!S37/1000*'नमुना नंबर आठ '!T37</f>
        <v>644.72991356877321</v>
      </c>
      <c r="G41" s="136">
        <f t="shared" si="6"/>
        <v>644.72991356877321</v>
      </c>
      <c r="H41" s="135">
        <v>0</v>
      </c>
      <c r="I41" s="42">
        <v>30</v>
      </c>
      <c r="J41" s="135">
        <f t="shared" si="0"/>
        <v>30</v>
      </c>
      <c r="K41" s="135">
        <v>0</v>
      </c>
      <c r="L41" s="42">
        <v>30</v>
      </c>
      <c r="M41" s="135">
        <f t="shared" si="1"/>
        <v>30</v>
      </c>
      <c r="N41" s="135">
        <v>0</v>
      </c>
      <c r="O41" s="42">
        <v>750</v>
      </c>
      <c r="P41" s="135">
        <f t="shared" si="2"/>
        <v>750</v>
      </c>
      <c r="Q41" s="135">
        <f t="shared" si="3"/>
        <v>0</v>
      </c>
      <c r="R41" s="136">
        <f t="shared" si="7"/>
        <v>1454.7299135687731</v>
      </c>
      <c r="S41" s="136">
        <f t="shared" si="4"/>
        <v>1454.7299135687731</v>
      </c>
      <c r="T41" s="135">
        <v>0</v>
      </c>
      <c r="U41" s="136"/>
      <c r="V41" s="136">
        <f t="shared" si="5"/>
        <v>1454.7299135687731</v>
      </c>
      <c r="W41" s="16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</row>
    <row r="42" spans="2:44" s="132" customFormat="1" ht="70.150000000000006" customHeight="1">
      <c r="B42" s="135">
        <v>32</v>
      </c>
      <c r="C42" s="33">
        <v>594</v>
      </c>
      <c r="D42" s="143" t="s">
        <v>1017</v>
      </c>
      <c r="E42" s="135">
        <v>0</v>
      </c>
      <c r="F42" s="99">
        <v>10000</v>
      </c>
      <c r="G42" s="136">
        <f t="shared" si="6"/>
        <v>10000</v>
      </c>
      <c r="H42" s="135">
        <v>0</v>
      </c>
      <c r="I42" s="42">
        <v>0</v>
      </c>
      <c r="J42" s="135">
        <f t="shared" si="0"/>
        <v>0</v>
      </c>
      <c r="K42" s="135">
        <v>0</v>
      </c>
      <c r="L42" s="42">
        <v>0</v>
      </c>
      <c r="M42" s="135">
        <f t="shared" si="1"/>
        <v>0</v>
      </c>
      <c r="N42" s="135">
        <v>0</v>
      </c>
      <c r="O42" s="42">
        <v>0</v>
      </c>
      <c r="P42" s="135">
        <f t="shared" si="2"/>
        <v>0</v>
      </c>
      <c r="Q42" s="135">
        <f t="shared" si="3"/>
        <v>0</v>
      </c>
      <c r="R42" s="136">
        <f t="shared" si="7"/>
        <v>10000</v>
      </c>
      <c r="S42" s="136">
        <f t="shared" si="4"/>
        <v>10000</v>
      </c>
      <c r="T42" s="135">
        <v>0</v>
      </c>
      <c r="U42" s="136"/>
      <c r="V42" s="136">
        <f t="shared" si="5"/>
        <v>10000</v>
      </c>
      <c r="W42" s="16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</row>
    <row r="43" spans="2:44" s="132" customFormat="1" ht="70.150000000000006" customHeight="1">
      <c r="B43" s="135">
        <v>33</v>
      </c>
      <c r="C43" s="33">
        <v>311</v>
      </c>
      <c r="D43" s="143" t="s">
        <v>611</v>
      </c>
      <c r="E43" s="135">
        <v>0</v>
      </c>
      <c r="F43" s="99">
        <f>'नमुना नंबर आठ '!S39/1000*'नमुना नंबर आठ '!T39</f>
        <v>873.68118959107801</v>
      </c>
      <c r="G43" s="136">
        <f t="shared" si="6"/>
        <v>873.68118959107801</v>
      </c>
      <c r="H43" s="135">
        <v>0</v>
      </c>
      <c r="I43" s="42">
        <v>40</v>
      </c>
      <c r="J43" s="135">
        <f t="shared" si="0"/>
        <v>40</v>
      </c>
      <c r="K43" s="135">
        <v>0</v>
      </c>
      <c r="L43" s="42">
        <v>40</v>
      </c>
      <c r="M43" s="135">
        <f t="shared" si="1"/>
        <v>40</v>
      </c>
      <c r="N43" s="135">
        <v>0</v>
      </c>
      <c r="O43" s="42">
        <v>750</v>
      </c>
      <c r="P43" s="135">
        <f t="shared" si="2"/>
        <v>750</v>
      </c>
      <c r="Q43" s="135">
        <f t="shared" si="3"/>
        <v>0</v>
      </c>
      <c r="R43" s="136">
        <f t="shared" si="7"/>
        <v>1703.681189591078</v>
      </c>
      <c r="S43" s="136">
        <f t="shared" si="4"/>
        <v>1703.681189591078</v>
      </c>
      <c r="T43" s="135">
        <v>0</v>
      </c>
      <c r="U43" s="136"/>
      <c r="V43" s="136">
        <f t="shared" si="5"/>
        <v>1703.681189591078</v>
      </c>
      <c r="W43" s="16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</row>
    <row r="44" spans="2:44" s="132" customFormat="1" ht="70.150000000000006" customHeight="1">
      <c r="B44" s="135">
        <v>34</v>
      </c>
      <c r="C44" s="33" t="s">
        <v>952</v>
      </c>
      <c r="D44" s="143" t="s">
        <v>585</v>
      </c>
      <c r="E44" s="135">
        <v>0</v>
      </c>
      <c r="F44" s="99">
        <f>'नमुना नंबर आठ '!S40/1000*'नमुना नंबर आठ '!T40</f>
        <v>243.3826171003717</v>
      </c>
      <c r="G44" s="136">
        <f t="shared" si="6"/>
        <v>243.3826171003717</v>
      </c>
      <c r="H44" s="135">
        <v>0</v>
      </c>
      <c r="I44" s="42">
        <v>20</v>
      </c>
      <c r="J44" s="135">
        <f t="shared" si="0"/>
        <v>20</v>
      </c>
      <c r="K44" s="135">
        <v>0</v>
      </c>
      <c r="L44" s="42">
        <v>20</v>
      </c>
      <c r="M44" s="135">
        <f t="shared" si="1"/>
        <v>20</v>
      </c>
      <c r="N44" s="135">
        <v>0</v>
      </c>
      <c r="O44" s="42">
        <v>750</v>
      </c>
      <c r="P44" s="135">
        <f t="shared" si="2"/>
        <v>750</v>
      </c>
      <c r="Q44" s="135">
        <f t="shared" si="3"/>
        <v>0</v>
      </c>
      <c r="R44" s="136">
        <f t="shared" si="7"/>
        <v>1033.3826171003716</v>
      </c>
      <c r="S44" s="136">
        <f t="shared" si="4"/>
        <v>1033.3826171003716</v>
      </c>
      <c r="T44" s="135">
        <v>0</v>
      </c>
      <c r="U44" s="136"/>
      <c r="V44" s="136">
        <f t="shared" si="5"/>
        <v>1033.3826171003716</v>
      </c>
      <c r="W44" s="16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</row>
    <row r="45" spans="2:44" s="132" customFormat="1" ht="70.150000000000006" customHeight="1">
      <c r="B45" s="135">
        <v>35</v>
      </c>
      <c r="C45" s="33" t="s">
        <v>945</v>
      </c>
      <c r="D45" s="143" t="s">
        <v>957</v>
      </c>
      <c r="E45" s="135">
        <v>0</v>
      </c>
      <c r="F45" s="99">
        <f>'नमुना नंबर आठ '!S41/1000*'नमुना नंबर आठ '!T41</f>
        <v>227.94476068773236</v>
      </c>
      <c r="G45" s="136">
        <f t="shared" si="6"/>
        <v>227.94476068773236</v>
      </c>
      <c r="H45" s="135">
        <v>0</v>
      </c>
      <c r="I45" s="42">
        <v>30</v>
      </c>
      <c r="J45" s="135">
        <f t="shared" si="0"/>
        <v>30</v>
      </c>
      <c r="K45" s="135">
        <v>0</v>
      </c>
      <c r="L45" s="42">
        <v>30</v>
      </c>
      <c r="M45" s="135">
        <f t="shared" si="1"/>
        <v>30</v>
      </c>
      <c r="N45" s="135">
        <v>0</v>
      </c>
      <c r="O45" s="42">
        <v>750</v>
      </c>
      <c r="P45" s="135">
        <f t="shared" si="2"/>
        <v>750</v>
      </c>
      <c r="Q45" s="135">
        <f t="shared" si="3"/>
        <v>0</v>
      </c>
      <c r="R45" s="136">
        <f t="shared" si="7"/>
        <v>1037.9447606877325</v>
      </c>
      <c r="S45" s="136">
        <f t="shared" si="4"/>
        <v>1037.9447606877325</v>
      </c>
      <c r="T45" s="135">
        <v>0</v>
      </c>
      <c r="U45" s="136"/>
      <c r="V45" s="136">
        <f t="shared" si="5"/>
        <v>1037.9447606877325</v>
      </c>
      <c r="W45" s="16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</row>
    <row r="46" spans="2:44" s="132" customFormat="1" ht="70.150000000000006" customHeight="1">
      <c r="B46" s="135">
        <v>36</v>
      </c>
      <c r="C46" s="33" t="s">
        <v>57</v>
      </c>
      <c r="D46" s="143" t="s">
        <v>566</v>
      </c>
      <c r="E46" s="135">
        <v>991</v>
      </c>
      <c r="F46" s="99">
        <f>'नमुना नंबर आठ '!S42/1000*'नमुना नंबर आठ '!T42</f>
        <v>280.54739776951675</v>
      </c>
      <c r="G46" s="136">
        <f t="shared" si="6"/>
        <v>1271.5473977695167</v>
      </c>
      <c r="H46" s="135">
        <v>140</v>
      </c>
      <c r="I46" s="42">
        <v>30</v>
      </c>
      <c r="J46" s="135">
        <f t="shared" si="0"/>
        <v>170</v>
      </c>
      <c r="K46" s="135">
        <v>140</v>
      </c>
      <c r="L46" s="42">
        <v>30</v>
      </c>
      <c r="M46" s="135">
        <f t="shared" si="1"/>
        <v>170</v>
      </c>
      <c r="N46" s="135">
        <v>2000</v>
      </c>
      <c r="O46" s="42">
        <v>750</v>
      </c>
      <c r="P46" s="135">
        <f t="shared" si="2"/>
        <v>2750</v>
      </c>
      <c r="Q46" s="135">
        <f t="shared" si="3"/>
        <v>3271</v>
      </c>
      <c r="R46" s="136">
        <f t="shared" si="7"/>
        <v>1090.5473977695167</v>
      </c>
      <c r="S46" s="136">
        <f t="shared" si="4"/>
        <v>4361.5473977695165</v>
      </c>
      <c r="T46" s="135">
        <v>50</v>
      </c>
      <c r="U46" s="136"/>
      <c r="V46" s="136">
        <f t="shared" si="5"/>
        <v>4411.5473977695165</v>
      </c>
      <c r="W46" s="16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</row>
    <row r="47" spans="2:44" s="132" customFormat="1" ht="70.150000000000006" customHeight="1">
      <c r="B47" s="333" t="s">
        <v>1399</v>
      </c>
      <c r="C47" s="334"/>
      <c r="D47" s="335"/>
      <c r="E47" s="135">
        <f t="shared" ref="E47:T47" si="13">SUM(E41:E46)</f>
        <v>991</v>
      </c>
      <c r="F47" s="99">
        <f t="shared" si="13"/>
        <v>12270.285878717472</v>
      </c>
      <c r="G47" s="136">
        <f t="shared" si="13"/>
        <v>13261.285878717472</v>
      </c>
      <c r="H47" s="135">
        <f t="shared" si="13"/>
        <v>140</v>
      </c>
      <c r="I47" s="42">
        <f t="shared" si="13"/>
        <v>150</v>
      </c>
      <c r="J47" s="135">
        <f t="shared" si="13"/>
        <v>290</v>
      </c>
      <c r="K47" s="135">
        <f t="shared" si="13"/>
        <v>140</v>
      </c>
      <c r="L47" s="42">
        <f t="shared" si="13"/>
        <v>150</v>
      </c>
      <c r="M47" s="135">
        <f t="shared" si="13"/>
        <v>290</v>
      </c>
      <c r="N47" s="135">
        <f t="shared" si="13"/>
        <v>2000</v>
      </c>
      <c r="O47" s="42">
        <f t="shared" si="13"/>
        <v>3750</v>
      </c>
      <c r="P47" s="135">
        <f t="shared" si="13"/>
        <v>5750</v>
      </c>
      <c r="Q47" s="135">
        <f t="shared" si="13"/>
        <v>3271</v>
      </c>
      <c r="R47" s="136">
        <f t="shared" si="13"/>
        <v>16320.285878717472</v>
      </c>
      <c r="S47" s="136">
        <f t="shared" si="13"/>
        <v>19591.28587871747</v>
      </c>
      <c r="T47" s="135">
        <f t="shared" si="13"/>
        <v>50</v>
      </c>
      <c r="U47" s="136"/>
      <c r="V47" s="136">
        <f>SUM(V41:V46)</f>
        <v>19641.28587871747</v>
      </c>
      <c r="W47" s="16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</row>
    <row r="48" spans="2:44" s="132" customFormat="1" ht="70.150000000000006" customHeight="1">
      <c r="B48" s="135">
        <v>37</v>
      </c>
      <c r="C48" s="42" t="s">
        <v>49</v>
      </c>
      <c r="D48" s="143" t="s">
        <v>1090</v>
      </c>
      <c r="E48" s="135">
        <v>0</v>
      </c>
      <c r="F48" s="99">
        <f>'नमुना नंबर आठ '!S43/1000*'नमुना नंबर आठ '!T43</f>
        <v>780.07249070631963</v>
      </c>
      <c r="G48" s="136">
        <f t="shared" si="6"/>
        <v>780.07249070631963</v>
      </c>
      <c r="H48" s="135">
        <v>0</v>
      </c>
      <c r="I48" s="42">
        <v>30</v>
      </c>
      <c r="J48" s="135">
        <f t="shared" si="0"/>
        <v>30</v>
      </c>
      <c r="K48" s="135">
        <v>0</v>
      </c>
      <c r="L48" s="42">
        <v>30</v>
      </c>
      <c r="M48" s="135">
        <f t="shared" si="1"/>
        <v>30</v>
      </c>
      <c r="N48" s="135">
        <v>0</v>
      </c>
      <c r="O48" s="42">
        <v>750</v>
      </c>
      <c r="P48" s="135">
        <f t="shared" si="2"/>
        <v>750</v>
      </c>
      <c r="Q48" s="135">
        <f t="shared" si="3"/>
        <v>0</v>
      </c>
      <c r="R48" s="136">
        <f t="shared" si="7"/>
        <v>1590.0724907063195</v>
      </c>
      <c r="S48" s="136">
        <f t="shared" si="4"/>
        <v>1590.0724907063195</v>
      </c>
      <c r="T48" s="135">
        <v>0</v>
      </c>
      <c r="U48" s="136"/>
      <c r="V48" s="136">
        <f t="shared" si="5"/>
        <v>1590.0724907063195</v>
      </c>
      <c r="W48" s="16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</row>
    <row r="49" spans="2:44" s="132" customFormat="1" ht="70.150000000000006" customHeight="1">
      <c r="B49" s="135">
        <v>38</v>
      </c>
      <c r="C49" s="33">
        <v>412</v>
      </c>
      <c r="D49" s="143" t="s">
        <v>681</v>
      </c>
      <c r="E49" s="135">
        <v>2933</v>
      </c>
      <c r="F49" s="99">
        <f>'नमुना नंबर आठ '!S44/1000*'नमुना नंबर आठ '!T44</f>
        <v>1010.9739479553904</v>
      </c>
      <c r="G49" s="136">
        <f t="shared" si="6"/>
        <v>3943.9739479553905</v>
      </c>
      <c r="H49" s="135">
        <v>120</v>
      </c>
      <c r="I49" s="42">
        <v>40</v>
      </c>
      <c r="J49" s="135">
        <f t="shared" si="0"/>
        <v>160</v>
      </c>
      <c r="K49" s="135">
        <v>120</v>
      </c>
      <c r="L49" s="42">
        <v>40</v>
      </c>
      <c r="M49" s="135">
        <f t="shared" si="1"/>
        <v>160</v>
      </c>
      <c r="N49" s="135">
        <v>0</v>
      </c>
      <c r="O49" s="42">
        <v>0</v>
      </c>
      <c r="P49" s="135">
        <f t="shared" si="2"/>
        <v>0</v>
      </c>
      <c r="Q49" s="135">
        <f t="shared" si="3"/>
        <v>3173</v>
      </c>
      <c r="R49" s="136">
        <f t="shared" si="7"/>
        <v>1090.9739479553905</v>
      </c>
      <c r="S49" s="136">
        <f t="shared" si="4"/>
        <v>4263.97394795539</v>
      </c>
      <c r="T49" s="135">
        <v>148</v>
      </c>
      <c r="U49" s="136"/>
      <c r="V49" s="136">
        <f t="shared" si="5"/>
        <v>4411.97394795539</v>
      </c>
      <c r="W49" s="16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</row>
    <row r="50" spans="2:44" s="132" customFormat="1" ht="70.150000000000006" customHeight="1">
      <c r="B50" s="135">
        <v>39</v>
      </c>
      <c r="C50" s="33">
        <v>510</v>
      </c>
      <c r="D50" s="143" t="s">
        <v>750</v>
      </c>
      <c r="E50" s="135">
        <v>235</v>
      </c>
      <c r="F50" s="99">
        <f>'नमुना नंबर आठ '!S45/1000*'नमुना नंबर आठ '!T45</f>
        <v>235.16473048327137</v>
      </c>
      <c r="G50" s="136">
        <f t="shared" si="6"/>
        <v>470.16473048327134</v>
      </c>
      <c r="H50" s="135">
        <v>0</v>
      </c>
      <c r="I50" s="42">
        <v>0</v>
      </c>
      <c r="J50" s="135">
        <f t="shared" si="0"/>
        <v>0</v>
      </c>
      <c r="K50" s="135">
        <v>0</v>
      </c>
      <c r="L50" s="42">
        <v>0</v>
      </c>
      <c r="M50" s="135">
        <f t="shared" si="1"/>
        <v>0</v>
      </c>
      <c r="N50" s="135">
        <v>0</v>
      </c>
      <c r="O50" s="42">
        <v>0</v>
      </c>
      <c r="P50" s="135">
        <f t="shared" si="2"/>
        <v>0</v>
      </c>
      <c r="Q50" s="135">
        <f t="shared" si="3"/>
        <v>235</v>
      </c>
      <c r="R50" s="136">
        <f t="shared" si="7"/>
        <v>235.16473048327137</v>
      </c>
      <c r="S50" s="136">
        <f t="shared" si="4"/>
        <v>470.16473048327134</v>
      </c>
      <c r="T50" s="135">
        <v>12</v>
      </c>
      <c r="U50" s="136"/>
      <c r="V50" s="136">
        <f t="shared" si="5"/>
        <v>482.16473048327134</v>
      </c>
      <c r="W50" s="16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</row>
    <row r="51" spans="2:44" s="132" customFormat="1" ht="70.150000000000006" customHeight="1">
      <c r="B51" s="135">
        <v>40</v>
      </c>
      <c r="C51" s="33" t="s">
        <v>1199</v>
      </c>
      <c r="D51" s="143" t="s">
        <v>1200</v>
      </c>
      <c r="E51" s="135">
        <v>0</v>
      </c>
      <c r="F51" s="99">
        <f>'नमुना नंबर आठ '!S46/1000*'नमुना नंबर आठ '!T46</f>
        <v>253.52355947955397</v>
      </c>
      <c r="G51" s="136">
        <f t="shared" si="6"/>
        <v>253.52355947955397</v>
      </c>
      <c r="H51" s="135">
        <v>0</v>
      </c>
      <c r="I51" s="42">
        <v>30</v>
      </c>
      <c r="J51" s="135">
        <f t="shared" si="0"/>
        <v>30</v>
      </c>
      <c r="K51" s="135">
        <v>0</v>
      </c>
      <c r="L51" s="42">
        <v>30</v>
      </c>
      <c r="M51" s="135">
        <f t="shared" si="1"/>
        <v>30</v>
      </c>
      <c r="N51" s="135">
        <v>0</v>
      </c>
      <c r="O51" s="42">
        <v>750</v>
      </c>
      <c r="P51" s="135">
        <f t="shared" si="2"/>
        <v>750</v>
      </c>
      <c r="Q51" s="135">
        <f t="shared" si="3"/>
        <v>0</v>
      </c>
      <c r="R51" s="136">
        <f t="shared" si="7"/>
        <v>1063.523559479554</v>
      </c>
      <c r="S51" s="136">
        <f t="shared" si="4"/>
        <v>1063.523559479554</v>
      </c>
      <c r="T51" s="135">
        <v>0</v>
      </c>
      <c r="U51" s="136"/>
      <c r="V51" s="136">
        <f t="shared" si="5"/>
        <v>1063.523559479554</v>
      </c>
      <c r="W51" s="16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</row>
    <row r="52" spans="2:44" s="132" customFormat="1" ht="70.150000000000006" customHeight="1">
      <c r="B52" s="135">
        <v>41</v>
      </c>
      <c r="C52" s="158">
        <v>242</v>
      </c>
      <c r="D52" s="143" t="s">
        <v>569</v>
      </c>
      <c r="E52" s="135">
        <v>0</v>
      </c>
      <c r="F52" s="99">
        <v>610</v>
      </c>
      <c r="G52" s="136">
        <f t="shared" si="6"/>
        <v>610</v>
      </c>
      <c r="H52" s="135">
        <v>0</v>
      </c>
      <c r="I52" s="42">
        <v>40</v>
      </c>
      <c r="J52" s="135">
        <f t="shared" si="0"/>
        <v>40</v>
      </c>
      <c r="K52" s="135">
        <v>0</v>
      </c>
      <c r="L52" s="42">
        <v>40</v>
      </c>
      <c r="M52" s="135">
        <f t="shared" si="1"/>
        <v>40</v>
      </c>
      <c r="N52" s="135">
        <v>0</v>
      </c>
      <c r="O52" s="42">
        <v>750</v>
      </c>
      <c r="P52" s="135">
        <f t="shared" si="2"/>
        <v>750</v>
      </c>
      <c r="Q52" s="135">
        <f t="shared" si="3"/>
        <v>0</v>
      </c>
      <c r="R52" s="136">
        <f t="shared" si="7"/>
        <v>1440</v>
      </c>
      <c r="S52" s="136">
        <f t="shared" si="4"/>
        <v>1440</v>
      </c>
      <c r="T52" s="135">
        <v>0</v>
      </c>
      <c r="U52" s="136"/>
      <c r="V52" s="136">
        <f t="shared" si="5"/>
        <v>1440</v>
      </c>
      <c r="W52" s="16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</row>
    <row r="53" spans="2:44" s="132" customFormat="1" ht="70.150000000000006" customHeight="1">
      <c r="B53" s="135">
        <v>42</v>
      </c>
      <c r="C53" s="33">
        <v>173</v>
      </c>
      <c r="D53" s="143" t="s">
        <v>520</v>
      </c>
      <c r="E53" s="135">
        <v>1119</v>
      </c>
      <c r="F53" s="99">
        <f>'नमुना नंबर आठ '!S48/1000*'नमुना नंबर आठ '!T48</f>
        <v>1119.4040241635687</v>
      </c>
      <c r="G53" s="136">
        <f t="shared" si="6"/>
        <v>2238.4040241635685</v>
      </c>
      <c r="H53" s="135">
        <v>40</v>
      </c>
      <c r="I53" s="42">
        <v>40</v>
      </c>
      <c r="J53" s="135">
        <f t="shared" si="0"/>
        <v>80</v>
      </c>
      <c r="K53" s="135">
        <v>40</v>
      </c>
      <c r="L53" s="42">
        <v>40</v>
      </c>
      <c r="M53" s="135">
        <f t="shared" si="1"/>
        <v>80</v>
      </c>
      <c r="N53" s="135">
        <v>750</v>
      </c>
      <c r="O53" s="42">
        <v>750</v>
      </c>
      <c r="P53" s="135">
        <f t="shared" si="2"/>
        <v>1500</v>
      </c>
      <c r="Q53" s="135">
        <f t="shared" si="3"/>
        <v>1949</v>
      </c>
      <c r="R53" s="136">
        <f t="shared" si="7"/>
        <v>1949.4040241635687</v>
      </c>
      <c r="S53" s="136">
        <f t="shared" si="4"/>
        <v>3898.4040241635685</v>
      </c>
      <c r="T53" s="135">
        <v>56</v>
      </c>
      <c r="U53" s="136"/>
      <c r="V53" s="136">
        <f t="shared" si="5"/>
        <v>3954.4040241635685</v>
      </c>
      <c r="W53" s="16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</row>
    <row r="54" spans="2:44" s="132" customFormat="1" ht="70.150000000000006" customHeight="1">
      <c r="B54" s="333" t="s">
        <v>1399</v>
      </c>
      <c r="C54" s="334"/>
      <c r="D54" s="335"/>
      <c r="E54" s="135">
        <f t="shared" ref="E54:T54" si="14">SUM(E48:E53)</f>
        <v>4287</v>
      </c>
      <c r="F54" s="99">
        <f t="shared" si="14"/>
        <v>4009.1387527881043</v>
      </c>
      <c r="G54" s="136">
        <f t="shared" si="14"/>
        <v>8296.1387527881052</v>
      </c>
      <c r="H54" s="135">
        <f t="shared" si="14"/>
        <v>160</v>
      </c>
      <c r="I54" s="42">
        <f t="shared" si="14"/>
        <v>180</v>
      </c>
      <c r="J54" s="135">
        <f t="shared" si="14"/>
        <v>340</v>
      </c>
      <c r="K54" s="135">
        <f t="shared" si="14"/>
        <v>160</v>
      </c>
      <c r="L54" s="42">
        <f t="shared" si="14"/>
        <v>180</v>
      </c>
      <c r="M54" s="135">
        <f t="shared" si="14"/>
        <v>340</v>
      </c>
      <c r="N54" s="135">
        <f t="shared" si="14"/>
        <v>750</v>
      </c>
      <c r="O54" s="42">
        <f t="shared" si="14"/>
        <v>3000</v>
      </c>
      <c r="P54" s="135">
        <f t="shared" si="14"/>
        <v>3750</v>
      </c>
      <c r="Q54" s="135">
        <f t="shared" si="14"/>
        <v>5357</v>
      </c>
      <c r="R54" s="136">
        <f t="shared" si="14"/>
        <v>7369.1387527881034</v>
      </c>
      <c r="S54" s="136">
        <f t="shared" si="14"/>
        <v>12726.138752788103</v>
      </c>
      <c r="T54" s="135">
        <f t="shared" si="14"/>
        <v>216</v>
      </c>
      <c r="U54" s="136"/>
      <c r="V54" s="136">
        <f>SUM(V48:V53)</f>
        <v>12942.138752788103</v>
      </c>
      <c r="W54" s="16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</row>
    <row r="55" spans="2:44" s="132" customFormat="1" ht="70.150000000000006" customHeight="1">
      <c r="B55" s="135">
        <v>43</v>
      </c>
      <c r="C55" s="57">
        <v>516</v>
      </c>
      <c r="D55" s="142" t="s">
        <v>755</v>
      </c>
      <c r="E55" s="135">
        <v>0</v>
      </c>
      <c r="F55" s="159">
        <f>'नमुना नंबर आठ '!S49/1000*'नमुना नंबर आठ '!T49</f>
        <v>494.04591078066909</v>
      </c>
      <c r="G55" s="136">
        <f t="shared" si="6"/>
        <v>494.04591078066909</v>
      </c>
      <c r="H55" s="135">
        <v>0</v>
      </c>
      <c r="I55" s="42">
        <v>30</v>
      </c>
      <c r="J55" s="135">
        <f t="shared" si="0"/>
        <v>30</v>
      </c>
      <c r="K55" s="135">
        <v>0</v>
      </c>
      <c r="L55" s="42">
        <v>30</v>
      </c>
      <c r="M55" s="135">
        <f t="shared" si="1"/>
        <v>30</v>
      </c>
      <c r="N55" s="135">
        <v>0</v>
      </c>
      <c r="O55" s="42">
        <v>0</v>
      </c>
      <c r="P55" s="135">
        <f t="shared" si="2"/>
        <v>0</v>
      </c>
      <c r="Q55" s="135">
        <f t="shared" si="3"/>
        <v>0</v>
      </c>
      <c r="R55" s="136">
        <f t="shared" si="7"/>
        <v>554.04591078066915</v>
      </c>
      <c r="S55" s="136">
        <f t="shared" si="4"/>
        <v>554.04591078066915</v>
      </c>
      <c r="T55" s="135">
        <v>0</v>
      </c>
      <c r="U55" s="136"/>
      <c r="V55" s="136">
        <f t="shared" si="5"/>
        <v>554.04591078066915</v>
      </c>
      <c r="W55" s="16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</row>
    <row r="56" spans="2:44" s="132" customFormat="1" ht="70.150000000000006" customHeight="1">
      <c r="B56" s="135">
        <v>44</v>
      </c>
      <c r="C56" s="33">
        <v>400</v>
      </c>
      <c r="D56" s="143" t="s">
        <v>674</v>
      </c>
      <c r="E56" s="135">
        <v>0</v>
      </c>
      <c r="F56" s="99">
        <f>'नमुना नंबर आठ '!S50/1000*'नमुना नंबर आठ '!T50</f>
        <v>204.76902881040894</v>
      </c>
      <c r="G56" s="136">
        <f t="shared" si="6"/>
        <v>204.76902881040894</v>
      </c>
      <c r="H56" s="135">
        <v>0</v>
      </c>
      <c r="I56" s="42">
        <v>20</v>
      </c>
      <c r="J56" s="135">
        <f t="shared" si="0"/>
        <v>20</v>
      </c>
      <c r="K56" s="135">
        <v>0</v>
      </c>
      <c r="L56" s="42">
        <v>20</v>
      </c>
      <c r="M56" s="135">
        <f t="shared" si="1"/>
        <v>20</v>
      </c>
      <c r="N56" s="135">
        <v>0</v>
      </c>
      <c r="O56" s="42">
        <v>200</v>
      </c>
      <c r="P56" s="135">
        <f t="shared" si="2"/>
        <v>200</v>
      </c>
      <c r="Q56" s="135">
        <f t="shared" si="3"/>
        <v>0</v>
      </c>
      <c r="R56" s="136">
        <f t="shared" si="7"/>
        <v>444.76902881040894</v>
      </c>
      <c r="S56" s="136">
        <f t="shared" si="4"/>
        <v>444.76902881040894</v>
      </c>
      <c r="T56" s="135">
        <v>0</v>
      </c>
      <c r="U56" s="136"/>
      <c r="V56" s="136">
        <f t="shared" si="5"/>
        <v>444.76902881040894</v>
      </c>
      <c r="W56" s="16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</row>
    <row r="57" spans="2:44" s="132" customFormat="1" ht="70.150000000000006" customHeight="1">
      <c r="B57" s="135">
        <v>45</v>
      </c>
      <c r="C57" s="33">
        <v>68</v>
      </c>
      <c r="D57" s="143" t="s">
        <v>427</v>
      </c>
      <c r="E57" s="135">
        <v>0</v>
      </c>
      <c r="F57" s="99">
        <f>'नमुना नंबर आठ '!S51/1000*'नमुना नंबर आठ '!T51</f>
        <v>280.54739776951675</v>
      </c>
      <c r="G57" s="136">
        <f t="shared" si="6"/>
        <v>280.54739776951675</v>
      </c>
      <c r="H57" s="135">
        <v>0</v>
      </c>
      <c r="I57" s="42">
        <v>30</v>
      </c>
      <c r="J57" s="135">
        <f t="shared" si="0"/>
        <v>30</v>
      </c>
      <c r="K57" s="135">
        <v>0</v>
      </c>
      <c r="L57" s="42">
        <v>30</v>
      </c>
      <c r="M57" s="135">
        <f t="shared" si="1"/>
        <v>30</v>
      </c>
      <c r="N57" s="135">
        <v>0</v>
      </c>
      <c r="O57" s="42">
        <v>750</v>
      </c>
      <c r="P57" s="135">
        <f t="shared" si="2"/>
        <v>750</v>
      </c>
      <c r="Q57" s="135">
        <f t="shared" si="3"/>
        <v>0</v>
      </c>
      <c r="R57" s="136">
        <f t="shared" si="7"/>
        <v>1090.5473977695167</v>
      </c>
      <c r="S57" s="136">
        <f t="shared" si="4"/>
        <v>1090.5473977695167</v>
      </c>
      <c r="T57" s="135">
        <v>0</v>
      </c>
      <c r="U57" s="136"/>
      <c r="V57" s="136">
        <f t="shared" si="5"/>
        <v>1090.5473977695167</v>
      </c>
      <c r="W57" s="16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</row>
    <row r="58" spans="2:44" s="132" customFormat="1" ht="70.150000000000006" customHeight="1">
      <c r="B58" s="135">
        <v>46</v>
      </c>
      <c r="C58" s="33">
        <v>319</v>
      </c>
      <c r="D58" s="143" t="s">
        <v>615</v>
      </c>
      <c r="E58" s="135">
        <v>0</v>
      </c>
      <c r="F58" s="99">
        <f>'नमुना नंबर आठ '!S52/1000*'नमुना नंबर आठ '!T52</f>
        <v>736.4369191449814</v>
      </c>
      <c r="G58" s="136">
        <f t="shared" si="6"/>
        <v>736.4369191449814</v>
      </c>
      <c r="H58" s="135">
        <v>0</v>
      </c>
      <c r="I58" s="42">
        <v>40</v>
      </c>
      <c r="J58" s="135">
        <f t="shared" si="0"/>
        <v>40</v>
      </c>
      <c r="K58" s="135">
        <v>0</v>
      </c>
      <c r="L58" s="42">
        <v>40</v>
      </c>
      <c r="M58" s="135">
        <f t="shared" si="1"/>
        <v>40</v>
      </c>
      <c r="N58" s="135">
        <v>0</v>
      </c>
      <c r="O58" s="42">
        <v>750</v>
      </c>
      <c r="P58" s="135">
        <f t="shared" si="2"/>
        <v>750</v>
      </c>
      <c r="Q58" s="135">
        <f t="shared" si="3"/>
        <v>0</v>
      </c>
      <c r="R58" s="136">
        <f t="shared" si="7"/>
        <v>1566.4369191449814</v>
      </c>
      <c r="S58" s="136">
        <f t="shared" si="4"/>
        <v>1566.4369191449814</v>
      </c>
      <c r="T58" s="135">
        <v>0</v>
      </c>
      <c r="U58" s="136"/>
      <c r="V58" s="136">
        <f t="shared" si="5"/>
        <v>1566.4369191449814</v>
      </c>
      <c r="W58" s="16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</row>
    <row r="59" spans="2:44" s="132" customFormat="1" ht="70.150000000000006" customHeight="1">
      <c r="B59" s="135">
        <v>47</v>
      </c>
      <c r="C59" s="33">
        <v>204</v>
      </c>
      <c r="D59" s="143" t="s">
        <v>539</v>
      </c>
      <c r="E59" s="135">
        <v>0</v>
      </c>
      <c r="F59" s="99">
        <f>'नमुना नंबर आठ '!S53/1000*'नमुना नंबर आठ '!T53</f>
        <v>212.95978996282525</v>
      </c>
      <c r="G59" s="136">
        <f t="shared" si="6"/>
        <v>212.95978996282525</v>
      </c>
      <c r="H59" s="135">
        <v>0</v>
      </c>
      <c r="I59" s="42">
        <v>20</v>
      </c>
      <c r="J59" s="135">
        <f t="shared" si="0"/>
        <v>20</v>
      </c>
      <c r="K59" s="135">
        <v>0</v>
      </c>
      <c r="L59" s="42">
        <v>20</v>
      </c>
      <c r="M59" s="135">
        <f t="shared" si="1"/>
        <v>20</v>
      </c>
      <c r="N59" s="135">
        <v>0</v>
      </c>
      <c r="O59" s="42">
        <v>0</v>
      </c>
      <c r="P59" s="135">
        <f t="shared" si="2"/>
        <v>0</v>
      </c>
      <c r="Q59" s="135">
        <f t="shared" si="3"/>
        <v>0</v>
      </c>
      <c r="R59" s="136">
        <f t="shared" si="7"/>
        <v>252.95978996282525</v>
      </c>
      <c r="S59" s="136">
        <f t="shared" si="4"/>
        <v>252.95978996282525</v>
      </c>
      <c r="T59" s="135">
        <v>0</v>
      </c>
      <c r="U59" s="136"/>
      <c r="V59" s="136">
        <f t="shared" si="5"/>
        <v>252.95978996282525</v>
      </c>
      <c r="W59" s="16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</row>
    <row r="60" spans="2:44" s="132" customFormat="1" ht="70.150000000000006" customHeight="1">
      <c r="B60" s="135">
        <v>48</v>
      </c>
      <c r="C60" s="33">
        <v>142</v>
      </c>
      <c r="D60" s="143" t="s">
        <v>497</v>
      </c>
      <c r="E60" s="135">
        <v>0</v>
      </c>
      <c r="F60" s="99">
        <f>'नमुना नंबर आठ '!S54/1000*'नमुना नंबर आठ '!T54</f>
        <v>518.74820631970249</v>
      </c>
      <c r="G60" s="136">
        <f t="shared" si="6"/>
        <v>518.74820631970249</v>
      </c>
      <c r="H60" s="135">
        <v>0</v>
      </c>
      <c r="I60" s="42">
        <v>30</v>
      </c>
      <c r="J60" s="135">
        <f t="shared" si="0"/>
        <v>30</v>
      </c>
      <c r="K60" s="135">
        <v>0</v>
      </c>
      <c r="L60" s="42">
        <v>30</v>
      </c>
      <c r="M60" s="135">
        <f t="shared" si="1"/>
        <v>30</v>
      </c>
      <c r="N60" s="135">
        <v>0</v>
      </c>
      <c r="O60" s="42">
        <v>1500</v>
      </c>
      <c r="P60" s="135">
        <f t="shared" si="2"/>
        <v>1500</v>
      </c>
      <c r="Q60" s="135">
        <f t="shared" si="3"/>
        <v>0</v>
      </c>
      <c r="R60" s="136">
        <f t="shared" si="7"/>
        <v>2078.7482063197026</v>
      </c>
      <c r="S60" s="136">
        <f t="shared" si="4"/>
        <v>2078.7482063197026</v>
      </c>
      <c r="T60" s="135">
        <v>0</v>
      </c>
      <c r="U60" s="136"/>
      <c r="V60" s="136">
        <f t="shared" si="5"/>
        <v>2078.7482063197026</v>
      </c>
      <c r="W60" s="16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</row>
    <row r="61" spans="2:44" s="132" customFormat="1" ht="70.150000000000006" customHeight="1">
      <c r="B61" s="333" t="s">
        <v>1399</v>
      </c>
      <c r="C61" s="334"/>
      <c r="D61" s="335"/>
      <c r="E61" s="135">
        <f t="shared" ref="E61:T61" si="15">SUM(E55:E60)</f>
        <v>0</v>
      </c>
      <c r="F61" s="99">
        <f t="shared" si="15"/>
        <v>2447.5072527881039</v>
      </c>
      <c r="G61" s="136">
        <f t="shared" si="15"/>
        <v>2447.5072527881039</v>
      </c>
      <c r="H61" s="135">
        <f t="shared" si="15"/>
        <v>0</v>
      </c>
      <c r="I61" s="42">
        <f t="shared" si="15"/>
        <v>170</v>
      </c>
      <c r="J61" s="135">
        <f t="shared" si="15"/>
        <v>170</v>
      </c>
      <c r="K61" s="135">
        <f t="shared" si="15"/>
        <v>0</v>
      </c>
      <c r="L61" s="42">
        <f t="shared" si="15"/>
        <v>170</v>
      </c>
      <c r="M61" s="135">
        <f t="shared" si="15"/>
        <v>170</v>
      </c>
      <c r="N61" s="135">
        <f t="shared" si="15"/>
        <v>0</v>
      </c>
      <c r="O61" s="42">
        <f t="shared" si="15"/>
        <v>3200</v>
      </c>
      <c r="P61" s="135">
        <f t="shared" si="15"/>
        <v>3200</v>
      </c>
      <c r="Q61" s="135">
        <f t="shared" si="15"/>
        <v>0</v>
      </c>
      <c r="R61" s="136">
        <f t="shared" si="15"/>
        <v>5987.5072527881039</v>
      </c>
      <c r="S61" s="136">
        <f t="shared" si="15"/>
        <v>5987.5072527881039</v>
      </c>
      <c r="T61" s="135">
        <f t="shared" si="15"/>
        <v>0</v>
      </c>
      <c r="U61" s="136"/>
      <c r="V61" s="136">
        <f>SUM(V55:V60)</f>
        <v>5987.5072527881039</v>
      </c>
      <c r="W61" s="16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</row>
    <row r="62" spans="2:44" s="132" customFormat="1" ht="70.150000000000006" customHeight="1">
      <c r="B62" s="135">
        <v>49</v>
      </c>
      <c r="C62" s="33">
        <v>511</v>
      </c>
      <c r="D62" s="143" t="s">
        <v>751</v>
      </c>
      <c r="E62" s="135">
        <v>534</v>
      </c>
      <c r="F62" s="99">
        <f>'नमुना नंबर आठ '!S55/1000*'नमुना नंबर आठ '!T55</f>
        <v>267.34516728624538</v>
      </c>
      <c r="G62" s="136">
        <f t="shared" si="6"/>
        <v>801.34516728624544</v>
      </c>
      <c r="H62" s="135">
        <v>60</v>
      </c>
      <c r="I62" s="42">
        <v>30</v>
      </c>
      <c r="J62" s="135">
        <f t="shared" si="0"/>
        <v>90</v>
      </c>
      <c r="K62" s="135">
        <v>60</v>
      </c>
      <c r="L62" s="42">
        <v>30</v>
      </c>
      <c r="M62" s="135">
        <f t="shared" si="1"/>
        <v>90</v>
      </c>
      <c r="N62" s="135">
        <v>0</v>
      </c>
      <c r="O62" s="42">
        <v>0</v>
      </c>
      <c r="P62" s="135">
        <f t="shared" si="2"/>
        <v>0</v>
      </c>
      <c r="Q62" s="135">
        <f t="shared" si="3"/>
        <v>654</v>
      </c>
      <c r="R62" s="136">
        <f t="shared" si="7"/>
        <v>327.34516728624538</v>
      </c>
      <c r="S62" s="136">
        <f t="shared" si="4"/>
        <v>981.34516728624544</v>
      </c>
      <c r="T62" s="135">
        <v>26</v>
      </c>
      <c r="U62" s="136"/>
      <c r="V62" s="136">
        <f t="shared" si="5"/>
        <v>1007.3451672862454</v>
      </c>
      <c r="W62" s="16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</row>
    <row r="63" spans="2:44" s="132" customFormat="1" ht="70.150000000000006" customHeight="1">
      <c r="B63" s="135">
        <v>50</v>
      </c>
      <c r="C63" s="33">
        <v>172</v>
      </c>
      <c r="D63" s="143" t="s">
        <v>519</v>
      </c>
      <c r="E63" s="135">
        <v>0</v>
      </c>
      <c r="F63" s="99">
        <f>'नमुना नंबर आठ '!S56/1000*'नमुना नंबर आठ '!T56</f>
        <v>324.03224442379184</v>
      </c>
      <c r="G63" s="136">
        <f t="shared" si="6"/>
        <v>324.03224442379184</v>
      </c>
      <c r="H63" s="135">
        <v>0</v>
      </c>
      <c r="I63" s="42">
        <v>30</v>
      </c>
      <c r="J63" s="135">
        <f t="shared" si="0"/>
        <v>30</v>
      </c>
      <c r="K63" s="135">
        <v>0</v>
      </c>
      <c r="L63" s="42">
        <v>30</v>
      </c>
      <c r="M63" s="135">
        <f t="shared" si="1"/>
        <v>30</v>
      </c>
      <c r="N63" s="135">
        <v>0</v>
      </c>
      <c r="O63" s="42">
        <v>750</v>
      </c>
      <c r="P63" s="135">
        <f t="shared" si="2"/>
        <v>750</v>
      </c>
      <c r="Q63" s="135">
        <f t="shared" si="3"/>
        <v>0</v>
      </c>
      <c r="R63" s="136">
        <f t="shared" si="7"/>
        <v>1134.0322444237918</v>
      </c>
      <c r="S63" s="136">
        <f t="shared" si="4"/>
        <v>1134.0322444237918</v>
      </c>
      <c r="T63" s="135">
        <v>0</v>
      </c>
      <c r="U63" s="136"/>
      <c r="V63" s="136">
        <f t="shared" si="5"/>
        <v>1134.0322444237918</v>
      </c>
      <c r="W63" s="16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</row>
    <row r="64" spans="2:44" s="132" customFormat="1" ht="70.150000000000006" customHeight="1">
      <c r="B64" s="135">
        <v>51</v>
      </c>
      <c r="C64" s="158">
        <v>110</v>
      </c>
      <c r="D64" s="143" t="s">
        <v>445</v>
      </c>
      <c r="E64" s="135">
        <v>0</v>
      </c>
      <c r="F64" s="99">
        <v>671</v>
      </c>
      <c r="G64" s="136">
        <f t="shared" si="6"/>
        <v>671</v>
      </c>
      <c r="H64" s="135">
        <v>0</v>
      </c>
      <c r="I64" s="42">
        <v>30</v>
      </c>
      <c r="J64" s="135">
        <f t="shared" si="0"/>
        <v>30</v>
      </c>
      <c r="K64" s="135">
        <v>0</v>
      </c>
      <c r="L64" s="42">
        <v>30</v>
      </c>
      <c r="M64" s="135">
        <f t="shared" si="1"/>
        <v>30</v>
      </c>
      <c r="N64" s="135">
        <v>0</v>
      </c>
      <c r="O64" s="42">
        <v>750</v>
      </c>
      <c r="P64" s="135">
        <f t="shared" si="2"/>
        <v>750</v>
      </c>
      <c r="Q64" s="135">
        <f t="shared" si="3"/>
        <v>0</v>
      </c>
      <c r="R64" s="136">
        <f t="shared" si="7"/>
        <v>1481</v>
      </c>
      <c r="S64" s="136">
        <f t="shared" si="4"/>
        <v>1481</v>
      </c>
      <c r="T64" s="135">
        <v>0</v>
      </c>
      <c r="U64" s="136"/>
      <c r="V64" s="136">
        <f t="shared" si="5"/>
        <v>1481</v>
      </c>
      <c r="W64" s="16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</row>
    <row r="65" spans="2:44" s="132" customFormat="1" ht="70.150000000000006" customHeight="1">
      <c r="B65" s="135">
        <v>52</v>
      </c>
      <c r="C65" s="33">
        <v>147</v>
      </c>
      <c r="D65" s="143" t="s">
        <v>500</v>
      </c>
      <c r="E65" s="135">
        <v>0</v>
      </c>
      <c r="F65" s="99">
        <f>'नमुना नंबर आठ '!S58/1000*'नमुना नंबर आठ '!T58</f>
        <v>815.17575278810398</v>
      </c>
      <c r="G65" s="136">
        <f t="shared" si="6"/>
        <v>815.17575278810398</v>
      </c>
      <c r="H65" s="135">
        <v>0</v>
      </c>
      <c r="I65" s="42">
        <v>30</v>
      </c>
      <c r="J65" s="135">
        <f t="shared" si="0"/>
        <v>30</v>
      </c>
      <c r="K65" s="135">
        <v>0</v>
      </c>
      <c r="L65" s="42">
        <v>30</v>
      </c>
      <c r="M65" s="135">
        <f t="shared" si="1"/>
        <v>30</v>
      </c>
      <c r="N65" s="135">
        <v>0</v>
      </c>
      <c r="O65" s="42">
        <v>750</v>
      </c>
      <c r="P65" s="135">
        <f t="shared" si="2"/>
        <v>750</v>
      </c>
      <c r="Q65" s="135">
        <f t="shared" si="3"/>
        <v>0</v>
      </c>
      <c r="R65" s="136">
        <f t="shared" si="7"/>
        <v>1625.1757527881041</v>
      </c>
      <c r="S65" s="136">
        <f t="shared" si="4"/>
        <v>1625.1757527881041</v>
      </c>
      <c r="T65" s="135">
        <v>0</v>
      </c>
      <c r="U65" s="136"/>
      <c r="V65" s="136">
        <f t="shared" si="5"/>
        <v>1625.1757527881041</v>
      </c>
      <c r="W65" s="16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</row>
    <row r="66" spans="2:44" s="132" customFormat="1" ht="70.150000000000006" customHeight="1">
      <c r="B66" s="135">
        <v>53</v>
      </c>
      <c r="C66" s="33">
        <v>362</v>
      </c>
      <c r="D66" s="143" t="s">
        <v>644</v>
      </c>
      <c r="E66" s="135">
        <v>0</v>
      </c>
      <c r="F66" s="99">
        <f>'नमुना नंबर आठ '!S59/1000*'नमुना नंबर आठ '!T59</f>
        <v>421.23914498141272</v>
      </c>
      <c r="G66" s="136">
        <f t="shared" si="6"/>
        <v>421.23914498141272</v>
      </c>
      <c r="H66" s="135">
        <v>0</v>
      </c>
      <c r="I66" s="42">
        <v>30</v>
      </c>
      <c r="J66" s="135">
        <f t="shared" si="0"/>
        <v>30</v>
      </c>
      <c r="K66" s="135">
        <v>0</v>
      </c>
      <c r="L66" s="42">
        <v>30</v>
      </c>
      <c r="M66" s="135">
        <f t="shared" si="1"/>
        <v>30</v>
      </c>
      <c r="N66" s="135">
        <v>0</v>
      </c>
      <c r="O66" s="42">
        <v>750</v>
      </c>
      <c r="P66" s="135">
        <f t="shared" si="2"/>
        <v>750</v>
      </c>
      <c r="Q66" s="135">
        <f t="shared" si="3"/>
        <v>0</v>
      </c>
      <c r="R66" s="136">
        <f t="shared" si="7"/>
        <v>1231.2391449814127</v>
      </c>
      <c r="S66" s="136">
        <f t="shared" si="4"/>
        <v>1231.2391449814127</v>
      </c>
      <c r="T66" s="135">
        <v>0</v>
      </c>
      <c r="U66" s="136"/>
      <c r="V66" s="136">
        <f t="shared" si="5"/>
        <v>1231.2391449814127</v>
      </c>
      <c r="W66" s="16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</row>
    <row r="67" spans="2:44" s="132" customFormat="1" ht="70.150000000000006" customHeight="1">
      <c r="B67" s="135">
        <v>54</v>
      </c>
      <c r="C67" s="33">
        <v>495</v>
      </c>
      <c r="D67" s="143" t="s">
        <v>1345</v>
      </c>
      <c r="E67" s="135">
        <v>267</v>
      </c>
      <c r="F67" s="99">
        <f>'नमुना नंबर आठ '!S60/1000*'नमुना नंबर आठ '!T60</f>
        <v>267.34516728624538</v>
      </c>
      <c r="G67" s="136">
        <f t="shared" si="6"/>
        <v>534.34516728624544</v>
      </c>
      <c r="H67" s="135">
        <v>30</v>
      </c>
      <c r="I67" s="42">
        <v>30</v>
      </c>
      <c r="J67" s="135">
        <f t="shared" si="0"/>
        <v>60</v>
      </c>
      <c r="K67" s="135">
        <v>30</v>
      </c>
      <c r="L67" s="42">
        <v>30</v>
      </c>
      <c r="M67" s="135">
        <f t="shared" si="1"/>
        <v>60</v>
      </c>
      <c r="N67" s="135">
        <v>200</v>
      </c>
      <c r="O67" s="42">
        <v>200</v>
      </c>
      <c r="P67" s="135">
        <f t="shared" si="2"/>
        <v>400</v>
      </c>
      <c r="Q67" s="135">
        <f t="shared" si="3"/>
        <v>527</v>
      </c>
      <c r="R67" s="136">
        <f t="shared" si="7"/>
        <v>527.34516728624544</v>
      </c>
      <c r="S67" s="136">
        <f t="shared" si="4"/>
        <v>1054.3451672862454</v>
      </c>
      <c r="T67" s="135">
        <v>13</v>
      </c>
      <c r="U67" s="136"/>
      <c r="V67" s="136">
        <f t="shared" si="5"/>
        <v>1067.3451672862454</v>
      </c>
      <c r="W67" s="16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</row>
    <row r="68" spans="2:44" s="132" customFormat="1" ht="70.150000000000006" customHeight="1">
      <c r="B68" s="333" t="s">
        <v>1399</v>
      </c>
      <c r="C68" s="334"/>
      <c r="D68" s="335"/>
      <c r="E68" s="135">
        <f t="shared" ref="E68:T68" si="16">SUM(E62:E67)</f>
        <v>801</v>
      </c>
      <c r="F68" s="99">
        <f t="shared" si="16"/>
        <v>2766.137476765799</v>
      </c>
      <c r="G68" s="136">
        <f t="shared" si="16"/>
        <v>3567.137476765799</v>
      </c>
      <c r="H68" s="135">
        <f t="shared" si="16"/>
        <v>90</v>
      </c>
      <c r="I68" s="42">
        <f t="shared" si="16"/>
        <v>180</v>
      </c>
      <c r="J68" s="135">
        <f t="shared" si="16"/>
        <v>270</v>
      </c>
      <c r="K68" s="135">
        <f t="shared" si="16"/>
        <v>90</v>
      </c>
      <c r="L68" s="42">
        <f t="shared" si="16"/>
        <v>180</v>
      </c>
      <c r="M68" s="135">
        <f t="shared" si="16"/>
        <v>270</v>
      </c>
      <c r="N68" s="135">
        <f t="shared" si="16"/>
        <v>200</v>
      </c>
      <c r="O68" s="42">
        <f t="shared" si="16"/>
        <v>3200</v>
      </c>
      <c r="P68" s="135">
        <f t="shared" si="16"/>
        <v>3400</v>
      </c>
      <c r="Q68" s="135">
        <f t="shared" si="16"/>
        <v>1181</v>
      </c>
      <c r="R68" s="136">
        <f t="shared" si="16"/>
        <v>6326.1374767658008</v>
      </c>
      <c r="S68" s="136">
        <f t="shared" si="16"/>
        <v>7507.1374767658008</v>
      </c>
      <c r="T68" s="135">
        <f t="shared" si="16"/>
        <v>39</v>
      </c>
      <c r="U68" s="136"/>
      <c r="V68" s="136">
        <f>SUM(V62:V67)</f>
        <v>7546.1374767658008</v>
      </c>
      <c r="W68" s="16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</row>
    <row r="69" spans="2:44" s="132" customFormat="1" ht="70.150000000000006" customHeight="1">
      <c r="B69" s="135">
        <v>55</v>
      </c>
      <c r="C69" s="33">
        <v>376</v>
      </c>
      <c r="D69" s="143" t="s">
        <v>655</v>
      </c>
      <c r="E69" s="135">
        <v>0</v>
      </c>
      <c r="F69" s="99">
        <f>'नमुना नंबर आठ '!S61/1000*'नमुना नंबर आठ '!T61</f>
        <v>542.93045353159846</v>
      </c>
      <c r="G69" s="136">
        <f t="shared" si="6"/>
        <v>542.93045353159846</v>
      </c>
      <c r="H69" s="135">
        <v>0</v>
      </c>
      <c r="I69" s="42">
        <v>30</v>
      </c>
      <c r="J69" s="135">
        <f t="shared" si="0"/>
        <v>30</v>
      </c>
      <c r="K69" s="135">
        <v>0</v>
      </c>
      <c r="L69" s="42">
        <v>30</v>
      </c>
      <c r="M69" s="135">
        <f t="shared" si="1"/>
        <v>30</v>
      </c>
      <c r="N69" s="135">
        <v>0</v>
      </c>
      <c r="O69" s="42">
        <v>200</v>
      </c>
      <c r="P69" s="135">
        <f t="shared" si="2"/>
        <v>200</v>
      </c>
      <c r="Q69" s="135">
        <f t="shared" si="3"/>
        <v>0</v>
      </c>
      <c r="R69" s="136">
        <f t="shared" si="7"/>
        <v>802.93045353159846</v>
      </c>
      <c r="S69" s="136">
        <f t="shared" si="4"/>
        <v>802.93045353159846</v>
      </c>
      <c r="T69" s="135">
        <v>0</v>
      </c>
      <c r="U69" s="136"/>
      <c r="V69" s="136">
        <f t="shared" si="5"/>
        <v>802.93045353159846</v>
      </c>
      <c r="W69" s="16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</row>
    <row r="70" spans="2:44" s="132" customFormat="1" ht="70.150000000000006" customHeight="1">
      <c r="B70" s="135">
        <v>56</v>
      </c>
      <c r="C70" s="98" t="s">
        <v>866</v>
      </c>
      <c r="D70" s="143" t="s">
        <v>1254</v>
      </c>
      <c r="E70" s="135">
        <v>0</v>
      </c>
      <c r="F70" s="99">
        <f>'नमुना नंबर आठ '!S62/1000*'नमुना नंबर आठ '!T62</f>
        <v>491.44566914498131</v>
      </c>
      <c r="G70" s="136">
        <f t="shared" si="6"/>
        <v>491.44566914498131</v>
      </c>
      <c r="H70" s="135">
        <v>0</v>
      </c>
      <c r="I70" s="42">
        <v>40</v>
      </c>
      <c r="J70" s="135">
        <f t="shared" si="0"/>
        <v>40</v>
      </c>
      <c r="K70" s="135">
        <v>0</v>
      </c>
      <c r="L70" s="42">
        <v>40</v>
      </c>
      <c r="M70" s="135">
        <f t="shared" si="1"/>
        <v>40</v>
      </c>
      <c r="N70" s="135">
        <v>0</v>
      </c>
      <c r="O70" s="42">
        <v>750</v>
      </c>
      <c r="P70" s="135">
        <f t="shared" si="2"/>
        <v>750</v>
      </c>
      <c r="Q70" s="135">
        <f t="shared" si="3"/>
        <v>0</v>
      </c>
      <c r="R70" s="136">
        <f t="shared" si="7"/>
        <v>1321.4456691449814</v>
      </c>
      <c r="S70" s="136">
        <f t="shared" si="4"/>
        <v>1321.4456691449814</v>
      </c>
      <c r="T70" s="135">
        <v>0</v>
      </c>
      <c r="U70" s="136"/>
      <c r="V70" s="136">
        <f t="shared" si="5"/>
        <v>1321.4456691449814</v>
      </c>
      <c r="W70" s="16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</row>
    <row r="71" spans="2:44" s="132" customFormat="1" ht="70.150000000000006" customHeight="1">
      <c r="B71" s="135">
        <v>57</v>
      </c>
      <c r="C71" s="33">
        <v>304</v>
      </c>
      <c r="D71" s="143" t="s">
        <v>605</v>
      </c>
      <c r="E71" s="135">
        <v>0</v>
      </c>
      <c r="F71" s="99">
        <f>'नमुना नंबर आठ '!S63/1000*'नमुना नंबर आठ '!T63</f>
        <v>315.9293587360595</v>
      </c>
      <c r="G71" s="136">
        <f t="shared" si="6"/>
        <v>315.9293587360595</v>
      </c>
      <c r="H71" s="135">
        <v>0</v>
      </c>
      <c r="I71" s="42">
        <v>20</v>
      </c>
      <c r="J71" s="135">
        <f t="shared" si="0"/>
        <v>20</v>
      </c>
      <c r="K71" s="135">
        <v>0</v>
      </c>
      <c r="L71" s="42">
        <v>20</v>
      </c>
      <c r="M71" s="135">
        <f t="shared" si="1"/>
        <v>20</v>
      </c>
      <c r="N71" s="135">
        <v>0</v>
      </c>
      <c r="O71" s="42">
        <v>750</v>
      </c>
      <c r="P71" s="135">
        <f t="shared" si="2"/>
        <v>750</v>
      </c>
      <c r="Q71" s="135">
        <f t="shared" si="3"/>
        <v>0</v>
      </c>
      <c r="R71" s="136">
        <f t="shared" si="7"/>
        <v>1105.9293587360594</v>
      </c>
      <c r="S71" s="136">
        <f t="shared" si="4"/>
        <v>1105.9293587360594</v>
      </c>
      <c r="T71" s="135">
        <v>0</v>
      </c>
      <c r="U71" s="136"/>
      <c r="V71" s="136">
        <f t="shared" si="5"/>
        <v>1105.9293587360594</v>
      </c>
      <c r="W71" s="16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</row>
    <row r="72" spans="2:44" s="132" customFormat="1" ht="70.150000000000006" customHeight="1">
      <c r="B72" s="135">
        <v>58</v>
      </c>
      <c r="C72" s="33">
        <v>70</v>
      </c>
      <c r="D72" s="143" t="s">
        <v>1250</v>
      </c>
      <c r="E72" s="135">
        <v>336</v>
      </c>
      <c r="F72" s="99">
        <f>'नमुना नंबर आठ '!S64/1000*'नमुना नंबर आठ '!T64</f>
        <v>335.50511152416357</v>
      </c>
      <c r="G72" s="136">
        <f t="shared" si="6"/>
        <v>671.50511152416357</v>
      </c>
      <c r="H72" s="135">
        <v>40</v>
      </c>
      <c r="I72" s="42">
        <v>40</v>
      </c>
      <c r="J72" s="135">
        <f t="shared" si="0"/>
        <v>80</v>
      </c>
      <c r="K72" s="135">
        <v>40</v>
      </c>
      <c r="L72" s="42">
        <v>40</v>
      </c>
      <c r="M72" s="135">
        <f t="shared" si="1"/>
        <v>80</v>
      </c>
      <c r="N72" s="135">
        <v>0</v>
      </c>
      <c r="O72" s="42">
        <v>0</v>
      </c>
      <c r="P72" s="135">
        <f t="shared" si="2"/>
        <v>0</v>
      </c>
      <c r="Q72" s="135">
        <f t="shared" si="3"/>
        <v>416</v>
      </c>
      <c r="R72" s="136">
        <f t="shared" si="7"/>
        <v>415.50511152416357</v>
      </c>
      <c r="S72" s="136">
        <f t="shared" si="4"/>
        <v>831.50511152416357</v>
      </c>
      <c r="T72" s="135">
        <v>16</v>
      </c>
      <c r="U72" s="136"/>
      <c r="V72" s="136">
        <f t="shared" si="5"/>
        <v>847.50511152416357</v>
      </c>
      <c r="W72" s="16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</row>
    <row r="73" spans="2:44" s="132" customFormat="1" ht="70.150000000000006" customHeight="1">
      <c r="B73" s="135">
        <v>59</v>
      </c>
      <c r="C73" s="33">
        <v>19</v>
      </c>
      <c r="D73" s="143" t="s">
        <v>453</v>
      </c>
      <c r="E73" s="135">
        <v>2240</v>
      </c>
      <c r="F73" s="99">
        <f>'नमुना नंबर आठ '!S65/1000*'नमुना नंबर आठ '!T65</f>
        <v>742.04786710037183</v>
      </c>
      <c r="G73" s="136">
        <f t="shared" si="6"/>
        <v>2982.0478671003721</v>
      </c>
      <c r="H73" s="135">
        <v>140</v>
      </c>
      <c r="I73" s="42">
        <v>40</v>
      </c>
      <c r="J73" s="135">
        <f t="shared" si="0"/>
        <v>180</v>
      </c>
      <c r="K73" s="135">
        <v>140</v>
      </c>
      <c r="L73" s="42">
        <v>40</v>
      </c>
      <c r="M73" s="135">
        <f t="shared" si="1"/>
        <v>180</v>
      </c>
      <c r="N73" s="135">
        <v>0</v>
      </c>
      <c r="O73" s="42">
        <v>0</v>
      </c>
      <c r="P73" s="135">
        <f t="shared" si="2"/>
        <v>0</v>
      </c>
      <c r="Q73" s="135">
        <f t="shared" si="3"/>
        <v>2520</v>
      </c>
      <c r="R73" s="136">
        <f t="shared" si="7"/>
        <v>822.04786710037183</v>
      </c>
      <c r="S73" s="136">
        <f t="shared" si="4"/>
        <v>3342.0478671003721</v>
      </c>
      <c r="T73" s="135">
        <v>112</v>
      </c>
      <c r="U73" s="136"/>
      <c r="V73" s="136">
        <f t="shared" si="5"/>
        <v>3454.0478671003721</v>
      </c>
      <c r="W73" s="16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</row>
    <row r="74" spans="2:44" s="132" customFormat="1" ht="70.150000000000006" customHeight="1">
      <c r="B74" s="135">
        <v>60</v>
      </c>
      <c r="C74" s="33">
        <v>265</v>
      </c>
      <c r="D74" s="143" t="s">
        <v>582</v>
      </c>
      <c r="E74" s="135">
        <v>0</v>
      </c>
      <c r="F74" s="99">
        <f>'नमुना नंबर आठ '!S66/1000*'नमुना नंबर आठ '!T66</f>
        <v>110.40892193308551</v>
      </c>
      <c r="G74" s="136">
        <f t="shared" si="6"/>
        <v>110.40892193308551</v>
      </c>
      <c r="H74" s="135">
        <v>0</v>
      </c>
      <c r="I74" s="42">
        <v>0</v>
      </c>
      <c r="J74" s="135">
        <f t="shared" si="0"/>
        <v>0</v>
      </c>
      <c r="K74" s="135">
        <v>0</v>
      </c>
      <c r="L74" s="42">
        <v>0</v>
      </c>
      <c r="M74" s="135">
        <f t="shared" si="1"/>
        <v>0</v>
      </c>
      <c r="N74" s="135">
        <v>0</v>
      </c>
      <c r="O74" s="42">
        <v>0</v>
      </c>
      <c r="P74" s="135">
        <f t="shared" si="2"/>
        <v>0</v>
      </c>
      <c r="Q74" s="135">
        <f t="shared" si="3"/>
        <v>0</v>
      </c>
      <c r="R74" s="136">
        <f t="shared" si="7"/>
        <v>110.40892193308551</v>
      </c>
      <c r="S74" s="136">
        <f t="shared" si="4"/>
        <v>110.40892193308551</v>
      </c>
      <c r="T74" s="135">
        <v>0</v>
      </c>
      <c r="U74" s="136"/>
      <c r="V74" s="136">
        <f t="shared" si="5"/>
        <v>110.40892193308551</v>
      </c>
      <c r="W74" s="16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</row>
    <row r="75" spans="2:44" s="132" customFormat="1" ht="70.150000000000006" customHeight="1">
      <c r="B75" s="333" t="s">
        <v>1399</v>
      </c>
      <c r="C75" s="334"/>
      <c r="D75" s="335"/>
      <c r="E75" s="135">
        <f t="shared" ref="E75:T75" si="17">SUM(E69:E74)</f>
        <v>2576</v>
      </c>
      <c r="F75" s="99">
        <f t="shared" si="17"/>
        <v>2538.2673819702604</v>
      </c>
      <c r="G75" s="136">
        <f t="shared" si="17"/>
        <v>5114.2673819702604</v>
      </c>
      <c r="H75" s="135">
        <f t="shared" si="17"/>
        <v>180</v>
      </c>
      <c r="I75" s="42">
        <f t="shared" si="17"/>
        <v>170</v>
      </c>
      <c r="J75" s="135">
        <f t="shared" si="17"/>
        <v>350</v>
      </c>
      <c r="K75" s="135">
        <f t="shared" si="17"/>
        <v>180</v>
      </c>
      <c r="L75" s="42">
        <f t="shared" si="17"/>
        <v>170</v>
      </c>
      <c r="M75" s="135">
        <f t="shared" si="17"/>
        <v>350</v>
      </c>
      <c r="N75" s="135">
        <f t="shared" si="17"/>
        <v>0</v>
      </c>
      <c r="O75" s="42">
        <f t="shared" si="17"/>
        <v>1700</v>
      </c>
      <c r="P75" s="135">
        <f t="shared" si="17"/>
        <v>1700</v>
      </c>
      <c r="Q75" s="135">
        <f t="shared" si="17"/>
        <v>2936</v>
      </c>
      <c r="R75" s="136">
        <f t="shared" si="17"/>
        <v>4578.2673819702604</v>
      </c>
      <c r="S75" s="136">
        <f t="shared" si="17"/>
        <v>7514.2673819702604</v>
      </c>
      <c r="T75" s="135">
        <f t="shared" si="17"/>
        <v>128</v>
      </c>
      <c r="U75" s="136"/>
      <c r="V75" s="136">
        <f>SUM(V69:V74)</f>
        <v>7642.2673819702604</v>
      </c>
      <c r="W75" s="16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</row>
    <row r="76" spans="2:44" s="132" customFormat="1" ht="70.150000000000006" customHeight="1">
      <c r="B76" s="135">
        <v>61</v>
      </c>
      <c r="C76" s="33">
        <v>273</v>
      </c>
      <c r="D76" s="143" t="s">
        <v>588</v>
      </c>
      <c r="E76" s="135">
        <v>0</v>
      </c>
      <c r="F76" s="99">
        <f>'नमुना नंबर आठ '!S67/1000*'नमुना नंबर आठ '!T67</f>
        <v>520.04832713754638</v>
      </c>
      <c r="G76" s="136">
        <f t="shared" si="6"/>
        <v>520.04832713754638</v>
      </c>
      <c r="H76" s="135">
        <v>0</v>
      </c>
      <c r="I76" s="42">
        <v>0</v>
      </c>
      <c r="J76" s="135">
        <f t="shared" si="0"/>
        <v>0</v>
      </c>
      <c r="K76" s="135">
        <v>0</v>
      </c>
      <c r="L76" s="42">
        <v>0</v>
      </c>
      <c r="M76" s="135">
        <f t="shared" si="1"/>
        <v>0</v>
      </c>
      <c r="N76" s="135">
        <v>0</v>
      </c>
      <c r="O76" s="42">
        <v>0</v>
      </c>
      <c r="P76" s="135">
        <f t="shared" si="2"/>
        <v>0</v>
      </c>
      <c r="Q76" s="135">
        <f t="shared" si="3"/>
        <v>0</v>
      </c>
      <c r="R76" s="136">
        <f t="shared" si="7"/>
        <v>520.04832713754638</v>
      </c>
      <c r="S76" s="136">
        <f t="shared" si="4"/>
        <v>520.04832713754638</v>
      </c>
      <c r="T76" s="135">
        <v>0</v>
      </c>
      <c r="U76" s="136"/>
      <c r="V76" s="136">
        <f t="shared" si="5"/>
        <v>520.04832713754638</v>
      </c>
      <c r="W76" s="16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</row>
    <row r="77" spans="2:44" s="132" customFormat="1" ht="70.150000000000006" customHeight="1">
      <c r="B77" s="135">
        <v>62</v>
      </c>
      <c r="C77" s="33">
        <v>589</v>
      </c>
      <c r="D77" s="143" t="s">
        <v>984</v>
      </c>
      <c r="E77" s="135">
        <v>0</v>
      </c>
      <c r="F77" s="99">
        <f>'नमुना नंबर आठ '!S68/1000*'नमुना नंबर आठ '!T68</f>
        <v>714.87685873605938</v>
      </c>
      <c r="G77" s="136">
        <f t="shared" si="6"/>
        <v>714.87685873605938</v>
      </c>
      <c r="H77" s="135">
        <v>0</v>
      </c>
      <c r="I77" s="42">
        <v>0</v>
      </c>
      <c r="J77" s="135">
        <f t="shared" si="0"/>
        <v>0</v>
      </c>
      <c r="K77" s="135">
        <v>0</v>
      </c>
      <c r="L77" s="42">
        <v>0</v>
      </c>
      <c r="M77" s="135">
        <f t="shared" si="1"/>
        <v>0</v>
      </c>
      <c r="N77" s="135">
        <v>0</v>
      </c>
      <c r="O77" s="42">
        <v>0</v>
      </c>
      <c r="P77" s="135">
        <f t="shared" si="2"/>
        <v>0</v>
      </c>
      <c r="Q77" s="135">
        <f t="shared" si="3"/>
        <v>0</v>
      </c>
      <c r="R77" s="136">
        <f t="shared" si="7"/>
        <v>714.87685873605938</v>
      </c>
      <c r="S77" s="136">
        <f t="shared" si="4"/>
        <v>714.87685873605938</v>
      </c>
      <c r="T77" s="135">
        <v>0</v>
      </c>
      <c r="U77" s="136"/>
      <c r="V77" s="136">
        <f t="shared" si="5"/>
        <v>714.87685873605938</v>
      </c>
      <c r="W77" s="16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</row>
    <row r="78" spans="2:44" s="132" customFormat="1" ht="70.150000000000006" customHeight="1">
      <c r="B78" s="135">
        <v>63</v>
      </c>
      <c r="C78" s="33">
        <v>8</v>
      </c>
      <c r="D78" s="143" t="s">
        <v>401</v>
      </c>
      <c r="E78" s="135">
        <v>0</v>
      </c>
      <c r="F78" s="99">
        <f>'नमुना नंबर आठ '!S69/1000*'नमुना नंबर आठ '!T69</f>
        <v>229.34131226765803</v>
      </c>
      <c r="G78" s="136">
        <f t="shared" si="6"/>
        <v>229.34131226765803</v>
      </c>
      <c r="H78" s="135">
        <v>0</v>
      </c>
      <c r="I78" s="42">
        <v>20</v>
      </c>
      <c r="J78" s="135">
        <f t="shared" si="0"/>
        <v>20</v>
      </c>
      <c r="K78" s="135">
        <v>0</v>
      </c>
      <c r="L78" s="42">
        <v>20</v>
      </c>
      <c r="M78" s="135">
        <f t="shared" si="1"/>
        <v>20</v>
      </c>
      <c r="N78" s="135">
        <v>0</v>
      </c>
      <c r="O78" s="42">
        <v>750</v>
      </c>
      <c r="P78" s="135">
        <f t="shared" si="2"/>
        <v>750</v>
      </c>
      <c r="Q78" s="135">
        <f t="shared" si="3"/>
        <v>0</v>
      </c>
      <c r="R78" s="136">
        <f t="shared" si="7"/>
        <v>1019.3413122676581</v>
      </c>
      <c r="S78" s="136">
        <f t="shared" si="4"/>
        <v>1019.3413122676581</v>
      </c>
      <c r="T78" s="135">
        <v>0</v>
      </c>
      <c r="U78" s="136"/>
      <c r="V78" s="136">
        <f t="shared" si="5"/>
        <v>1019.3413122676581</v>
      </c>
      <c r="W78" s="16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</row>
    <row r="79" spans="2:44" s="132" customFormat="1" ht="70.150000000000006" customHeight="1">
      <c r="B79" s="135">
        <v>64</v>
      </c>
      <c r="C79" s="33">
        <v>424</v>
      </c>
      <c r="D79" s="143" t="s">
        <v>688</v>
      </c>
      <c r="E79" s="135">
        <v>0</v>
      </c>
      <c r="F79" s="99">
        <f>'नमुना नंबर आठ '!S70/1000*'नमुना नंबर आठ '!T70</f>
        <v>245.72283457249065</v>
      </c>
      <c r="G79" s="136">
        <f t="shared" si="6"/>
        <v>245.72283457249065</v>
      </c>
      <c r="H79" s="135">
        <v>0</v>
      </c>
      <c r="I79" s="42">
        <v>20</v>
      </c>
      <c r="J79" s="135">
        <f t="shared" si="0"/>
        <v>20</v>
      </c>
      <c r="K79" s="135">
        <v>0</v>
      </c>
      <c r="L79" s="42">
        <v>20</v>
      </c>
      <c r="M79" s="135">
        <f t="shared" si="1"/>
        <v>20</v>
      </c>
      <c r="N79" s="135">
        <v>0</v>
      </c>
      <c r="O79" s="42">
        <v>750</v>
      </c>
      <c r="P79" s="135">
        <f t="shared" si="2"/>
        <v>750</v>
      </c>
      <c r="Q79" s="135">
        <f t="shared" si="3"/>
        <v>0</v>
      </c>
      <c r="R79" s="136">
        <f t="shared" si="7"/>
        <v>1035.7228345724907</v>
      </c>
      <c r="S79" s="136">
        <f t="shared" si="4"/>
        <v>1035.7228345724907</v>
      </c>
      <c r="T79" s="135">
        <v>0</v>
      </c>
      <c r="U79" s="136"/>
      <c r="V79" s="136">
        <f t="shared" si="5"/>
        <v>1035.7228345724907</v>
      </c>
      <c r="W79" s="16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</row>
    <row r="80" spans="2:44" s="132" customFormat="1" ht="70.150000000000006" customHeight="1">
      <c r="B80" s="135">
        <v>65</v>
      </c>
      <c r="C80" s="33">
        <v>425</v>
      </c>
      <c r="D80" s="143" t="s">
        <v>688</v>
      </c>
      <c r="E80" s="135">
        <v>0</v>
      </c>
      <c r="F80" s="99">
        <f>'नमुना नंबर आठ '!S71/1000*'नमुना नंबर आठ '!T71</f>
        <v>544.23057434944235</v>
      </c>
      <c r="G80" s="136">
        <f t="shared" si="6"/>
        <v>544.23057434944235</v>
      </c>
      <c r="H80" s="135">
        <v>0</v>
      </c>
      <c r="I80" s="42">
        <v>0</v>
      </c>
      <c r="J80" s="135">
        <f t="shared" si="0"/>
        <v>0</v>
      </c>
      <c r="K80" s="135">
        <v>0</v>
      </c>
      <c r="L80" s="42">
        <v>0</v>
      </c>
      <c r="M80" s="135">
        <f t="shared" si="1"/>
        <v>0</v>
      </c>
      <c r="N80" s="135">
        <v>0</v>
      </c>
      <c r="O80" s="42">
        <v>0</v>
      </c>
      <c r="P80" s="135">
        <f t="shared" si="2"/>
        <v>0</v>
      </c>
      <c r="Q80" s="135">
        <f t="shared" si="3"/>
        <v>0</v>
      </c>
      <c r="R80" s="136">
        <f t="shared" si="7"/>
        <v>544.23057434944235</v>
      </c>
      <c r="S80" s="136">
        <f t="shared" si="4"/>
        <v>544.23057434944235</v>
      </c>
      <c r="T80" s="135">
        <v>0</v>
      </c>
      <c r="U80" s="136"/>
      <c r="V80" s="136">
        <f t="shared" si="5"/>
        <v>544.23057434944235</v>
      </c>
      <c r="W80" s="16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</row>
    <row r="81" spans="2:44" s="132" customFormat="1" ht="70.150000000000006" customHeight="1">
      <c r="B81" s="135">
        <v>66</v>
      </c>
      <c r="C81" s="33">
        <v>381</v>
      </c>
      <c r="D81" s="143" t="s">
        <v>1358</v>
      </c>
      <c r="E81" s="135">
        <v>0</v>
      </c>
      <c r="F81" s="99">
        <f>'नमुना नंबर आठ '!S72/1000*'नमुना नंबर आठ '!T72</f>
        <v>358.05327323420073</v>
      </c>
      <c r="G81" s="136">
        <f t="shared" si="6"/>
        <v>358.05327323420073</v>
      </c>
      <c r="H81" s="135">
        <v>0</v>
      </c>
      <c r="I81" s="42">
        <v>30</v>
      </c>
      <c r="J81" s="135">
        <f t="shared" ref="J81:J155" si="18">I81+H81</f>
        <v>30</v>
      </c>
      <c r="K81" s="135">
        <v>0</v>
      </c>
      <c r="L81" s="42">
        <v>30</v>
      </c>
      <c r="M81" s="135">
        <f t="shared" ref="M81:M155" si="19">L81+K81</f>
        <v>30</v>
      </c>
      <c r="N81" s="135">
        <v>0</v>
      </c>
      <c r="O81" s="42">
        <v>200</v>
      </c>
      <c r="P81" s="135">
        <f t="shared" ref="P81:P155" si="20">O81+N81</f>
        <v>200</v>
      </c>
      <c r="Q81" s="135">
        <f t="shared" ref="Q81:Q155" si="21">N81+K81+H81+E81</f>
        <v>0</v>
      </c>
      <c r="R81" s="136">
        <f t="shared" si="7"/>
        <v>618.05327323420079</v>
      </c>
      <c r="S81" s="136">
        <f t="shared" ref="S81:S155" si="22">G81+J81+M81+P81</f>
        <v>618.05327323420079</v>
      </c>
      <c r="T81" s="135">
        <v>0</v>
      </c>
      <c r="U81" s="136"/>
      <c r="V81" s="136">
        <f t="shared" ref="V81:V155" si="23">G81+J81+M81+P81+T81</f>
        <v>618.05327323420079</v>
      </c>
      <c r="W81" s="16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</row>
    <row r="82" spans="2:44" s="132" customFormat="1" ht="70.150000000000006" customHeight="1">
      <c r="B82" s="333" t="s">
        <v>1399</v>
      </c>
      <c r="C82" s="334"/>
      <c r="D82" s="335"/>
      <c r="E82" s="135">
        <f t="shared" ref="E82:T82" si="24">SUM(E76:E81)</f>
        <v>0</v>
      </c>
      <c r="F82" s="99">
        <f t="shared" si="24"/>
        <v>2612.2731802973976</v>
      </c>
      <c r="G82" s="136">
        <f t="shared" si="24"/>
        <v>2612.2731802973976</v>
      </c>
      <c r="H82" s="135">
        <f t="shared" si="24"/>
        <v>0</v>
      </c>
      <c r="I82" s="42">
        <f t="shared" si="24"/>
        <v>70</v>
      </c>
      <c r="J82" s="135">
        <f t="shared" si="24"/>
        <v>70</v>
      </c>
      <c r="K82" s="135">
        <f t="shared" si="24"/>
        <v>0</v>
      </c>
      <c r="L82" s="42">
        <f t="shared" si="24"/>
        <v>70</v>
      </c>
      <c r="M82" s="135">
        <f t="shared" si="24"/>
        <v>70</v>
      </c>
      <c r="N82" s="135">
        <f t="shared" si="24"/>
        <v>0</v>
      </c>
      <c r="O82" s="42">
        <f t="shared" si="24"/>
        <v>1700</v>
      </c>
      <c r="P82" s="135">
        <f t="shared" si="24"/>
        <v>1700</v>
      </c>
      <c r="Q82" s="135">
        <f t="shared" si="24"/>
        <v>0</v>
      </c>
      <c r="R82" s="136">
        <f t="shared" si="24"/>
        <v>4452.2731802973976</v>
      </c>
      <c r="S82" s="136">
        <f t="shared" si="24"/>
        <v>4452.2731802973976</v>
      </c>
      <c r="T82" s="135">
        <f t="shared" si="24"/>
        <v>0</v>
      </c>
      <c r="U82" s="136"/>
      <c r="V82" s="136">
        <f>SUM(V76:V81)</f>
        <v>4452.2731802973976</v>
      </c>
      <c r="W82" s="16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</row>
    <row r="83" spans="2:44" s="132" customFormat="1" ht="70.150000000000006" customHeight="1">
      <c r="B83" s="135">
        <v>67</v>
      </c>
      <c r="C83" s="33" t="s">
        <v>1198</v>
      </c>
      <c r="D83" s="143" t="s">
        <v>541</v>
      </c>
      <c r="E83" s="135">
        <v>0</v>
      </c>
      <c r="F83" s="99">
        <f>'नमुना नंबर आठ '!S73/1000*'नमुना नंबर आठ '!T73</f>
        <v>253.52355947955397</v>
      </c>
      <c r="G83" s="136">
        <f t="shared" ref="G83:G156" si="25">F83+E83</f>
        <v>253.52355947955397</v>
      </c>
      <c r="H83" s="135">
        <v>0</v>
      </c>
      <c r="I83" s="42">
        <v>30</v>
      </c>
      <c r="J83" s="135">
        <f t="shared" si="18"/>
        <v>30</v>
      </c>
      <c r="K83" s="135">
        <v>0</v>
      </c>
      <c r="L83" s="42">
        <v>30</v>
      </c>
      <c r="M83" s="135">
        <f t="shared" si="19"/>
        <v>30</v>
      </c>
      <c r="N83" s="135">
        <v>0</v>
      </c>
      <c r="O83" s="42">
        <v>750</v>
      </c>
      <c r="P83" s="135">
        <f t="shared" si="20"/>
        <v>750</v>
      </c>
      <c r="Q83" s="135">
        <f t="shared" si="21"/>
        <v>0</v>
      </c>
      <c r="R83" s="136">
        <f t="shared" ref="R83:R156" si="26">F83+I83+L83+O83</f>
        <v>1063.523559479554</v>
      </c>
      <c r="S83" s="136">
        <f t="shared" si="22"/>
        <v>1063.523559479554</v>
      </c>
      <c r="T83" s="135">
        <v>0</v>
      </c>
      <c r="U83" s="136"/>
      <c r="V83" s="136">
        <f t="shared" si="23"/>
        <v>1063.523559479554</v>
      </c>
      <c r="W83" s="16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</row>
    <row r="84" spans="2:44" s="132" customFormat="1" ht="70.150000000000006" customHeight="1">
      <c r="B84" s="135">
        <v>68</v>
      </c>
      <c r="C84" s="33">
        <v>303</v>
      </c>
      <c r="D84" s="143" t="s">
        <v>604</v>
      </c>
      <c r="E84" s="135">
        <v>66</v>
      </c>
      <c r="F84" s="99">
        <f>'नमुना नंबर आठ '!S74/1000*'नमुना नंबर आठ '!T74</f>
        <v>33.011152000000003</v>
      </c>
      <c r="G84" s="136">
        <f t="shared" si="25"/>
        <v>99.01115200000001</v>
      </c>
      <c r="H84" s="135">
        <v>0</v>
      </c>
      <c r="I84" s="42">
        <v>0</v>
      </c>
      <c r="J84" s="135">
        <f t="shared" si="18"/>
        <v>0</v>
      </c>
      <c r="K84" s="135">
        <v>0</v>
      </c>
      <c r="L84" s="42">
        <v>0</v>
      </c>
      <c r="M84" s="135">
        <f t="shared" si="19"/>
        <v>0</v>
      </c>
      <c r="N84" s="135">
        <v>0</v>
      </c>
      <c r="O84" s="42">
        <v>0</v>
      </c>
      <c r="P84" s="135">
        <f t="shared" si="20"/>
        <v>0</v>
      </c>
      <c r="Q84" s="135">
        <f t="shared" si="21"/>
        <v>66</v>
      </c>
      <c r="R84" s="136">
        <f t="shared" si="26"/>
        <v>33.011152000000003</v>
      </c>
      <c r="S84" s="136">
        <f t="shared" si="22"/>
        <v>99.01115200000001</v>
      </c>
      <c r="T84" s="135">
        <v>3</v>
      </c>
      <c r="U84" s="136"/>
      <c r="V84" s="136">
        <f t="shared" si="23"/>
        <v>102.01115200000001</v>
      </c>
      <c r="W84" s="16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</row>
    <row r="85" spans="2:44" s="132" customFormat="1" ht="70.150000000000006" customHeight="1">
      <c r="B85" s="135">
        <v>69</v>
      </c>
      <c r="C85" s="33" t="s">
        <v>1111</v>
      </c>
      <c r="D85" s="143" t="s">
        <v>1256</v>
      </c>
      <c r="E85" s="135">
        <v>0</v>
      </c>
      <c r="F85" s="99">
        <f>'नमुना नंबर आठ '!S75/1000*'नमुना नंबर आठ '!T75</f>
        <v>313.17616171003715</v>
      </c>
      <c r="G85" s="136">
        <f t="shared" si="25"/>
        <v>313.17616171003715</v>
      </c>
      <c r="H85" s="135">
        <v>0</v>
      </c>
      <c r="I85" s="42">
        <v>30</v>
      </c>
      <c r="J85" s="135">
        <f t="shared" si="18"/>
        <v>30</v>
      </c>
      <c r="K85" s="135">
        <v>0</v>
      </c>
      <c r="L85" s="42">
        <v>30</v>
      </c>
      <c r="M85" s="135">
        <f t="shared" si="19"/>
        <v>30</v>
      </c>
      <c r="N85" s="135">
        <v>0</v>
      </c>
      <c r="O85" s="42">
        <v>200</v>
      </c>
      <c r="P85" s="135">
        <f t="shared" si="20"/>
        <v>200</v>
      </c>
      <c r="Q85" s="135">
        <f t="shared" si="21"/>
        <v>0</v>
      </c>
      <c r="R85" s="136">
        <f t="shared" si="26"/>
        <v>573.17616171003715</v>
      </c>
      <c r="S85" s="136">
        <f t="shared" si="22"/>
        <v>573.17616171003715</v>
      </c>
      <c r="T85" s="135">
        <v>0</v>
      </c>
      <c r="U85" s="136"/>
      <c r="V85" s="136">
        <f t="shared" si="23"/>
        <v>573.17616171003715</v>
      </c>
      <c r="W85" s="16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</row>
    <row r="86" spans="2:44" s="132" customFormat="1" ht="70.150000000000006" customHeight="1">
      <c r="B86" s="135">
        <v>70</v>
      </c>
      <c r="C86" s="33">
        <v>363</v>
      </c>
      <c r="D86" s="143" t="s">
        <v>645</v>
      </c>
      <c r="E86" s="135">
        <v>0</v>
      </c>
      <c r="F86" s="99">
        <f>'नमुना नंबर आठ '!S76/1000*'नमुना नंबर आठ '!T76</f>
        <v>421.23914498141272</v>
      </c>
      <c r="G86" s="136">
        <f t="shared" si="25"/>
        <v>421.23914498141272</v>
      </c>
      <c r="H86" s="135">
        <v>0</v>
      </c>
      <c r="I86" s="42">
        <v>0</v>
      </c>
      <c r="J86" s="135">
        <f t="shared" si="18"/>
        <v>0</v>
      </c>
      <c r="K86" s="135">
        <v>0</v>
      </c>
      <c r="L86" s="42">
        <v>0</v>
      </c>
      <c r="M86" s="135">
        <f t="shared" si="19"/>
        <v>0</v>
      </c>
      <c r="N86" s="135">
        <v>0</v>
      </c>
      <c r="O86" s="42">
        <v>0</v>
      </c>
      <c r="P86" s="135">
        <f t="shared" si="20"/>
        <v>0</v>
      </c>
      <c r="Q86" s="135">
        <f t="shared" si="21"/>
        <v>0</v>
      </c>
      <c r="R86" s="136">
        <f t="shared" si="26"/>
        <v>421.23914498141272</v>
      </c>
      <c r="S86" s="136">
        <f t="shared" si="22"/>
        <v>421.23914498141272</v>
      </c>
      <c r="T86" s="135">
        <v>0</v>
      </c>
      <c r="U86" s="136"/>
      <c r="V86" s="136">
        <f t="shared" si="23"/>
        <v>421.23914498141272</v>
      </c>
      <c r="W86" s="16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</row>
    <row r="87" spans="2:44" s="132" customFormat="1" ht="70.150000000000006" customHeight="1">
      <c r="B87" s="135">
        <v>71</v>
      </c>
      <c r="C87" s="33">
        <v>542</v>
      </c>
      <c r="D87" s="143" t="s">
        <v>766</v>
      </c>
      <c r="E87" s="135">
        <v>0</v>
      </c>
      <c r="F87" s="99">
        <f>'नमुना नंबर आठ '!S77/1000*'नमुना नंबर आठ '!T77</f>
        <v>249.52215613382901</v>
      </c>
      <c r="G87" s="136">
        <f t="shared" si="25"/>
        <v>249.52215613382901</v>
      </c>
      <c r="H87" s="135">
        <v>0</v>
      </c>
      <c r="I87" s="42">
        <v>30</v>
      </c>
      <c r="J87" s="135">
        <f t="shared" si="18"/>
        <v>30</v>
      </c>
      <c r="K87" s="135">
        <v>0</v>
      </c>
      <c r="L87" s="42">
        <v>30</v>
      </c>
      <c r="M87" s="135">
        <f t="shared" si="19"/>
        <v>30</v>
      </c>
      <c r="N87" s="135">
        <v>0</v>
      </c>
      <c r="O87" s="42">
        <v>750</v>
      </c>
      <c r="P87" s="135">
        <f t="shared" si="20"/>
        <v>750</v>
      </c>
      <c r="Q87" s="135">
        <f t="shared" si="21"/>
        <v>0</v>
      </c>
      <c r="R87" s="136">
        <f t="shared" si="26"/>
        <v>1059.522156133829</v>
      </c>
      <c r="S87" s="136">
        <f t="shared" si="22"/>
        <v>1059.522156133829</v>
      </c>
      <c r="T87" s="135">
        <v>0</v>
      </c>
      <c r="U87" s="136"/>
      <c r="V87" s="136">
        <f t="shared" si="23"/>
        <v>1059.522156133829</v>
      </c>
      <c r="W87" s="16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</row>
    <row r="88" spans="2:44" s="132" customFormat="1" ht="70.150000000000006" customHeight="1">
      <c r="B88" s="135">
        <v>72</v>
      </c>
      <c r="C88" s="33">
        <v>218</v>
      </c>
      <c r="D88" s="143" t="s">
        <v>550</v>
      </c>
      <c r="E88" s="135">
        <v>0</v>
      </c>
      <c r="F88" s="99">
        <f>'नमुना नंबर आठ '!S78/1000*'नमुना नंबर आठ '!T78</f>
        <v>1332.1940520446099</v>
      </c>
      <c r="G88" s="136">
        <f t="shared" si="25"/>
        <v>1332.1940520446099</v>
      </c>
      <c r="H88" s="135">
        <v>0</v>
      </c>
      <c r="I88" s="42">
        <v>30</v>
      </c>
      <c r="J88" s="135">
        <f t="shared" si="18"/>
        <v>30</v>
      </c>
      <c r="K88" s="135">
        <v>0</v>
      </c>
      <c r="L88" s="42">
        <v>30</v>
      </c>
      <c r="M88" s="135">
        <f t="shared" si="19"/>
        <v>30</v>
      </c>
      <c r="N88" s="135">
        <v>0</v>
      </c>
      <c r="O88" s="42">
        <v>750</v>
      </c>
      <c r="P88" s="135">
        <f t="shared" si="20"/>
        <v>750</v>
      </c>
      <c r="Q88" s="135">
        <f t="shared" si="21"/>
        <v>0</v>
      </c>
      <c r="R88" s="136">
        <f t="shared" si="26"/>
        <v>2142.1940520446096</v>
      </c>
      <c r="S88" s="136">
        <f t="shared" si="22"/>
        <v>2142.1940520446096</v>
      </c>
      <c r="T88" s="135">
        <v>0</v>
      </c>
      <c r="U88" s="136"/>
      <c r="V88" s="136">
        <f t="shared" si="23"/>
        <v>2142.1940520446096</v>
      </c>
      <c r="W88" s="16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</row>
    <row r="89" spans="2:44" s="132" customFormat="1" ht="70.150000000000006" customHeight="1">
      <c r="B89" s="333" t="s">
        <v>1399</v>
      </c>
      <c r="C89" s="334"/>
      <c r="D89" s="335"/>
      <c r="E89" s="135">
        <f t="shared" ref="E89:T89" si="27">SUM(E83:E88)</f>
        <v>66</v>
      </c>
      <c r="F89" s="99">
        <f t="shared" si="27"/>
        <v>2602.6662263494427</v>
      </c>
      <c r="G89" s="136">
        <f t="shared" si="27"/>
        <v>2668.6662263494427</v>
      </c>
      <c r="H89" s="135">
        <f t="shared" si="27"/>
        <v>0</v>
      </c>
      <c r="I89" s="42">
        <f t="shared" si="27"/>
        <v>120</v>
      </c>
      <c r="J89" s="135">
        <f t="shared" si="27"/>
        <v>120</v>
      </c>
      <c r="K89" s="135">
        <f t="shared" si="27"/>
        <v>0</v>
      </c>
      <c r="L89" s="42">
        <f t="shared" si="27"/>
        <v>120</v>
      </c>
      <c r="M89" s="135">
        <f t="shared" si="27"/>
        <v>120</v>
      </c>
      <c r="N89" s="135">
        <f t="shared" si="27"/>
        <v>0</v>
      </c>
      <c r="O89" s="42">
        <f t="shared" si="27"/>
        <v>2450</v>
      </c>
      <c r="P89" s="135">
        <f t="shared" si="27"/>
        <v>2450</v>
      </c>
      <c r="Q89" s="135">
        <f t="shared" si="27"/>
        <v>66</v>
      </c>
      <c r="R89" s="136">
        <f t="shared" si="27"/>
        <v>5292.6662263494427</v>
      </c>
      <c r="S89" s="136">
        <f t="shared" si="27"/>
        <v>5358.6662263494427</v>
      </c>
      <c r="T89" s="135">
        <f t="shared" si="27"/>
        <v>3</v>
      </c>
      <c r="U89" s="136"/>
      <c r="V89" s="136">
        <f>SUM(V83:V88)</f>
        <v>5361.6662263494427</v>
      </c>
      <c r="W89" s="16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</row>
    <row r="90" spans="2:44" s="132" customFormat="1" ht="70.150000000000006" customHeight="1">
      <c r="B90" s="135">
        <v>73</v>
      </c>
      <c r="C90" s="33">
        <v>562</v>
      </c>
      <c r="D90" s="143" t="s">
        <v>1359</v>
      </c>
      <c r="E90" s="135">
        <v>0</v>
      </c>
      <c r="F90" s="99">
        <f>'नमुना नंबर आठ '!S79/1000*'नमुना नंबर आठ '!T79</f>
        <v>518.74820631970249</v>
      </c>
      <c r="G90" s="136">
        <f t="shared" si="25"/>
        <v>518.74820631970249</v>
      </c>
      <c r="H90" s="135">
        <v>0</v>
      </c>
      <c r="I90" s="42">
        <v>0</v>
      </c>
      <c r="J90" s="135">
        <f t="shared" si="18"/>
        <v>0</v>
      </c>
      <c r="K90" s="135">
        <v>0</v>
      </c>
      <c r="L90" s="42">
        <v>0</v>
      </c>
      <c r="M90" s="135">
        <f t="shared" si="19"/>
        <v>0</v>
      </c>
      <c r="N90" s="135">
        <v>0</v>
      </c>
      <c r="O90" s="42">
        <v>0</v>
      </c>
      <c r="P90" s="135">
        <f t="shared" si="20"/>
        <v>0</v>
      </c>
      <c r="Q90" s="135">
        <f t="shared" si="21"/>
        <v>0</v>
      </c>
      <c r="R90" s="136">
        <f t="shared" si="26"/>
        <v>518.74820631970249</v>
      </c>
      <c r="S90" s="136">
        <f t="shared" si="22"/>
        <v>518.74820631970249</v>
      </c>
      <c r="T90" s="135">
        <v>0</v>
      </c>
      <c r="U90" s="136"/>
      <c r="V90" s="136">
        <f t="shared" si="23"/>
        <v>518.74820631970249</v>
      </c>
      <c r="W90" s="16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</row>
    <row r="91" spans="2:44" s="132" customFormat="1" ht="70.150000000000006" customHeight="1">
      <c r="B91" s="135">
        <v>74</v>
      </c>
      <c r="C91" s="33" t="s">
        <v>864</v>
      </c>
      <c r="D91" s="143" t="s">
        <v>1360</v>
      </c>
      <c r="E91" s="135">
        <v>790</v>
      </c>
      <c r="F91" s="99">
        <f>'नमुना नंबर आठ '!S80/1000*'नमुना नंबर आठ '!T80</f>
        <v>790.47345724907063</v>
      </c>
      <c r="G91" s="136">
        <f t="shared" si="25"/>
        <v>1580.4734572490706</v>
      </c>
      <c r="H91" s="135">
        <v>40</v>
      </c>
      <c r="I91" s="42">
        <v>40</v>
      </c>
      <c r="J91" s="135">
        <f t="shared" si="18"/>
        <v>80</v>
      </c>
      <c r="K91" s="135">
        <v>40</v>
      </c>
      <c r="L91" s="42">
        <v>40</v>
      </c>
      <c r="M91" s="135">
        <f t="shared" si="19"/>
        <v>80</v>
      </c>
      <c r="N91" s="135">
        <v>750</v>
      </c>
      <c r="O91" s="42">
        <v>750</v>
      </c>
      <c r="P91" s="135">
        <f t="shared" si="20"/>
        <v>1500</v>
      </c>
      <c r="Q91" s="135">
        <f t="shared" si="21"/>
        <v>1620</v>
      </c>
      <c r="R91" s="136">
        <f t="shared" si="26"/>
        <v>1620.4734572490706</v>
      </c>
      <c r="S91" s="136">
        <f t="shared" si="22"/>
        <v>3240.4734572490706</v>
      </c>
      <c r="T91" s="135">
        <v>39</v>
      </c>
      <c r="U91" s="136"/>
      <c r="V91" s="136">
        <f t="shared" si="23"/>
        <v>3279.4734572490706</v>
      </c>
      <c r="W91" s="16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</row>
    <row r="92" spans="2:44" s="132" customFormat="1" ht="70.150000000000006" customHeight="1">
      <c r="B92" s="135">
        <v>75</v>
      </c>
      <c r="C92" s="33" t="s">
        <v>995</v>
      </c>
      <c r="D92" s="143" t="s">
        <v>1361</v>
      </c>
      <c r="E92" s="135">
        <v>0</v>
      </c>
      <c r="F92" s="99">
        <f>'नमुना नंबर आठ '!S81/1000*'नमुना नंबर आठ '!T81</f>
        <v>133.67258364312269</v>
      </c>
      <c r="G92" s="136">
        <f t="shared" si="25"/>
        <v>133.67258364312269</v>
      </c>
      <c r="H92" s="135">
        <v>0</v>
      </c>
      <c r="I92" s="42">
        <v>20</v>
      </c>
      <c r="J92" s="135">
        <f t="shared" si="18"/>
        <v>20</v>
      </c>
      <c r="K92" s="135">
        <v>0</v>
      </c>
      <c r="L92" s="42">
        <v>20</v>
      </c>
      <c r="M92" s="135">
        <f t="shared" si="19"/>
        <v>20</v>
      </c>
      <c r="N92" s="135">
        <v>0</v>
      </c>
      <c r="O92" s="42">
        <v>200</v>
      </c>
      <c r="P92" s="135">
        <f t="shared" si="20"/>
        <v>200</v>
      </c>
      <c r="Q92" s="135">
        <f t="shared" si="21"/>
        <v>0</v>
      </c>
      <c r="R92" s="136">
        <f t="shared" si="26"/>
        <v>373.67258364312272</v>
      </c>
      <c r="S92" s="136">
        <f t="shared" si="22"/>
        <v>373.67258364312272</v>
      </c>
      <c r="T92" s="135">
        <v>0</v>
      </c>
      <c r="U92" s="136"/>
      <c r="V92" s="136">
        <f t="shared" si="23"/>
        <v>373.67258364312272</v>
      </c>
      <c r="W92" s="16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</row>
    <row r="93" spans="2:44" s="132" customFormat="1" ht="70.150000000000006" customHeight="1">
      <c r="B93" s="135">
        <v>76</v>
      </c>
      <c r="C93" s="33">
        <v>86</v>
      </c>
      <c r="D93" s="143" t="s">
        <v>793</v>
      </c>
      <c r="E93" s="135">
        <v>0</v>
      </c>
      <c r="F93" s="99">
        <f>'नमुना नंबर आठ '!S82/1000*'नमुना नंबर आठ '!T82</f>
        <v>555.48384758364318</v>
      </c>
      <c r="G93" s="136">
        <f t="shared" si="25"/>
        <v>555.48384758364318</v>
      </c>
      <c r="H93" s="135">
        <v>0</v>
      </c>
      <c r="I93" s="42">
        <v>30</v>
      </c>
      <c r="J93" s="135">
        <f t="shared" si="18"/>
        <v>30</v>
      </c>
      <c r="K93" s="135">
        <v>0</v>
      </c>
      <c r="L93" s="42">
        <v>30</v>
      </c>
      <c r="M93" s="135">
        <f t="shared" si="19"/>
        <v>30</v>
      </c>
      <c r="N93" s="135">
        <v>0</v>
      </c>
      <c r="O93" s="42">
        <v>750</v>
      </c>
      <c r="P93" s="135">
        <f t="shared" si="20"/>
        <v>750</v>
      </c>
      <c r="Q93" s="135">
        <f t="shared" si="21"/>
        <v>0</v>
      </c>
      <c r="R93" s="136">
        <f t="shared" si="26"/>
        <v>1365.4838475836432</v>
      </c>
      <c r="S93" s="136">
        <f t="shared" si="22"/>
        <v>1365.4838475836432</v>
      </c>
      <c r="T93" s="135">
        <v>0</v>
      </c>
      <c r="U93" s="136"/>
      <c r="V93" s="136">
        <f t="shared" si="23"/>
        <v>1365.4838475836432</v>
      </c>
      <c r="W93" s="16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</row>
    <row r="94" spans="2:44" s="132" customFormat="1" ht="70.150000000000006" customHeight="1">
      <c r="B94" s="135">
        <v>77</v>
      </c>
      <c r="C94" s="33">
        <v>374</v>
      </c>
      <c r="D94" s="143" t="s">
        <v>653</v>
      </c>
      <c r="E94" s="135">
        <v>0</v>
      </c>
      <c r="F94" s="99">
        <f>'नमुना नंबर आठ '!S83/1000*'नमुना नंबर आठ '!T83</f>
        <v>250.38855250929367</v>
      </c>
      <c r="G94" s="136">
        <f t="shared" si="25"/>
        <v>250.38855250929367</v>
      </c>
      <c r="H94" s="135">
        <v>0</v>
      </c>
      <c r="I94" s="42">
        <v>30</v>
      </c>
      <c r="J94" s="135">
        <f t="shared" si="18"/>
        <v>30</v>
      </c>
      <c r="K94" s="135">
        <v>0</v>
      </c>
      <c r="L94" s="42">
        <v>30</v>
      </c>
      <c r="M94" s="135">
        <f t="shared" si="19"/>
        <v>30</v>
      </c>
      <c r="N94" s="135">
        <v>0</v>
      </c>
      <c r="O94" s="42">
        <v>200</v>
      </c>
      <c r="P94" s="135">
        <f t="shared" si="20"/>
        <v>200</v>
      </c>
      <c r="Q94" s="135">
        <f t="shared" si="21"/>
        <v>0</v>
      </c>
      <c r="R94" s="136">
        <f t="shared" si="26"/>
        <v>510.38855250929367</v>
      </c>
      <c r="S94" s="136">
        <f t="shared" si="22"/>
        <v>510.38855250929367</v>
      </c>
      <c r="T94" s="135">
        <v>0</v>
      </c>
      <c r="U94" s="136"/>
      <c r="V94" s="136">
        <f t="shared" si="23"/>
        <v>510.38855250929367</v>
      </c>
      <c r="W94" s="16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</row>
    <row r="95" spans="2:44" s="132" customFormat="1" ht="70.150000000000006" customHeight="1">
      <c r="B95" s="135">
        <v>78</v>
      </c>
      <c r="C95" s="33">
        <v>66</v>
      </c>
      <c r="D95" s="143" t="s">
        <v>467</v>
      </c>
      <c r="E95" s="135">
        <v>0</v>
      </c>
      <c r="F95" s="99">
        <f>'नमुना नंबर आठ '!S84/1000*'नमुना नंबर आठ '!T84</f>
        <v>589.14953531598508</v>
      </c>
      <c r="G95" s="136">
        <f t="shared" si="25"/>
        <v>589.14953531598508</v>
      </c>
      <c r="H95" s="135">
        <v>40</v>
      </c>
      <c r="I95" s="42">
        <v>40</v>
      </c>
      <c r="J95" s="135">
        <f t="shared" si="18"/>
        <v>80</v>
      </c>
      <c r="K95" s="135">
        <v>80</v>
      </c>
      <c r="L95" s="42">
        <v>40</v>
      </c>
      <c r="M95" s="135">
        <f t="shared" si="19"/>
        <v>120</v>
      </c>
      <c r="N95" s="135">
        <v>0</v>
      </c>
      <c r="O95" s="42">
        <v>1500</v>
      </c>
      <c r="P95" s="135">
        <f t="shared" si="20"/>
        <v>1500</v>
      </c>
      <c r="Q95" s="135">
        <f t="shared" si="21"/>
        <v>120</v>
      </c>
      <c r="R95" s="136">
        <f t="shared" si="26"/>
        <v>2169.1495353159853</v>
      </c>
      <c r="S95" s="136">
        <f t="shared" si="22"/>
        <v>2289.1495353159853</v>
      </c>
      <c r="T95" s="135">
        <v>0</v>
      </c>
      <c r="U95" s="136"/>
      <c r="V95" s="136">
        <f t="shared" si="23"/>
        <v>2289.1495353159853</v>
      </c>
      <c r="W95" s="16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</row>
    <row r="96" spans="2:44" s="132" customFormat="1" ht="70.150000000000006" customHeight="1">
      <c r="B96" s="333" t="s">
        <v>1399</v>
      </c>
      <c r="C96" s="334"/>
      <c r="D96" s="335"/>
      <c r="E96" s="135">
        <f t="shared" ref="E96:T96" si="28">SUM(E90:E95)</f>
        <v>790</v>
      </c>
      <c r="F96" s="99">
        <f t="shared" si="28"/>
        <v>2837.9161826208174</v>
      </c>
      <c r="G96" s="136">
        <f t="shared" si="28"/>
        <v>3627.9161826208183</v>
      </c>
      <c r="H96" s="135">
        <f t="shared" si="28"/>
        <v>80</v>
      </c>
      <c r="I96" s="42">
        <f t="shared" si="28"/>
        <v>160</v>
      </c>
      <c r="J96" s="135">
        <f t="shared" si="28"/>
        <v>240</v>
      </c>
      <c r="K96" s="135">
        <f t="shared" si="28"/>
        <v>120</v>
      </c>
      <c r="L96" s="42">
        <f t="shared" si="28"/>
        <v>160</v>
      </c>
      <c r="M96" s="135">
        <f t="shared" si="28"/>
        <v>280</v>
      </c>
      <c r="N96" s="135">
        <f t="shared" si="28"/>
        <v>750</v>
      </c>
      <c r="O96" s="42">
        <f t="shared" si="28"/>
        <v>3400</v>
      </c>
      <c r="P96" s="135">
        <f t="shared" si="28"/>
        <v>4150</v>
      </c>
      <c r="Q96" s="135">
        <f t="shared" si="28"/>
        <v>1740</v>
      </c>
      <c r="R96" s="136">
        <f t="shared" si="28"/>
        <v>6557.9161826208183</v>
      </c>
      <c r="S96" s="136">
        <f t="shared" si="28"/>
        <v>8297.9161826208183</v>
      </c>
      <c r="T96" s="135">
        <f t="shared" si="28"/>
        <v>39</v>
      </c>
      <c r="U96" s="136"/>
      <c r="V96" s="136">
        <f>SUM(V90:V95)</f>
        <v>8336.9161826208183</v>
      </c>
      <c r="W96" s="16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</row>
    <row r="97" spans="2:44" s="132" customFormat="1" ht="70.150000000000006" customHeight="1">
      <c r="B97" s="135">
        <v>79</v>
      </c>
      <c r="C97" s="33">
        <v>454</v>
      </c>
      <c r="D97" s="143" t="s">
        <v>776</v>
      </c>
      <c r="E97" s="135">
        <v>246</v>
      </c>
      <c r="F97" s="99">
        <f>'नमुना नंबर आठ '!S85/1000*'नमुना नंबर आठ '!T85</f>
        <v>245.72283457249065</v>
      </c>
      <c r="G97" s="136">
        <f t="shared" si="25"/>
        <v>491.72283457249068</v>
      </c>
      <c r="H97" s="135">
        <v>20</v>
      </c>
      <c r="I97" s="42">
        <v>20</v>
      </c>
      <c r="J97" s="135">
        <f t="shared" si="18"/>
        <v>40</v>
      </c>
      <c r="K97" s="135">
        <v>20</v>
      </c>
      <c r="L97" s="42">
        <v>20</v>
      </c>
      <c r="M97" s="135">
        <f t="shared" si="19"/>
        <v>40</v>
      </c>
      <c r="N97" s="135">
        <v>200</v>
      </c>
      <c r="O97" s="42">
        <v>200</v>
      </c>
      <c r="P97" s="135">
        <f t="shared" si="20"/>
        <v>400</v>
      </c>
      <c r="Q97" s="135">
        <f t="shared" si="21"/>
        <v>486</v>
      </c>
      <c r="R97" s="136">
        <f t="shared" si="26"/>
        <v>485.72283457249068</v>
      </c>
      <c r="S97" s="136">
        <f t="shared" si="22"/>
        <v>971.72283457249068</v>
      </c>
      <c r="T97" s="135">
        <v>12</v>
      </c>
      <c r="U97" s="136"/>
      <c r="V97" s="136">
        <f t="shared" si="23"/>
        <v>983.72283457249068</v>
      </c>
      <c r="W97" s="16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</row>
    <row r="98" spans="2:44" s="132" customFormat="1" ht="70.150000000000006" customHeight="1">
      <c r="B98" s="135">
        <v>80</v>
      </c>
      <c r="C98" s="33">
        <v>409</v>
      </c>
      <c r="D98" s="143" t="s">
        <v>677</v>
      </c>
      <c r="E98" s="135">
        <v>2556</v>
      </c>
      <c r="F98" s="99">
        <f>'नमुना नंबर आठ '!S86/1000*'नमुना नंबर आठ '!T86</f>
        <v>897.08336431226769</v>
      </c>
      <c r="G98" s="136">
        <f t="shared" si="25"/>
        <v>3453.0833643122678</v>
      </c>
      <c r="H98" s="135">
        <v>100</v>
      </c>
      <c r="I98" s="42">
        <v>30</v>
      </c>
      <c r="J98" s="135">
        <f t="shared" si="18"/>
        <v>130</v>
      </c>
      <c r="K98" s="135">
        <v>100</v>
      </c>
      <c r="L98" s="42">
        <v>30</v>
      </c>
      <c r="M98" s="135">
        <f t="shared" si="19"/>
        <v>130</v>
      </c>
      <c r="N98" s="135">
        <v>600</v>
      </c>
      <c r="O98" s="42">
        <v>200</v>
      </c>
      <c r="P98" s="135">
        <f t="shared" si="20"/>
        <v>800</v>
      </c>
      <c r="Q98" s="135">
        <f t="shared" si="21"/>
        <v>3356</v>
      </c>
      <c r="R98" s="136">
        <f t="shared" si="26"/>
        <v>1157.0833643122678</v>
      </c>
      <c r="S98" s="136">
        <f t="shared" si="22"/>
        <v>4513.0833643122678</v>
      </c>
      <c r="T98" s="135">
        <v>127</v>
      </c>
      <c r="U98" s="136"/>
      <c r="V98" s="136">
        <f t="shared" si="23"/>
        <v>4640.0833643122678</v>
      </c>
      <c r="W98" s="16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</row>
    <row r="99" spans="2:44" s="132" customFormat="1" ht="70.150000000000006" customHeight="1">
      <c r="B99" s="135">
        <v>81</v>
      </c>
      <c r="C99" s="33">
        <v>83</v>
      </c>
      <c r="D99" s="143" t="s">
        <v>471</v>
      </c>
      <c r="E99" s="135">
        <v>0</v>
      </c>
      <c r="F99" s="99">
        <f>'नमुना नंबर आठ '!S87/1000*'नमुना नंबर आठ '!T87</f>
        <v>789.82339684014869</v>
      </c>
      <c r="G99" s="136">
        <f t="shared" si="25"/>
        <v>789.82339684014869</v>
      </c>
      <c r="H99" s="135">
        <v>0</v>
      </c>
      <c r="I99" s="42">
        <v>30</v>
      </c>
      <c r="J99" s="135">
        <f t="shared" si="18"/>
        <v>30</v>
      </c>
      <c r="K99" s="135">
        <v>0</v>
      </c>
      <c r="L99" s="42">
        <v>30</v>
      </c>
      <c r="M99" s="135">
        <f t="shared" si="19"/>
        <v>30</v>
      </c>
      <c r="N99" s="135">
        <v>0</v>
      </c>
      <c r="O99" s="42">
        <v>750</v>
      </c>
      <c r="P99" s="135">
        <f t="shared" si="20"/>
        <v>750</v>
      </c>
      <c r="Q99" s="135">
        <f t="shared" si="21"/>
        <v>0</v>
      </c>
      <c r="R99" s="136">
        <f t="shared" si="26"/>
        <v>1599.8233968401487</v>
      </c>
      <c r="S99" s="136">
        <f t="shared" si="22"/>
        <v>1599.8233968401487</v>
      </c>
      <c r="T99" s="135">
        <v>0</v>
      </c>
      <c r="U99" s="136"/>
      <c r="V99" s="136">
        <f t="shared" si="23"/>
        <v>1599.8233968401487</v>
      </c>
      <c r="W99" s="16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</row>
    <row r="100" spans="2:44" s="132" customFormat="1" ht="70.150000000000006" customHeight="1">
      <c r="B100" s="135">
        <v>82</v>
      </c>
      <c r="C100" s="33">
        <v>185</v>
      </c>
      <c r="D100" s="143" t="s">
        <v>893</v>
      </c>
      <c r="E100" s="135">
        <v>0</v>
      </c>
      <c r="F100" s="99">
        <f>'नमुना नंबर आठ '!S88/1000*'नमुना नंबर आठ '!T88</f>
        <v>183.42848977695166</v>
      </c>
      <c r="G100" s="136">
        <f t="shared" si="25"/>
        <v>183.42848977695166</v>
      </c>
      <c r="H100" s="135">
        <v>0</v>
      </c>
      <c r="I100" s="42">
        <v>20</v>
      </c>
      <c r="J100" s="135">
        <f t="shared" si="18"/>
        <v>20</v>
      </c>
      <c r="K100" s="135">
        <v>0</v>
      </c>
      <c r="L100" s="42">
        <v>20</v>
      </c>
      <c r="M100" s="135">
        <f t="shared" si="19"/>
        <v>20</v>
      </c>
      <c r="N100" s="135">
        <v>0</v>
      </c>
      <c r="O100" s="42">
        <v>750</v>
      </c>
      <c r="P100" s="135">
        <f t="shared" si="20"/>
        <v>750</v>
      </c>
      <c r="Q100" s="135">
        <f t="shared" si="21"/>
        <v>0</v>
      </c>
      <c r="R100" s="136">
        <f t="shared" si="26"/>
        <v>973.42848977695166</v>
      </c>
      <c r="S100" s="136">
        <f t="shared" si="22"/>
        <v>973.42848977695166</v>
      </c>
      <c r="T100" s="135">
        <v>0</v>
      </c>
      <c r="U100" s="136"/>
      <c r="V100" s="136">
        <f t="shared" si="23"/>
        <v>973.42848977695166</v>
      </c>
      <c r="W100" s="16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</row>
    <row r="101" spans="2:44" s="132" customFormat="1" ht="70.150000000000006" customHeight="1">
      <c r="B101" s="135">
        <v>83</v>
      </c>
      <c r="C101" s="33">
        <v>197</v>
      </c>
      <c r="D101" s="143" t="s">
        <v>1305</v>
      </c>
      <c r="E101" s="135">
        <v>0</v>
      </c>
      <c r="F101" s="99">
        <f>'नमुना नंबर आठ '!S89/1000*'नमुना नंबर आठ '!T89</f>
        <v>304.22827137546466</v>
      </c>
      <c r="G101" s="136">
        <f t="shared" si="25"/>
        <v>304.22827137546466</v>
      </c>
      <c r="H101" s="135">
        <v>0</v>
      </c>
      <c r="I101" s="42">
        <v>20</v>
      </c>
      <c r="J101" s="135">
        <f t="shared" si="18"/>
        <v>20</v>
      </c>
      <c r="K101" s="135">
        <v>0</v>
      </c>
      <c r="L101" s="42">
        <v>20</v>
      </c>
      <c r="M101" s="135">
        <f t="shared" si="19"/>
        <v>20</v>
      </c>
      <c r="N101" s="135">
        <v>0</v>
      </c>
      <c r="O101" s="42">
        <v>200</v>
      </c>
      <c r="P101" s="135">
        <f t="shared" si="20"/>
        <v>200</v>
      </c>
      <c r="Q101" s="135">
        <f t="shared" si="21"/>
        <v>0</v>
      </c>
      <c r="R101" s="136">
        <f t="shared" si="26"/>
        <v>544.2282713754646</v>
      </c>
      <c r="S101" s="136">
        <f t="shared" si="22"/>
        <v>544.2282713754646</v>
      </c>
      <c r="T101" s="135">
        <v>0</v>
      </c>
      <c r="U101" s="136"/>
      <c r="V101" s="136">
        <f t="shared" si="23"/>
        <v>544.2282713754646</v>
      </c>
      <c r="W101" s="16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</row>
    <row r="102" spans="2:44" s="132" customFormat="1" ht="70.150000000000006" customHeight="1">
      <c r="B102" s="135">
        <v>84</v>
      </c>
      <c r="C102" s="33" t="s">
        <v>980</v>
      </c>
      <c r="D102" s="143" t="s">
        <v>894</v>
      </c>
      <c r="E102" s="135">
        <v>0</v>
      </c>
      <c r="F102" s="99">
        <f>'नमुना नंबर आठ '!S90/1000*'नमुना नंबर आठ '!T90</f>
        <v>817.48271375464685</v>
      </c>
      <c r="G102" s="136">
        <f t="shared" si="25"/>
        <v>817.48271375464685</v>
      </c>
      <c r="H102" s="135">
        <v>0</v>
      </c>
      <c r="I102" s="42">
        <v>30</v>
      </c>
      <c r="J102" s="135">
        <f t="shared" si="18"/>
        <v>30</v>
      </c>
      <c r="K102" s="135">
        <v>0</v>
      </c>
      <c r="L102" s="42">
        <v>30</v>
      </c>
      <c r="M102" s="135">
        <f t="shared" si="19"/>
        <v>30</v>
      </c>
      <c r="N102" s="135">
        <v>0</v>
      </c>
      <c r="O102" s="42">
        <v>200</v>
      </c>
      <c r="P102" s="135">
        <f t="shared" si="20"/>
        <v>200</v>
      </c>
      <c r="Q102" s="135">
        <f t="shared" si="21"/>
        <v>0</v>
      </c>
      <c r="R102" s="136">
        <f t="shared" si="26"/>
        <v>1077.4827137546467</v>
      </c>
      <c r="S102" s="136">
        <f t="shared" si="22"/>
        <v>1077.4827137546467</v>
      </c>
      <c r="T102" s="135">
        <v>0</v>
      </c>
      <c r="U102" s="136"/>
      <c r="V102" s="136">
        <f t="shared" si="23"/>
        <v>1077.4827137546467</v>
      </c>
      <c r="W102" s="16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</row>
    <row r="103" spans="2:44" s="132" customFormat="1" ht="70.150000000000006" customHeight="1">
      <c r="B103" s="333" t="s">
        <v>1399</v>
      </c>
      <c r="C103" s="334"/>
      <c r="D103" s="335"/>
      <c r="E103" s="135">
        <f t="shared" ref="E103:T103" si="29">SUM(E97:E102)</f>
        <v>2802</v>
      </c>
      <c r="F103" s="99">
        <f t="shared" si="29"/>
        <v>3237.7690706319704</v>
      </c>
      <c r="G103" s="136">
        <f t="shared" si="29"/>
        <v>6039.7690706319718</v>
      </c>
      <c r="H103" s="135">
        <f t="shared" si="29"/>
        <v>120</v>
      </c>
      <c r="I103" s="42">
        <f t="shared" si="29"/>
        <v>150</v>
      </c>
      <c r="J103" s="135">
        <f t="shared" si="29"/>
        <v>270</v>
      </c>
      <c r="K103" s="135">
        <f t="shared" si="29"/>
        <v>120</v>
      </c>
      <c r="L103" s="42">
        <f t="shared" si="29"/>
        <v>150</v>
      </c>
      <c r="M103" s="135">
        <f t="shared" si="29"/>
        <v>270</v>
      </c>
      <c r="N103" s="135">
        <f t="shared" si="29"/>
        <v>800</v>
      </c>
      <c r="O103" s="42">
        <f t="shared" si="29"/>
        <v>2300</v>
      </c>
      <c r="P103" s="135">
        <f t="shared" si="29"/>
        <v>3100</v>
      </c>
      <c r="Q103" s="135">
        <f t="shared" si="29"/>
        <v>3842</v>
      </c>
      <c r="R103" s="136">
        <f t="shared" si="29"/>
        <v>5837.76907063197</v>
      </c>
      <c r="S103" s="136">
        <f t="shared" si="29"/>
        <v>9679.7690706319718</v>
      </c>
      <c r="T103" s="135">
        <f t="shared" si="29"/>
        <v>139</v>
      </c>
      <c r="U103" s="136"/>
      <c r="V103" s="136">
        <f>SUM(V97:V102)</f>
        <v>9818.7690706319718</v>
      </c>
      <c r="W103" s="16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</row>
    <row r="104" spans="2:44" s="132" customFormat="1" ht="70.150000000000006" customHeight="1">
      <c r="B104" s="135">
        <v>85</v>
      </c>
      <c r="C104" s="33">
        <v>506</v>
      </c>
      <c r="D104" s="143" t="s">
        <v>747</v>
      </c>
      <c r="E104" s="135">
        <v>282</v>
      </c>
      <c r="F104" s="99">
        <f>'नमुना नंबर आठ '!S91/1000*'नमुना नंबर आठ '!T91</f>
        <v>282.19767657992571</v>
      </c>
      <c r="G104" s="136">
        <f t="shared" si="25"/>
        <v>564.19767657992566</v>
      </c>
      <c r="H104" s="135">
        <v>0</v>
      </c>
      <c r="I104" s="42">
        <v>0</v>
      </c>
      <c r="J104" s="135">
        <f t="shared" si="18"/>
        <v>0</v>
      </c>
      <c r="K104" s="135">
        <v>0</v>
      </c>
      <c r="L104" s="42">
        <v>0</v>
      </c>
      <c r="M104" s="135">
        <f t="shared" si="19"/>
        <v>0</v>
      </c>
      <c r="N104" s="135">
        <v>0</v>
      </c>
      <c r="O104" s="42">
        <v>0</v>
      </c>
      <c r="P104" s="135">
        <f t="shared" si="20"/>
        <v>0</v>
      </c>
      <c r="Q104" s="135">
        <f t="shared" si="21"/>
        <v>282</v>
      </c>
      <c r="R104" s="136">
        <f t="shared" si="26"/>
        <v>282.19767657992571</v>
      </c>
      <c r="S104" s="136">
        <f t="shared" si="22"/>
        <v>564.19767657992566</v>
      </c>
      <c r="T104" s="135">
        <v>17</v>
      </c>
      <c r="U104" s="136"/>
      <c r="V104" s="136">
        <f t="shared" si="23"/>
        <v>581.19767657992566</v>
      </c>
      <c r="W104" s="16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</row>
    <row r="105" spans="2:44" s="132" customFormat="1" ht="70.150000000000006" customHeight="1">
      <c r="B105" s="135">
        <v>86</v>
      </c>
      <c r="C105" s="33">
        <v>246</v>
      </c>
      <c r="D105" s="143" t="s">
        <v>572</v>
      </c>
      <c r="E105" s="135">
        <v>30</v>
      </c>
      <c r="F105" s="99">
        <f>'नमुना नंबर आठ '!S92/1000*'नमुना नंबर आठ '!T92</f>
        <v>30.111524163568774</v>
      </c>
      <c r="G105" s="136">
        <f t="shared" si="25"/>
        <v>60.111524163568774</v>
      </c>
      <c r="H105" s="135">
        <v>0</v>
      </c>
      <c r="I105" s="42">
        <v>0</v>
      </c>
      <c r="J105" s="135">
        <f t="shared" si="18"/>
        <v>0</v>
      </c>
      <c r="K105" s="135">
        <v>0</v>
      </c>
      <c r="L105" s="42">
        <v>0</v>
      </c>
      <c r="M105" s="135">
        <f t="shared" si="19"/>
        <v>0</v>
      </c>
      <c r="N105" s="135">
        <v>0</v>
      </c>
      <c r="O105" s="42">
        <v>0</v>
      </c>
      <c r="P105" s="135">
        <f t="shared" si="20"/>
        <v>0</v>
      </c>
      <c r="Q105" s="135">
        <f t="shared" si="21"/>
        <v>30</v>
      </c>
      <c r="R105" s="136">
        <f t="shared" si="26"/>
        <v>30.111524163568774</v>
      </c>
      <c r="S105" s="136">
        <f t="shared" si="22"/>
        <v>60.111524163568774</v>
      </c>
      <c r="T105" s="135">
        <v>3</v>
      </c>
      <c r="U105" s="136"/>
      <c r="V105" s="136">
        <f t="shared" si="23"/>
        <v>63.111524163568774</v>
      </c>
      <c r="W105" s="16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</row>
    <row r="106" spans="2:44" s="132" customFormat="1" ht="70.150000000000006" customHeight="1">
      <c r="B106" s="135">
        <v>87</v>
      </c>
      <c r="C106" s="33">
        <v>230</v>
      </c>
      <c r="D106" s="143" t="s">
        <v>560</v>
      </c>
      <c r="E106" s="135">
        <v>0</v>
      </c>
      <c r="F106" s="99">
        <f>'नमुना नंबर आठ '!S93/1000*'नमुना नंबर आठ '!T93</f>
        <v>398.9420729553903</v>
      </c>
      <c r="G106" s="136">
        <f t="shared" si="25"/>
        <v>398.9420729553903</v>
      </c>
      <c r="H106" s="135">
        <v>0</v>
      </c>
      <c r="I106" s="42">
        <v>30</v>
      </c>
      <c r="J106" s="135">
        <f t="shared" si="18"/>
        <v>30</v>
      </c>
      <c r="K106" s="135">
        <v>0</v>
      </c>
      <c r="L106" s="42">
        <v>30</v>
      </c>
      <c r="M106" s="135">
        <f t="shared" si="19"/>
        <v>30</v>
      </c>
      <c r="N106" s="135">
        <v>0</v>
      </c>
      <c r="O106" s="42">
        <v>750</v>
      </c>
      <c r="P106" s="135">
        <f t="shared" si="20"/>
        <v>750</v>
      </c>
      <c r="Q106" s="135">
        <f t="shared" si="21"/>
        <v>0</v>
      </c>
      <c r="R106" s="136">
        <f t="shared" si="26"/>
        <v>1208.9420729553904</v>
      </c>
      <c r="S106" s="136">
        <f t="shared" si="22"/>
        <v>1208.9420729553904</v>
      </c>
      <c r="T106" s="135">
        <v>0</v>
      </c>
      <c r="U106" s="136"/>
      <c r="V106" s="136">
        <f t="shared" si="23"/>
        <v>1208.9420729553904</v>
      </c>
      <c r="W106" s="16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</row>
    <row r="107" spans="2:44" s="132" customFormat="1" ht="70.150000000000006" customHeight="1">
      <c r="B107" s="135">
        <v>88</v>
      </c>
      <c r="C107" s="33">
        <v>109</v>
      </c>
      <c r="D107" s="143" t="s">
        <v>444</v>
      </c>
      <c r="E107" s="135">
        <v>0</v>
      </c>
      <c r="F107" s="99">
        <f>'नमुना नंबर आठ '!S94/1000*'नमुना नंबर आठ '!T94</f>
        <v>416.03866171003722</v>
      </c>
      <c r="G107" s="136">
        <f t="shared" si="25"/>
        <v>416.03866171003722</v>
      </c>
      <c r="H107" s="135">
        <v>0</v>
      </c>
      <c r="I107" s="42">
        <v>30</v>
      </c>
      <c r="J107" s="135">
        <f t="shared" si="18"/>
        <v>30</v>
      </c>
      <c r="K107" s="135">
        <v>0</v>
      </c>
      <c r="L107" s="42">
        <v>30</v>
      </c>
      <c r="M107" s="135">
        <f t="shared" si="19"/>
        <v>30</v>
      </c>
      <c r="N107" s="135">
        <v>0</v>
      </c>
      <c r="O107" s="42">
        <v>750</v>
      </c>
      <c r="P107" s="135">
        <f t="shared" si="20"/>
        <v>750</v>
      </c>
      <c r="Q107" s="135">
        <f t="shared" si="21"/>
        <v>0</v>
      </c>
      <c r="R107" s="136">
        <f t="shared" si="26"/>
        <v>1226.0386617100371</v>
      </c>
      <c r="S107" s="136">
        <f t="shared" si="22"/>
        <v>1226.0386617100371</v>
      </c>
      <c r="T107" s="135">
        <v>0</v>
      </c>
      <c r="U107" s="136"/>
      <c r="V107" s="136">
        <f t="shared" si="23"/>
        <v>1226.0386617100371</v>
      </c>
      <c r="W107" s="16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</row>
    <row r="108" spans="2:44" s="132" customFormat="1" ht="70.150000000000006" customHeight="1">
      <c r="B108" s="135">
        <v>89</v>
      </c>
      <c r="C108" s="33">
        <v>193</v>
      </c>
      <c r="D108" s="143" t="s">
        <v>532</v>
      </c>
      <c r="E108" s="135">
        <v>0</v>
      </c>
      <c r="F108" s="99">
        <f>'नमुना नंबर आठ '!S95/1000*'नमुना नंबर आठ '!T95</f>
        <v>24.535315985130111</v>
      </c>
      <c r="G108" s="136">
        <f t="shared" si="25"/>
        <v>24.535315985130111</v>
      </c>
      <c r="H108" s="135">
        <v>0</v>
      </c>
      <c r="I108" s="42">
        <v>0</v>
      </c>
      <c r="J108" s="135">
        <f t="shared" si="18"/>
        <v>0</v>
      </c>
      <c r="K108" s="135">
        <v>0</v>
      </c>
      <c r="L108" s="42">
        <v>0</v>
      </c>
      <c r="M108" s="135">
        <f t="shared" si="19"/>
        <v>0</v>
      </c>
      <c r="N108" s="135">
        <v>0</v>
      </c>
      <c r="O108" s="42">
        <v>0</v>
      </c>
      <c r="P108" s="135">
        <f t="shared" si="20"/>
        <v>0</v>
      </c>
      <c r="Q108" s="135">
        <f t="shared" si="21"/>
        <v>0</v>
      </c>
      <c r="R108" s="136">
        <f t="shared" si="26"/>
        <v>24.535315985130111</v>
      </c>
      <c r="S108" s="136">
        <f t="shared" si="22"/>
        <v>24.535315985130111</v>
      </c>
      <c r="T108" s="135">
        <v>0</v>
      </c>
      <c r="U108" s="136"/>
      <c r="V108" s="136">
        <f t="shared" si="23"/>
        <v>24.535315985130111</v>
      </c>
      <c r="W108" s="16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</row>
    <row r="109" spans="2:44" s="132" customFormat="1" ht="70.150000000000006" customHeight="1">
      <c r="B109" s="135">
        <v>90</v>
      </c>
      <c r="C109" s="158">
        <v>11</v>
      </c>
      <c r="D109" s="143" t="s">
        <v>403</v>
      </c>
      <c r="E109" s="135">
        <v>0</v>
      </c>
      <c r="F109" s="99">
        <v>811</v>
      </c>
      <c r="G109" s="136">
        <f t="shared" si="25"/>
        <v>811</v>
      </c>
      <c r="H109" s="135">
        <v>60</v>
      </c>
      <c r="I109" s="42">
        <v>30</v>
      </c>
      <c r="J109" s="135">
        <f t="shared" si="18"/>
        <v>90</v>
      </c>
      <c r="K109" s="135">
        <v>90</v>
      </c>
      <c r="L109" s="42">
        <v>30</v>
      </c>
      <c r="M109" s="135">
        <f t="shared" si="19"/>
        <v>120</v>
      </c>
      <c r="N109" s="135">
        <v>750</v>
      </c>
      <c r="O109" s="42">
        <v>750</v>
      </c>
      <c r="P109" s="135">
        <f t="shared" si="20"/>
        <v>1500</v>
      </c>
      <c r="Q109" s="135">
        <f t="shared" si="21"/>
        <v>900</v>
      </c>
      <c r="R109" s="136">
        <f t="shared" si="26"/>
        <v>1621</v>
      </c>
      <c r="S109" s="136">
        <f t="shared" si="22"/>
        <v>2521</v>
      </c>
      <c r="T109" s="135">
        <v>0</v>
      </c>
      <c r="U109" s="136"/>
      <c r="V109" s="136">
        <f t="shared" si="23"/>
        <v>2521</v>
      </c>
      <c r="W109" s="16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</row>
    <row r="110" spans="2:44" s="132" customFormat="1" ht="70.150000000000006" customHeight="1">
      <c r="B110" s="333" t="s">
        <v>1399</v>
      </c>
      <c r="C110" s="334"/>
      <c r="D110" s="335"/>
      <c r="E110" s="135">
        <f t="shared" ref="E110:T110" si="30">SUM(E104:E109)</f>
        <v>312</v>
      </c>
      <c r="F110" s="99">
        <f t="shared" si="30"/>
        <v>1962.8252513940522</v>
      </c>
      <c r="G110" s="136">
        <f t="shared" si="30"/>
        <v>2274.825251394052</v>
      </c>
      <c r="H110" s="135">
        <f t="shared" si="30"/>
        <v>60</v>
      </c>
      <c r="I110" s="42">
        <f t="shared" si="30"/>
        <v>90</v>
      </c>
      <c r="J110" s="135">
        <f t="shared" si="30"/>
        <v>150</v>
      </c>
      <c r="K110" s="135">
        <f t="shared" si="30"/>
        <v>90</v>
      </c>
      <c r="L110" s="42">
        <f t="shared" si="30"/>
        <v>90</v>
      </c>
      <c r="M110" s="135">
        <f t="shared" si="30"/>
        <v>180</v>
      </c>
      <c r="N110" s="135">
        <f t="shared" si="30"/>
        <v>750</v>
      </c>
      <c r="O110" s="42">
        <f t="shared" si="30"/>
        <v>2250</v>
      </c>
      <c r="P110" s="135">
        <f t="shared" si="30"/>
        <v>3000</v>
      </c>
      <c r="Q110" s="135">
        <f t="shared" si="30"/>
        <v>1212</v>
      </c>
      <c r="R110" s="136">
        <f t="shared" si="30"/>
        <v>4392.8252513940524</v>
      </c>
      <c r="S110" s="136">
        <f t="shared" si="30"/>
        <v>5604.8252513940515</v>
      </c>
      <c r="T110" s="135">
        <f t="shared" si="30"/>
        <v>20</v>
      </c>
      <c r="U110" s="136"/>
      <c r="V110" s="136">
        <f>SUM(V104:V109)</f>
        <v>5624.8252513940515</v>
      </c>
      <c r="W110" s="16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</row>
    <row r="111" spans="2:44" s="132" customFormat="1" ht="70.150000000000006" customHeight="1">
      <c r="B111" s="135">
        <v>91</v>
      </c>
      <c r="C111" s="33">
        <v>415</v>
      </c>
      <c r="D111" s="143" t="s">
        <v>683</v>
      </c>
      <c r="E111" s="135">
        <v>1458</v>
      </c>
      <c r="F111" s="99">
        <f>'नमुना नंबर आठ '!S97/1000*'नमुना नंबर आठ '!T97</f>
        <v>451.68131040892195</v>
      </c>
      <c r="G111" s="136">
        <f t="shared" si="25"/>
        <v>1909.6813104089219</v>
      </c>
      <c r="H111" s="135">
        <v>100</v>
      </c>
      <c r="I111" s="42">
        <v>30</v>
      </c>
      <c r="J111" s="135">
        <f t="shared" si="18"/>
        <v>130</v>
      </c>
      <c r="K111" s="135">
        <v>100</v>
      </c>
      <c r="L111" s="42">
        <v>30</v>
      </c>
      <c r="M111" s="135">
        <f t="shared" si="19"/>
        <v>130</v>
      </c>
      <c r="N111" s="135">
        <v>2000</v>
      </c>
      <c r="O111" s="42">
        <v>750</v>
      </c>
      <c r="P111" s="135">
        <f t="shared" si="20"/>
        <v>2750</v>
      </c>
      <c r="Q111" s="135">
        <f t="shared" si="21"/>
        <v>3658</v>
      </c>
      <c r="R111" s="136">
        <f t="shared" si="26"/>
        <v>1261.6813104089219</v>
      </c>
      <c r="S111" s="136">
        <f t="shared" si="22"/>
        <v>4919.6813104089215</v>
      </c>
      <c r="T111" s="135">
        <v>72</v>
      </c>
      <c r="U111" s="136"/>
      <c r="V111" s="136">
        <f t="shared" si="23"/>
        <v>4991.6813104089215</v>
      </c>
      <c r="W111" s="16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</row>
    <row r="112" spans="2:44" s="132" customFormat="1" ht="70.150000000000006" customHeight="1">
      <c r="B112" s="135">
        <v>92</v>
      </c>
      <c r="C112" s="33">
        <v>450</v>
      </c>
      <c r="D112" s="143" t="s">
        <v>708</v>
      </c>
      <c r="E112" s="135">
        <v>0</v>
      </c>
      <c r="F112" s="99">
        <f>'नमुना नंबर आठ '!S98/1000*'नमुना नंबर आठ '!T98</f>
        <v>245.72283457249065</v>
      </c>
      <c r="G112" s="136">
        <f t="shared" si="25"/>
        <v>245.72283457249065</v>
      </c>
      <c r="H112" s="135">
        <v>0</v>
      </c>
      <c r="I112" s="42">
        <v>20</v>
      </c>
      <c r="J112" s="135">
        <f t="shared" si="18"/>
        <v>20</v>
      </c>
      <c r="K112" s="135">
        <v>0</v>
      </c>
      <c r="L112" s="42">
        <v>20</v>
      </c>
      <c r="M112" s="135">
        <f t="shared" si="19"/>
        <v>20</v>
      </c>
      <c r="N112" s="135">
        <v>0</v>
      </c>
      <c r="O112" s="42">
        <v>750</v>
      </c>
      <c r="P112" s="135">
        <f t="shared" si="20"/>
        <v>750</v>
      </c>
      <c r="Q112" s="135">
        <f t="shared" si="21"/>
        <v>0</v>
      </c>
      <c r="R112" s="136">
        <f t="shared" si="26"/>
        <v>1035.7228345724907</v>
      </c>
      <c r="S112" s="136">
        <f t="shared" si="22"/>
        <v>1035.7228345724907</v>
      </c>
      <c r="T112" s="135">
        <v>0</v>
      </c>
      <c r="U112" s="136"/>
      <c r="V112" s="136">
        <f t="shared" si="23"/>
        <v>1035.7228345724907</v>
      </c>
      <c r="W112" s="16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</row>
    <row r="113" spans="2:44" s="132" customFormat="1" ht="70.150000000000006" customHeight="1">
      <c r="B113" s="135">
        <v>93</v>
      </c>
      <c r="C113" s="33">
        <v>127</v>
      </c>
      <c r="D113" s="143" t="s">
        <v>488</v>
      </c>
      <c r="E113" s="135">
        <v>0</v>
      </c>
      <c r="F113" s="99">
        <f>'नमुना नंबर आठ '!S99/1000*'नमुना नंबर आठ '!T99</f>
        <v>681.7833568773234</v>
      </c>
      <c r="G113" s="136">
        <f t="shared" si="25"/>
        <v>681.7833568773234</v>
      </c>
      <c r="H113" s="135">
        <v>0</v>
      </c>
      <c r="I113" s="42">
        <v>30</v>
      </c>
      <c r="J113" s="135">
        <f t="shared" si="18"/>
        <v>30</v>
      </c>
      <c r="K113" s="135">
        <v>0</v>
      </c>
      <c r="L113" s="42">
        <v>30</v>
      </c>
      <c r="M113" s="135">
        <f t="shared" si="19"/>
        <v>30</v>
      </c>
      <c r="N113" s="135">
        <v>0</v>
      </c>
      <c r="O113" s="42">
        <v>750</v>
      </c>
      <c r="P113" s="135">
        <f t="shared" si="20"/>
        <v>750</v>
      </c>
      <c r="Q113" s="135">
        <f t="shared" si="21"/>
        <v>0</v>
      </c>
      <c r="R113" s="136">
        <f t="shared" si="26"/>
        <v>1491.7833568773235</v>
      </c>
      <c r="S113" s="136">
        <f t="shared" si="22"/>
        <v>1491.7833568773235</v>
      </c>
      <c r="T113" s="135">
        <v>0</v>
      </c>
      <c r="U113" s="136"/>
      <c r="V113" s="136">
        <f t="shared" si="23"/>
        <v>1491.7833568773235</v>
      </c>
      <c r="W113" s="16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</row>
    <row r="114" spans="2:44" s="132" customFormat="1" ht="70.150000000000006" customHeight="1">
      <c r="B114" s="135">
        <v>94</v>
      </c>
      <c r="C114" s="33">
        <v>459</v>
      </c>
      <c r="D114" s="143" t="s">
        <v>714</v>
      </c>
      <c r="E114" s="135">
        <v>0</v>
      </c>
      <c r="F114" s="99">
        <f>'नमुना नंबर आठ '!S100/1000*'नमुना नंबर आठ '!T100</f>
        <v>245.72283457249065</v>
      </c>
      <c r="G114" s="136">
        <f t="shared" si="25"/>
        <v>245.72283457249065</v>
      </c>
      <c r="H114" s="135">
        <v>0</v>
      </c>
      <c r="I114" s="42">
        <v>20</v>
      </c>
      <c r="J114" s="135">
        <f t="shared" si="18"/>
        <v>20</v>
      </c>
      <c r="K114" s="135">
        <v>0</v>
      </c>
      <c r="L114" s="42">
        <v>20</v>
      </c>
      <c r="M114" s="135">
        <f t="shared" si="19"/>
        <v>20</v>
      </c>
      <c r="N114" s="135">
        <v>0</v>
      </c>
      <c r="O114" s="42">
        <v>0</v>
      </c>
      <c r="P114" s="135">
        <f t="shared" si="20"/>
        <v>0</v>
      </c>
      <c r="Q114" s="135">
        <f t="shared" si="21"/>
        <v>0</v>
      </c>
      <c r="R114" s="136">
        <f t="shared" si="26"/>
        <v>285.72283457249068</v>
      </c>
      <c r="S114" s="136">
        <f t="shared" si="22"/>
        <v>285.72283457249068</v>
      </c>
      <c r="T114" s="135">
        <v>0</v>
      </c>
      <c r="U114" s="136"/>
      <c r="V114" s="136">
        <f t="shared" si="23"/>
        <v>285.72283457249068</v>
      </c>
      <c r="W114" s="16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</row>
    <row r="115" spans="2:44" s="132" customFormat="1" ht="70.150000000000006" customHeight="1">
      <c r="B115" s="135">
        <v>95</v>
      </c>
      <c r="C115" s="42" t="s">
        <v>25</v>
      </c>
      <c r="D115" s="143" t="s">
        <v>420</v>
      </c>
      <c r="E115" s="135">
        <v>343</v>
      </c>
      <c r="F115" s="99">
        <f>'नमुना नंबर आठ '!S101/1000*'नमुना नंबर आठ '!T101</f>
        <v>343.23189591078068</v>
      </c>
      <c r="G115" s="136">
        <f t="shared" si="25"/>
        <v>686.23189591078062</v>
      </c>
      <c r="H115" s="135">
        <v>30</v>
      </c>
      <c r="I115" s="42">
        <v>30</v>
      </c>
      <c r="J115" s="135">
        <f t="shared" si="18"/>
        <v>60</v>
      </c>
      <c r="K115" s="135">
        <v>30</v>
      </c>
      <c r="L115" s="42">
        <v>30</v>
      </c>
      <c r="M115" s="135">
        <f t="shared" si="19"/>
        <v>60</v>
      </c>
      <c r="N115" s="135">
        <v>750</v>
      </c>
      <c r="O115" s="42">
        <v>750</v>
      </c>
      <c r="P115" s="135">
        <f t="shared" si="20"/>
        <v>1500</v>
      </c>
      <c r="Q115" s="135">
        <f t="shared" si="21"/>
        <v>1153</v>
      </c>
      <c r="R115" s="136">
        <f t="shared" si="26"/>
        <v>1153.2318959107806</v>
      </c>
      <c r="S115" s="136">
        <f t="shared" si="22"/>
        <v>2306.2318959107806</v>
      </c>
      <c r="T115" s="135">
        <v>17</v>
      </c>
      <c r="U115" s="136"/>
      <c r="V115" s="136">
        <f t="shared" si="23"/>
        <v>2323.2318959107806</v>
      </c>
      <c r="W115" s="16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</row>
    <row r="116" spans="2:44" s="132" customFormat="1" ht="70.150000000000006" customHeight="1">
      <c r="B116" s="135">
        <v>96</v>
      </c>
      <c r="C116" s="33" t="s">
        <v>1069</v>
      </c>
      <c r="D116" s="143" t="s">
        <v>1275</v>
      </c>
      <c r="E116" s="135">
        <v>0</v>
      </c>
      <c r="F116" s="99">
        <f>'नमुना नंबर आठ '!S102/1000*'नमुना नंबर आठ '!T102</f>
        <v>418.63890334572494</v>
      </c>
      <c r="G116" s="136">
        <f t="shared" si="25"/>
        <v>418.63890334572494</v>
      </c>
      <c r="H116" s="135">
        <v>0</v>
      </c>
      <c r="I116" s="42">
        <v>30</v>
      </c>
      <c r="J116" s="135">
        <f t="shared" si="18"/>
        <v>30</v>
      </c>
      <c r="K116" s="135">
        <v>0</v>
      </c>
      <c r="L116" s="42">
        <v>30</v>
      </c>
      <c r="M116" s="135">
        <f t="shared" si="19"/>
        <v>30</v>
      </c>
      <c r="N116" s="135">
        <v>0</v>
      </c>
      <c r="O116" s="42">
        <v>200</v>
      </c>
      <c r="P116" s="135">
        <f t="shared" si="20"/>
        <v>200</v>
      </c>
      <c r="Q116" s="135">
        <f t="shared" si="21"/>
        <v>0</v>
      </c>
      <c r="R116" s="136">
        <f t="shared" si="26"/>
        <v>678.63890334572488</v>
      </c>
      <c r="S116" s="136">
        <f t="shared" si="22"/>
        <v>678.63890334572488</v>
      </c>
      <c r="T116" s="135">
        <v>0</v>
      </c>
      <c r="U116" s="136"/>
      <c r="V116" s="136">
        <f t="shared" si="23"/>
        <v>678.63890334572488</v>
      </c>
      <c r="W116" s="16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</row>
    <row r="117" spans="2:44" s="132" customFormat="1" ht="70.150000000000006" customHeight="1">
      <c r="B117" s="333" t="s">
        <v>1399</v>
      </c>
      <c r="C117" s="334"/>
      <c r="D117" s="335"/>
      <c r="E117" s="135">
        <f t="shared" ref="E117:T117" si="31">SUM(E111:E116)</f>
        <v>1801</v>
      </c>
      <c r="F117" s="99">
        <f t="shared" si="31"/>
        <v>2386.7811356877323</v>
      </c>
      <c r="G117" s="136">
        <f t="shared" si="31"/>
        <v>4187.7811356877328</v>
      </c>
      <c r="H117" s="135">
        <f t="shared" si="31"/>
        <v>130</v>
      </c>
      <c r="I117" s="42">
        <f t="shared" si="31"/>
        <v>160</v>
      </c>
      <c r="J117" s="135">
        <f t="shared" si="31"/>
        <v>290</v>
      </c>
      <c r="K117" s="135">
        <f t="shared" si="31"/>
        <v>130</v>
      </c>
      <c r="L117" s="42">
        <f t="shared" si="31"/>
        <v>160</v>
      </c>
      <c r="M117" s="135">
        <f t="shared" si="31"/>
        <v>290</v>
      </c>
      <c r="N117" s="135">
        <f t="shared" si="31"/>
        <v>2750</v>
      </c>
      <c r="O117" s="42">
        <f t="shared" si="31"/>
        <v>3200</v>
      </c>
      <c r="P117" s="135">
        <f t="shared" si="31"/>
        <v>5950</v>
      </c>
      <c r="Q117" s="135">
        <f t="shared" si="31"/>
        <v>4811</v>
      </c>
      <c r="R117" s="136">
        <f t="shared" si="31"/>
        <v>5906.7811356877319</v>
      </c>
      <c r="S117" s="136">
        <f t="shared" si="31"/>
        <v>10717.781135687734</v>
      </c>
      <c r="T117" s="135">
        <f t="shared" si="31"/>
        <v>89</v>
      </c>
      <c r="U117" s="136"/>
      <c r="V117" s="136">
        <f>SUM(V111:V116)</f>
        <v>10806.781135687734</v>
      </c>
      <c r="W117" s="16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</row>
    <row r="118" spans="2:44" s="132" customFormat="1" ht="70.150000000000006" customHeight="1">
      <c r="B118" s="135">
        <v>97</v>
      </c>
      <c r="C118" s="33" t="s">
        <v>78</v>
      </c>
      <c r="D118" s="143" t="s">
        <v>623</v>
      </c>
      <c r="E118" s="135">
        <v>0</v>
      </c>
      <c r="F118" s="99">
        <f>'नमुना नंबर आठ '!S103/1000*'नमुना नंबर आठ '!T103</f>
        <v>55.762081784386623</v>
      </c>
      <c r="G118" s="136">
        <f t="shared" si="25"/>
        <v>55.762081784386623</v>
      </c>
      <c r="H118" s="135">
        <v>0</v>
      </c>
      <c r="I118" s="42">
        <v>0</v>
      </c>
      <c r="J118" s="135">
        <f t="shared" si="18"/>
        <v>0</v>
      </c>
      <c r="K118" s="135">
        <v>0</v>
      </c>
      <c r="L118" s="42">
        <v>0</v>
      </c>
      <c r="M118" s="135">
        <f t="shared" si="19"/>
        <v>0</v>
      </c>
      <c r="N118" s="135">
        <v>0</v>
      </c>
      <c r="O118" s="42">
        <v>0</v>
      </c>
      <c r="P118" s="135">
        <f t="shared" si="20"/>
        <v>0</v>
      </c>
      <c r="Q118" s="135">
        <f t="shared" si="21"/>
        <v>0</v>
      </c>
      <c r="R118" s="136">
        <f t="shared" si="26"/>
        <v>55.762081784386623</v>
      </c>
      <c r="S118" s="136">
        <f t="shared" si="22"/>
        <v>55.762081784386623</v>
      </c>
      <c r="T118" s="135">
        <v>0</v>
      </c>
      <c r="U118" s="136"/>
      <c r="V118" s="136">
        <f t="shared" si="23"/>
        <v>55.762081784386623</v>
      </c>
      <c r="W118" s="16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</row>
    <row r="119" spans="2:44" s="132" customFormat="1" ht="70.150000000000006" customHeight="1">
      <c r="B119" s="135">
        <v>98</v>
      </c>
      <c r="C119" s="33">
        <v>137</v>
      </c>
      <c r="D119" s="143" t="s">
        <v>494</v>
      </c>
      <c r="E119" s="135">
        <v>0</v>
      </c>
      <c r="F119" s="99">
        <f>'नमुना नंबर आठ '!S104/1000*'नमुना नंबर आठ '!T104</f>
        <v>643.55980483271367</v>
      </c>
      <c r="G119" s="136">
        <f t="shared" si="25"/>
        <v>643.55980483271367</v>
      </c>
      <c r="H119" s="135">
        <v>0</v>
      </c>
      <c r="I119" s="42">
        <v>30</v>
      </c>
      <c r="J119" s="135">
        <f t="shared" si="18"/>
        <v>30</v>
      </c>
      <c r="K119" s="135">
        <v>0</v>
      </c>
      <c r="L119" s="42">
        <v>30</v>
      </c>
      <c r="M119" s="135">
        <f t="shared" si="19"/>
        <v>30</v>
      </c>
      <c r="N119" s="135">
        <v>0</v>
      </c>
      <c r="O119" s="42">
        <v>200</v>
      </c>
      <c r="P119" s="135">
        <f t="shared" si="20"/>
        <v>200</v>
      </c>
      <c r="Q119" s="135">
        <f t="shared" si="21"/>
        <v>0</v>
      </c>
      <c r="R119" s="136">
        <f t="shared" si="26"/>
        <v>903.55980483271367</v>
      </c>
      <c r="S119" s="136">
        <f t="shared" si="22"/>
        <v>903.55980483271367</v>
      </c>
      <c r="T119" s="135">
        <v>0</v>
      </c>
      <c r="U119" s="136"/>
      <c r="V119" s="136">
        <f t="shared" si="23"/>
        <v>903.55980483271367</v>
      </c>
      <c r="W119" s="16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</row>
    <row r="120" spans="2:44" s="132" customFormat="1" ht="70.150000000000006" customHeight="1">
      <c r="B120" s="135">
        <v>99</v>
      </c>
      <c r="C120" s="33">
        <v>18</v>
      </c>
      <c r="D120" s="143" t="s">
        <v>1249</v>
      </c>
      <c r="E120" s="135">
        <v>0</v>
      </c>
      <c r="F120" s="99">
        <f>'नमुना नंबर आठ '!S105/1000*'नमुना नंबर आठ '!T105</f>
        <v>790.99350557620824</v>
      </c>
      <c r="G120" s="136">
        <f t="shared" si="25"/>
        <v>790.99350557620824</v>
      </c>
      <c r="H120" s="135">
        <v>0</v>
      </c>
      <c r="I120" s="42">
        <v>30</v>
      </c>
      <c r="J120" s="135">
        <f t="shared" si="18"/>
        <v>30</v>
      </c>
      <c r="K120" s="135">
        <v>0</v>
      </c>
      <c r="L120" s="42">
        <v>30</v>
      </c>
      <c r="M120" s="135">
        <f t="shared" si="19"/>
        <v>30</v>
      </c>
      <c r="N120" s="135">
        <v>0</v>
      </c>
      <c r="O120" s="42">
        <v>750</v>
      </c>
      <c r="P120" s="135">
        <f t="shared" si="20"/>
        <v>750</v>
      </c>
      <c r="Q120" s="135">
        <f t="shared" si="21"/>
        <v>0</v>
      </c>
      <c r="R120" s="136">
        <f t="shared" si="26"/>
        <v>1600.9935055762082</v>
      </c>
      <c r="S120" s="136">
        <f t="shared" si="22"/>
        <v>1600.9935055762082</v>
      </c>
      <c r="T120" s="135">
        <v>0</v>
      </c>
      <c r="U120" s="136"/>
      <c r="V120" s="136">
        <f t="shared" si="23"/>
        <v>1600.9935055762082</v>
      </c>
      <c r="W120" s="16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</row>
    <row r="121" spans="2:44" s="132" customFormat="1" ht="70.150000000000006" customHeight="1">
      <c r="B121" s="135">
        <v>100</v>
      </c>
      <c r="C121" s="33">
        <v>444</v>
      </c>
      <c r="D121" s="143" t="s">
        <v>703</v>
      </c>
      <c r="E121" s="135">
        <v>0</v>
      </c>
      <c r="F121" s="99">
        <f>'नमुना नंबर आठ '!S106/1000*'नमुना नंबर आठ '!T106</f>
        <v>245.72283457249065</v>
      </c>
      <c r="G121" s="136">
        <f t="shared" si="25"/>
        <v>245.72283457249065</v>
      </c>
      <c r="H121" s="135">
        <v>0</v>
      </c>
      <c r="I121" s="42">
        <v>20</v>
      </c>
      <c r="J121" s="135">
        <f t="shared" si="18"/>
        <v>20</v>
      </c>
      <c r="K121" s="135">
        <v>0</v>
      </c>
      <c r="L121" s="42">
        <v>20</v>
      </c>
      <c r="M121" s="135">
        <f t="shared" si="19"/>
        <v>20</v>
      </c>
      <c r="N121" s="135">
        <v>0</v>
      </c>
      <c r="O121" s="42">
        <v>200</v>
      </c>
      <c r="P121" s="135">
        <f t="shared" si="20"/>
        <v>200</v>
      </c>
      <c r="Q121" s="135">
        <f t="shared" si="21"/>
        <v>0</v>
      </c>
      <c r="R121" s="136">
        <f t="shared" si="26"/>
        <v>485.72283457249068</v>
      </c>
      <c r="S121" s="136">
        <f t="shared" si="22"/>
        <v>485.72283457249068</v>
      </c>
      <c r="T121" s="135">
        <v>0</v>
      </c>
      <c r="U121" s="136"/>
      <c r="V121" s="136">
        <f t="shared" si="23"/>
        <v>485.72283457249068</v>
      </c>
      <c r="W121" s="16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2:44" s="132" customFormat="1" ht="70.150000000000006" customHeight="1">
      <c r="B122" s="135">
        <v>101</v>
      </c>
      <c r="C122" s="33">
        <v>440</v>
      </c>
      <c r="D122" s="143" t="s">
        <v>700</v>
      </c>
      <c r="E122" s="135">
        <v>623</v>
      </c>
      <c r="F122" s="99">
        <f>'नमुना नंबर आठ '!S107/1000*'नमुना नंबर आठ '!T107</f>
        <v>622.49784758364308</v>
      </c>
      <c r="G122" s="136">
        <f t="shared" si="25"/>
        <v>1245.4978475836431</v>
      </c>
      <c r="H122" s="135">
        <v>30</v>
      </c>
      <c r="I122" s="42">
        <v>30</v>
      </c>
      <c r="J122" s="135">
        <f t="shared" si="18"/>
        <v>60</v>
      </c>
      <c r="K122" s="135">
        <v>30</v>
      </c>
      <c r="L122" s="42">
        <v>30</v>
      </c>
      <c r="M122" s="135">
        <f t="shared" si="19"/>
        <v>60</v>
      </c>
      <c r="N122" s="135">
        <v>200</v>
      </c>
      <c r="O122" s="42">
        <v>200</v>
      </c>
      <c r="P122" s="135">
        <f t="shared" si="20"/>
        <v>400</v>
      </c>
      <c r="Q122" s="135">
        <f t="shared" si="21"/>
        <v>883</v>
      </c>
      <c r="R122" s="136">
        <f t="shared" si="26"/>
        <v>882.49784758364308</v>
      </c>
      <c r="S122" s="136">
        <f t="shared" si="22"/>
        <v>1765.4978475836431</v>
      </c>
      <c r="T122" s="135">
        <v>15</v>
      </c>
      <c r="U122" s="136"/>
      <c r="V122" s="136">
        <f t="shared" si="23"/>
        <v>1780.4978475836431</v>
      </c>
      <c r="W122" s="16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2:44" s="132" customFormat="1" ht="70.150000000000006" customHeight="1">
      <c r="B123" s="135">
        <v>102</v>
      </c>
      <c r="C123" s="33">
        <v>239</v>
      </c>
      <c r="D123" s="143" t="s">
        <v>567</v>
      </c>
      <c r="E123" s="135">
        <v>0</v>
      </c>
      <c r="F123" s="99">
        <f>'नमुना नंबर आठ '!S108/1000*'नमुना नंबर आठ '!T108</f>
        <v>419.93902416356877</v>
      </c>
      <c r="G123" s="136">
        <f t="shared" si="25"/>
        <v>419.93902416356877</v>
      </c>
      <c r="H123" s="135">
        <v>0</v>
      </c>
      <c r="I123" s="42">
        <v>30</v>
      </c>
      <c r="J123" s="135">
        <f t="shared" si="18"/>
        <v>30</v>
      </c>
      <c r="K123" s="135">
        <v>0</v>
      </c>
      <c r="L123" s="42">
        <v>30</v>
      </c>
      <c r="M123" s="135">
        <f t="shared" si="19"/>
        <v>30</v>
      </c>
      <c r="N123" s="135">
        <v>0</v>
      </c>
      <c r="O123" s="42">
        <v>750</v>
      </c>
      <c r="P123" s="135">
        <f t="shared" si="20"/>
        <v>750</v>
      </c>
      <c r="Q123" s="135">
        <f t="shared" si="21"/>
        <v>0</v>
      </c>
      <c r="R123" s="136">
        <f t="shared" si="26"/>
        <v>1229.9390241635688</v>
      </c>
      <c r="S123" s="136">
        <f t="shared" si="22"/>
        <v>1229.9390241635688</v>
      </c>
      <c r="T123" s="135">
        <v>0</v>
      </c>
      <c r="U123" s="136"/>
      <c r="V123" s="136">
        <f t="shared" si="23"/>
        <v>1229.9390241635688</v>
      </c>
      <c r="W123" s="16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</row>
    <row r="124" spans="2:44" s="132" customFormat="1" ht="70.150000000000006" customHeight="1">
      <c r="B124" s="333" t="s">
        <v>1399</v>
      </c>
      <c r="C124" s="334"/>
      <c r="D124" s="335"/>
      <c r="E124" s="135">
        <f t="shared" ref="E124:T124" si="32">SUM(E118:E123)</f>
        <v>623</v>
      </c>
      <c r="F124" s="99">
        <f t="shared" si="32"/>
        <v>2778.4750985130108</v>
      </c>
      <c r="G124" s="136">
        <f t="shared" si="32"/>
        <v>3401.4750985130108</v>
      </c>
      <c r="H124" s="135">
        <f t="shared" si="32"/>
        <v>30</v>
      </c>
      <c r="I124" s="42">
        <f t="shared" si="32"/>
        <v>140</v>
      </c>
      <c r="J124" s="135">
        <f t="shared" si="32"/>
        <v>170</v>
      </c>
      <c r="K124" s="135">
        <f t="shared" si="32"/>
        <v>30</v>
      </c>
      <c r="L124" s="42">
        <f t="shared" si="32"/>
        <v>140</v>
      </c>
      <c r="M124" s="135">
        <f t="shared" si="32"/>
        <v>170</v>
      </c>
      <c r="N124" s="135">
        <f t="shared" si="32"/>
        <v>200</v>
      </c>
      <c r="O124" s="42">
        <f t="shared" si="32"/>
        <v>2100</v>
      </c>
      <c r="P124" s="135">
        <f t="shared" si="32"/>
        <v>2300</v>
      </c>
      <c r="Q124" s="135">
        <f t="shared" si="32"/>
        <v>883</v>
      </c>
      <c r="R124" s="136">
        <f t="shared" si="32"/>
        <v>5158.4750985130104</v>
      </c>
      <c r="S124" s="136">
        <f t="shared" si="32"/>
        <v>6041.4750985130104</v>
      </c>
      <c r="T124" s="135">
        <f t="shared" si="32"/>
        <v>15</v>
      </c>
      <c r="U124" s="136"/>
      <c r="V124" s="136">
        <f>SUM(V118:V123)</f>
        <v>6056.4750985130104</v>
      </c>
      <c r="W124" s="16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</row>
    <row r="125" spans="2:44" s="132" customFormat="1" ht="70.150000000000006" customHeight="1">
      <c r="B125" s="135">
        <v>103</v>
      </c>
      <c r="C125" s="33">
        <v>339</v>
      </c>
      <c r="D125" s="143" t="s">
        <v>631</v>
      </c>
      <c r="E125" s="135">
        <v>0</v>
      </c>
      <c r="F125" s="99">
        <f>'नमुना नंबर आठ '!S109/1000*'नमुना नंबर आठ '!T109</f>
        <v>411.8782750929368</v>
      </c>
      <c r="G125" s="136">
        <f t="shared" si="25"/>
        <v>411.8782750929368</v>
      </c>
      <c r="H125" s="135">
        <v>0</v>
      </c>
      <c r="I125" s="42">
        <v>30</v>
      </c>
      <c r="J125" s="135">
        <f t="shared" si="18"/>
        <v>30</v>
      </c>
      <c r="K125" s="135">
        <v>0</v>
      </c>
      <c r="L125" s="42">
        <v>30</v>
      </c>
      <c r="M125" s="135">
        <f t="shared" si="19"/>
        <v>30</v>
      </c>
      <c r="N125" s="135">
        <v>0</v>
      </c>
      <c r="O125" s="42">
        <v>750</v>
      </c>
      <c r="P125" s="135">
        <f t="shared" si="20"/>
        <v>750</v>
      </c>
      <c r="Q125" s="135">
        <f t="shared" si="21"/>
        <v>0</v>
      </c>
      <c r="R125" s="136">
        <f t="shared" si="26"/>
        <v>1221.8782750929367</v>
      </c>
      <c r="S125" s="136">
        <f t="shared" si="22"/>
        <v>1221.8782750929367</v>
      </c>
      <c r="T125" s="135">
        <v>0</v>
      </c>
      <c r="U125" s="136"/>
      <c r="V125" s="136">
        <f t="shared" si="23"/>
        <v>1221.8782750929367</v>
      </c>
      <c r="W125" s="16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</row>
    <row r="126" spans="2:44" s="132" customFormat="1" ht="70.150000000000006" customHeight="1">
      <c r="B126" s="135">
        <v>104</v>
      </c>
      <c r="C126" s="33" t="s">
        <v>40</v>
      </c>
      <c r="D126" s="143" t="s">
        <v>1083</v>
      </c>
      <c r="E126" s="135">
        <v>0</v>
      </c>
      <c r="F126" s="99">
        <f>'नमुना नंबर आठ '!S110/1000*'नमुना नंबर आठ '!T110</f>
        <v>315.61582249070625</v>
      </c>
      <c r="G126" s="136">
        <f t="shared" si="25"/>
        <v>315.61582249070625</v>
      </c>
      <c r="H126" s="135">
        <v>0</v>
      </c>
      <c r="I126" s="42">
        <v>30</v>
      </c>
      <c r="J126" s="135">
        <f t="shared" si="18"/>
        <v>30</v>
      </c>
      <c r="K126" s="135">
        <v>0</v>
      </c>
      <c r="L126" s="42">
        <v>30</v>
      </c>
      <c r="M126" s="135">
        <f t="shared" si="19"/>
        <v>30</v>
      </c>
      <c r="N126" s="135">
        <v>0</v>
      </c>
      <c r="O126" s="42">
        <v>750</v>
      </c>
      <c r="P126" s="135">
        <f t="shared" si="20"/>
        <v>750</v>
      </c>
      <c r="Q126" s="135">
        <f t="shared" si="21"/>
        <v>0</v>
      </c>
      <c r="R126" s="136">
        <f t="shared" si="26"/>
        <v>1125.6158224907063</v>
      </c>
      <c r="S126" s="136">
        <f t="shared" si="22"/>
        <v>1125.6158224907063</v>
      </c>
      <c r="T126" s="135">
        <v>0</v>
      </c>
      <c r="U126" s="136"/>
      <c r="V126" s="136">
        <f t="shared" si="23"/>
        <v>1125.6158224907063</v>
      </c>
      <c r="W126" s="16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</row>
    <row r="127" spans="2:44" s="132" customFormat="1" ht="70.150000000000006" customHeight="1">
      <c r="B127" s="135">
        <v>105</v>
      </c>
      <c r="C127" s="33">
        <v>67</v>
      </c>
      <c r="D127" s="143" t="s">
        <v>426</v>
      </c>
      <c r="E127" s="135">
        <v>1290</v>
      </c>
      <c r="F127" s="99">
        <f>'नमुना नंबर आठ '!S111/1000*'नमुना नंबर आठ '!T111</f>
        <v>644.85992565055767</v>
      </c>
      <c r="G127" s="136">
        <f t="shared" si="25"/>
        <v>1934.8599256505577</v>
      </c>
      <c r="H127" s="135">
        <v>60</v>
      </c>
      <c r="I127" s="42">
        <v>30</v>
      </c>
      <c r="J127" s="135">
        <f t="shared" si="18"/>
        <v>90</v>
      </c>
      <c r="K127" s="135">
        <v>60</v>
      </c>
      <c r="L127" s="42">
        <v>30</v>
      </c>
      <c r="M127" s="135">
        <f t="shared" si="19"/>
        <v>90</v>
      </c>
      <c r="N127" s="135">
        <v>1500</v>
      </c>
      <c r="O127" s="42">
        <v>750</v>
      </c>
      <c r="P127" s="135">
        <f t="shared" si="20"/>
        <v>2250</v>
      </c>
      <c r="Q127" s="135">
        <f t="shared" si="21"/>
        <v>2910</v>
      </c>
      <c r="R127" s="136">
        <f t="shared" si="26"/>
        <v>1454.8599256505577</v>
      </c>
      <c r="S127" s="136">
        <f t="shared" si="22"/>
        <v>4364.8599256505577</v>
      </c>
      <c r="T127" s="135">
        <v>64</v>
      </c>
      <c r="U127" s="136"/>
      <c r="V127" s="136">
        <f t="shared" si="23"/>
        <v>4428.8599256505577</v>
      </c>
      <c r="W127" s="16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</row>
    <row r="128" spans="2:44" s="132" customFormat="1" ht="70.150000000000006" customHeight="1">
      <c r="B128" s="135">
        <v>106</v>
      </c>
      <c r="C128" s="33" t="s">
        <v>1047</v>
      </c>
      <c r="D128" s="143" t="s">
        <v>1362</v>
      </c>
      <c r="E128" s="135">
        <v>0</v>
      </c>
      <c r="F128" s="99">
        <f>'नमुना नंबर आठ '!S112/1000*'नमुना नंबर आठ '!T112</f>
        <v>216.02149628252789</v>
      </c>
      <c r="G128" s="136">
        <f t="shared" si="25"/>
        <v>216.02149628252789</v>
      </c>
      <c r="H128" s="135">
        <v>0</v>
      </c>
      <c r="I128" s="42">
        <v>20</v>
      </c>
      <c r="J128" s="135">
        <f t="shared" si="18"/>
        <v>20</v>
      </c>
      <c r="K128" s="135">
        <v>0</v>
      </c>
      <c r="L128" s="42">
        <v>20</v>
      </c>
      <c r="M128" s="135">
        <f t="shared" si="19"/>
        <v>20</v>
      </c>
      <c r="N128" s="135">
        <v>0</v>
      </c>
      <c r="O128" s="42">
        <v>750</v>
      </c>
      <c r="P128" s="135">
        <f t="shared" si="20"/>
        <v>750</v>
      </c>
      <c r="Q128" s="135">
        <f t="shared" si="21"/>
        <v>0</v>
      </c>
      <c r="R128" s="136">
        <f t="shared" si="26"/>
        <v>1006.0214962825279</v>
      </c>
      <c r="S128" s="136">
        <f t="shared" si="22"/>
        <v>1006.0214962825279</v>
      </c>
      <c r="T128" s="135">
        <v>0</v>
      </c>
      <c r="U128" s="136"/>
      <c r="V128" s="136">
        <f t="shared" si="23"/>
        <v>1006.0214962825279</v>
      </c>
      <c r="W128" s="16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</row>
    <row r="129" spans="2:44" s="132" customFormat="1" ht="70.150000000000006" customHeight="1">
      <c r="B129" s="135">
        <v>107</v>
      </c>
      <c r="C129" s="33">
        <v>103</v>
      </c>
      <c r="D129" s="143" t="s">
        <v>441</v>
      </c>
      <c r="E129" s="135">
        <v>0</v>
      </c>
      <c r="F129" s="99">
        <f>'नमुना नंबर आठ '!S113/1000*'नमुना नंबर आठ '!T113</f>
        <v>452.44204460966534</v>
      </c>
      <c r="G129" s="136">
        <f t="shared" si="25"/>
        <v>452.44204460966534</v>
      </c>
      <c r="H129" s="135">
        <v>0</v>
      </c>
      <c r="I129" s="42">
        <v>30</v>
      </c>
      <c r="J129" s="135">
        <f t="shared" si="18"/>
        <v>30</v>
      </c>
      <c r="K129" s="135">
        <v>0</v>
      </c>
      <c r="L129" s="42">
        <v>30</v>
      </c>
      <c r="M129" s="135">
        <f t="shared" si="19"/>
        <v>30</v>
      </c>
      <c r="N129" s="135">
        <v>0</v>
      </c>
      <c r="O129" s="42">
        <v>750</v>
      </c>
      <c r="P129" s="135">
        <f t="shared" si="20"/>
        <v>750</v>
      </c>
      <c r="Q129" s="135">
        <f t="shared" si="21"/>
        <v>0</v>
      </c>
      <c r="R129" s="136">
        <f t="shared" si="26"/>
        <v>1262.4420446096653</v>
      </c>
      <c r="S129" s="136">
        <f t="shared" si="22"/>
        <v>1262.4420446096653</v>
      </c>
      <c r="T129" s="135">
        <v>0</v>
      </c>
      <c r="U129" s="136"/>
      <c r="V129" s="136">
        <f t="shared" si="23"/>
        <v>1262.4420446096653</v>
      </c>
      <c r="W129" s="16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</row>
    <row r="130" spans="2:44" s="132" customFormat="1" ht="70.150000000000006" customHeight="1">
      <c r="B130" s="135">
        <v>108</v>
      </c>
      <c r="C130" s="33">
        <v>104</v>
      </c>
      <c r="D130" s="143" t="s">
        <v>441</v>
      </c>
      <c r="E130" s="135">
        <v>0</v>
      </c>
      <c r="F130" s="99">
        <f>'नमुना नंबर आठ '!S114/1000*'नमुना नंबर आठ '!T114</f>
        <v>512.76765055762087</v>
      </c>
      <c r="G130" s="136">
        <f t="shared" si="25"/>
        <v>512.76765055762087</v>
      </c>
      <c r="H130" s="135">
        <v>0</v>
      </c>
      <c r="I130" s="42">
        <v>30</v>
      </c>
      <c r="J130" s="135">
        <f t="shared" si="18"/>
        <v>30</v>
      </c>
      <c r="K130" s="135">
        <v>0</v>
      </c>
      <c r="L130" s="42">
        <v>30</v>
      </c>
      <c r="M130" s="135">
        <f t="shared" si="19"/>
        <v>30</v>
      </c>
      <c r="N130" s="135">
        <v>0</v>
      </c>
      <c r="O130" s="42">
        <v>0</v>
      </c>
      <c r="P130" s="135">
        <f t="shared" si="20"/>
        <v>0</v>
      </c>
      <c r="Q130" s="135">
        <f t="shared" si="21"/>
        <v>0</v>
      </c>
      <c r="R130" s="136">
        <f t="shared" si="26"/>
        <v>572.76765055762087</v>
      </c>
      <c r="S130" s="136">
        <f t="shared" si="22"/>
        <v>572.76765055762087</v>
      </c>
      <c r="T130" s="135">
        <v>0</v>
      </c>
      <c r="U130" s="136"/>
      <c r="V130" s="136">
        <f t="shared" si="23"/>
        <v>572.76765055762087</v>
      </c>
      <c r="W130" s="16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</row>
    <row r="131" spans="2:44" s="132" customFormat="1" ht="70.150000000000006" customHeight="1">
      <c r="B131" s="333" t="s">
        <v>1399</v>
      </c>
      <c r="C131" s="334"/>
      <c r="D131" s="335"/>
      <c r="E131" s="135">
        <f t="shared" ref="E131:T131" si="33">SUM(E125:E130)</f>
        <v>1290</v>
      </c>
      <c r="F131" s="99">
        <f t="shared" si="33"/>
        <v>2553.5852146840148</v>
      </c>
      <c r="G131" s="136">
        <f t="shared" si="33"/>
        <v>3843.5852146840152</v>
      </c>
      <c r="H131" s="135">
        <f t="shared" si="33"/>
        <v>60</v>
      </c>
      <c r="I131" s="42">
        <f t="shared" si="33"/>
        <v>170</v>
      </c>
      <c r="J131" s="135">
        <f t="shared" si="33"/>
        <v>230</v>
      </c>
      <c r="K131" s="135">
        <f t="shared" si="33"/>
        <v>60</v>
      </c>
      <c r="L131" s="42">
        <f t="shared" si="33"/>
        <v>170</v>
      </c>
      <c r="M131" s="135">
        <f t="shared" si="33"/>
        <v>230</v>
      </c>
      <c r="N131" s="135">
        <f t="shared" si="33"/>
        <v>1500</v>
      </c>
      <c r="O131" s="42">
        <f t="shared" si="33"/>
        <v>3750</v>
      </c>
      <c r="P131" s="135">
        <f t="shared" si="33"/>
        <v>5250</v>
      </c>
      <c r="Q131" s="135">
        <f t="shared" si="33"/>
        <v>2910</v>
      </c>
      <c r="R131" s="136">
        <f t="shared" si="33"/>
        <v>6643.5852146840152</v>
      </c>
      <c r="S131" s="136">
        <f t="shared" si="33"/>
        <v>9553.5852146840134</v>
      </c>
      <c r="T131" s="135">
        <f t="shared" si="33"/>
        <v>64</v>
      </c>
      <c r="U131" s="136"/>
      <c r="V131" s="136">
        <f>SUM(V125:V130)</f>
        <v>9617.5852146840134</v>
      </c>
      <c r="W131" s="16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</row>
    <row r="132" spans="2:44" s="132" customFormat="1" ht="70.150000000000006" customHeight="1">
      <c r="B132" s="135">
        <v>109</v>
      </c>
      <c r="C132" s="33">
        <v>432</v>
      </c>
      <c r="D132" s="143" t="s">
        <v>694</v>
      </c>
      <c r="E132" s="135">
        <v>1767</v>
      </c>
      <c r="F132" s="99">
        <f>'नमुना नंबर आठ '!S115/1000*'नमुना नंबर आठ '!T115</f>
        <v>618.85750929368032</v>
      </c>
      <c r="G132" s="136">
        <f t="shared" si="25"/>
        <v>2385.8575092936803</v>
      </c>
      <c r="H132" s="135">
        <v>100</v>
      </c>
      <c r="I132" s="42">
        <v>30</v>
      </c>
      <c r="J132" s="135">
        <f t="shared" si="18"/>
        <v>130</v>
      </c>
      <c r="K132" s="135">
        <v>100</v>
      </c>
      <c r="L132" s="42">
        <v>30</v>
      </c>
      <c r="M132" s="135">
        <f t="shared" si="19"/>
        <v>130</v>
      </c>
      <c r="N132" s="135">
        <v>600</v>
      </c>
      <c r="O132" s="42">
        <v>200</v>
      </c>
      <c r="P132" s="135">
        <f t="shared" si="20"/>
        <v>800</v>
      </c>
      <c r="Q132" s="135">
        <f t="shared" si="21"/>
        <v>2567</v>
      </c>
      <c r="R132" s="136">
        <f t="shared" si="26"/>
        <v>878.85750929368032</v>
      </c>
      <c r="S132" s="136">
        <f t="shared" si="22"/>
        <v>3445.8575092936803</v>
      </c>
      <c r="T132" s="135">
        <v>88</v>
      </c>
      <c r="U132" s="136"/>
      <c r="V132" s="136">
        <f t="shared" si="23"/>
        <v>3533.8575092936803</v>
      </c>
      <c r="W132" s="16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</row>
    <row r="133" spans="2:44" s="132" customFormat="1" ht="70.150000000000006" customHeight="1">
      <c r="B133" s="135">
        <v>110</v>
      </c>
      <c r="C133" s="33">
        <v>108</v>
      </c>
      <c r="D133" s="143" t="s">
        <v>443</v>
      </c>
      <c r="E133" s="135">
        <v>0</v>
      </c>
      <c r="F133" s="99">
        <f>'नमुना नंबर आठ '!S116/1000*'नमुना नंबर आठ '!T116</f>
        <v>795.41391635687739</v>
      </c>
      <c r="G133" s="136">
        <f t="shared" si="25"/>
        <v>795.41391635687739</v>
      </c>
      <c r="H133" s="135">
        <v>0</v>
      </c>
      <c r="I133" s="42">
        <v>30</v>
      </c>
      <c r="J133" s="135">
        <f t="shared" si="18"/>
        <v>30</v>
      </c>
      <c r="K133" s="135">
        <v>0</v>
      </c>
      <c r="L133" s="42">
        <v>30</v>
      </c>
      <c r="M133" s="135">
        <f t="shared" si="19"/>
        <v>30</v>
      </c>
      <c r="N133" s="135">
        <v>0</v>
      </c>
      <c r="O133" s="42">
        <v>1500</v>
      </c>
      <c r="P133" s="135">
        <f t="shared" si="20"/>
        <v>1500</v>
      </c>
      <c r="Q133" s="135">
        <f t="shared" si="21"/>
        <v>0</v>
      </c>
      <c r="R133" s="136">
        <f t="shared" si="26"/>
        <v>2355.4139163568775</v>
      </c>
      <c r="S133" s="136">
        <f t="shared" si="22"/>
        <v>2355.4139163568775</v>
      </c>
      <c r="T133" s="135">
        <v>0</v>
      </c>
      <c r="U133" s="136"/>
      <c r="V133" s="136">
        <f t="shared" si="23"/>
        <v>2355.4139163568775</v>
      </c>
      <c r="W133" s="16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</row>
    <row r="134" spans="2:44" s="132" customFormat="1" ht="70.150000000000006" customHeight="1">
      <c r="B134" s="135">
        <v>111</v>
      </c>
      <c r="C134" s="33">
        <v>554</v>
      </c>
      <c r="D134" s="143" t="s">
        <v>792</v>
      </c>
      <c r="E134" s="135">
        <v>0</v>
      </c>
      <c r="F134" s="99">
        <f>'नमुना नंबर आठ '!S117/1000*'नमुना नंबर आठ '!T117</f>
        <v>884.60220446096639</v>
      </c>
      <c r="G134" s="136">
        <f t="shared" si="25"/>
        <v>884.60220446096639</v>
      </c>
      <c r="H134" s="135">
        <v>0</v>
      </c>
      <c r="I134" s="42">
        <v>40</v>
      </c>
      <c r="J134" s="135">
        <f t="shared" si="18"/>
        <v>40</v>
      </c>
      <c r="K134" s="135">
        <v>0</v>
      </c>
      <c r="L134" s="42">
        <v>40</v>
      </c>
      <c r="M134" s="135">
        <f t="shared" si="19"/>
        <v>40</v>
      </c>
      <c r="N134" s="135">
        <v>0</v>
      </c>
      <c r="O134" s="42">
        <v>750</v>
      </c>
      <c r="P134" s="135">
        <f t="shared" si="20"/>
        <v>750</v>
      </c>
      <c r="Q134" s="135">
        <f t="shared" si="21"/>
        <v>0</v>
      </c>
      <c r="R134" s="136">
        <f t="shared" si="26"/>
        <v>1714.6022044609663</v>
      </c>
      <c r="S134" s="136">
        <f t="shared" si="22"/>
        <v>1714.6022044609663</v>
      </c>
      <c r="T134" s="135">
        <v>0</v>
      </c>
      <c r="U134" s="136"/>
      <c r="V134" s="136">
        <f t="shared" si="23"/>
        <v>1714.6022044609663</v>
      </c>
      <c r="W134" s="16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</row>
    <row r="135" spans="2:44" s="132" customFormat="1" ht="70.150000000000006" customHeight="1">
      <c r="B135" s="135">
        <v>112</v>
      </c>
      <c r="C135" s="98" t="s">
        <v>1354</v>
      </c>
      <c r="D135" s="143" t="s">
        <v>966</v>
      </c>
      <c r="E135" s="135">
        <v>0</v>
      </c>
      <c r="F135" s="99">
        <v>16549</v>
      </c>
      <c r="G135" s="136">
        <f t="shared" si="25"/>
        <v>16549</v>
      </c>
      <c r="H135" s="135">
        <v>0</v>
      </c>
      <c r="I135" s="42">
        <v>0</v>
      </c>
      <c r="J135" s="135">
        <f t="shared" si="18"/>
        <v>0</v>
      </c>
      <c r="K135" s="135">
        <v>0</v>
      </c>
      <c r="L135" s="42">
        <v>0</v>
      </c>
      <c r="M135" s="135">
        <f t="shared" si="19"/>
        <v>0</v>
      </c>
      <c r="N135" s="135">
        <v>0</v>
      </c>
      <c r="O135" s="42">
        <v>0</v>
      </c>
      <c r="P135" s="135">
        <f t="shared" si="20"/>
        <v>0</v>
      </c>
      <c r="Q135" s="135">
        <f t="shared" si="21"/>
        <v>0</v>
      </c>
      <c r="R135" s="136">
        <f t="shared" si="26"/>
        <v>16549</v>
      </c>
      <c r="S135" s="136">
        <f t="shared" si="22"/>
        <v>16549</v>
      </c>
      <c r="T135" s="135">
        <v>0</v>
      </c>
      <c r="U135" s="136"/>
      <c r="V135" s="136">
        <f t="shared" si="23"/>
        <v>16549</v>
      </c>
      <c r="W135" s="16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</row>
    <row r="136" spans="2:44" s="132" customFormat="1" ht="70.150000000000006" customHeight="1">
      <c r="B136" s="135">
        <v>113</v>
      </c>
      <c r="C136" s="33">
        <v>255</v>
      </c>
      <c r="D136" s="143" t="s">
        <v>966</v>
      </c>
      <c r="E136" s="135">
        <v>0</v>
      </c>
      <c r="F136" s="99">
        <f>'नमुना नंबर आठ '!S119/1000*'नमुना नंबर आठ '!T119</f>
        <v>468.04349442379174</v>
      </c>
      <c r="G136" s="136">
        <f t="shared" si="25"/>
        <v>468.04349442379174</v>
      </c>
      <c r="H136" s="135">
        <v>0</v>
      </c>
      <c r="I136" s="42">
        <v>0</v>
      </c>
      <c r="J136" s="135">
        <f t="shared" si="18"/>
        <v>0</v>
      </c>
      <c r="K136" s="135">
        <v>0</v>
      </c>
      <c r="L136" s="42">
        <v>0</v>
      </c>
      <c r="M136" s="135">
        <f t="shared" si="19"/>
        <v>0</v>
      </c>
      <c r="N136" s="135">
        <v>0</v>
      </c>
      <c r="O136" s="42">
        <v>0</v>
      </c>
      <c r="P136" s="135">
        <f t="shared" si="20"/>
        <v>0</v>
      </c>
      <c r="Q136" s="135">
        <f t="shared" si="21"/>
        <v>0</v>
      </c>
      <c r="R136" s="136">
        <f t="shared" si="26"/>
        <v>468.04349442379174</v>
      </c>
      <c r="S136" s="136">
        <f t="shared" si="22"/>
        <v>468.04349442379174</v>
      </c>
      <c r="T136" s="135">
        <v>0</v>
      </c>
      <c r="U136" s="136"/>
      <c r="V136" s="136">
        <f t="shared" si="23"/>
        <v>468.04349442379174</v>
      </c>
      <c r="W136" s="16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</row>
    <row r="137" spans="2:44" s="132" customFormat="1" ht="70.150000000000006" customHeight="1">
      <c r="B137" s="135">
        <v>114</v>
      </c>
      <c r="C137" s="33">
        <v>256</v>
      </c>
      <c r="D137" s="143" t="s">
        <v>966</v>
      </c>
      <c r="E137" s="135">
        <v>0</v>
      </c>
      <c r="F137" s="99">
        <f>'नमुना नंबर आठ '!S120/1000*'नमुना नंबर आठ '!T120</f>
        <v>117.01087360594794</v>
      </c>
      <c r="G137" s="136">
        <f t="shared" si="25"/>
        <v>117.01087360594794</v>
      </c>
      <c r="H137" s="135">
        <v>0</v>
      </c>
      <c r="I137" s="42">
        <v>0</v>
      </c>
      <c r="J137" s="135">
        <f t="shared" si="18"/>
        <v>0</v>
      </c>
      <c r="K137" s="135">
        <v>0</v>
      </c>
      <c r="L137" s="42">
        <v>0</v>
      </c>
      <c r="M137" s="135">
        <f t="shared" si="19"/>
        <v>0</v>
      </c>
      <c r="N137" s="135">
        <v>0</v>
      </c>
      <c r="O137" s="42">
        <v>0</v>
      </c>
      <c r="P137" s="135">
        <f t="shared" si="20"/>
        <v>0</v>
      </c>
      <c r="Q137" s="135">
        <f t="shared" si="21"/>
        <v>0</v>
      </c>
      <c r="R137" s="136">
        <f t="shared" si="26"/>
        <v>117.01087360594794</v>
      </c>
      <c r="S137" s="136">
        <f t="shared" si="22"/>
        <v>117.01087360594794</v>
      </c>
      <c r="T137" s="135">
        <v>0</v>
      </c>
      <c r="U137" s="136"/>
      <c r="V137" s="136">
        <f t="shared" si="23"/>
        <v>117.01087360594794</v>
      </c>
      <c r="W137" s="16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</row>
    <row r="138" spans="2:44" s="132" customFormat="1" ht="70.150000000000006" customHeight="1">
      <c r="B138" s="333" t="s">
        <v>1399</v>
      </c>
      <c r="C138" s="334"/>
      <c r="D138" s="335"/>
      <c r="E138" s="135">
        <f t="shared" ref="E138:T138" si="34">SUM(E132:E137)</f>
        <v>1767</v>
      </c>
      <c r="F138" s="99">
        <f t="shared" si="34"/>
        <v>19432.927998141266</v>
      </c>
      <c r="G138" s="136">
        <f t="shared" si="34"/>
        <v>21199.927998141266</v>
      </c>
      <c r="H138" s="135">
        <f t="shared" si="34"/>
        <v>100</v>
      </c>
      <c r="I138" s="42">
        <f t="shared" si="34"/>
        <v>100</v>
      </c>
      <c r="J138" s="135">
        <f t="shared" si="34"/>
        <v>200</v>
      </c>
      <c r="K138" s="135">
        <f t="shared" si="34"/>
        <v>100</v>
      </c>
      <c r="L138" s="42">
        <f t="shared" si="34"/>
        <v>100</v>
      </c>
      <c r="M138" s="135">
        <f t="shared" si="34"/>
        <v>200</v>
      </c>
      <c r="N138" s="135">
        <f t="shared" si="34"/>
        <v>600</v>
      </c>
      <c r="O138" s="42">
        <f t="shared" si="34"/>
        <v>2450</v>
      </c>
      <c r="P138" s="135">
        <f t="shared" si="34"/>
        <v>3050</v>
      </c>
      <c r="Q138" s="135">
        <f t="shared" si="34"/>
        <v>2567</v>
      </c>
      <c r="R138" s="136">
        <f t="shared" si="34"/>
        <v>22082.927998141266</v>
      </c>
      <c r="S138" s="136">
        <f t="shared" si="34"/>
        <v>24649.927998141266</v>
      </c>
      <c r="T138" s="135">
        <f t="shared" si="34"/>
        <v>88</v>
      </c>
      <c r="U138" s="136"/>
      <c r="V138" s="136">
        <f>SUM(V132:V137)</f>
        <v>24737.927998141266</v>
      </c>
      <c r="W138" s="16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</row>
    <row r="139" spans="2:44" s="132" customFormat="1" ht="70.150000000000006" customHeight="1">
      <c r="B139" s="135">
        <v>115</v>
      </c>
      <c r="C139" s="33">
        <v>596</v>
      </c>
      <c r="D139" s="143" t="s">
        <v>987</v>
      </c>
      <c r="E139" s="135">
        <v>0</v>
      </c>
      <c r="F139" s="99">
        <f>'नमुना नंबर आठ '!S121/1000*'नमुना नंबर आठ '!T121</f>
        <v>1170.1087360594795</v>
      </c>
      <c r="G139" s="136">
        <f t="shared" si="25"/>
        <v>1170.1087360594795</v>
      </c>
      <c r="H139" s="135">
        <v>0</v>
      </c>
      <c r="I139" s="42">
        <v>0</v>
      </c>
      <c r="J139" s="135">
        <f t="shared" si="18"/>
        <v>0</v>
      </c>
      <c r="K139" s="135">
        <v>0</v>
      </c>
      <c r="L139" s="42">
        <v>0</v>
      </c>
      <c r="M139" s="135">
        <f t="shared" si="19"/>
        <v>0</v>
      </c>
      <c r="N139" s="135">
        <v>0</v>
      </c>
      <c r="O139" s="42">
        <v>0</v>
      </c>
      <c r="P139" s="135">
        <f t="shared" si="20"/>
        <v>0</v>
      </c>
      <c r="Q139" s="135">
        <f t="shared" si="21"/>
        <v>0</v>
      </c>
      <c r="R139" s="136">
        <f t="shared" si="26"/>
        <v>1170.1087360594795</v>
      </c>
      <c r="S139" s="136">
        <f t="shared" si="22"/>
        <v>1170.1087360594795</v>
      </c>
      <c r="T139" s="135">
        <v>0</v>
      </c>
      <c r="U139" s="136"/>
      <c r="V139" s="136">
        <f t="shared" si="23"/>
        <v>1170.1087360594795</v>
      </c>
      <c r="W139" s="16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</row>
    <row r="140" spans="2:44" s="132" customFormat="1" ht="70.150000000000006" customHeight="1">
      <c r="B140" s="135">
        <v>116</v>
      </c>
      <c r="C140" s="33">
        <v>34</v>
      </c>
      <c r="D140" s="143" t="s">
        <v>463</v>
      </c>
      <c r="E140" s="135">
        <v>0</v>
      </c>
      <c r="F140" s="99">
        <f>'नमुना नंबर आठ '!S122/1000*'नमुना नंबर आठ '!T122</f>
        <v>1031.0116868029741</v>
      </c>
      <c r="G140" s="136">
        <f t="shared" si="25"/>
        <v>1031.0116868029741</v>
      </c>
      <c r="H140" s="135">
        <v>0</v>
      </c>
      <c r="I140" s="42">
        <v>40</v>
      </c>
      <c r="J140" s="135">
        <f t="shared" si="18"/>
        <v>40</v>
      </c>
      <c r="K140" s="135">
        <v>0</v>
      </c>
      <c r="L140" s="42">
        <v>40</v>
      </c>
      <c r="M140" s="135">
        <f t="shared" si="19"/>
        <v>40</v>
      </c>
      <c r="N140" s="135">
        <v>0</v>
      </c>
      <c r="O140" s="42">
        <v>750</v>
      </c>
      <c r="P140" s="135">
        <f t="shared" si="20"/>
        <v>750</v>
      </c>
      <c r="Q140" s="135">
        <f t="shared" si="21"/>
        <v>0</v>
      </c>
      <c r="R140" s="136">
        <f t="shared" si="26"/>
        <v>1861.0116868029741</v>
      </c>
      <c r="S140" s="136">
        <f t="shared" si="22"/>
        <v>1861.0116868029741</v>
      </c>
      <c r="T140" s="135">
        <v>0</v>
      </c>
      <c r="U140" s="136"/>
      <c r="V140" s="136">
        <f t="shared" si="23"/>
        <v>1861.0116868029741</v>
      </c>
      <c r="W140" s="16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</row>
    <row r="141" spans="2:44" s="132" customFormat="1" ht="70.150000000000006" customHeight="1">
      <c r="B141" s="135">
        <v>117</v>
      </c>
      <c r="C141" s="33">
        <v>321</v>
      </c>
      <c r="D141" s="143" t="s">
        <v>617</v>
      </c>
      <c r="E141" s="135">
        <v>0</v>
      </c>
      <c r="F141" s="99">
        <f>'नमुना नंबर आठ '!S123/1000*'नमुना नंबर आठ '!T123</f>
        <v>471.189591078067</v>
      </c>
      <c r="G141" s="136">
        <f t="shared" si="25"/>
        <v>471.189591078067</v>
      </c>
      <c r="H141" s="135">
        <v>0</v>
      </c>
      <c r="I141" s="42">
        <v>0</v>
      </c>
      <c r="J141" s="135">
        <f t="shared" si="18"/>
        <v>0</v>
      </c>
      <c r="K141" s="135">
        <v>0</v>
      </c>
      <c r="L141" s="42">
        <v>0</v>
      </c>
      <c r="M141" s="135">
        <f t="shared" si="19"/>
        <v>0</v>
      </c>
      <c r="N141" s="135">
        <v>0</v>
      </c>
      <c r="O141" s="42">
        <v>0</v>
      </c>
      <c r="P141" s="135">
        <f t="shared" si="20"/>
        <v>0</v>
      </c>
      <c r="Q141" s="135">
        <f t="shared" si="21"/>
        <v>0</v>
      </c>
      <c r="R141" s="136">
        <f t="shared" si="26"/>
        <v>471.189591078067</v>
      </c>
      <c r="S141" s="136">
        <f t="shared" si="22"/>
        <v>471.189591078067</v>
      </c>
      <c r="T141" s="135">
        <v>0</v>
      </c>
      <c r="U141" s="136"/>
      <c r="V141" s="136">
        <f t="shared" si="23"/>
        <v>471.189591078067</v>
      </c>
      <c r="W141" s="16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</row>
    <row r="142" spans="2:44" s="132" customFormat="1" ht="70.150000000000006" customHeight="1">
      <c r="B142" s="135">
        <v>118</v>
      </c>
      <c r="C142" s="33">
        <v>527</v>
      </c>
      <c r="D142" s="143" t="s">
        <v>1357</v>
      </c>
      <c r="E142" s="135">
        <v>0</v>
      </c>
      <c r="F142" s="99">
        <f>'नमुना नंबर आठ '!S124/1000*'नमुना नंबर आठ '!T124</f>
        <v>520.04832713754638</v>
      </c>
      <c r="G142" s="136">
        <f t="shared" si="25"/>
        <v>520.04832713754638</v>
      </c>
      <c r="H142" s="135">
        <v>0</v>
      </c>
      <c r="I142" s="42">
        <v>0</v>
      </c>
      <c r="J142" s="135">
        <f t="shared" si="18"/>
        <v>0</v>
      </c>
      <c r="K142" s="135">
        <v>0</v>
      </c>
      <c r="L142" s="42">
        <v>0</v>
      </c>
      <c r="M142" s="135">
        <f t="shared" si="19"/>
        <v>0</v>
      </c>
      <c r="N142" s="135">
        <v>0</v>
      </c>
      <c r="O142" s="42">
        <v>0</v>
      </c>
      <c r="P142" s="135">
        <f t="shared" si="20"/>
        <v>0</v>
      </c>
      <c r="Q142" s="135">
        <f t="shared" si="21"/>
        <v>0</v>
      </c>
      <c r="R142" s="136">
        <f t="shared" si="26"/>
        <v>520.04832713754638</v>
      </c>
      <c r="S142" s="136">
        <f t="shared" si="22"/>
        <v>520.04832713754638</v>
      </c>
      <c r="T142" s="135">
        <v>0</v>
      </c>
      <c r="U142" s="136"/>
      <c r="V142" s="136">
        <f t="shared" si="23"/>
        <v>520.04832713754638</v>
      </c>
      <c r="W142" s="16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</row>
    <row r="143" spans="2:44" s="132" customFormat="1" ht="70.150000000000006" customHeight="1">
      <c r="B143" s="135">
        <v>119</v>
      </c>
      <c r="C143" s="33" t="s">
        <v>1046</v>
      </c>
      <c r="D143" s="143" t="s">
        <v>1269</v>
      </c>
      <c r="E143" s="135">
        <v>0</v>
      </c>
      <c r="F143" s="99">
        <f>'नमुना नंबर आठ '!S125/1000*'नमुना नंबर आठ '!T125</f>
        <v>216.02149628252789</v>
      </c>
      <c r="G143" s="136">
        <f t="shared" si="25"/>
        <v>216.02149628252789</v>
      </c>
      <c r="H143" s="135">
        <v>0</v>
      </c>
      <c r="I143" s="42">
        <v>20</v>
      </c>
      <c r="J143" s="135">
        <f t="shared" si="18"/>
        <v>20</v>
      </c>
      <c r="K143" s="135">
        <v>0</v>
      </c>
      <c r="L143" s="42">
        <v>20</v>
      </c>
      <c r="M143" s="135">
        <f t="shared" si="19"/>
        <v>20</v>
      </c>
      <c r="N143" s="135">
        <v>0</v>
      </c>
      <c r="O143" s="42">
        <v>0</v>
      </c>
      <c r="P143" s="135">
        <f t="shared" si="20"/>
        <v>0</v>
      </c>
      <c r="Q143" s="135">
        <f t="shared" si="21"/>
        <v>0</v>
      </c>
      <c r="R143" s="136">
        <f t="shared" si="26"/>
        <v>256.02149628252789</v>
      </c>
      <c r="S143" s="136">
        <f t="shared" si="22"/>
        <v>256.02149628252789</v>
      </c>
      <c r="T143" s="135">
        <v>0</v>
      </c>
      <c r="U143" s="136"/>
      <c r="V143" s="136">
        <f t="shared" si="23"/>
        <v>256.02149628252789</v>
      </c>
      <c r="W143" s="16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</row>
    <row r="144" spans="2:44" s="132" customFormat="1" ht="70.150000000000006" customHeight="1">
      <c r="B144" s="135">
        <v>120</v>
      </c>
      <c r="C144" s="158" t="s">
        <v>1093</v>
      </c>
      <c r="D144" s="143" t="s">
        <v>1363</v>
      </c>
      <c r="E144" s="135">
        <v>0</v>
      </c>
      <c r="F144" s="99">
        <f>'नमुना नंबर आठ '!S126/1000*'नमुना नंबर आठ '!T126</f>
        <v>686.46379182156124</v>
      </c>
      <c r="G144" s="136">
        <f t="shared" si="25"/>
        <v>686.46379182156124</v>
      </c>
      <c r="H144" s="135">
        <v>0</v>
      </c>
      <c r="I144" s="42">
        <v>30</v>
      </c>
      <c r="J144" s="135">
        <f t="shared" si="18"/>
        <v>30</v>
      </c>
      <c r="K144" s="135">
        <v>0</v>
      </c>
      <c r="L144" s="42">
        <v>30</v>
      </c>
      <c r="M144" s="135">
        <f t="shared" si="19"/>
        <v>30</v>
      </c>
      <c r="N144" s="135">
        <v>0</v>
      </c>
      <c r="O144" s="42">
        <v>750</v>
      </c>
      <c r="P144" s="135">
        <f t="shared" si="20"/>
        <v>750</v>
      </c>
      <c r="Q144" s="135">
        <f t="shared" si="21"/>
        <v>0</v>
      </c>
      <c r="R144" s="136">
        <f t="shared" si="26"/>
        <v>1496.4637918215612</v>
      </c>
      <c r="S144" s="136">
        <f t="shared" si="22"/>
        <v>1496.4637918215612</v>
      </c>
      <c r="T144" s="135">
        <v>0</v>
      </c>
      <c r="U144" s="136"/>
      <c r="V144" s="136">
        <f t="shared" si="23"/>
        <v>1496.4637918215612</v>
      </c>
      <c r="W144" s="16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</row>
    <row r="145" spans="2:44" s="132" customFormat="1" ht="70.150000000000006" customHeight="1">
      <c r="B145" s="333" t="s">
        <v>1399</v>
      </c>
      <c r="C145" s="334"/>
      <c r="D145" s="335"/>
      <c r="E145" s="135">
        <f t="shared" ref="E145:T145" si="35">SUM(E139:E144)</f>
        <v>0</v>
      </c>
      <c r="F145" s="99">
        <f t="shared" si="35"/>
        <v>4094.8436291821563</v>
      </c>
      <c r="G145" s="136">
        <f t="shared" si="35"/>
        <v>4094.8436291821563</v>
      </c>
      <c r="H145" s="135">
        <f t="shared" si="35"/>
        <v>0</v>
      </c>
      <c r="I145" s="42">
        <f t="shared" si="35"/>
        <v>90</v>
      </c>
      <c r="J145" s="135">
        <f t="shared" si="35"/>
        <v>90</v>
      </c>
      <c r="K145" s="135">
        <f t="shared" si="35"/>
        <v>0</v>
      </c>
      <c r="L145" s="42">
        <f t="shared" si="35"/>
        <v>90</v>
      </c>
      <c r="M145" s="135">
        <f t="shared" si="35"/>
        <v>90</v>
      </c>
      <c r="N145" s="135">
        <f t="shared" si="35"/>
        <v>0</v>
      </c>
      <c r="O145" s="42">
        <f t="shared" si="35"/>
        <v>1500</v>
      </c>
      <c r="P145" s="135">
        <f t="shared" si="35"/>
        <v>1500</v>
      </c>
      <c r="Q145" s="135">
        <f t="shared" si="35"/>
        <v>0</v>
      </c>
      <c r="R145" s="136">
        <f t="shared" si="35"/>
        <v>5774.8436291821563</v>
      </c>
      <c r="S145" s="136">
        <f t="shared" si="35"/>
        <v>5774.8436291821563</v>
      </c>
      <c r="T145" s="135">
        <f t="shared" si="35"/>
        <v>0</v>
      </c>
      <c r="U145" s="136"/>
      <c r="V145" s="136">
        <f>SUM(V139:V144)</f>
        <v>5774.8436291821563</v>
      </c>
      <c r="W145" s="16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</row>
    <row r="146" spans="2:44" s="132" customFormat="1" ht="70.150000000000006" customHeight="1">
      <c r="B146" s="135">
        <v>121</v>
      </c>
      <c r="C146" s="33">
        <v>271</v>
      </c>
      <c r="D146" s="143" t="s">
        <v>587</v>
      </c>
      <c r="E146" s="135">
        <v>0</v>
      </c>
      <c r="F146" s="99">
        <f>'नमुना नंबर आठ '!S127/1000*'नमुना नंबर आठ '!T127</f>
        <v>936.08698884758348</v>
      </c>
      <c r="G146" s="136">
        <f t="shared" si="25"/>
        <v>936.08698884758348</v>
      </c>
      <c r="H146" s="135">
        <v>0</v>
      </c>
      <c r="I146" s="42">
        <v>40</v>
      </c>
      <c r="J146" s="135">
        <f t="shared" si="18"/>
        <v>40</v>
      </c>
      <c r="K146" s="135">
        <v>0</v>
      </c>
      <c r="L146" s="42">
        <v>40</v>
      </c>
      <c r="M146" s="135">
        <f t="shared" si="19"/>
        <v>40</v>
      </c>
      <c r="N146" s="135">
        <v>0</v>
      </c>
      <c r="O146" s="42">
        <v>750</v>
      </c>
      <c r="P146" s="135">
        <f t="shared" si="20"/>
        <v>750</v>
      </c>
      <c r="Q146" s="135">
        <f t="shared" si="21"/>
        <v>0</v>
      </c>
      <c r="R146" s="136">
        <f t="shared" si="26"/>
        <v>1766.0869888475836</v>
      </c>
      <c r="S146" s="136">
        <f t="shared" si="22"/>
        <v>1766.0869888475836</v>
      </c>
      <c r="T146" s="135">
        <v>0</v>
      </c>
      <c r="U146" s="136"/>
      <c r="V146" s="136">
        <f t="shared" si="23"/>
        <v>1766.0869888475836</v>
      </c>
      <c r="W146" s="16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</row>
    <row r="147" spans="2:44" s="132" customFormat="1" ht="70.150000000000006" customHeight="1">
      <c r="B147" s="135">
        <v>122</v>
      </c>
      <c r="C147" s="33">
        <v>482</v>
      </c>
      <c r="D147" s="143" t="s">
        <v>728</v>
      </c>
      <c r="E147" s="135">
        <v>0</v>
      </c>
      <c r="F147" s="99">
        <f>'नमुना नंबर आठ '!S128/1000*'नमुना नंबर आठ '!T128</f>
        <v>118.5312755576208</v>
      </c>
      <c r="G147" s="136">
        <f t="shared" si="25"/>
        <v>118.5312755576208</v>
      </c>
      <c r="H147" s="135">
        <v>0</v>
      </c>
      <c r="I147" s="42">
        <v>20</v>
      </c>
      <c r="J147" s="135">
        <f t="shared" si="18"/>
        <v>20</v>
      </c>
      <c r="K147" s="135">
        <v>0</v>
      </c>
      <c r="L147" s="42">
        <v>20</v>
      </c>
      <c r="M147" s="135">
        <f t="shared" si="19"/>
        <v>20</v>
      </c>
      <c r="N147" s="135">
        <v>0</v>
      </c>
      <c r="O147" s="42">
        <v>200</v>
      </c>
      <c r="P147" s="135">
        <f t="shared" si="20"/>
        <v>200</v>
      </c>
      <c r="Q147" s="135">
        <f t="shared" si="21"/>
        <v>0</v>
      </c>
      <c r="R147" s="136">
        <f t="shared" si="26"/>
        <v>358.5312755576208</v>
      </c>
      <c r="S147" s="136">
        <f t="shared" si="22"/>
        <v>358.5312755576208</v>
      </c>
      <c r="T147" s="135">
        <v>0</v>
      </c>
      <c r="U147" s="136"/>
      <c r="V147" s="136">
        <f t="shared" si="23"/>
        <v>358.5312755576208</v>
      </c>
      <c r="W147" s="16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</row>
    <row r="148" spans="2:44" s="132" customFormat="1" ht="70.150000000000006" customHeight="1">
      <c r="B148" s="135">
        <v>123</v>
      </c>
      <c r="C148" s="33">
        <v>141</v>
      </c>
      <c r="D148" s="143" t="s">
        <v>496</v>
      </c>
      <c r="E148" s="135">
        <v>0</v>
      </c>
      <c r="F148" s="99">
        <f>'नमुना नंबर आठ '!S129/1000*'नमुना नंबर आठ '!T129</f>
        <v>51.52416356877324</v>
      </c>
      <c r="G148" s="136">
        <f t="shared" si="25"/>
        <v>51.52416356877324</v>
      </c>
      <c r="H148" s="135">
        <v>0</v>
      </c>
      <c r="I148" s="42">
        <v>0</v>
      </c>
      <c r="J148" s="135">
        <f t="shared" si="18"/>
        <v>0</v>
      </c>
      <c r="K148" s="135">
        <v>0</v>
      </c>
      <c r="L148" s="42">
        <v>0</v>
      </c>
      <c r="M148" s="135">
        <f t="shared" si="19"/>
        <v>0</v>
      </c>
      <c r="N148" s="135">
        <v>0</v>
      </c>
      <c r="O148" s="42">
        <v>0</v>
      </c>
      <c r="P148" s="135">
        <f t="shared" si="20"/>
        <v>0</v>
      </c>
      <c r="Q148" s="135">
        <f t="shared" si="21"/>
        <v>0</v>
      </c>
      <c r="R148" s="136">
        <f t="shared" si="26"/>
        <v>51.52416356877324</v>
      </c>
      <c r="S148" s="136">
        <f t="shared" si="22"/>
        <v>51.52416356877324</v>
      </c>
      <c r="T148" s="135">
        <v>0</v>
      </c>
      <c r="U148" s="136"/>
      <c r="V148" s="136">
        <f t="shared" si="23"/>
        <v>51.52416356877324</v>
      </c>
      <c r="W148" s="16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</row>
    <row r="149" spans="2:44" s="132" customFormat="1" ht="70.150000000000006" customHeight="1">
      <c r="B149" s="135">
        <v>124</v>
      </c>
      <c r="C149" s="33">
        <v>333</v>
      </c>
      <c r="D149" s="143" t="s">
        <v>496</v>
      </c>
      <c r="E149" s="135">
        <v>0</v>
      </c>
      <c r="F149" s="99">
        <f>'नमुना नंबर आठ '!S130/1000*'नमुना नंबर आठ '!T130</f>
        <v>800.35437546468404</v>
      </c>
      <c r="G149" s="136">
        <f t="shared" si="25"/>
        <v>800.35437546468404</v>
      </c>
      <c r="H149" s="135">
        <v>0</v>
      </c>
      <c r="I149" s="42">
        <v>0</v>
      </c>
      <c r="J149" s="135">
        <f t="shared" si="18"/>
        <v>0</v>
      </c>
      <c r="K149" s="135">
        <v>0</v>
      </c>
      <c r="L149" s="42">
        <v>0</v>
      </c>
      <c r="M149" s="135">
        <f t="shared" si="19"/>
        <v>0</v>
      </c>
      <c r="N149" s="135">
        <v>0</v>
      </c>
      <c r="O149" s="42">
        <v>0</v>
      </c>
      <c r="P149" s="135">
        <f t="shared" si="20"/>
        <v>0</v>
      </c>
      <c r="Q149" s="135">
        <f t="shared" si="21"/>
        <v>0</v>
      </c>
      <c r="R149" s="136">
        <f t="shared" si="26"/>
        <v>800.35437546468404</v>
      </c>
      <c r="S149" s="136">
        <f t="shared" si="22"/>
        <v>800.35437546468404</v>
      </c>
      <c r="T149" s="135">
        <v>0</v>
      </c>
      <c r="U149" s="136"/>
      <c r="V149" s="136">
        <f t="shared" si="23"/>
        <v>800.35437546468404</v>
      </c>
      <c r="W149" s="16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</row>
    <row r="150" spans="2:44" s="132" customFormat="1" ht="70.150000000000006" customHeight="1">
      <c r="B150" s="135">
        <v>125</v>
      </c>
      <c r="C150" s="33">
        <v>57</v>
      </c>
      <c r="D150" s="143" t="s">
        <v>417</v>
      </c>
      <c r="E150" s="135">
        <v>322</v>
      </c>
      <c r="F150" s="99">
        <f>'नमुना नंबर आठ '!S131/1000*'नमुना नंबर आठ '!T131</f>
        <v>74.556691449814124</v>
      </c>
      <c r="G150" s="136">
        <f t="shared" si="25"/>
        <v>396.55669144981414</v>
      </c>
      <c r="H150" s="135">
        <v>80</v>
      </c>
      <c r="I150" s="42">
        <v>20</v>
      </c>
      <c r="J150" s="135">
        <f t="shared" si="18"/>
        <v>100</v>
      </c>
      <c r="K150" s="135">
        <v>80</v>
      </c>
      <c r="L150" s="42">
        <v>20</v>
      </c>
      <c r="M150" s="135">
        <f t="shared" si="19"/>
        <v>100</v>
      </c>
      <c r="N150" s="135">
        <v>0</v>
      </c>
      <c r="O150" s="42">
        <v>0</v>
      </c>
      <c r="P150" s="135">
        <f t="shared" si="20"/>
        <v>0</v>
      </c>
      <c r="Q150" s="135">
        <f t="shared" si="21"/>
        <v>482</v>
      </c>
      <c r="R150" s="136">
        <f t="shared" si="26"/>
        <v>114.55669144981412</v>
      </c>
      <c r="S150" s="136">
        <f t="shared" si="22"/>
        <v>596.55669144981414</v>
      </c>
      <c r="T150" s="135">
        <v>18</v>
      </c>
      <c r="U150" s="136"/>
      <c r="V150" s="136">
        <f t="shared" si="23"/>
        <v>614.55669144981414</v>
      </c>
      <c r="W150" s="16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</row>
    <row r="151" spans="2:44" s="132" customFormat="1" ht="70.150000000000006" customHeight="1">
      <c r="B151" s="135">
        <v>126</v>
      </c>
      <c r="C151" s="33">
        <v>603</v>
      </c>
      <c r="D151" s="143" t="s">
        <v>1284</v>
      </c>
      <c r="E151" s="135">
        <v>0</v>
      </c>
      <c r="F151" s="99">
        <f>'नमुना नंबर आठ '!S132/1000*'नमुना नंबर आठ '!T132</f>
        <v>412.56970260223051</v>
      </c>
      <c r="G151" s="136">
        <f t="shared" si="25"/>
        <v>412.56970260223051</v>
      </c>
      <c r="H151" s="135">
        <v>0</v>
      </c>
      <c r="I151" s="42">
        <v>0</v>
      </c>
      <c r="J151" s="135">
        <f t="shared" si="18"/>
        <v>0</v>
      </c>
      <c r="K151" s="135">
        <v>0</v>
      </c>
      <c r="L151" s="42">
        <v>0</v>
      </c>
      <c r="M151" s="135">
        <f t="shared" si="19"/>
        <v>0</v>
      </c>
      <c r="N151" s="135">
        <v>0</v>
      </c>
      <c r="O151" s="42">
        <v>0</v>
      </c>
      <c r="P151" s="135">
        <f t="shared" si="20"/>
        <v>0</v>
      </c>
      <c r="Q151" s="135">
        <f t="shared" si="21"/>
        <v>0</v>
      </c>
      <c r="R151" s="136">
        <f t="shared" si="26"/>
        <v>412.56970260223051</v>
      </c>
      <c r="S151" s="136">
        <f t="shared" si="22"/>
        <v>412.56970260223051</v>
      </c>
      <c r="T151" s="135">
        <v>0</v>
      </c>
      <c r="U151" s="136"/>
      <c r="V151" s="136">
        <f t="shared" si="23"/>
        <v>412.56970260223051</v>
      </c>
      <c r="W151" s="16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</row>
    <row r="152" spans="2:44" s="132" customFormat="1" ht="70.150000000000006" customHeight="1">
      <c r="B152" s="333" t="s">
        <v>1399</v>
      </c>
      <c r="C152" s="334"/>
      <c r="D152" s="335"/>
      <c r="E152" s="135">
        <f t="shared" ref="E152:T152" si="36">SUM(E146:E151)</f>
        <v>322</v>
      </c>
      <c r="F152" s="99">
        <f t="shared" si="36"/>
        <v>2393.6231974907059</v>
      </c>
      <c r="G152" s="136">
        <f t="shared" si="36"/>
        <v>2715.6231974907059</v>
      </c>
      <c r="H152" s="135">
        <f t="shared" si="36"/>
        <v>80</v>
      </c>
      <c r="I152" s="42">
        <f t="shared" si="36"/>
        <v>80</v>
      </c>
      <c r="J152" s="135">
        <f t="shared" si="36"/>
        <v>160</v>
      </c>
      <c r="K152" s="135">
        <f t="shared" si="36"/>
        <v>80</v>
      </c>
      <c r="L152" s="42">
        <f t="shared" si="36"/>
        <v>80</v>
      </c>
      <c r="M152" s="135">
        <f t="shared" si="36"/>
        <v>160</v>
      </c>
      <c r="N152" s="135">
        <f t="shared" si="36"/>
        <v>0</v>
      </c>
      <c r="O152" s="42">
        <f t="shared" si="36"/>
        <v>950</v>
      </c>
      <c r="P152" s="135">
        <f t="shared" si="36"/>
        <v>950</v>
      </c>
      <c r="Q152" s="135">
        <f t="shared" si="36"/>
        <v>482</v>
      </c>
      <c r="R152" s="136">
        <f t="shared" si="36"/>
        <v>3503.6231974907055</v>
      </c>
      <c r="S152" s="136">
        <f t="shared" si="36"/>
        <v>3985.6231974907055</v>
      </c>
      <c r="T152" s="135">
        <f t="shared" si="36"/>
        <v>18</v>
      </c>
      <c r="U152" s="136"/>
      <c r="V152" s="136">
        <f>SUM(V146:V151)</f>
        <v>4003.6231974907055</v>
      </c>
      <c r="W152" s="16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</row>
    <row r="153" spans="2:44" s="132" customFormat="1" ht="70.150000000000006" customHeight="1">
      <c r="B153" s="135">
        <v>127</v>
      </c>
      <c r="C153" s="33" t="s">
        <v>1001</v>
      </c>
      <c r="D153" s="143" t="s">
        <v>985</v>
      </c>
      <c r="E153" s="135">
        <v>0</v>
      </c>
      <c r="F153" s="99">
        <f>'नमुना नंबर आठ '!S133/1000*'नमुना नंबर आठ '!T133</f>
        <v>324.21762894981407</v>
      </c>
      <c r="G153" s="136">
        <f t="shared" si="25"/>
        <v>324.21762894981407</v>
      </c>
      <c r="H153" s="135">
        <v>0</v>
      </c>
      <c r="I153" s="42">
        <v>20</v>
      </c>
      <c r="J153" s="135">
        <f t="shared" si="18"/>
        <v>20</v>
      </c>
      <c r="K153" s="135">
        <v>0</v>
      </c>
      <c r="L153" s="42">
        <v>20</v>
      </c>
      <c r="M153" s="135">
        <f t="shared" si="19"/>
        <v>20</v>
      </c>
      <c r="N153" s="135">
        <v>0</v>
      </c>
      <c r="O153" s="42">
        <v>200</v>
      </c>
      <c r="P153" s="135">
        <f t="shared" si="20"/>
        <v>200</v>
      </c>
      <c r="Q153" s="135">
        <f t="shared" si="21"/>
        <v>0</v>
      </c>
      <c r="R153" s="136">
        <f t="shared" si="26"/>
        <v>564.21762894981407</v>
      </c>
      <c r="S153" s="136">
        <f t="shared" si="22"/>
        <v>564.21762894981407</v>
      </c>
      <c r="T153" s="135">
        <v>0</v>
      </c>
      <c r="U153" s="136"/>
      <c r="V153" s="136">
        <f t="shared" si="23"/>
        <v>564.21762894981407</v>
      </c>
      <c r="W153" s="16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</row>
    <row r="154" spans="2:44" s="132" customFormat="1" ht="70.150000000000006" customHeight="1">
      <c r="B154" s="135">
        <v>128</v>
      </c>
      <c r="C154" s="33">
        <v>597</v>
      </c>
      <c r="D154" s="143" t="s">
        <v>974</v>
      </c>
      <c r="E154" s="135">
        <v>1650</v>
      </c>
      <c r="F154" s="99">
        <f>'नमुना नंबर आठ '!S134/1000*'नमुना नंबर आठ '!T134</f>
        <v>1650.278810408922</v>
      </c>
      <c r="G154" s="136">
        <f t="shared" si="25"/>
        <v>3300.2788104089223</v>
      </c>
      <c r="H154" s="135">
        <v>0</v>
      </c>
      <c r="I154" s="42">
        <v>0</v>
      </c>
      <c r="J154" s="135">
        <f t="shared" si="18"/>
        <v>0</v>
      </c>
      <c r="K154" s="135">
        <v>0</v>
      </c>
      <c r="L154" s="42">
        <v>0</v>
      </c>
      <c r="M154" s="135">
        <f t="shared" si="19"/>
        <v>0</v>
      </c>
      <c r="N154" s="135">
        <v>0</v>
      </c>
      <c r="O154" s="42">
        <v>0</v>
      </c>
      <c r="P154" s="135">
        <f t="shared" si="20"/>
        <v>0</v>
      </c>
      <c r="Q154" s="135">
        <f t="shared" si="21"/>
        <v>1650</v>
      </c>
      <c r="R154" s="136">
        <f t="shared" si="26"/>
        <v>1650.278810408922</v>
      </c>
      <c r="S154" s="136">
        <f t="shared" si="22"/>
        <v>3300.2788104089223</v>
      </c>
      <c r="T154" s="135">
        <v>82</v>
      </c>
      <c r="U154" s="136"/>
      <c r="V154" s="136">
        <f t="shared" si="23"/>
        <v>3382.2788104089223</v>
      </c>
      <c r="W154" s="16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</row>
    <row r="155" spans="2:44" s="132" customFormat="1" ht="70.150000000000006" customHeight="1">
      <c r="B155" s="135">
        <v>129</v>
      </c>
      <c r="C155" s="33">
        <v>598</v>
      </c>
      <c r="D155" s="143" t="s">
        <v>974</v>
      </c>
      <c r="E155" s="135">
        <v>2569</v>
      </c>
      <c r="F155" s="99">
        <f>'नमुना नंबर आठ '!S135/1000*'नमुना नंबर आठ '!T135</f>
        <v>2569.2820631970262</v>
      </c>
      <c r="G155" s="136">
        <f t="shared" si="25"/>
        <v>5138.2820631970262</v>
      </c>
      <c r="H155" s="135">
        <v>0</v>
      </c>
      <c r="I155" s="42">
        <v>0</v>
      </c>
      <c r="J155" s="135">
        <f t="shared" si="18"/>
        <v>0</v>
      </c>
      <c r="K155" s="135">
        <v>0</v>
      </c>
      <c r="L155" s="42">
        <v>0</v>
      </c>
      <c r="M155" s="135">
        <f t="shared" si="19"/>
        <v>0</v>
      </c>
      <c r="N155" s="135">
        <v>0</v>
      </c>
      <c r="O155" s="42">
        <v>0</v>
      </c>
      <c r="P155" s="135">
        <f t="shared" si="20"/>
        <v>0</v>
      </c>
      <c r="Q155" s="135">
        <f t="shared" si="21"/>
        <v>2569</v>
      </c>
      <c r="R155" s="136">
        <f t="shared" si="26"/>
        <v>2569.2820631970262</v>
      </c>
      <c r="S155" s="136">
        <f t="shared" si="22"/>
        <v>5138.2820631970262</v>
      </c>
      <c r="T155" s="135">
        <v>128</v>
      </c>
      <c r="U155" s="136"/>
      <c r="V155" s="136">
        <f t="shared" si="23"/>
        <v>5266.2820631970262</v>
      </c>
      <c r="W155" s="16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</row>
    <row r="156" spans="2:44" s="132" customFormat="1" ht="70.150000000000006" customHeight="1">
      <c r="B156" s="135">
        <v>130</v>
      </c>
      <c r="C156" s="33">
        <v>249</v>
      </c>
      <c r="D156" s="143" t="s">
        <v>574</v>
      </c>
      <c r="E156" s="135">
        <v>1373</v>
      </c>
      <c r="F156" s="99">
        <f>'नमुना नंबर आठ '!S136/1000*'नमुना नंबर आठ '!T136</f>
        <v>1372.9275836431227</v>
      </c>
      <c r="G156" s="136">
        <f t="shared" si="25"/>
        <v>2745.9275836431225</v>
      </c>
      <c r="H156" s="135">
        <v>0</v>
      </c>
      <c r="I156" s="42">
        <v>0</v>
      </c>
      <c r="J156" s="135">
        <f t="shared" ref="J156:J228" si="37">I156+H156</f>
        <v>0</v>
      </c>
      <c r="K156" s="135">
        <v>0</v>
      </c>
      <c r="L156" s="42">
        <v>0</v>
      </c>
      <c r="M156" s="135">
        <f t="shared" ref="M156:M228" si="38">L156+K156</f>
        <v>0</v>
      </c>
      <c r="N156" s="135">
        <v>0</v>
      </c>
      <c r="O156" s="42">
        <v>0</v>
      </c>
      <c r="P156" s="135">
        <f t="shared" ref="P156:P228" si="39">O156+N156</f>
        <v>0</v>
      </c>
      <c r="Q156" s="135">
        <f t="shared" ref="Q156:Q228" si="40">N156+K156+H156+E156</f>
        <v>1373</v>
      </c>
      <c r="R156" s="136">
        <f t="shared" si="26"/>
        <v>1372.9275836431227</v>
      </c>
      <c r="S156" s="136">
        <f t="shared" ref="S156:S228" si="41">G156+J156+M156+P156</f>
        <v>2745.9275836431225</v>
      </c>
      <c r="T156" s="135">
        <v>68</v>
      </c>
      <c r="U156" s="136"/>
      <c r="V156" s="136">
        <f t="shared" ref="V156:V228" si="42">G156+J156+M156+P156+T156</f>
        <v>2813.9275836431225</v>
      </c>
      <c r="W156" s="16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</row>
    <row r="157" spans="2:44" s="132" customFormat="1" ht="70.150000000000006" customHeight="1">
      <c r="B157" s="135">
        <v>131</v>
      </c>
      <c r="C157" s="33">
        <v>336</v>
      </c>
      <c r="D157" s="143" t="s">
        <v>574</v>
      </c>
      <c r="E157" s="135">
        <v>1373</v>
      </c>
      <c r="F157" s="99">
        <f>'नमुना नंबर आठ '!S137/1000*'नमुना नंबर आठ '!T137</f>
        <v>1372.9275836431227</v>
      </c>
      <c r="G157" s="136">
        <f t="shared" ref="G157:G230" si="43">F157+E157</f>
        <v>2745.9275836431225</v>
      </c>
      <c r="H157" s="135">
        <v>0</v>
      </c>
      <c r="I157" s="42">
        <v>0</v>
      </c>
      <c r="J157" s="135">
        <f t="shared" si="37"/>
        <v>0</v>
      </c>
      <c r="K157" s="135">
        <v>0</v>
      </c>
      <c r="L157" s="42">
        <v>0</v>
      </c>
      <c r="M157" s="135">
        <f t="shared" si="38"/>
        <v>0</v>
      </c>
      <c r="N157" s="135">
        <v>0</v>
      </c>
      <c r="O157" s="42">
        <v>0</v>
      </c>
      <c r="P157" s="135">
        <f t="shared" si="39"/>
        <v>0</v>
      </c>
      <c r="Q157" s="135">
        <f t="shared" si="40"/>
        <v>1373</v>
      </c>
      <c r="R157" s="136">
        <f t="shared" ref="R157:R230" si="44">F157+I157+L157+O157</f>
        <v>1372.9275836431227</v>
      </c>
      <c r="S157" s="136">
        <f t="shared" si="41"/>
        <v>2745.9275836431225</v>
      </c>
      <c r="T157" s="135">
        <v>68</v>
      </c>
      <c r="U157" s="136"/>
      <c r="V157" s="136">
        <f t="shared" si="42"/>
        <v>2813.9275836431225</v>
      </c>
      <c r="W157" s="16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</row>
    <row r="158" spans="2:44" s="132" customFormat="1" ht="70.150000000000006" customHeight="1">
      <c r="B158" s="135">
        <v>132</v>
      </c>
      <c r="C158" s="33">
        <v>396</v>
      </c>
      <c r="D158" s="143" t="s">
        <v>670</v>
      </c>
      <c r="E158" s="135">
        <v>0</v>
      </c>
      <c r="F158" s="99">
        <f>'नमुना नंबर आठ '!S138/1000*'नमुना नंबर आठ '!T138</f>
        <v>484.16499256505574</v>
      </c>
      <c r="G158" s="136">
        <f t="shared" si="43"/>
        <v>484.16499256505574</v>
      </c>
      <c r="H158" s="135">
        <v>0</v>
      </c>
      <c r="I158" s="42">
        <v>30</v>
      </c>
      <c r="J158" s="135">
        <f t="shared" si="37"/>
        <v>30</v>
      </c>
      <c r="K158" s="135">
        <v>0</v>
      </c>
      <c r="L158" s="42">
        <v>30</v>
      </c>
      <c r="M158" s="135">
        <f t="shared" si="38"/>
        <v>30</v>
      </c>
      <c r="N158" s="135">
        <v>0</v>
      </c>
      <c r="O158" s="42">
        <v>200</v>
      </c>
      <c r="P158" s="135">
        <f t="shared" si="39"/>
        <v>200</v>
      </c>
      <c r="Q158" s="135">
        <f t="shared" si="40"/>
        <v>0</v>
      </c>
      <c r="R158" s="136">
        <f t="shared" si="44"/>
        <v>744.16499256505574</v>
      </c>
      <c r="S158" s="136">
        <f t="shared" si="41"/>
        <v>744.16499256505574</v>
      </c>
      <c r="T158" s="135">
        <v>0</v>
      </c>
      <c r="U158" s="136"/>
      <c r="V158" s="136">
        <f t="shared" si="42"/>
        <v>744.16499256505574</v>
      </c>
      <c r="W158" s="16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</row>
    <row r="159" spans="2:44" s="132" customFormat="1" ht="70.150000000000006" customHeight="1">
      <c r="B159" s="333" t="s">
        <v>1399</v>
      </c>
      <c r="C159" s="334"/>
      <c r="D159" s="335"/>
      <c r="E159" s="135">
        <f t="shared" ref="E159:T159" si="45">SUM(E153:E158)</f>
        <v>6965</v>
      </c>
      <c r="F159" s="99">
        <f t="shared" si="45"/>
        <v>7773.7986624070627</v>
      </c>
      <c r="G159" s="136">
        <f t="shared" si="45"/>
        <v>14738.798662407064</v>
      </c>
      <c r="H159" s="135">
        <f t="shared" si="45"/>
        <v>0</v>
      </c>
      <c r="I159" s="42">
        <f t="shared" si="45"/>
        <v>50</v>
      </c>
      <c r="J159" s="135">
        <f t="shared" si="45"/>
        <v>50</v>
      </c>
      <c r="K159" s="135">
        <f t="shared" si="45"/>
        <v>0</v>
      </c>
      <c r="L159" s="42">
        <f t="shared" si="45"/>
        <v>50</v>
      </c>
      <c r="M159" s="135">
        <f t="shared" si="45"/>
        <v>50</v>
      </c>
      <c r="N159" s="135">
        <f t="shared" si="45"/>
        <v>0</v>
      </c>
      <c r="O159" s="42">
        <f t="shared" si="45"/>
        <v>400</v>
      </c>
      <c r="P159" s="135">
        <f t="shared" si="45"/>
        <v>400</v>
      </c>
      <c r="Q159" s="135">
        <f t="shared" si="45"/>
        <v>6965</v>
      </c>
      <c r="R159" s="136">
        <f t="shared" si="45"/>
        <v>8273.7986624070636</v>
      </c>
      <c r="S159" s="136">
        <f t="shared" si="45"/>
        <v>15238.798662407064</v>
      </c>
      <c r="T159" s="135">
        <f t="shared" si="45"/>
        <v>346</v>
      </c>
      <c r="U159" s="136"/>
      <c r="V159" s="136">
        <f>SUM(V153:V158)</f>
        <v>15584.798662407064</v>
      </c>
      <c r="W159" s="16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</row>
    <row r="160" spans="2:44" s="132" customFormat="1" ht="70.150000000000006" customHeight="1">
      <c r="B160" s="135">
        <v>133</v>
      </c>
      <c r="C160" s="33">
        <v>522</v>
      </c>
      <c r="D160" s="143" t="s">
        <v>1364</v>
      </c>
      <c r="E160" s="135">
        <v>0</v>
      </c>
      <c r="F160" s="99">
        <f>'नमुना नंबर आठ '!S139/1000*'नमुना नंबर आठ '!T139</f>
        <v>371.31273234200739</v>
      </c>
      <c r="G160" s="136">
        <f t="shared" si="43"/>
        <v>371.31273234200739</v>
      </c>
      <c r="H160" s="135">
        <v>0</v>
      </c>
      <c r="I160" s="42">
        <v>0</v>
      </c>
      <c r="J160" s="135">
        <f t="shared" si="37"/>
        <v>0</v>
      </c>
      <c r="K160" s="135">
        <v>0</v>
      </c>
      <c r="L160" s="42">
        <v>0</v>
      </c>
      <c r="M160" s="135">
        <f t="shared" si="38"/>
        <v>0</v>
      </c>
      <c r="N160" s="135">
        <v>0</v>
      </c>
      <c r="O160" s="42">
        <v>0</v>
      </c>
      <c r="P160" s="135">
        <f t="shared" si="39"/>
        <v>0</v>
      </c>
      <c r="Q160" s="135">
        <f t="shared" si="40"/>
        <v>0</v>
      </c>
      <c r="R160" s="136">
        <f t="shared" si="44"/>
        <v>371.31273234200739</v>
      </c>
      <c r="S160" s="136">
        <f t="shared" si="41"/>
        <v>371.31273234200739</v>
      </c>
      <c r="T160" s="135">
        <v>0</v>
      </c>
      <c r="U160" s="136"/>
      <c r="V160" s="136">
        <f t="shared" si="42"/>
        <v>371.31273234200739</v>
      </c>
      <c r="W160" s="16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</row>
    <row r="161" spans="2:44" s="132" customFormat="1" ht="70.150000000000006" customHeight="1">
      <c r="B161" s="135">
        <v>134</v>
      </c>
      <c r="C161" s="33" t="s">
        <v>1121</v>
      </c>
      <c r="D161" s="142" t="s">
        <v>1365</v>
      </c>
      <c r="E161" s="135">
        <v>0</v>
      </c>
      <c r="F161" s="99">
        <f>'नमुना नंबर आठ '!S140/1000*'नमुना नंबर आठ '!T140</f>
        <v>270.4251301115242</v>
      </c>
      <c r="G161" s="136">
        <f t="shared" si="43"/>
        <v>270.4251301115242</v>
      </c>
      <c r="H161" s="135">
        <v>0</v>
      </c>
      <c r="I161" s="42">
        <v>30</v>
      </c>
      <c r="J161" s="135">
        <f t="shared" si="37"/>
        <v>30</v>
      </c>
      <c r="K161" s="135">
        <v>0</v>
      </c>
      <c r="L161" s="42">
        <v>30</v>
      </c>
      <c r="M161" s="135">
        <f t="shared" si="38"/>
        <v>30</v>
      </c>
      <c r="N161" s="135">
        <v>0</v>
      </c>
      <c r="O161" s="42">
        <v>0</v>
      </c>
      <c r="P161" s="135">
        <f t="shared" si="39"/>
        <v>0</v>
      </c>
      <c r="Q161" s="135">
        <f t="shared" si="40"/>
        <v>0</v>
      </c>
      <c r="R161" s="136">
        <f t="shared" si="44"/>
        <v>330.4251301115242</v>
      </c>
      <c r="S161" s="136">
        <f t="shared" si="41"/>
        <v>330.4251301115242</v>
      </c>
      <c r="T161" s="135">
        <v>0</v>
      </c>
      <c r="U161" s="136"/>
      <c r="V161" s="136">
        <f t="shared" si="42"/>
        <v>330.4251301115242</v>
      </c>
      <c r="W161" s="16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</row>
    <row r="162" spans="2:44" s="132" customFormat="1" ht="70.150000000000006" customHeight="1">
      <c r="B162" s="135">
        <v>135</v>
      </c>
      <c r="C162" s="33">
        <v>201</v>
      </c>
      <c r="D162" s="143" t="s">
        <v>537</v>
      </c>
      <c r="E162" s="135">
        <v>0</v>
      </c>
      <c r="F162" s="99">
        <f>'नमुना नंबर आठ '!S141/1000*'नमुना नंबर आठ '!T141</f>
        <v>0</v>
      </c>
      <c r="G162" s="136">
        <f t="shared" si="43"/>
        <v>0</v>
      </c>
      <c r="H162" s="135">
        <v>0</v>
      </c>
      <c r="I162" s="42">
        <v>0</v>
      </c>
      <c r="J162" s="135">
        <f t="shared" si="37"/>
        <v>0</v>
      </c>
      <c r="K162" s="135">
        <v>0</v>
      </c>
      <c r="L162" s="42">
        <v>0</v>
      </c>
      <c r="M162" s="135">
        <f t="shared" si="38"/>
        <v>0</v>
      </c>
      <c r="N162" s="135">
        <v>0</v>
      </c>
      <c r="O162" s="42">
        <v>0</v>
      </c>
      <c r="P162" s="135">
        <f t="shared" si="39"/>
        <v>0</v>
      </c>
      <c r="Q162" s="135">
        <f t="shared" si="40"/>
        <v>0</v>
      </c>
      <c r="R162" s="136">
        <f t="shared" si="44"/>
        <v>0</v>
      </c>
      <c r="S162" s="136">
        <f t="shared" si="41"/>
        <v>0</v>
      </c>
      <c r="T162" s="135">
        <v>0</v>
      </c>
      <c r="U162" s="136"/>
      <c r="V162" s="136">
        <f t="shared" si="42"/>
        <v>0</v>
      </c>
      <c r="W162" s="16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</row>
    <row r="163" spans="2:44" s="132" customFormat="1" ht="70.150000000000006" customHeight="1">
      <c r="B163" s="135">
        <v>136</v>
      </c>
      <c r="C163" s="33">
        <v>515</v>
      </c>
      <c r="D163" s="143" t="s">
        <v>754</v>
      </c>
      <c r="E163" s="135">
        <v>1040</v>
      </c>
      <c r="F163" s="99">
        <f>'नमुना नंबर आठ '!S142/1000*'नमुना नंबर आठ '!T142</f>
        <v>520.04832713754638</v>
      </c>
      <c r="G163" s="136">
        <f t="shared" si="43"/>
        <v>1560.0483271375465</v>
      </c>
      <c r="H163" s="135">
        <v>0</v>
      </c>
      <c r="I163" s="42">
        <v>0</v>
      </c>
      <c r="J163" s="135">
        <f t="shared" si="37"/>
        <v>0</v>
      </c>
      <c r="K163" s="135">
        <v>0</v>
      </c>
      <c r="L163" s="42">
        <v>0</v>
      </c>
      <c r="M163" s="135">
        <f t="shared" si="38"/>
        <v>0</v>
      </c>
      <c r="N163" s="135">
        <v>0</v>
      </c>
      <c r="O163" s="42">
        <v>0</v>
      </c>
      <c r="P163" s="135">
        <f t="shared" si="39"/>
        <v>0</v>
      </c>
      <c r="Q163" s="135">
        <f t="shared" si="40"/>
        <v>1040</v>
      </c>
      <c r="R163" s="136">
        <f t="shared" si="44"/>
        <v>520.04832713754638</v>
      </c>
      <c r="S163" s="136">
        <f t="shared" si="41"/>
        <v>1560.0483271375465</v>
      </c>
      <c r="T163" s="135">
        <v>52</v>
      </c>
      <c r="U163" s="136"/>
      <c r="V163" s="136">
        <f t="shared" si="42"/>
        <v>1612.0483271375465</v>
      </c>
      <c r="W163" s="16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</row>
    <row r="164" spans="2:44" s="132" customFormat="1" ht="70.150000000000006" customHeight="1">
      <c r="B164" s="135">
        <v>137</v>
      </c>
      <c r="C164" s="33">
        <v>441</v>
      </c>
      <c r="D164" s="143" t="s">
        <v>701</v>
      </c>
      <c r="E164" s="135">
        <v>0</v>
      </c>
      <c r="F164" s="99">
        <f>'नमुना नंबर आठ '!S143/1000*'नमुना नंबर आठ '!T143</f>
        <v>245.72283457249065</v>
      </c>
      <c r="G164" s="136">
        <f t="shared" si="43"/>
        <v>245.72283457249065</v>
      </c>
      <c r="H164" s="135">
        <v>0</v>
      </c>
      <c r="I164" s="42">
        <v>30</v>
      </c>
      <c r="J164" s="135">
        <f t="shared" si="37"/>
        <v>30</v>
      </c>
      <c r="K164" s="135">
        <v>0</v>
      </c>
      <c r="L164" s="42">
        <v>30</v>
      </c>
      <c r="M164" s="135">
        <f t="shared" si="38"/>
        <v>30</v>
      </c>
      <c r="N164" s="135">
        <v>0</v>
      </c>
      <c r="O164" s="42">
        <v>200</v>
      </c>
      <c r="P164" s="135">
        <f t="shared" si="39"/>
        <v>200</v>
      </c>
      <c r="Q164" s="135">
        <f t="shared" si="40"/>
        <v>0</v>
      </c>
      <c r="R164" s="136">
        <f t="shared" si="44"/>
        <v>505.72283457249068</v>
      </c>
      <c r="S164" s="136">
        <f t="shared" si="41"/>
        <v>505.72283457249068</v>
      </c>
      <c r="T164" s="135">
        <v>0</v>
      </c>
      <c r="U164" s="136"/>
      <c r="V164" s="136">
        <f t="shared" si="42"/>
        <v>505.72283457249068</v>
      </c>
      <c r="W164" s="16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</row>
    <row r="165" spans="2:44" s="132" customFormat="1" ht="70.150000000000006" customHeight="1">
      <c r="B165" s="135">
        <v>138</v>
      </c>
      <c r="C165" s="33">
        <v>69</v>
      </c>
      <c r="D165" s="143" t="s">
        <v>428</v>
      </c>
      <c r="E165" s="135">
        <v>0</v>
      </c>
      <c r="F165" s="99">
        <f>'नमुना नंबर आठ '!S144/1000*'नमुना नंबर आठ '!T144</f>
        <v>222.32065985130114</v>
      </c>
      <c r="G165" s="136">
        <f t="shared" si="43"/>
        <v>222.32065985130114</v>
      </c>
      <c r="H165" s="135">
        <v>0</v>
      </c>
      <c r="I165" s="42">
        <v>20</v>
      </c>
      <c r="J165" s="135">
        <f t="shared" si="37"/>
        <v>20</v>
      </c>
      <c r="K165" s="135">
        <v>0</v>
      </c>
      <c r="L165" s="42">
        <v>20</v>
      </c>
      <c r="M165" s="135">
        <f t="shared" si="38"/>
        <v>20</v>
      </c>
      <c r="N165" s="135">
        <v>0</v>
      </c>
      <c r="O165" s="42">
        <v>0</v>
      </c>
      <c r="P165" s="135">
        <f t="shared" si="39"/>
        <v>0</v>
      </c>
      <c r="Q165" s="135">
        <f t="shared" si="40"/>
        <v>0</v>
      </c>
      <c r="R165" s="136">
        <f t="shared" si="44"/>
        <v>262.32065985130112</v>
      </c>
      <c r="S165" s="136">
        <f t="shared" si="41"/>
        <v>262.32065985130112</v>
      </c>
      <c r="T165" s="135">
        <v>0</v>
      </c>
      <c r="U165" s="136"/>
      <c r="V165" s="136">
        <f t="shared" si="42"/>
        <v>262.32065985130112</v>
      </c>
      <c r="W165" s="16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</row>
    <row r="166" spans="2:44" s="132" customFormat="1" ht="70.150000000000006" customHeight="1">
      <c r="B166" s="333" t="s">
        <v>1399</v>
      </c>
      <c r="C166" s="334"/>
      <c r="D166" s="335"/>
      <c r="E166" s="135">
        <f t="shared" ref="E166:T166" si="46">SUM(E160:E165)</f>
        <v>1040</v>
      </c>
      <c r="F166" s="99">
        <f t="shared" si="46"/>
        <v>1629.8296840148696</v>
      </c>
      <c r="G166" s="136">
        <f t="shared" si="46"/>
        <v>2669.8296840148701</v>
      </c>
      <c r="H166" s="135">
        <f t="shared" si="46"/>
        <v>0</v>
      </c>
      <c r="I166" s="42">
        <f t="shared" si="46"/>
        <v>80</v>
      </c>
      <c r="J166" s="135">
        <f t="shared" si="46"/>
        <v>80</v>
      </c>
      <c r="K166" s="135">
        <f t="shared" si="46"/>
        <v>0</v>
      </c>
      <c r="L166" s="42">
        <f t="shared" si="46"/>
        <v>80</v>
      </c>
      <c r="M166" s="135">
        <f t="shared" si="46"/>
        <v>80</v>
      </c>
      <c r="N166" s="135">
        <f t="shared" si="46"/>
        <v>0</v>
      </c>
      <c r="O166" s="42">
        <f t="shared" si="46"/>
        <v>200</v>
      </c>
      <c r="P166" s="135">
        <f t="shared" si="46"/>
        <v>200</v>
      </c>
      <c r="Q166" s="135">
        <f t="shared" si="46"/>
        <v>1040</v>
      </c>
      <c r="R166" s="136">
        <f t="shared" si="46"/>
        <v>1989.8296840148696</v>
      </c>
      <c r="S166" s="136">
        <f t="shared" si="46"/>
        <v>3029.8296840148701</v>
      </c>
      <c r="T166" s="135">
        <f t="shared" si="46"/>
        <v>52</v>
      </c>
      <c r="U166" s="136"/>
      <c r="V166" s="136">
        <f>SUM(V160:V165)</f>
        <v>3081.8296840148701</v>
      </c>
      <c r="W166" s="16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</row>
    <row r="167" spans="2:44" s="132" customFormat="1" ht="70.150000000000006" customHeight="1">
      <c r="B167" s="135">
        <v>139</v>
      </c>
      <c r="C167" s="33">
        <v>613</v>
      </c>
      <c r="D167" s="143" t="s">
        <v>1179</v>
      </c>
      <c r="E167" s="135">
        <v>0</v>
      </c>
      <c r="F167" s="99">
        <f>'नमुना नंबर आठ '!S145/1000*'नमुना नंबर आठ '!T145</f>
        <v>514.84784386617093</v>
      </c>
      <c r="G167" s="136">
        <f t="shared" si="43"/>
        <v>514.84784386617093</v>
      </c>
      <c r="H167" s="135">
        <v>0</v>
      </c>
      <c r="I167" s="42">
        <v>0</v>
      </c>
      <c r="J167" s="135">
        <f t="shared" si="37"/>
        <v>0</v>
      </c>
      <c r="K167" s="135">
        <v>0</v>
      </c>
      <c r="L167" s="42">
        <v>0</v>
      </c>
      <c r="M167" s="135">
        <f t="shared" si="38"/>
        <v>0</v>
      </c>
      <c r="N167" s="135">
        <v>0</v>
      </c>
      <c r="O167" s="42">
        <v>0</v>
      </c>
      <c r="P167" s="135">
        <f t="shared" si="39"/>
        <v>0</v>
      </c>
      <c r="Q167" s="135">
        <f t="shared" si="40"/>
        <v>0</v>
      </c>
      <c r="R167" s="136">
        <f t="shared" si="44"/>
        <v>514.84784386617093</v>
      </c>
      <c r="S167" s="136">
        <f t="shared" si="41"/>
        <v>514.84784386617093</v>
      </c>
      <c r="T167" s="135">
        <v>0</v>
      </c>
      <c r="U167" s="136"/>
      <c r="V167" s="136">
        <f t="shared" si="42"/>
        <v>514.84784386617093</v>
      </c>
      <c r="W167" s="16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</row>
    <row r="168" spans="2:44" s="132" customFormat="1" ht="70.150000000000006" customHeight="1">
      <c r="B168" s="135">
        <v>140</v>
      </c>
      <c r="C168" s="33">
        <v>300</v>
      </c>
      <c r="D168" s="143" t="s">
        <v>602</v>
      </c>
      <c r="E168" s="135">
        <v>0</v>
      </c>
      <c r="F168" s="99">
        <f>'नमुना नंबर आठ '!S146/1000*'नमुना नंबर आठ '!T146</f>
        <v>243.3826171003717</v>
      </c>
      <c r="G168" s="136">
        <f t="shared" si="43"/>
        <v>243.3826171003717</v>
      </c>
      <c r="H168" s="135">
        <v>0</v>
      </c>
      <c r="I168" s="42">
        <v>0</v>
      </c>
      <c r="J168" s="135">
        <f t="shared" si="37"/>
        <v>0</v>
      </c>
      <c r="K168" s="135">
        <v>0</v>
      </c>
      <c r="L168" s="42">
        <v>0</v>
      </c>
      <c r="M168" s="135">
        <f t="shared" si="38"/>
        <v>0</v>
      </c>
      <c r="N168" s="135">
        <v>0</v>
      </c>
      <c r="O168" s="42">
        <v>0</v>
      </c>
      <c r="P168" s="135">
        <f t="shared" si="39"/>
        <v>0</v>
      </c>
      <c r="Q168" s="135">
        <f t="shared" si="40"/>
        <v>0</v>
      </c>
      <c r="R168" s="136">
        <f t="shared" si="44"/>
        <v>243.3826171003717</v>
      </c>
      <c r="S168" s="136">
        <f t="shared" si="41"/>
        <v>243.3826171003717</v>
      </c>
      <c r="T168" s="135">
        <v>0</v>
      </c>
      <c r="U168" s="136"/>
      <c r="V168" s="136">
        <f t="shared" si="42"/>
        <v>243.3826171003717</v>
      </c>
      <c r="W168" s="16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</row>
    <row r="169" spans="2:44" s="132" customFormat="1" ht="70.150000000000006" customHeight="1">
      <c r="B169" s="135">
        <v>141</v>
      </c>
      <c r="C169" s="33">
        <v>302</v>
      </c>
      <c r="D169" s="143" t="s">
        <v>603</v>
      </c>
      <c r="E169" s="135">
        <v>562</v>
      </c>
      <c r="F169" s="99">
        <f>'नमुना नंबर आठ '!S147/1000*'नमुना नंबर आठ '!T147</f>
        <v>561.65219330855018</v>
      </c>
      <c r="G169" s="136">
        <f t="shared" si="43"/>
        <v>1123.6521933085501</v>
      </c>
      <c r="H169" s="135">
        <v>0</v>
      </c>
      <c r="I169" s="42">
        <v>0</v>
      </c>
      <c r="J169" s="135">
        <f t="shared" si="37"/>
        <v>0</v>
      </c>
      <c r="K169" s="135">
        <v>0</v>
      </c>
      <c r="L169" s="42">
        <v>0</v>
      </c>
      <c r="M169" s="135">
        <f t="shared" si="38"/>
        <v>0</v>
      </c>
      <c r="N169" s="135">
        <v>0</v>
      </c>
      <c r="O169" s="42">
        <v>0</v>
      </c>
      <c r="P169" s="135">
        <f t="shared" si="39"/>
        <v>0</v>
      </c>
      <c r="Q169" s="135">
        <f t="shared" si="40"/>
        <v>562</v>
      </c>
      <c r="R169" s="136">
        <f t="shared" si="44"/>
        <v>561.65219330855018</v>
      </c>
      <c r="S169" s="136">
        <f t="shared" si="41"/>
        <v>1123.6521933085501</v>
      </c>
      <c r="T169" s="135">
        <v>28</v>
      </c>
      <c r="U169" s="136"/>
      <c r="V169" s="136">
        <f t="shared" si="42"/>
        <v>1151.6521933085501</v>
      </c>
      <c r="W169" s="16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</row>
    <row r="170" spans="2:44" s="132" customFormat="1" ht="70.150000000000006" customHeight="1">
      <c r="B170" s="135">
        <v>142</v>
      </c>
      <c r="C170" s="33">
        <v>233</v>
      </c>
      <c r="D170" s="143" t="s">
        <v>562</v>
      </c>
      <c r="E170" s="135">
        <v>0</v>
      </c>
      <c r="F170" s="99">
        <f>'नमुना नंबर आठ '!S148/1000*'नमुना नंबर आठ '!T148</f>
        <v>370.32256505576203</v>
      </c>
      <c r="G170" s="136">
        <f t="shared" si="43"/>
        <v>370.32256505576203</v>
      </c>
      <c r="H170" s="135">
        <v>0</v>
      </c>
      <c r="I170" s="42">
        <v>30</v>
      </c>
      <c r="J170" s="135">
        <f t="shared" si="37"/>
        <v>30</v>
      </c>
      <c r="K170" s="135">
        <v>0</v>
      </c>
      <c r="L170" s="42">
        <v>30</v>
      </c>
      <c r="M170" s="135">
        <f t="shared" si="38"/>
        <v>30</v>
      </c>
      <c r="N170" s="135">
        <v>0</v>
      </c>
      <c r="O170" s="42">
        <v>750</v>
      </c>
      <c r="P170" s="135">
        <f t="shared" si="39"/>
        <v>750</v>
      </c>
      <c r="Q170" s="135">
        <f t="shared" si="40"/>
        <v>0</v>
      </c>
      <c r="R170" s="136">
        <f t="shared" si="44"/>
        <v>1180.322565055762</v>
      </c>
      <c r="S170" s="136">
        <f t="shared" si="41"/>
        <v>1180.322565055762</v>
      </c>
      <c r="T170" s="135">
        <v>0</v>
      </c>
      <c r="U170" s="136"/>
      <c r="V170" s="136">
        <f t="shared" si="42"/>
        <v>1180.322565055762</v>
      </c>
      <c r="W170" s="16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</row>
    <row r="171" spans="2:44" s="132" customFormat="1" ht="70.150000000000006" customHeight="1">
      <c r="B171" s="135">
        <v>143</v>
      </c>
      <c r="C171" s="33">
        <v>503</v>
      </c>
      <c r="D171" s="143" t="s">
        <v>745</v>
      </c>
      <c r="E171" s="135">
        <v>1075</v>
      </c>
      <c r="F171" s="99">
        <f>'नमुना नंबर आठ '!S149/1000*'नमुना नंबर आठ '!T149</f>
        <v>1074.5498559479554</v>
      </c>
      <c r="G171" s="136">
        <f t="shared" si="43"/>
        <v>2149.5498559479556</v>
      </c>
      <c r="H171" s="135">
        <v>0</v>
      </c>
      <c r="I171" s="42">
        <v>0</v>
      </c>
      <c r="J171" s="135">
        <f t="shared" si="37"/>
        <v>0</v>
      </c>
      <c r="K171" s="135">
        <v>0</v>
      </c>
      <c r="L171" s="42">
        <v>0</v>
      </c>
      <c r="M171" s="135">
        <f t="shared" si="38"/>
        <v>0</v>
      </c>
      <c r="N171" s="135">
        <v>0</v>
      </c>
      <c r="O171" s="42">
        <v>0</v>
      </c>
      <c r="P171" s="135">
        <f t="shared" si="39"/>
        <v>0</v>
      </c>
      <c r="Q171" s="135">
        <f t="shared" si="40"/>
        <v>1075</v>
      </c>
      <c r="R171" s="136">
        <f t="shared" si="44"/>
        <v>1074.5498559479554</v>
      </c>
      <c r="S171" s="136">
        <f t="shared" si="41"/>
        <v>2149.5498559479556</v>
      </c>
      <c r="T171" s="135">
        <v>54</v>
      </c>
      <c r="U171" s="136"/>
      <c r="V171" s="136">
        <f t="shared" si="42"/>
        <v>2203.5498559479556</v>
      </c>
      <c r="W171" s="16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</row>
    <row r="172" spans="2:44" s="132" customFormat="1" ht="70.150000000000006" customHeight="1">
      <c r="B172" s="135">
        <v>144</v>
      </c>
      <c r="C172" s="33">
        <v>455</v>
      </c>
      <c r="D172" s="143" t="s">
        <v>712</v>
      </c>
      <c r="E172" s="135">
        <v>0</v>
      </c>
      <c r="F172" s="99">
        <f>'नमुना नंबर आठ '!S150/1000*'नमुना नंबर आठ '!T150</f>
        <v>245.72283457249065</v>
      </c>
      <c r="G172" s="136">
        <f t="shared" si="43"/>
        <v>245.72283457249065</v>
      </c>
      <c r="H172" s="135">
        <v>0</v>
      </c>
      <c r="I172" s="42">
        <v>20</v>
      </c>
      <c r="J172" s="135">
        <f t="shared" si="37"/>
        <v>20</v>
      </c>
      <c r="K172" s="135">
        <v>0</v>
      </c>
      <c r="L172" s="42">
        <v>20</v>
      </c>
      <c r="M172" s="135">
        <f t="shared" si="38"/>
        <v>20</v>
      </c>
      <c r="N172" s="135">
        <v>0</v>
      </c>
      <c r="O172" s="42">
        <v>200</v>
      </c>
      <c r="P172" s="135">
        <f t="shared" si="39"/>
        <v>200</v>
      </c>
      <c r="Q172" s="135">
        <f t="shared" si="40"/>
        <v>0</v>
      </c>
      <c r="R172" s="136">
        <f t="shared" si="44"/>
        <v>485.72283457249068</v>
      </c>
      <c r="S172" s="136">
        <f t="shared" si="41"/>
        <v>485.72283457249068</v>
      </c>
      <c r="T172" s="135">
        <v>0</v>
      </c>
      <c r="U172" s="136"/>
      <c r="V172" s="136">
        <f t="shared" si="42"/>
        <v>485.72283457249068</v>
      </c>
      <c r="W172" s="16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</row>
    <row r="173" spans="2:44" s="132" customFormat="1" ht="70.150000000000006" customHeight="1">
      <c r="B173" s="333" t="s">
        <v>1399</v>
      </c>
      <c r="C173" s="334"/>
      <c r="D173" s="335"/>
      <c r="E173" s="135">
        <f t="shared" ref="E173:T173" si="47">SUM(E167:E172)</f>
        <v>1637</v>
      </c>
      <c r="F173" s="99">
        <f t="shared" si="47"/>
        <v>3010.4779098513009</v>
      </c>
      <c r="G173" s="136">
        <f t="shared" si="47"/>
        <v>4647.4779098513009</v>
      </c>
      <c r="H173" s="135">
        <f t="shared" si="47"/>
        <v>0</v>
      </c>
      <c r="I173" s="42">
        <f t="shared" si="47"/>
        <v>50</v>
      </c>
      <c r="J173" s="135">
        <f t="shared" si="47"/>
        <v>50</v>
      </c>
      <c r="K173" s="135">
        <f t="shared" si="47"/>
        <v>0</v>
      </c>
      <c r="L173" s="42">
        <f t="shared" si="47"/>
        <v>50</v>
      </c>
      <c r="M173" s="135">
        <f t="shared" si="47"/>
        <v>50</v>
      </c>
      <c r="N173" s="135">
        <f t="shared" si="47"/>
        <v>0</v>
      </c>
      <c r="O173" s="42">
        <f t="shared" si="47"/>
        <v>950</v>
      </c>
      <c r="P173" s="135">
        <f t="shared" si="47"/>
        <v>950</v>
      </c>
      <c r="Q173" s="135">
        <f t="shared" si="47"/>
        <v>1637</v>
      </c>
      <c r="R173" s="136">
        <f t="shared" si="47"/>
        <v>4060.4779098513009</v>
      </c>
      <c r="S173" s="136">
        <f t="shared" si="47"/>
        <v>5697.4779098513009</v>
      </c>
      <c r="T173" s="135">
        <f t="shared" si="47"/>
        <v>82</v>
      </c>
      <c r="U173" s="136"/>
      <c r="V173" s="136">
        <f>SUM(V167:V172)</f>
        <v>5779.4779098513009</v>
      </c>
      <c r="W173" s="16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</row>
    <row r="174" spans="2:44" s="132" customFormat="1" ht="70.150000000000006" customHeight="1">
      <c r="B174" s="135">
        <v>145</v>
      </c>
      <c r="C174" s="33">
        <v>21</v>
      </c>
      <c r="D174" s="143" t="s">
        <v>408</v>
      </c>
      <c r="E174" s="135">
        <v>458</v>
      </c>
      <c r="F174" s="99">
        <f>'नमुना नंबर आठ '!S151/1000*'नमुना नंबर आठ '!T151</f>
        <v>159.91201672862456</v>
      </c>
      <c r="G174" s="136">
        <f t="shared" si="43"/>
        <v>617.91201672862462</v>
      </c>
      <c r="H174" s="135">
        <v>60</v>
      </c>
      <c r="I174" s="42">
        <v>20</v>
      </c>
      <c r="J174" s="135">
        <f t="shared" si="37"/>
        <v>80</v>
      </c>
      <c r="K174" s="135">
        <v>60</v>
      </c>
      <c r="L174" s="42">
        <v>20</v>
      </c>
      <c r="M174" s="135">
        <f t="shared" si="38"/>
        <v>80</v>
      </c>
      <c r="N174" s="135">
        <v>0</v>
      </c>
      <c r="O174" s="42">
        <v>0</v>
      </c>
      <c r="P174" s="135">
        <f t="shared" si="39"/>
        <v>0</v>
      </c>
      <c r="Q174" s="135">
        <f t="shared" si="40"/>
        <v>578</v>
      </c>
      <c r="R174" s="136">
        <f t="shared" si="44"/>
        <v>199.91201672862456</v>
      </c>
      <c r="S174" s="136">
        <f t="shared" si="41"/>
        <v>777.91201672862462</v>
      </c>
      <c r="T174" s="135">
        <v>23</v>
      </c>
      <c r="U174" s="136"/>
      <c r="V174" s="136">
        <f t="shared" si="42"/>
        <v>800.91201672862462</v>
      </c>
      <c r="W174" s="16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</row>
    <row r="175" spans="2:44" s="132" customFormat="1" ht="70.150000000000006" customHeight="1">
      <c r="B175" s="135">
        <v>146</v>
      </c>
      <c r="C175" s="33">
        <v>298</v>
      </c>
      <c r="D175" s="143" t="s">
        <v>408</v>
      </c>
      <c r="E175" s="135">
        <v>5732</v>
      </c>
      <c r="F175" s="99">
        <f>'नमुना नंबर आठ '!S152/1000*'नमुना नंबर आठ '!T152</f>
        <v>2270.7853159851302</v>
      </c>
      <c r="G175" s="136">
        <f t="shared" si="43"/>
        <v>8002.7853159851302</v>
      </c>
      <c r="H175" s="135">
        <v>0</v>
      </c>
      <c r="I175" s="42">
        <v>0</v>
      </c>
      <c r="J175" s="135">
        <f t="shared" si="37"/>
        <v>0</v>
      </c>
      <c r="K175" s="135">
        <v>0</v>
      </c>
      <c r="L175" s="42">
        <v>0</v>
      </c>
      <c r="M175" s="135">
        <f t="shared" si="38"/>
        <v>0</v>
      </c>
      <c r="N175" s="135">
        <v>0</v>
      </c>
      <c r="O175" s="42">
        <v>0</v>
      </c>
      <c r="P175" s="135">
        <f t="shared" si="39"/>
        <v>0</v>
      </c>
      <c r="Q175" s="135">
        <f t="shared" si="40"/>
        <v>5732</v>
      </c>
      <c r="R175" s="136">
        <f t="shared" si="44"/>
        <v>2270.7853159851302</v>
      </c>
      <c r="S175" s="136">
        <f t="shared" si="41"/>
        <v>8002.7853159851302</v>
      </c>
      <c r="T175" s="135">
        <v>286</v>
      </c>
      <c r="U175" s="136"/>
      <c r="V175" s="136">
        <f t="shared" si="42"/>
        <v>8288.7853159851293</v>
      </c>
      <c r="W175" s="16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</row>
    <row r="176" spans="2:44" s="132" customFormat="1" ht="70.150000000000006" customHeight="1">
      <c r="B176" s="135">
        <v>147</v>
      </c>
      <c r="C176" s="33">
        <v>299</v>
      </c>
      <c r="D176" s="143" t="s">
        <v>408</v>
      </c>
      <c r="E176" s="135">
        <v>1810</v>
      </c>
      <c r="F176" s="99">
        <f>'नमुना नंबर आठ '!S153/1000*'नमुना नंबर आठ '!T153</f>
        <v>624.05799256505566</v>
      </c>
      <c r="G176" s="136">
        <f t="shared" si="43"/>
        <v>2434.0579925650554</v>
      </c>
      <c r="H176" s="135">
        <v>0</v>
      </c>
      <c r="I176" s="42">
        <v>0</v>
      </c>
      <c r="J176" s="135">
        <f t="shared" si="37"/>
        <v>0</v>
      </c>
      <c r="K176" s="135">
        <v>0</v>
      </c>
      <c r="L176" s="42">
        <v>0</v>
      </c>
      <c r="M176" s="135">
        <f t="shared" si="38"/>
        <v>0</v>
      </c>
      <c r="N176" s="135">
        <v>0</v>
      </c>
      <c r="O176" s="42">
        <v>0</v>
      </c>
      <c r="P176" s="135">
        <f t="shared" si="39"/>
        <v>0</v>
      </c>
      <c r="Q176" s="135">
        <f t="shared" si="40"/>
        <v>1810</v>
      </c>
      <c r="R176" s="136">
        <f t="shared" si="44"/>
        <v>624.05799256505566</v>
      </c>
      <c r="S176" s="136">
        <f t="shared" si="41"/>
        <v>2434.0579925650554</v>
      </c>
      <c r="T176" s="135">
        <v>90</v>
      </c>
      <c r="U176" s="136"/>
      <c r="V176" s="136">
        <f t="shared" si="42"/>
        <v>2524.0579925650554</v>
      </c>
      <c r="W176" s="16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</row>
    <row r="177" spans="2:44" s="132" customFormat="1" ht="70.150000000000006" customHeight="1">
      <c r="B177" s="135">
        <v>148</v>
      </c>
      <c r="C177" s="33">
        <v>384</v>
      </c>
      <c r="D177" s="143" t="s">
        <v>659</v>
      </c>
      <c r="E177" s="135">
        <v>0</v>
      </c>
      <c r="F177" s="99">
        <f>'नमुना नंबर आठ '!S154/1000*'नमुना नंबर आठ '!T154</f>
        <v>650.06040892193312</v>
      </c>
      <c r="G177" s="136">
        <f t="shared" si="43"/>
        <v>650.06040892193312</v>
      </c>
      <c r="H177" s="135">
        <v>0</v>
      </c>
      <c r="I177" s="42">
        <v>30</v>
      </c>
      <c r="J177" s="135">
        <f t="shared" si="37"/>
        <v>30</v>
      </c>
      <c r="K177" s="135">
        <v>0</v>
      </c>
      <c r="L177" s="42">
        <v>30</v>
      </c>
      <c r="M177" s="135">
        <f t="shared" si="38"/>
        <v>30</v>
      </c>
      <c r="N177" s="135">
        <v>0</v>
      </c>
      <c r="O177" s="42">
        <v>200</v>
      </c>
      <c r="P177" s="135">
        <f t="shared" si="39"/>
        <v>200</v>
      </c>
      <c r="Q177" s="135">
        <f t="shared" si="40"/>
        <v>0</v>
      </c>
      <c r="R177" s="136">
        <f t="shared" si="44"/>
        <v>910.06040892193312</v>
      </c>
      <c r="S177" s="136">
        <f t="shared" si="41"/>
        <v>910.06040892193312</v>
      </c>
      <c r="T177" s="135">
        <v>0</v>
      </c>
      <c r="U177" s="136"/>
      <c r="V177" s="136">
        <f t="shared" si="42"/>
        <v>910.06040892193312</v>
      </c>
      <c r="W177" s="16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</row>
    <row r="178" spans="2:44" s="132" customFormat="1" ht="70.150000000000006" customHeight="1">
      <c r="B178" s="135">
        <v>149</v>
      </c>
      <c r="C178" s="33" t="s">
        <v>1062</v>
      </c>
      <c r="D178" s="143" t="s">
        <v>1063</v>
      </c>
      <c r="E178" s="135">
        <v>0</v>
      </c>
      <c r="F178" s="99">
        <f>'नमुना नंबर आठ '!S155/1000*'नमुना नंबर आठ '!T155</f>
        <v>418.63890334572494</v>
      </c>
      <c r="G178" s="136">
        <f t="shared" si="43"/>
        <v>418.63890334572494</v>
      </c>
      <c r="H178" s="135">
        <v>0</v>
      </c>
      <c r="I178" s="42">
        <v>30</v>
      </c>
      <c r="J178" s="135">
        <f t="shared" si="37"/>
        <v>30</v>
      </c>
      <c r="K178" s="135">
        <v>0</v>
      </c>
      <c r="L178" s="42">
        <v>30</v>
      </c>
      <c r="M178" s="135">
        <f t="shared" si="38"/>
        <v>30</v>
      </c>
      <c r="N178" s="135">
        <v>0</v>
      </c>
      <c r="O178" s="42">
        <v>750</v>
      </c>
      <c r="P178" s="135">
        <f t="shared" si="39"/>
        <v>750</v>
      </c>
      <c r="Q178" s="135">
        <f t="shared" si="40"/>
        <v>0</v>
      </c>
      <c r="R178" s="136">
        <f t="shared" si="44"/>
        <v>1228.6389033457249</v>
      </c>
      <c r="S178" s="136">
        <f t="shared" si="41"/>
        <v>1228.6389033457249</v>
      </c>
      <c r="T178" s="135">
        <v>0</v>
      </c>
      <c r="U178" s="136"/>
      <c r="V178" s="136">
        <f t="shared" si="42"/>
        <v>1228.6389033457249</v>
      </c>
      <c r="W178" s="16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</row>
    <row r="179" spans="2:44" s="132" customFormat="1" ht="70.150000000000006" customHeight="1">
      <c r="B179" s="135">
        <v>150</v>
      </c>
      <c r="C179" s="33" t="s">
        <v>1193</v>
      </c>
      <c r="D179" s="143" t="s">
        <v>479</v>
      </c>
      <c r="E179" s="135">
        <v>0</v>
      </c>
      <c r="F179" s="99">
        <f>'नमुना नंबर आठ '!S156/1000*'नमुना नंबर आठ '!T156</f>
        <v>187.21739776951677</v>
      </c>
      <c r="G179" s="136">
        <f t="shared" si="43"/>
        <v>187.21739776951677</v>
      </c>
      <c r="H179" s="135">
        <v>0</v>
      </c>
      <c r="I179" s="42">
        <v>30</v>
      </c>
      <c r="J179" s="135">
        <f t="shared" si="37"/>
        <v>30</v>
      </c>
      <c r="K179" s="135">
        <v>0</v>
      </c>
      <c r="L179" s="42">
        <v>30</v>
      </c>
      <c r="M179" s="135">
        <f t="shared" si="38"/>
        <v>30</v>
      </c>
      <c r="N179" s="135">
        <v>0</v>
      </c>
      <c r="O179" s="42">
        <v>750</v>
      </c>
      <c r="P179" s="135">
        <f t="shared" si="39"/>
        <v>750</v>
      </c>
      <c r="Q179" s="135">
        <f t="shared" si="40"/>
        <v>0</v>
      </c>
      <c r="R179" s="136">
        <f t="shared" si="44"/>
        <v>997.21739776951677</v>
      </c>
      <c r="S179" s="136">
        <f t="shared" si="41"/>
        <v>997.21739776951677</v>
      </c>
      <c r="T179" s="135">
        <v>0</v>
      </c>
      <c r="U179" s="136"/>
      <c r="V179" s="136">
        <f t="shared" si="42"/>
        <v>997.21739776951677</v>
      </c>
      <c r="W179" s="16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</row>
    <row r="180" spans="2:44" s="132" customFormat="1" ht="70.150000000000006" customHeight="1">
      <c r="B180" s="333" t="s">
        <v>1399</v>
      </c>
      <c r="C180" s="334"/>
      <c r="D180" s="335"/>
      <c r="E180" s="135">
        <f t="shared" ref="E180:T180" si="48">SUM(E174:E179)</f>
        <v>8000</v>
      </c>
      <c r="F180" s="99">
        <f t="shared" si="48"/>
        <v>4310.6720353159853</v>
      </c>
      <c r="G180" s="136">
        <f t="shared" si="48"/>
        <v>12310.672035315984</v>
      </c>
      <c r="H180" s="135">
        <f t="shared" si="48"/>
        <v>60</v>
      </c>
      <c r="I180" s="42">
        <f t="shared" si="48"/>
        <v>110</v>
      </c>
      <c r="J180" s="135">
        <f t="shared" si="48"/>
        <v>170</v>
      </c>
      <c r="K180" s="135">
        <f t="shared" si="48"/>
        <v>60</v>
      </c>
      <c r="L180" s="42">
        <f t="shared" si="48"/>
        <v>110</v>
      </c>
      <c r="M180" s="135">
        <f t="shared" si="48"/>
        <v>170</v>
      </c>
      <c r="N180" s="135">
        <f t="shared" si="48"/>
        <v>0</v>
      </c>
      <c r="O180" s="42">
        <f t="shared" si="48"/>
        <v>1700</v>
      </c>
      <c r="P180" s="135">
        <f t="shared" si="48"/>
        <v>1700</v>
      </c>
      <c r="Q180" s="135">
        <f t="shared" si="48"/>
        <v>8120</v>
      </c>
      <c r="R180" s="136">
        <f t="shared" si="48"/>
        <v>6230.6720353159853</v>
      </c>
      <c r="S180" s="136">
        <f t="shared" si="48"/>
        <v>14350.672035315984</v>
      </c>
      <c r="T180" s="135">
        <f t="shared" si="48"/>
        <v>399</v>
      </c>
      <c r="U180" s="136"/>
      <c r="V180" s="136">
        <f>SUM(V174:V179)</f>
        <v>14749.672035315984</v>
      </c>
      <c r="W180" s="16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</row>
    <row r="181" spans="2:44" s="132" customFormat="1" ht="70.150000000000006" customHeight="1">
      <c r="B181" s="135">
        <v>151</v>
      </c>
      <c r="C181" s="33">
        <v>120</v>
      </c>
      <c r="D181" s="143" t="s">
        <v>486</v>
      </c>
      <c r="E181" s="135">
        <v>0</v>
      </c>
      <c r="F181" s="99">
        <f>'नमुना नंबर आठ '!S157/1000*'नमुना नंबर आठ '!T157</f>
        <v>400.17718773234202</v>
      </c>
      <c r="G181" s="136">
        <f t="shared" si="43"/>
        <v>400.17718773234202</v>
      </c>
      <c r="H181" s="135">
        <v>0</v>
      </c>
      <c r="I181" s="42">
        <v>30</v>
      </c>
      <c r="J181" s="135">
        <f t="shared" si="37"/>
        <v>30</v>
      </c>
      <c r="K181" s="135">
        <v>0</v>
      </c>
      <c r="L181" s="42">
        <v>30</v>
      </c>
      <c r="M181" s="135">
        <f t="shared" si="38"/>
        <v>30</v>
      </c>
      <c r="N181" s="135">
        <v>0</v>
      </c>
      <c r="O181" s="42">
        <v>750</v>
      </c>
      <c r="P181" s="135">
        <f t="shared" si="39"/>
        <v>750</v>
      </c>
      <c r="Q181" s="135">
        <f t="shared" si="40"/>
        <v>0</v>
      </c>
      <c r="R181" s="136">
        <f t="shared" si="44"/>
        <v>1210.177187732342</v>
      </c>
      <c r="S181" s="136">
        <f t="shared" si="41"/>
        <v>1210.177187732342</v>
      </c>
      <c r="T181" s="135">
        <v>0</v>
      </c>
      <c r="U181" s="136"/>
      <c r="V181" s="136">
        <f t="shared" si="42"/>
        <v>1210.177187732342</v>
      </c>
      <c r="W181" s="16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</row>
    <row r="182" spans="2:44" s="132" customFormat="1" ht="70.150000000000006" customHeight="1">
      <c r="B182" s="135">
        <v>152</v>
      </c>
      <c r="C182" s="33">
        <v>35</v>
      </c>
      <c r="D182" s="143" t="s">
        <v>412</v>
      </c>
      <c r="E182" s="135">
        <v>0</v>
      </c>
      <c r="F182" s="99">
        <f>'नमुना नंबर आठ '!S158/1000*'नमुना नंबर आठ '!T158</f>
        <v>415.87026022304832</v>
      </c>
      <c r="G182" s="136">
        <f t="shared" si="43"/>
        <v>415.87026022304832</v>
      </c>
      <c r="H182" s="135">
        <v>0</v>
      </c>
      <c r="I182" s="42">
        <v>30</v>
      </c>
      <c r="J182" s="135">
        <f t="shared" si="37"/>
        <v>30</v>
      </c>
      <c r="K182" s="135">
        <v>0</v>
      </c>
      <c r="L182" s="42">
        <v>30</v>
      </c>
      <c r="M182" s="135">
        <f t="shared" si="38"/>
        <v>30</v>
      </c>
      <c r="N182" s="135">
        <v>0</v>
      </c>
      <c r="O182" s="42">
        <v>0</v>
      </c>
      <c r="P182" s="135">
        <f t="shared" si="39"/>
        <v>0</v>
      </c>
      <c r="Q182" s="135">
        <f t="shared" si="40"/>
        <v>0</v>
      </c>
      <c r="R182" s="136">
        <f t="shared" si="44"/>
        <v>475.87026022304832</v>
      </c>
      <c r="S182" s="136">
        <f t="shared" si="41"/>
        <v>475.87026022304832</v>
      </c>
      <c r="T182" s="135">
        <v>0</v>
      </c>
      <c r="U182" s="136"/>
      <c r="V182" s="136">
        <f t="shared" si="42"/>
        <v>475.87026022304832</v>
      </c>
      <c r="W182" s="16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</row>
    <row r="183" spans="2:44" s="132" customFormat="1" ht="70.150000000000006" customHeight="1">
      <c r="B183" s="135">
        <v>153</v>
      </c>
      <c r="C183" s="42" t="s">
        <v>784</v>
      </c>
      <c r="D183" s="143" t="s">
        <v>1107</v>
      </c>
      <c r="E183" s="135">
        <v>252</v>
      </c>
      <c r="F183" s="99">
        <f>'नमुना नंबर आठ '!S159/1000*'नमुना नंबर आठ '!T159</f>
        <v>234.02174721189598</v>
      </c>
      <c r="G183" s="136">
        <f t="shared" si="43"/>
        <v>486.02174721189601</v>
      </c>
      <c r="H183" s="135">
        <v>40</v>
      </c>
      <c r="I183" s="42">
        <v>20</v>
      </c>
      <c r="J183" s="135">
        <f t="shared" si="37"/>
        <v>60</v>
      </c>
      <c r="K183" s="135">
        <v>40</v>
      </c>
      <c r="L183" s="42">
        <v>20</v>
      </c>
      <c r="M183" s="135">
        <f t="shared" si="38"/>
        <v>60</v>
      </c>
      <c r="N183" s="135">
        <v>0</v>
      </c>
      <c r="O183" s="42">
        <v>0</v>
      </c>
      <c r="P183" s="135">
        <f t="shared" si="39"/>
        <v>0</v>
      </c>
      <c r="Q183" s="135">
        <f t="shared" si="40"/>
        <v>332</v>
      </c>
      <c r="R183" s="136">
        <f t="shared" si="44"/>
        <v>274.02174721189601</v>
      </c>
      <c r="S183" s="136">
        <f t="shared" si="41"/>
        <v>606.02174721189601</v>
      </c>
      <c r="T183" s="135">
        <v>13</v>
      </c>
      <c r="U183" s="136"/>
      <c r="V183" s="136">
        <f t="shared" si="42"/>
        <v>619.02174721189601</v>
      </c>
      <c r="W183" s="16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</row>
    <row r="184" spans="2:44" s="132" customFormat="1" ht="70.150000000000006" customHeight="1">
      <c r="B184" s="135">
        <v>154</v>
      </c>
      <c r="C184" s="33">
        <v>557</v>
      </c>
      <c r="D184" s="143" t="s">
        <v>1366</v>
      </c>
      <c r="E184" s="135">
        <v>0</v>
      </c>
      <c r="F184" s="99">
        <f>'नमुना नंबर आठ '!S160/1000*'नमुना नंबर आठ '!T160</f>
        <v>351.03262081784385</v>
      </c>
      <c r="G184" s="136">
        <f t="shared" si="43"/>
        <v>351.03262081784385</v>
      </c>
      <c r="H184" s="135">
        <v>0</v>
      </c>
      <c r="I184" s="42">
        <v>0</v>
      </c>
      <c r="J184" s="135">
        <f t="shared" si="37"/>
        <v>0</v>
      </c>
      <c r="K184" s="135">
        <v>0</v>
      </c>
      <c r="L184" s="42">
        <v>0</v>
      </c>
      <c r="M184" s="135">
        <f t="shared" si="38"/>
        <v>0</v>
      </c>
      <c r="N184" s="135">
        <v>0</v>
      </c>
      <c r="O184" s="42">
        <v>750</v>
      </c>
      <c r="P184" s="135">
        <f t="shared" si="39"/>
        <v>750</v>
      </c>
      <c r="Q184" s="135">
        <f t="shared" si="40"/>
        <v>0</v>
      </c>
      <c r="R184" s="136">
        <f t="shared" si="44"/>
        <v>1101.032620817844</v>
      </c>
      <c r="S184" s="136">
        <f t="shared" si="41"/>
        <v>1101.032620817844</v>
      </c>
      <c r="T184" s="135">
        <v>0</v>
      </c>
      <c r="U184" s="136"/>
      <c r="V184" s="136">
        <f t="shared" si="42"/>
        <v>1101.032620817844</v>
      </c>
      <c r="W184" s="16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</row>
    <row r="185" spans="2:44" s="132" customFormat="1" ht="70.150000000000006" customHeight="1">
      <c r="B185" s="135">
        <v>155</v>
      </c>
      <c r="C185" s="33">
        <v>139</v>
      </c>
      <c r="D185" s="143" t="s">
        <v>495</v>
      </c>
      <c r="E185" s="135">
        <v>0</v>
      </c>
      <c r="F185" s="99">
        <f>'नमुना नंबर आठ '!S161/1000*'नमुना नंबर आठ '!T161</f>
        <v>393.15653531598514</v>
      </c>
      <c r="G185" s="136">
        <f t="shared" si="43"/>
        <v>393.15653531598514</v>
      </c>
      <c r="H185" s="135">
        <v>0</v>
      </c>
      <c r="I185" s="42">
        <v>30</v>
      </c>
      <c r="J185" s="135">
        <f t="shared" si="37"/>
        <v>30</v>
      </c>
      <c r="K185" s="135">
        <v>0</v>
      </c>
      <c r="L185" s="42">
        <v>30</v>
      </c>
      <c r="M185" s="135">
        <f t="shared" si="38"/>
        <v>30</v>
      </c>
      <c r="N185" s="135">
        <v>0</v>
      </c>
      <c r="O185" s="42">
        <v>750</v>
      </c>
      <c r="P185" s="135">
        <f t="shared" si="39"/>
        <v>750</v>
      </c>
      <c r="Q185" s="135">
        <f t="shared" si="40"/>
        <v>0</v>
      </c>
      <c r="R185" s="136">
        <f t="shared" si="44"/>
        <v>1203.1565353159851</v>
      </c>
      <c r="S185" s="136">
        <f t="shared" si="41"/>
        <v>1203.1565353159851</v>
      </c>
      <c r="T185" s="135">
        <v>0</v>
      </c>
      <c r="U185" s="136"/>
      <c r="V185" s="136">
        <f t="shared" si="42"/>
        <v>1203.1565353159851</v>
      </c>
      <c r="W185" s="16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</row>
    <row r="186" spans="2:44" s="132" customFormat="1" ht="70.150000000000006" customHeight="1">
      <c r="B186" s="135">
        <v>156</v>
      </c>
      <c r="C186" s="33">
        <v>12</v>
      </c>
      <c r="D186" s="143" t="s">
        <v>451</v>
      </c>
      <c r="E186" s="135">
        <v>0</v>
      </c>
      <c r="F186" s="99">
        <f>'नमुना नंबर आठ '!S162/1000*'नमुना नंबर आठ '!T162</f>
        <v>324.21762894981407</v>
      </c>
      <c r="G186" s="136">
        <f t="shared" si="43"/>
        <v>324.21762894981407</v>
      </c>
      <c r="H186" s="135">
        <v>0</v>
      </c>
      <c r="I186" s="42">
        <v>20</v>
      </c>
      <c r="J186" s="135">
        <f t="shared" si="37"/>
        <v>20</v>
      </c>
      <c r="K186" s="135">
        <v>0</v>
      </c>
      <c r="L186" s="42">
        <v>20</v>
      </c>
      <c r="M186" s="135">
        <f t="shared" si="38"/>
        <v>20</v>
      </c>
      <c r="N186" s="135">
        <v>0</v>
      </c>
      <c r="O186" s="42">
        <v>750</v>
      </c>
      <c r="P186" s="135">
        <f t="shared" si="39"/>
        <v>750</v>
      </c>
      <c r="Q186" s="135">
        <f t="shared" si="40"/>
        <v>0</v>
      </c>
      <c r="R186" s="136">
        <f t="shared" si="44"/>
        <v>1114.2176289498141</v>
      </c>
      <c r="S186" s="136">
        <f t="shared" si="41"/>
        <v>1114.2176289498141</v>
      </c>
      <c r="T186" s="135">
        <v>0</v>
      </c>
      <c r="U186" s="136"/>
      <c r="V186" s="136">
        <f t="shared" si="42"/>
        <v>1114.2176289498141</v>
      </c>
      <c r="W186" s="16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</row>
    <row r="187" spans="2:44" s="132" customFormat="1" ht="70.150000000000006" customHeight="1">
      <c r="B187" s="333" t="s">
        <v>1399</v>
      </c>
      <c r="C187" s="334"/>
      <c r="D187" s="335"/>
      <c r="E187" s="135">
        <f t="shared" ref="E187:T187" si="49">SUM(E181:E186)</f>
        <v>252</v>
      </c>
      <c r="F187" s="99">
        <f t="shared" si="49"/>
        <v>2118.4759802509293</v>
      </c>
      <c r="G187" s="136">
        <f t="shared" si="49"/>
        <v>2370.4759802509293</v>
      </c>
      <c r="H187" s="135">
        <f t="shared" si="49"/>
        <v>40</v>
      </c>
      <c r="I187" s="42">
        <f t="shared" si="49"/>
        <v>130</v>
      </c>
      <c r="J187" s="135">
        <f t="shared" si="49"/>
        <v>170</v>
      </c>
      <c r="K187" s="135">
        <f t="shared" si="49"/>
        <v>40</v>
      </c>
      <c r="L187" s="42">
        <f t="shared" si="49"/>
        <v>130</v>
      </c>
      <c r="M187" s="135">
        <f t="shared" si="49"/>
        <v>170</v>
      </c>
      <c r="N187" s="135">
        <f t="shared" si="49"/>
        <v>0</v>
      </c>
      <c r="O187" s="42">
        <f t="shared" si="49"/>
        <v>3000</v>
      </c>
      <c r="P187" s="135">
        <f t="shared" si="49"/>
        <v>3000</v>
      </c>
      <c r="Q187" s="135">
        <f t="shared" si="49"/>
        <v>332</v>
      </c>
      <c r="R187" s="136">
        <f t="shared" si="49"/>
        <v>5378.4759802509288</v>
      </c>
      <c r="S187" s="136">
        <f t="shared" si="49"/>
        <v>5710.4759802509288</v>
      </c>
      <c r="T187" s="135">
        <f t="shared" si="49"/>
        <v>13</v>
      </c>
      <c r="U187" s="136"/>
      <c r="V187" s="136">
        <f>SUM(V181:V186)</f>
        <v>5723.4759802509288</v>
      </c>
      <c r="W187" s="16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</row>
    <row r="188" spans="2:44" s="132" customFormat="1" ht="70.150000000000006" customHeight="1">
      <c r="B188" s="135">
        <v>157</v>
      </c>
      <c r="C188" s="33">
        <v>159</v>
      </c>
      <c r="D188" s="143" t="s">
        <v>512</v>
      </c>
      <c r="E188" s="135">
        <v>0</v>
      </c>
      <c r="F188" s="99">
        <f>'नमुना नंबर आठ '!S163/1000*'नमुना नंबर आठ '!T163</f>
        <v>473.42373373605955</v>
      </c>
      <c r="G188" s="136">
        <f t="shared" si="43"/>
        <v>473.42373373605955</v>
      </c>
      <c r="H188" s="135">
        <v>0</v>
      </c>
      <c r="I188" s="42">
        <v>30</v>
      </c>
      <c r="J188" s="135">
        <f t="shared" si="37"/>
        <v>30</v>
      </c>
      <c r="K188" s="135">
        <v>0</v>
      </c>
      <c r="L188" s="42">
        <v>30</v>
      </c>
      <c r="M188" s="135">
        <f t="shared" si="38"/>
        <v>30</v>
      </c>
      <c r="N188" s="135">
        <v>0</v>
      </c>
      <c r="O188" s="42">
        <v>750</v>
      </c>
      <c r="P188" s="135">
        <f t="shared" si="39"/>
        <v>750</v>
      </c>
      <c r="Q188" s="135">
        <f t="shared" si="40"/>
        <v>0</v>
      </c>
      <c r="R188" s="136">
        <f t="shared" si="44"/>
        <v>1283.4237337360596</v>
      </c>
      <c r="S188" s="136">
        <f t="shared" si="41"/>
        <v>1283.4237337360596</v>
      </c>
      <c r="T188" s="135">
        <v>0</v>
      </c>
      <c r="U188" s="136"/>
      <c r="V188" s="136">
        <f t="shared" si="42"/>
        <v>1283.4237337360596</v>
      </c>
      <c r="W188" s="16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</row>
    <row r="189" spans="2:44" s="132" customFormat="1" ht="70.150000000000006" customHeight="1">
      <c r="B189" s="135">
        <v>158</v>
      </c>
      <c r="C189" s="33">
        <v>131</v>
      </c>
      <c r="D189" s="143" t="s">
        <v>491</v>
      </c>
      <c r="E189" s="135">
        <v>210</v>
      </c>
      <c r="F189" s="99">
        <f>'नमुना नंबर आठ '!S164/1000*'नमुना नंबर आठ '!T164</f>
        <v>341.60771375464685</v>
      </c>
      <c r="G189" s="136">
        <f t="shared" si="43"/>
        <v>551.60771375464685</v>
      </c>
      <c r="H189" s="135">
        <v>0</v>
      </c>
      <c r="I189" s="42">
        <v>30</v>
      </c>
      <c r="J189" s="135">
        <f t="shared" si="37"/>
        <v>30</v>
      </c>
      <c r="K189" s="135">
        <v>0</v>
      </c>
      <c r="L189" s="42">
        <v>30</v>
      </c>
      <c r="M189" s="135">
        <f t="shared" si="38"/>
        <v>30</v>
      </c>
      <c r="N189" s="135">
        <v>0</v>
      </c>
      <c r="O189" s="42">
        <v>750</v>
      </c>
      <c r="P189" s="135">
        <f t="shared" si="39"/>
        <v>750</v>
      </c>
      <c r="Q189" s="135">
        <f t="shared" si="40"/>
        <v>210</v>
      </c>
      <c r="R189" s="136">
        <f t="shared" si="44"/>
        <v>1151.6077137546467</v>
      </c>
      <c r="S189" s="136">
        <f t="shared" si="41"/>
        <v>1361.6077137546467</v>
      </c>
      <c r="T189" s="135">
        <v>10</v>
      </c>
      <c r="U189" s="136"/>
      <c r="V189" s="136">
        <f t="shared" si="42"/>
        <v>1371.6077137546467</v>
      </c>
      <c r="W189" s="16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</row>
    <row r="190" spans="2:44" s="132" customFormat="1" ht="70.150000000000006" customHeight="1">
      <c r="B190" s="135">
        <v>159</v>
      </c>
      <c r="C190" s="42" t="s">
        <v>23</v>
      </c>
      <c r="D190" s="143" t="s">
        <v>418</v>
      </c>
      <c r="E190" s="135">
        <v>343</v>
      </c>
      <c r="F190" s="99">
        <f>'नमुना नंबर आठ '!S165/1000*'नमुना नंबर आठ '!T165</f>
        <v>343.23189591078068</v>
      </c>
      <c r="G190" s="136">
        <f t="shared" si="43"/>
        <v>686.23189591078062</v>
      </c>
      <c r="H190" s="135">
        <v>30</v>
      </c>
      <c r="I190" s="42">
        <v>30</v>
      </c>
      <c r="J190" s="135">
        <f t="shared" si="37"/>
        <v>60</v>
      </c>
      <c r="K190" s="135">
        <v>30</v>
      </c>
      <c r="L190" s="42">
        <v>30</v>
      </c>
      <c r="M190" s="135">
        <f t="shared" si="38"/>
        <v>60</v>
      </c>
      <c r="N190" s="135">
        <v>1500</v>
      </c>
      <c r="O190" s="42">
        <v>1500</v>
      </c>
      <c r="P190" s="135">
        <f t="shared" si="39"/>
        <v>3000</v>
      </c>
      <c r="Q190" s="135">
        <f t="shared" si="40"/>
        <v>1903</v>
      </c>
      <c r="R190" s="136">
        <f t="shared" si="44"/>
        <v>1903.2318959107806</v>
      </c>
      <c r="S190" s="136">
        <f t="shared" si="41"/>
        <v>3806.2318959107806</v>
      </c>
      <c r="T190" s="135">
        <v>17</v>
      </c>
      <c r="U190" s="136"/>
      <c r="V190" s="136">
        <f t="shared" si="42"/>
        <v>3823.2318959107806</v>
      </c>
      <c r="W190" s="16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</row>
    <row r="191" spans="2:44" s="132" customFormat="1" ht="70.150000000000006" customHeight="1">
      <c r="B191" s="135">
        <v>161</v>
      </c>
      <c r="C191" s="33">
        <v>129</v>
      </c>
      <c r="D191" s="143" t="s">
        <v>883</v>
      </c>
      <c r="E191" s="135">
        <v>0</v>
      </c>
      <c r="F191" s="99">
        <f>'नमुना नंबर आठ '!S167/1000*'नमुना नंबर आठ '!T167</f>
        <v>359.10066914498145</v>
      </c>
      <c r="G191" s="136">
        <f t="shared" si="43"/>
        <v>359.10066914498145</v>
      </c>
      <c r="H191" s="135">
        <v>0</v>
      </c>
      <c r="I191" s="42">
        <v>30</v>
      </c>
      <c r="J191" s="135">
        <f t="shared" si="37"/>
        <v>30</v>
      </c>
      <c r="K191" s="135">
        <v>0</v>
      </c>
      <c r="L191" s="42">
        <v>30</v>
      </c>
      <c r="M191" s="135">
        <f t="shared" si="38"/>
        <v>30</v>
      </c>
      <c r="N191" s="135">
        <v>0</v>
      </c>
      <c r="O191" s="42">
        <v>750</v>
      </c>
      <c r="P191" s="135">
        <f t="shared" si="39"/>
        <v>750</v>
      </c>
      <c r="Q191" s="135">
        <f t="shared" si="40"/>
        <v>0</v>
      </c>
      <c r="R191" s="136">
        <f t="shared" si="44"/>
        <v>1169.1006691449816</v>
      </c>
      <c r="S191" s="136">
        <f t="shared" si="41"/>
        <v>1169.1006691449816</v>
      </c>
      <c r="T191" s="135">
        <v>0</v>
      </c>
      <c r="U191" s="136"/>
      <c r="V191" s="136">
        <f t="shared" si="42"/>
        <v>1169.1006691449816</v>
      </c>
      <c r="W191" s="16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</row>
    <row r="192" spans="2:44" s="132" customFormat="1" ht="70.150000000000006" customHeight="1">
      <c r="B192" s="135">
        <v>162</v>
      </c>
      <c r="C192" s="33">
        <v>63</v>
      </c>
      <c r="D192" s="143" t="s">
        <v>466</v>
      </c>
      <c r="E192" s="135">
        <v>0</v>
      </c>
      <c r="F192" s="99">
        <f>'नमुना नंबर आठ '!S168/1000*'नमुना नंबर आठ '!T168</f>
        <v>353.63286245353163</v>
      </c>
      <c r="G192" s="136">
        <f t="shared" si="43"/>
        <v>353.63286245353163</v>
      </c>
      <c r="H192" s="135">
        <v>0</v>
      </c>
      <c r="I192" s="42">
        <v>20</v>
      </c>
      <c r="J192" s="135">
        <f t="shared" si="37"/>
        <v>20</v>
      </c>
      <c r="K192" s="135">
        <v>0</v>
      </c>
      <c r="L192" s="42">
        <v>20</v>
      </c>
      <c r="M192" s="135">
        <f t="shared" si="38"/>
        <v>20</v>
      </c>
      <c r="N192" s="135">
        <v>0</v>
      </c>
      <c r="O192" s="42">
        <v>200</v>
      </c>
      <c r="P192" s="135">
        <f t="shared" si="39"/>
        <v>200</v>
      </c>
      <c r="Q192" s="135">
        <f t="shared" si="40"/>
        <v>0</v>
      </c>
      <c r="R192" s="136">
        <f t="shared" si="44"/>
        <v>593.63286245353163</v>
      </c>
      <c r="S192" s="136">
        <f t="shared" si="41"/>
        <v>593.63286245353163</v>
      </c>
      <c r="T192" s="135">
        <v>0</v>
      </c>
      <c r="U192" s="136"/>
      <c r="V192" s="136">
        <f t="shared" si="42"/>
        <v>593.63286245353163</v>
      </c>
      <c r="W192" s="16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</row>
    <row r="193" spans="2:44" s="132" customFormat="1" ht="70.150000000000006" customHeight="1">
      <c r="B193" s="135">
        <v>163</v>
      </c>
      <c r="C193" s="42" t="s">
        <v>20</v>
      </c>
      <c r="D193" s="143" t="s">
        <v>414</v>
      </c>
      <c r="E193" s="135">
        <v>530</v>
      </c>
      <c r="F193" s="99">
        <f>'नमुना नंबर आठ '!S169/1000*'नमुना नंबर आठ '!T169</f>
        <v>161.31475371747212</v>
      </c>
      <c r="G193" s="136">
        <f t="shared" si="43"/>
        <v>691.31475371747206</v>
      </c>
      <c r="H193" s="135">
        <v>80</v>
      </c>
      <c r="I193" s="42">
        <v>20</v>
      </c>
      <c r="J193" s="135">
        <f t="shared" si="37"/>
        <v>100</v>
      </c>
      <c r="K193" s="135">
        <v>80</v>
      </c>
      <c r="L193" s="42">
        <v>20</v>
      </c>
      <c r="M193" s="135">
        <f t="shared" si="38"/>
        <v>100</v>
      </c>
      <c r="N193" s="135">
        <v>0</v>
      </c>
      <c r="O193" s="42">
        <v>0</v>
      </c>
      <c r="P193" s="135">
        <f t="shared" si="39"/>
        <v>0</v>
      </c>
      <c r="Q193" s="135">
        <f t="shared" si="40"/>
        <v>690</v>
      </c>
      <c r="R193" s="136">
        <f t="shared" si="44"/>
        <v>201.31475371747212</v>
      </c>
      <c r="S193" s="136">
        <f t="shared" si="41"/>
        <v>891.31475371747206</v>
      </c>
      <c r="T193" s="135">
        <v>26</v>
      </c>
      <c r="U193" s="136"/>
      <c r="V193" s="136">
        <f t="shared" si="42"/>
        <v>917.31475371747206</v>
      </c>
      <c r="W193" s="16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</row>
    <row r="194" spans="2:44" s="132" customFormat="1" ht="70.150000000000006" customHeight="1">
      <c r="B194" s="333" t="s">
        <v>1399</v>
      </c>
      <c r="C194" s="334"/>
      <c r="D194" s="335"/>
      <c r="E194" s="135">
        <f t="shared" ref="E194:T194" si="50">SUM(E188:E193)</f>
        <v>1083</v>
      </c>
      <c r="F194" s="99">
        <f t="shared" si="50"/>
        <v>2032.3116287174723</v>
      </c>
      <c r="G194" s="136">
        <f t="shared" si="50"/>
        <v>3115.3116287174726</v>
      </c>
      <c r="H194" s="135">
        <f t="shared" si="50"/>
        <v>110</v>
      </c>
      <c r="I194" s="42">
        <f t="shared" si="50"/>
        <v>160</v>
      </c>
      <c r="J194" s="135">
        <f t="shared" si="50"/>
        <v>270</v>
      </c>
      <c r="K194" s="135">
        <f t="shared" si="50"/>
        <v>110</v>
      </c>
      <c r="L194" s="42">
        <f t="shared" si="50"/>
        <v>160</v>
      </c>
      <c r="M194" s="135">
        <f t="shared" si="50"/>
        <v>270</v>
      </c>
      <c r="N194" s="135">
        <f t="shared" si="50"/>
        <v>1500</v>
      </c>
      <c r="O194" s="42">
        <f t="shared" si="50"/>
        <v>3950</v>
      </c>
      <c r="P194" s="135">
        <f t="shared" si="50"/>
        <v>5450</v>
      </c>
      <c r="Q194" s="135">
        <f t="shared" si="50"/>
        <v>2803</v>
      </c>
      <c r="R194" s="136">
        <f t="shared" si="50"/>
        <v>6302.3116287174716</v>
      </c>
      <c r="S194" s="136">
        <f t="shared" si="50"/>
        <v>9105.3116287174707</v>
      </c>
      <c r="T194" s="135">
        <f t="shared" si="50"/>
        <v>53</v>
      </c>
      <c r="U194" s="136"/>
      <c r="V194" s="136">
        <f>SUM(V188:V193)</f>
        <v>9158.3116287174707</v>
      </c>
      <c r="W194" s="16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</row>
    <row r="195" spans="2:44" s="132" customFormat="1" ht="70.150000000000006" customHeight="1">
      <c r="B195" s="135">
        <v>164</v>
      </c>
      <c r="C195" s="33">
        <v>326</v>
      </c>
      <c r="D195" s="143" t="s">
        <v>622</v>
      </c>
      <c r="E195" s="135">
        <v>0</v>
      </c>
      <c r="F195" s="99">
        <f>'नमुना नंबर आठ '!S170/1000*'नमुना नंबर आठ '!T170</f>
        <v>436.840594795539</v>
      </c>
      <c r="G195" s="136">
        <f t="shared" si="43"/>
        <v>436.840594795539</v>
      </c>
      <c r="H195" s="135">
        <v>0</v>
      </c>
      <c r="I195" s="42">
        <v>0</v>
      </c>
      <c r="J195" s="135">
        <f t="shared" si="37"/>
        <v>0</v>
      </c>
      <c r="K195" s="135">
        <v>0</v>
      </c>
      <c r="L195" s="42">
        <v>0</v>
      </c>
      <c r="M195" s="135">
        <f t="shared" si="38"/>
        <v>0</v>
      </c>
      <c r="N195" s="135">
        <v>0</v>
      </c>
      <c r="O195" s="42">
        <v>0</v>
      </c>
      <c r="P195" s="135">
        <f t="shared" si="39"/>
        <v>0</v>
      </c>
      <c r="Q195" s="135">
        <f t="shared" si="40"/>
        <v>0</v>
      </c>
      <c r="R195" s="136">
        <f t="shared" si="44"/>
        <v>436.840594795539</v>
      </c>
      <c r="S195" s="136">
        <f t="shared" si="41"/>
        <v>436.840594795539</v>
      </c>
      <c r="T195" s="135">
        <v>0</v>
      </c>
      <c r="U195" s="136"/>
      <c r="V195" s="136">
        <f t="shared" si="42"/>
        <v>436.840594795539</v>
      </c>
      <c r="W195" s="16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</row>
    <row r="196" spans="2:44" s="132" customFormat="1" ht="70.150000000000006" customHeight="1">
      <c r="B196" s="135">
        <v>165</v>
      </c>
      <c r="C196" s="33" t="s">
        <v>50</v>
      </c>
      <c r="D196" s="143" t="s">
        <v>526</v>
      </c>
      <c r="E196" s="135">
        <v>0</v>
      </c>
      <c r="F196" s="99">
        <f>'नमुना नंबर आठ '!S171/1000*'नमुना नंबर आठ '!T171</f>
        <v>202.69549488847582</v>
      </c>
      <c r="G196" s="136">
        <f t="shared" si="43"/>
        <v>202.69549488847582</v>
      </c>
      <c r="H196" s="135">
        <v>0</v>
      </c>
      <c r="I196" s="42">
        <v>20</v>
      </c>
      <c r="J196" s="135">
        <f t="shared" si="37"/>
        <v>20</v>
      </c>
      <c r="K196" s="135">
        <v>0</v>
      </c>
      <c r="L196" s="42">
        <v>20</v>
      </c>
      <c r="M196" s="135">
        <f t="shared" si="38"/>
        <v>20</v>
      </c>
      <c r="N196" s="135">
        <v>0</v>
      </c>
      <c r="O196" s="42">
        <v>750</v>
      </c>
      <c r="P196" s="135">
        <f t="shared" si="39"/>
        <v>750</v>
      </c>
      <c r="Q196" s="135">
        <f t="shared" si="40"/>
        <v>0</v>
      </c>
      <c r="R196" s="136">
        <f t="shared" si="44"/>
        <v>992.69549488847588</v>
      </c>
      <c r="S196" s="136">
        <f t="shared" si="41"/>
        <v>992.69549488847588</v>
      </c>
      <c r="T196" s="135">
        <v>0</v>
      </c>
      <c r="U196" s="136"/>
      <c r="V196" s="136">
        <f t="shared" si="42"/>
        <v>992.69549488847588</v>
      </c>
      <c r="W196" s="16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</row>
    <row r="197" spans="2:44" s="132" customFormat="1" ht="70.150000000000006" customHeight="1">
      <c r="B197" s="135">
        <v>166</v>
      </c>
      <c r="C197" s="33">
        <v>606</v>
      </c>
      <c r="D197" s="143" t="s">
        <v>1285</v>
      </c>
      <c r="E197" s="135">
        <v>0</v>
      </c>
      <c r="F197" s="99">
        <f>'नमुना नंबर आठ '!S172/1000*'नमुना नंबर आठ '!T172</f>
        <v>533.04005576208181</v>
      </c>
      <c r="G197" s="136">
        <f t="shared" si="43"/>
        <v>533.04005576208181</v>
      </c>
      <c r="H197" s="135">
        <v>0</v>
      </c>
      <c r="I197" s="42">
        <v>0</v>
      </c>
      <c r="J197" s="135">
        <f t="shared" si="37"/>
        <v>0</v>
      </c>
      <c r="K197" s="135">
        <v>0</v>
      </c>
      <c r="L197" s="42">
        <v>0</v>
      </c>
      <c r="M197" s="135">
        <f t="shared" si="38"/>
        <v>0</v>
      </c>
      <c r="N197" s="135">
        <v>0</v>
      </c>
      <c r="O197" s="42">
        <v>0</v>
      </c>
      <c r="P197" s="135">
        <f t="shared" si="39"/>
        <v>0</v>
      </c>
      <c r="Q197" s="135">
        <f t="shared" si="40"/>
        <v>0</v>
      </c>
      <c r="R197" s="136">
        <f t="shared" si="44"/>
        <v>533.04005576208181</v>
      </c>
      <c r="S197" s="136">
        <f t="shared" si="41"/>
        <v>533.04005576208181</v>
      </c>
      <c r="T197" s="135">
        <v>0</v>
      </c>
      <c r="U197" s="136"/>
      <c r="V197" s="136">
        <f t="shared" si="42"/>
        <v>533.04005576208181</v>
      </c>
      <c r="W197" s="16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</row>
    <row r="198" spans="2:44" s="132" customFormat="1" ht="70.150000000000006" customHeight="1">
      <c r="B198" s="135">
        <v>167</v>
      </c>
      <c r="C198" s="33">
        <v>386</v>
      </c>
      <c r="D198" s="143" t="s">
        <v>661</v>
      </c>
      <c r="E198" s="135">
        <v>0</v>
      </c>
      <c r="F198" s="99">
        <f>'नमुना नंबर आठ '!S173/1000*'नमुना नंबर आठ '!T173</f>
        <v>312.02899628252783</v>
      </c>
      <c r="G198" s="136">
        <f t="shared" si="43"/>
        <v>312.02899628252783</v>
      </c>
      <c r="H198" s="135">
        <v>0</v>
      </c>
      <c r="I198" s="42">
        <v>30</v>
      </c>
      <c r="J198" s="135">
        <f t="shared" si="37"/>
        <v>30</v>
      </c>
      <c r="K198" s="135">
        <v>0</v>
      </c>
      <c r="L198" s="42">
        <v>30</v>
      </c>
      <c r="M198" s="135">
        <f t="shared" si="38"/>
        <v>30</v>
      </c>
      <c r="N198" s="135">
        <v>0</v>
      </c>
      <c r="O198" s="42">
        <v>200</v>
      </c>
      <c r="P198" s="135">
        <f t="shared" si="39"/>
        <v>200</v>
      </c>
      <c r="Q198" s="135">
        <f t="shared" si="40"/>
        <v>0</v>
      </c>
      <c r="R198" s="136">
        <f t="shared" si="44"/>
        <v>572.02899628252783</v>
      </c>
      <c r="S198" s="136">
        <f t="shared" si="41"/>
        <v>572.02899628252783</v>
      </c>
      <c r="T198" s="135">
        <v>0</v>
      </c>
      <c r="U198" s="136"/>
      <c r="V198" s="136">
        <f t="shared" si="42"/>
        <v>572.02899628252783</v>
      </c>
      <c r="W198" s="16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</row>
    <row r="199" spans="2:44" s="132" customFormat="1" ht="70.150000000000006" customHeight="1">
      <c r="B199" s="135">
        <v>168</v>
      </c>
      <c r="C199" s="33">
        <v>234</v>
      </c>
      <c r="D199" s="143" t="s">
        <v>563</v>
      </c>
      <c r="E199" s="135">
        <v>1648</v>
      </c>
      <c r="F199" s="99">
        <f>'नमुना नंबर आठ '!S174/1000*'नमुना नंबर आठ '!T174</f>
        <v>823.75655018587361</v>
      </c>
      <c r="G199" s="136">
        <f t="shared" si="43"/>
        <v>2471.7565501858735</v>
      </c>
      <c r="H199" s="135">
        <v>80</v>
      </c>
      <c r="I199" s="42">
        <v>40</v>
      </c>
      <c r="J199" s="135">
        <f t="shared" si="37"/>
        <v>120</v>
      </c>
      <c r="K199" s="135">
        <v>80</v>
      </c>
      <c r="L199" s="42">
        <v>40</v>
      </c>
      <c r="M199" s="135">
        <f t="shared" si="38"/>
        <v>120</v>
      </c>
      <c r="N199" s="135">
        <v>1500</v>
      </c>
      <c r="O199" s="42">
        <v>750</v>
      </c>
      <c r="P199" s="135">
        <f t="shared" si="39"/>
        <v>2250</v>
      </c>
      <c r="Q199" s="135">
        <f t="shared" si="40"/>
        <v>3308</v>
      </c>
      <c r="R199" s="136">
        <f t="shared" si="44"/>
        <v>1653.7565501858735</v>
      </c>
      <c r="S199" s="136">
        <f t="shared" si="41"/>
        <v>4961.7565501858735</v>
      </c>
      <c r="T199" s="135">
        <v>82</v>
      </c>
      <c r="U199" s="136"/>
      <c r="V199" s="136">
        <f t="shared" si="42"/>
        <v>5043.7565501858735</v>
      </c>
      <c r="W199" s="16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</row>
    <row r="200" spans="2:44" s="132" customFormat="1" ht="70.150000000000006" customHeight="1">
      <c r="B200" s="135">
        <v>169</v>
      </c>
      <c r="C200" s="33">
        <v>281</v>
      </c>
      <c r="D200" s="143" t="s">
        <v>594</v>
      </c>
      <c r="E200" s="135">
        <v>832</v>
      </c>
      <c r="F200" s="99">
        <f>'नमुना नंबर आठ '!S175/1000*'नमुना नंबर आठ '!T175</f>
        <v>416.03866171003722</v>
      </c>
      <c r="G200" s="136">
        <f t="shared" si="43"/>
        <v>1248.0386617100371</v>
      </c>
      <c r="H200" s="135">
        <v>0</v>
      </c>
      <c r="I200" s="42">
        <v>0</v>
      </c>
      <c r="J200" s="135">
        <f t="shared" si="37"/>
        <v>0</v>
      </c>
      <c r="K200" s="135">
        <v>0</v>
      </c>
      <c r="L200" s="42">
        <v>0</v>
      </c>
      <c r="M200" s="135">
        <f t="shared" si="38"/>
        <v>0</v>
      </c>
      <c r="N200" s="135">
        <v>0</v>
      </c>
      <c r="O200" s="42">
        <v>0</v>
      </c>
      <c r="P200" s="135">
        <f t="shared" si="39"/>
        <v>0</v>
      </c>
      <c r="Q200" s="135">
        <f t="shared" si="40"/>
        <v>832</v>
      </c>
      <c r="R200" s="136">
        <f t="shared" si="44"/>
        <v>416.03866171003722</v>
      </c>
      <c r="S200" s="136">
        <f t="shared" si="41"/>
        <v>1248.0386617100371</v>
      </c>
      <c r="T200" s="135">
        <v>41</v>
      </c>
      <c r="U200" s="136"/>
      <c r="V200" s="136">
        <f t="shared" si="42"/>
        <v>1289.0386617100371</v>
      </c>
      <c r="W200" s="16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</row>
    <row r="201" spans="2:44" s="132" customFormat="1" ht="70.150000000000006" customHeight="1">
      <c r="B201" s="333" t="s">
        <v>1399</v>
      </c>
      <c r="C201" s="334"/>
      <c r="D201" s="335"/>
      <c r="E201" s="135">
        <f t="shared" ref="E201:T201" si="51">SUM(E195:E200)</f>
        <v>2480</v>
      </c>
      <c r="F201" s="99">
        <f t="shared" si="51"/>
        <v>2724.400353624535</v>
      </c>
      <c r="G201" s="136">
        <f t="shared" si="51"/>
        <v>5204.4003536245345</v>
      </c>
      <c r="H201" s="135">
        <f t="shared" si="51"/>
        <v>80</v>
      </c>
      <c r="I201" s="42">
        <f t="shared" si="51"/>
        <v>90</v>
      </c>
      <c r="J201" s="135">
        <f t="shared" si="51"/>
        <v>170</v>
      </c>
      <c r="K201" s="135">
        <f t="shared" si="51"/>
        <v>80</v>
      </c>
      <c r="L201" s="42">
        <f t="shared" si="51"/>
        <v>90</v>
      </c>
      <c r="M201" s="135">
        <f t="shared" si="51"/>
        <v>170</v>
      </c>
      <c r="N201" s="135">
        <f t="shared" si="51"/>
        <v>1500</v>
      </c>
      <c r="O201" s="42">
        <f t="shared" si="51"/>
        <v>1700</v>
      </c>
      <c r="P201" s="135">
        <f t="shared" si="51"/>
        <v>3200</v>
      </c>
      <c r="Q201" s="135">
        <f t="shared" si="51"/>
        <v>4140</v>
      </c>
      <c r="R201" s="136">
        <f t="shared" si="51"/>
        <v>4604.4003536245355</v>
      </c>
      <c r="S201" s="136">
        <f t="shared" si="51"/>
        <v>8744.4003536245345</v>
      </c>
      <c r="T201" s="135">
        <f t="shared" si="51"/>
        <v>123</v>
      </c>
      <c r="U201" s="136"/>
      <c r="V201" s="136">
        <f>SUM(V195:V200)</f>
        <v>8867.4003536245345</v>
      </c>
      <c r="W201" s="16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</row>
    <row r="202" spans="2:44" s="132" customFormat="1" ht="70.150000000000006" customHeight="1">
      <c r="B202" s="135">
        <v>170</v>
      </c>
      <c r="C202" s="33">
        <v>3</v>
      </c>
      <c r="D202" s="143" t="s">
        <v>934</v>
      </c>
      <c r="E202" s="135">
        <v>100</v>
      </c>
      <c r="F202" s="99">
        <f>'नमुना नंबर आठ '!S176/1000*'नमुना नंबर आठ '!T176</f>
        <v>49.962825278810413</v>
      </c>
      <c r="G202" s="136">
        <f t="shared" si="43"/>
        <v>149.96282527881041</v>
      </c>
      <c r="H202" s="135">
        <v>0</v>
      </c>
      <c r="I202" s="42">
        <v>0</v>
      </c>
      <c r="J202" s="135">
        <f t="shared" si="37"/>
        <v>0</v>
      </c>
      <c r="K202" s="135">
        <v>0</v>
      </c>
      <c r="L202" s="42">
        <v>0</v>
      </c>
      <c r="M202" s="135">
        <f t="shared" si="38"/>
        <v>0</v>
      </c>
      <c r="N202" s="135">
        <v>0</v>
      </c>
      <c r="O202" s="42">
        <v>0</v>
      </c>
      <c r="P202" s="135">
        <f t="shared" si="39"/>
        <v>0</v>
      </c>
      <c r="Q202" s="135">
        <f t="shared" si="40"/>
        <v>100</v>
      </c>
      <c r="R202" s="136">
        <f t="shared" si="44"/>
        <v>49.962825278810413</v>
      </c>
      <c r="S202" s="136">
        <f t="shared" si="41"/>
        <v>149.96282527881041</v>
      </c>
      <c r="T202" s="135">
        <v>5</v>
      </c>
      <c r="U202" s="136"/>
      <c r="V202" s="136">
        <f t="shared" si="42"/>
        <v>154.96282527881041</v>
      </c>
      <c r="W202" s="16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</row>
    <row r="203" spans="2:44" s="132" customFormat="1" ht="70.150000000000006" customHeight="1">
      <c r="B203" s="135">
        <v>171</v>
      </c>
      <c r="C203" s="33">
        <v>605</v>
      </c>
      <c r="D203" s="143" t="s">
        <v>1055</v>
      </c>
      <c r="E203" s="135">
        <v>0</v>
      </c>
      <c r="F203" s="99">
        <f>'नमुना नंबर आठ '!S177/1000*'नमुना नंबर आठ '!T177</f>
        <v>416.03866171003716</v>
      </c>
      <c r="G203" s="136">
        <f t="shared" si="43"/>
        <v>416.03866171003716</v>
      </c>
      <c r="H203" s="135">
        <v>0</v>
      </c>
      <c r="I203" s="42">
        <v>0</v>
      </c>
      <c r="J203" s="135">
        <f t="shared" si="37"/>
        <v>0</v>
      </c>
      <c r="K203" s="135">
        <v>0</v>
      </c>
      <c r="L203" s="42">
        <v>0</v>
      </c>
      <c r="M203" s="135">
        <f t="shared" si="38"/>
        <v>0</v>
      </c>
      <c r="N203" s="135">
        <v>0</v>
      </c>
      <c r="O203" s="42">
        <v>0</v>
      </c>
      <c r="P203" s="135">
        <f t="shared" si="39"/>
        <v>0</v>
      </c>
      <c r="Q203" s="135">
        <f t="shared" si="40"/>
        <v>0</v>
      </c>
      <c r="R203" s="136">
        <f t="shared" si="44"/>
        <v>416.03866171003716</v>
      </c>
      <c r="S203" s="136">
        <f t="shared" si="41"/>
        <v>416.03866171003716</v>
      </c>
      <c r="T203" s="135">
        <v>0</v>
      </c>
      <c r="U203" s="136"/>
      <c r="V203" s="136">
        <f t="shared" si="42"/>
        <v>416.03866171003716</v>
      </c>
      <c r="W203" s="16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</row>
    <row r="204" spans="2:44" s="132" customFormat="1" ht="70.150000000000006" customHeight="1">
      <c r="B204" s="135">
        <v>172</v>
      </c>
      <c r="C204" s="33" t="s">
        <v>1122</v>
      </c>
      <c r="D204" s="143" t="s">
        <v>1264</v>
      </c>
      <c r="E204" s="135">
        <v>0</v>
      </c>
      <c r="F204" s="99">
        <f>'नमुना नंबर आठ '!S178/1000*'नमुना नंबर आठ '!T178</f>
        <v>249.6231970260223</v>
      </c>
      <c r="G204" s="136">
        <f t="shared" si="43"/>
        <v>249.6231970260223</v>
      </c>
      <c r="H204" s="135">
        <v>0</v>
      </c>
      <c r="I204" s="42">
        <v>30</v>
      </c>
      <c r="J204" s="135">
        <f t="shared" si="37"/>
        <v>30</v>
      </c>
      <c r="K204" s="135">
        <v>0</v>
      </c>
      <c r="L204" s="42">
        <v>30</v>
      </c>
      <c r="M204" s="135">
        <f t="shared" si="38"/>
        <v>30</v>
      </c>
      <c r="N204" s="135">
        <v>0</v>
      </c>
      <c r="O204" s="42">
        <v>200</v>
      </c>
      <c r="P204" s="135">
        <f t="shared" si="39"/>
        <v>200</v>
      </c>
      <c r="Q204" s="135">
        <f t="shared" si="40"/>
        <v>0</v>
      </c>
      <c r="R204" s="136">
        <f t="shared" si="44"/>
        <v>509.6231970260223</v>
      </c>
      <c r="S204" s="136">
        <f t="shared" si="41"/>
        <v>509.6231970260223</v>
      </c>
      <c r="T204" s="135">
        <v>0</v>
      </c>
      <c r="U204" s="136"/>
      <c r="V204" s="136">
        <f t="shared" si="42"/>
        <v>509.6231970260223</v>
      </c>
      <c r="W204" s="16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</row>
    <row r="205" spans="2:44" s="132" customFormat="1" ht="70.150000000000006" customHeight="1">
      <c r="B205" s="135">
        <v>173</v>
      </c>
      <c r="C205" s="33">
        <v>205</v>
      </c>
      <c r="D205" s="143" t="s">
        <v>1323</v>
      </c>
      <c r="E205" s="135">
        <v>0</v>
      </c>
      <c r="F205" s="99">
        <f>'नमुना नंबर आठ '!S179/1000*'नमुना नंबर आठ '!T179</f>
        <v>212.95978996282525</v>
      </c>
      <c r="G205" s="136">
        <f t="shared" si="43"/>
        <v>212.95978996282525</v>
      </c>
      <c r="H205" s="135">
        <v>0</v>
      </c>
      <c r="I205" s="42">
        <v>20</v>
      </c>
      <c r="J205" s="135">
        <f t="shared" si="37"/>
        <v>20</v>
      </c>
      <c r="K205" s="135">
        <v>0</v>
      </c>
      <c r="L205" s="42">
        <v>20</v>
      </c>
      <c r="M205" s="135">
        <f t="shared" si="38"/>
        <v>20</v>
      </c>
      <c r="N205" s="135">
        <v>0</v>
      </c>
      <c r="O205" s="42">
        <v>750</v>
      </c>
      <c r="P205" s="135">
        <f t="shared" si="39"/>
        <v>750</v>
      </c>
      <c r="Q205" s="135">
        <f t="shared" si="40"/>
        <v>0</v>
      </c>
      <c r="R205" s="136">
        <f t="shared" si="44"/>
        <v>1002.9597899628252</v>
      </c>
      <c r="S205" s="136">
        <f t="shared" si="41"/>
        <v>1002.9597899628252</v>
      </c>
      <c r="T205" s="135">
        <v>0</v>
      </c>
      <c r="U205" s="136"/>
      <c r="V205" s="136">
        <f t="shared" si="42"/>
        <v>1002.9597899628252</v>
      </c>
      <c r="W205" s="16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</row>
    <row r="206" spans="2:44" s="132" customFormat="1" ht="70.150000000000006" customHeight="1">
      <c r="B206" s="135">
        <v>174</v>
      </c>
      <c r="C206" s="33" t="s">
        <v>13</v>
      </c>
      <c r="D206" s="143" t="s">
        <v>406</v>
      </c>
      <c r="E206" s="135">
        <v>0</v>
      </c>
      <c r="F206" s="99">
        <f>'नमुना नंबर आठ '!S180/1000*'नमुना नंबर आठ '!T180</f>
        <v>186.39172862453535</v>
      </c>
      <c r="G206" s="136">
        <f t="shared" si="43"/>
        <v>186.39172862453535</v>
      </c>
      <c r="H206" s="135">
        <v>0</v>
      </c>
      <c r="I206" s="42">
        <v>30</v>
      </c>
      <c r="J206" s="135">
        <f t="shared" si="37"/>
        <v>30</v>
      </c>
      <c r="K206" s="135">
        <v>0</v>
      </c>
      <c r="L206" s="42">
        <v>30</v>
      </c>
      <c r="M206" s="135">
        <f t="shared" si="38"/>
        <v>30</v>
      </c>
      <c r="N206" s="135">
        <v>0</v>
      </c>
      <c r="O206" s="42">
        <v>0</v>
      </c>
      <c r="P206" s="135">
        <f t="shared" si="39"/>
        <v>0</v>
      </c>
      <c r="Q206" s="135">
        <f t="shared" si="40"/>
        <v>0</v>
      </c>
      <c r="R206" s="136">
        <f t="shared" si="44"/>
        <v>246.39172862453535</v>
      </c>
      <c r="S206" s="136">
        <f t="shared" si="41"/>
        <v>246.39172862453535</v>
      </c>
      <c r="T206" s="135">
        <v>0</v>
      </c>
      <c r="U206" s="136"/>
      <c r="V206" s="136">
        <f t="shared" si="42"/>
        <v>246.39172862453535</v>
      </c>
      <c r="W206" s="16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</row>
    <row r="207" spans="2:44" s="132" customFormat="1" ht="70.150000000000006" customHeight="1">
      <c r="B207" s="135">
        <v>175</v>
      </c>
      <c r="C207" s="33">
        <v>169</v>
      </c>
      <c r="D207" s="143" t="s">
        <v>517</v>
      </c>
      <c r="E207" s="135">
        <v>0</v>
      </c>
      <c r="F207" s="99">
        <f>'नमुना नंबर आठ '!S181/1000*'नमुना नंबर आठ '!T181</f>
        <v>280.54739776951675</v>
      </c>
      <c r="G207" s="136">
        <f t="shared" si="43"/>
        <v>280.54739776951675</v>
      </c>
      <c r="H207" s="135">
        <v>0</v>
      </c>
      <c r="I207" s="42">
        <v>30</v>
      </c>
      <c r="J207" s="135">
        <f t="shared" si="37"/>
        <v>30</v>
      </c>
      <c r="K207" s="135">
        <v>0</v>
      </c>
      <c r="L207" s="42">
        <v>30</v>
      </c>
      <c r="M207" s="135">
        <f t="shared" si="38"/>
        <v>30</v>
      </c>
      <c r="N207" s="135">
        <v>0</v>
      </c>
      <c r="O207" s="42">
        <v>750</v>
      </c>
      <c r="P207" s="135">
        <f t="shared" si="39"/>
        <v>750</v>
      </c>
      <c r="Q207" s="135">
        <f t="shared" si="40"/>
        <v>0</v>
      </c>
      <c r="R207" s="136">
        <f t="shared" si="44"/>
        <v>1090.5473977695167</v>
      </c>
      <c r="S207" s="136">
        <f t="shared" si="41"/>
        <v>1090.5473977695167</v>
      </c>
      <c r="T207" s="135">
        <v>0</v>
      </c>
      <c r="U207" s="136"/>
      <c r="V207" s="136">
        <f t="shared" si="42"/>
        <v>1090.5473977695167</v>
      </c>
      <c r="W207" s="16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</row>
    <row r="208" spans="2:44" s="132" customFormat="1" ht="70.150000000000006" customHeight="1">
      <c r="B208" s="333" t="s">
        <v>1399</v>
      </c>
      <c r="C208" s="334"/>
      <c r="D208" s="335"/>
      <c r="E208" s="135">
        <f t="shared" ref="E208:T208" si="52">SUM(E202:E207)</f>
        <v>100</v>
      </c>
      <c r="F208" s="99">
        <f t="shared" si="52"/>
        <v>1395.5236003717471</v>
      </c>
      <c r="G208" s="136">
        <f t="shared" si="52"/>
        <v>1495.5236003717471</v>
      </c>
      <c r="H208" s="135">
        <f t="shared" si="52"/>
        <v>0</v>
      </c>
      <c r="I208" s="42">
        <f t="shared" si="52"/>
        <v>110</v>
      </c>
      <c r="J208" s="135">
        <f t="shared" si="52"/>
        <v>110</v>
      </c>
      <c r="K208" s="135">
        <f t="shared" si="52"/>
        <v>0</v>
      </c>
      <c r="L208" s="42">
        <f t="shared" si="52"/>
        <v>110</v>
      </c>
      <c r="M208" s="135">
        <f t="shared" si="52"/>
        <v>110</v>
      </c>
      <c r="N208" s="135">
        <f t="shared" si="52"/>
        <v>0</v>
      </c>
      <c r="O208" s="42">
        <f t="shared" si="52"/>
        <v>1700</v>
      </c>
      <c r="P208" s="135">
        <f t="shared" si="52"/>
        <v>1700</v>
      </c>
      <c r="Q208" s="135">
        <f t="shared" si="52"/>
        <v>100</v>
      </c>
      <c r="R208" s="136">
        <f t="shared" si="52"/>
        <v>3315.5236003717473</v>
      </c>
      <c r="S208" s="136">
        <f t="shared" si="52"/>
        <v>3415.5236003717473</v>
      </c>
      <c r="T208" s="135">
        <f t="shared" si="52"/>
        <v>5</v>
      </c>
      <c r="U208" s="136"/>
      <c r="V208" s="136">
        <f>SUM(V202:V207)</f>
        <v>3420.5236003717473</v>
      </c>
      <c r="W208" s="16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</row>
    <row r="209" spans="2:44" s="132" customFormat="1" ht="70.150000000000006" customHeight="1">
      <c r="B209" s="135">
        <v>176</v>
      </c>
      <c r="C209" s="33">
        <v>144</v>
      </c>
      <c r="D209" s="143" t="s">
        <v>498</v>
      </c>
      <c r="E209" s="135">
        <v>0</v>
      </c>
      <c r="F209" s="99">
        <f>'नमुना नंबर आठ '!S182/1000*'नमुना नंबर आठ '!T182</f>
        <v>166.92570167286246</v>
      </c>
      <c r="G209" s="136">
        <f t="shared" si="43"/>
        <v>166.92570167286246</v>
      </c>
      <c r="H209" s="135">
        <v>0</v>
      </c>
      <c r="I209" s="42">
        <v>20</v>
      </c>
      <c r="J209" s="135">
        <f t="shared" si="37"/>
        <v>20</v>
      </c>
      <c r="K209" s="135">
        <v>0</v>
      </c>
      <c r="L209" s="42">
        <v>20</v>
      </c>
      <c r="M209" s="135">
        <f t="shared" si="38"/>
        <v>20</v>
      </c>
      <c r="N209" s="135">
        <v>0</v>
      </c>
      <c r="O209" s="42">
        <v>750</v>
      </c>
      <c r="P209" s="135">
        <f t="shared" si="39"/>
        <v>750</v>
      </c>
      <c r="Q209" s="135">
        <f t="shared" si="40"/>
        <v>0</v>
      </c>
      <c r="R209" s="136">
        <f t="shared" si="44"/>
        <v>956.92570167286249</v>
      </c>
      <c r="S209" s="136">
        <f t="shared" si="41"/>
        <v>956.92570167286249</v>
      </c>
      <c r="T209" s="135">
        <v>0</v>
      </c>
      <c r="U209" s="136"/>
      <c r="V209" s="136">
        <f t="shared" si="42"/>
        <v>956.92570167286249</v>
      </c>
      <c r="W209" s="16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</row>
    <row r="210" spans="2:44" s="132" customFormat="1" ht="70.150000000000006" customHeight="1">
      <c r="B210" s="135">
        <v>177</v>
      </c>
      <c r="C210" s="33">
        <v>163</v>
      </c>
      <c r="D210" s="143" t="s">
        <v>882</v>
      </c>
      <c r="E210" s="135">
        <v>0</v>
      </c>
      <c r="F210" s="99">
        <f>'नमुना नंबर आठ '!S183/1000*'नमुना नंबर आठ '!T183</f>
        <v>514.84784386617093</v>
      </c>
      <c r="G210" s="136">
        <f t="shared" si="43"/>
        <v>514.84784386617093</v>
      </c>
      <c r="H210" s="135">
        <v>0</v>
      </c>
      <c r="I210" s="42">
        <v>30</v>
      </c>
      <c r="J210" s="135">
        <f t="shared" si="37"/>
        <v>30</v>
      </c>
      <c r="K210" s="135">
        <v>0</v>
      </c>
      <c r="L210" s="42">
        <v>30</v>
      </c>
      <c r="M210" s="135">
        <f t="shared" si="38"/>
        <v>30</v>
      </c>
      <c r="N210" s="135">
        <v>0</v>
      </c>
      <c r="O210" s="42">
        <v>750</v>
      </c>
      <c r="P210" s="135">
        <f t="shared" si="39"/>
        <v>750</v>
      </c>
      <c r="Q210" s="135">
        <f t="shared" si="40"/>
        <v>0</v>
      </c>
      <c r="R210" s="136">
        <f t="shared" si="44"/>
        <v>1324.8478438661709</v>
      </c>
      <c r="S210" s="136">
        <f t="shared" si="41"/>
        <v>1324.8478438661709</v>
      </c>
      <c r="T210" s="135">
        <v>0</v>
      </c>
      <c r="U210" s="136"/>
      <c r="V210" s="136">
        <f t="shared" si="42"/>
        <v>1324.8478438661709</v>
      </c>
      <c r="W210" s="16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</row>
    <row r="211" spans="2:44" s="132" customFormat="1" ht="70.150000000000006" customHeight="1">
      <c r="B211" s="135">
        <v>178</v>
      </c>
      <c r="C211" s="33">
        <v>462</v>
      </c>
      <c r="D211" s="143" t="s">
        <v>716</v>
      </c>
      <c r="E211" s="135">
        <v>0</v>
      </c>
      <c r="F211" s="99">
        <f>'नमुना नंबर आठ '!S184/1000*'नमुना नंबर आठ '!T184</f>
        <v>245.72283457249065</v>
      </c>
      <c r="G211" s="136">
        <f t="shared" si="43"/>
        <v>245.72283457249065</v>
      </c>
      <c r="H211" s="135">
        <v>0</v>
      </c>
      <c r="I211" s="42">
        <v>20</v>
      </c>
      <c r="J211" s="135">
        <f t="shared" si="37"/>
        <v>20</v>
      </c>
      <c r="K211" s="135">
        <v>0</v>
      </c>
      <c r="L211" s="42">
        <v>20</v>
      </c>
      <c r="M211" s="135">
        <f t="shared" si="38"/>
        <v>20</v>
      </c>
      <c r="N211" s="135">
        <v>0</v>
      </c>
      <c r="O211" s="42">
        <v>200</v>
      </c>
      <c r="P211" s="135">
        <f t="shared" si="39"/>
        <v>200</v>
      </c>
      <c r="Q211" s="135">
        <f t="shared" si="40"/>
        <v>0</v>
      </c>
      <c r="R211" s="136">
        <f t="shared" si="44"/>
        <v>485.72283457249068</v>
      </c>
      <c r="S211" s="136">
        <f t="shared" si="41"/>
        <v>485.72283457249068</v>
      </c>
      <c r="T211" s="135">
        <v>0</v>
      </c>
      <c r="U211" s="136"/>
      <c r="V211" s="136">
        <f t="shared" si="42"/>
        <v>485.72283457249068</v>
      </c>
      <c r="W211" s="16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</row>
    <row r="212" spans="2:44" s="132" customFormat="1" ht="70.150000000000006" customHeight="1">
      <c r="B212" s="135">
        <v>179</v>
      </c>
      <c r="C212" s="33">
        <v>236</v>
      </c>
      <c r="D212" s="143" t="s">
        <v>1266</v>
      </c>
      <c r="E212" s="135">
        <v>0</v>
      </c>
      <c r="F212" s="99">
        <f>'नमुना नंबर आठ '!S185/1000*'नमुना नंबर आठ '!T185</f>
        <v>657.86113382899623</v>
      </c>
      <c r="G212" s="136">
        <f t="shared" si="43"/>
        <v>657.86113382899623</v>
      </c>
      <c r="H212" s="135">
        <v>0</v>
      </c>
      <c r="I212" s="42">
        <v>30</v>
      </c>
      <c r="J212" s="135">
        <f t="shared" si="37"/>
        <v>30</v>
      </c>
      <c r="K212" s="135">
        <v>0</v>
      </c>
      <c r="L212" s="42">
        <v>30</v>
      </c>
      <c r="M212" s="135">
        <f t="shared" si="38"/>
        <v>30</v>
      </c>
      <c r="N212" s="135">
        <v>0</v>
      </c>
      <c r="O212" s="42">
        <v>750</v>
      </c>
      <c r="P212" s="135">
        <f t="shared" si="39"/>
        <v>750</v>
      </c>
      <c r="Q212" s="135">
        <f t="shared" si="40"/>
        <v>0</v>
      </c>
      <c r="R212" s="136">
        <f t="shared" si="44"/>
        <v>1467.8611338289961</v>
      </c>
      <c r="S212" s="136">
        <f t="shared" si="41"/>
        <v>1467.8611338289961</v>
      </c>
      <c r="T212" s="135">
        <v>0</v>
      </c>
      <c r="U212" s="136"/>
      <c r="V212" s="136">
        <f t="shared" si="42"/>
        <v>1467.8611338289961</v>
      </c>
      <c r="W212" s="16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</row>
    <row r="213" spans="2:44" s="132" customFormat="1" ht="70.150000000000006" customHeight="1">
      <c r="B213" s="135">
        <v>180</v>
      </c>
      <c r="C213" s="33">
        <v>401</v>
      </c>
      <c r="D213" s="143" t="s">
        <v>675</v>
      </c>
      <c r="E213" s="135">
        <v>0</v>
      </c>
      <c r="F213" s="99">
        <f>'नमुना नंबर आठ '!S186/1000*'नमुना नंबर आठ '!T186</f>
        <v>126.24632899628256</v>
      </c>
      <c r="G213" s="136">
        <f t="shared" si="43"/>
        <v>126.24632899628256</v>
      </c>
      <c r="H213" s="135">
        <v>0</v>
      </c>
      <c r="I213" s="42">
        <v>20</v>
      </c>
      <c r="J213" s="135">
        <f t="shared" si="37"/>
        <v>20</v>
      </c>
      <c r="K213" s="135">
        <v>0</v>
      </c>
      <c r="L213" s="42">
        <v>20</v>
      </c>
      <c r="M213" s="135">
        <f t="shared" si="38"/>
        <v>20</v>
      </c>
      <c r="N213" s="135">
        <v>0</v>
      </c>
      <c r="O213" s="42">
        <v>200</v>
      </c>
      <c r="P213" s="135">
        <f t="shared" si="39"/>
        <v>200</v>
      </c>
      <c r="Q213" s="135">
        <f t="shared" si="40"/>
        <v>0</v>
      </c>
      <c r="R213" s="136">
        <f t="shared" si="44"/>
        <v>366.24632899628256</v>
      </c>
      <c r="S213" s="136">
        <f t="shared" si="41"/>
        <v>366.24632899628256</v>
      </c>
      <c r="T213" s="135">
        <v>0</v>
      </c>
      <c r="U213" s="136"/>
      <c r="V213" s="136">
        <f t="shared" si="42"/>
        <v>366.24632899628256</v>
      </c>
      <c r="W213" s="16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</row>
    <row r="214" spans="2:44" s="132" customFormat="1" ht="70.150000000000006" customHeight="1">
      <c r="B214" s="135">
        <v>181</v>
      </c>
      <c r="C214" s="33">
        <v>379</v>
      </c>
      <c r="D214" s="143" t="s">
        <v>927</v>
      </c>
      <c r="E214" s="135">
        <v>0</v>
      </c>
      <c r="F214" s="99">
        <f>'नमुना नंबर आठ '!S187/1000*'नमुना नंबर आठ '!T187</f>
        <v>686.46379182156124</v>
      </c>
      <c r="G214" s="136">
        <f t="shared" si="43"/>
        <v>686.46379182156124</v>
      </c>
      <c r="H214" s="135">
        <v>0</v>
      </c>
      <c r="I214" s="42">
        <v>30</v>
      </c>
      <c r="J214" s="135">
        <f t="shared" si="37"/>
        <v>30</v>
      </c>
      <c r="K214" s="135">
        <v>0</v>
      </c>
      <c r="L214" s="42">
        <v>30</v>
      </c>
      <c r="M214" s="135">
        <f t="shared" si="38"/>
        <v>30</v>
      </c>
      <c r="N214" s="135">
        <v>0</v>
      </c>
      <c r="O214" s="42">
        <v>200</v>
      </c>
      <c r="P214" s="135">
        <f t="shared" si="39"/>
        <v>200</v>
      </c>
      <c r="Q214" s="135">
        <f t="shared" si="40"/>
        <v>0</v>
      </c>
      <c r="R214" s="136">
        <f t="shared" si="44"/>
        <v>946.46379182156124</v>
      </c>
      <c r="S214" s="136">
        <f t="shared" si="41"/>
        <v>946.46379182156124</v>
      </c>
      <c r="T214" s="135">
        <v>0</v>
      </c>
      <c r="U214" s="136"/>
      <c r="V214" s="136">
        <f t="shared" si="42"/>
        <v>946.46379182156124</v>
      </c>
      <c r="W214" s="16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</row>
    <row r="215" spans="2:44" s="132" customFormat="1" ht="70.150000000000006" customHeight="1">
      <c r="B215" s="333" t="s">
        <v>1399</v>
      </c>
      <c r="C215" s="334"/>
      <c r="D215" s="335"/>
      <c r="E215" s="135">
        <f t="shared" ref="E215:T215" si="53">SUM(E209:E214)</f>
        <v>0</v>
      </c>
      <c r="F215" s="99">
        <f t="shared" si="53"/>
        <v>2398.067634758364</v>
      </c>
      <c r="G215" s="136">
        <f t="shared" si="53"/>
        <v>2398.067634758364</v>
      </c>
      <c r="H215" s="135">
        <f t="shared" si="53"/>
        <v>0</v>
      </c>
      <c r="I215" s="42">
        <f t="shared" si="53"/>
        <v>150</v>
      </c>
      <c r="J215" s="135">
        <f t="shared" si="53"/>
        <v>150</v>
      </c>
      <c r="K215" s="135">
        <f t="shared" si="53"/>
        <v>0</v>
      </c>
      <c r="L215" s="42">
        <f t="shared" si="53"/>
        <v>150</v>
      </c>
      <c r="M215" s="135">
        <f t="shared" si="53"/>
        <v>150</v>
      </c>
      <c r="N215" s="135">
        <f t="shared" si="53"/>
        <v>0</v>
      </c>
      <c r="O215" s="42">
        <f t="shared" si="53"/>
        <v>2850</v>
      </c>
      <c r="P215" s="135">
        <f t="shared" si="53"/>
        <v>2850</v>
      </c>
      <c r="Q215" s="135">
        <f t="shared" si="53"/>
        <v>0</v>
      </c>
      <c r="R215" s="136">
        <f t="shared" si="53"/>
        <v>5548.067634758364</v>
      </c>
      <c r="S215" s="136">
        <f t="shared" si="53"/>
        <v>5548.067634758364</v>
      </c>
      <c r="T215" s="135">
        <f t="shared" si="53"/>
        <v>0</v>
      </c>
      <c r="U215" s="136"/>
      <c r="V215" s="136">
        <f>SUM(V209:V214)</f>
        <v>5548.067634758364</v>
      </c>
      <c r="W215" s="16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</row>
    <row r="216" spans="2:44" s="132" customFormat="1" ht="70.150000000000006" customHeight="1">
      <c r="B216" s="135">
        <v>182</v>
      </c>
      <c r="C216" s="33">
        <v>533</v>
      </c>
      <c r="D216" s="143" t="s">
        <v>759</v>
      </c>
      <c r="E216" s="135">
        <v>0</v>
      </c>
      <c r="F216" s="99">
        <f>'नमुना नंबर आठ '!S188/1000*'नमुना नंबर आठ '!T188</f>
        <v>356.46022304832707</v>
      </c>
      <c r="G216" s="136">
        <f t="shared" si="43"/>
        <v>356.46022304832707</v>
      </c>
      <c r="H216" s="135">
        <v>0</v>
      </c>
      <c r="I216" s="42">
        <v>30</v>
      </c>
      <c r="J216" s="135">
        <f t="shared" si="37"/>
        <v>30</v>
      </c>
      <c r="K216" s="135">
        <v>0</v>
      </c>
      <c r="L216" s="42">
        <v>30</v>
      </c>
      <c r="M216" s="135">
        <f t="shared" si="38"/>
        <v>30</v>
      </c>
      <c r="N216" s="135">
        <v>0</v>
      </c>
      <c r="O216" s="42">
        <v>750</v>
      </c>
      <c r="P216" s="135">
        <f t="shared" si="39"/>
        <v>750</v>
      </c>
      <c r="Q216" s="135">
        <f t="shared" si="40"/>
        <v>0</v>
      </c>
      <c r="R216" s="136">
        <f t="shared" si="44"/>
        <v>1166.460223048327</v>
      </c>
      <c r="S216" s="136">
        <f t="shared" si="41"/>
        <v>1166.460223048327</v>
      </c>
      <c r="T216" s="135">
        <v>0</v>
      </c>
      <c r="U216" s="136"/>
      <c r="V216" s="136">
        <f t="shared" si="42"/>
        <v>1166.460223048327</v>
      </c>
      <c r="W216" s="16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</row>
    <row r="217" spans="2:44" s="132" customFormat="1" ht="70.150000000000006" customHeight="1">
      <c r="B217" s="135">
        <v>183</v>
      </c>
      <c r="C217" s="33" t="s">
        <v>1035</v>
      </c>
      <c r="D217" s="143" t="s">
        <v>1343</v>
      </c>
      <c r="E217" s="135">
        <v>0</v>
      </c>
      <c r="F217" s="99">
        <f>'नमुना नंबर आठ '!S189/1000*'नमुना नंबर आठ '!T189</f>
        <v>514.84784386617093</v>
      </c>
      <c r="G217" s="136">
        <f t="shared" si="43"/>
        <v>514.84784386617093</v>
      </c>
      <c r="H217" s="135">
        <v>0</v>
      </c>
      <c r="I217" s="42">
        <v>30</v>
      </c>
      <c r="J217" s="135">
        <f t="shared" si="37"/>
        <v>30</v>
      </c>
      <c r="K217" s="135">
        <v>0</v>
      </c>
      <c r="L217" s="42">
        <v>30</v>
      </c>
      <c r="M217" s="135">
        <f t="shared" si="38"/>
        <v>30</v>
      </c>
      <c r="N217" s="135">
        <v>0</v>
      </c>
      <c r="O217" s="42">
        <v>200</v>
      </c>
      <c r="P217" s="135">
        <f t="shared" si="39"/>
        <v>200</v>
      </c>
      <c r="Q217" s="135">
        <f t="shared" si="40"/>
        <v>0</v>
      </c>
      <c r="R217" s="136">
        <f t="shared" si="44"/>
        <v>774.84784386617093</v>
      </c>
      <c r="S217" s="136">
        <f t="shared" si="41"/>
        <v>774.84784386617093</v>
      </c>
      <c r="T217" s="135">
        <v>0</v>
      </c>
      <c r="U217" s="136"/>
      <c r="V217" s="136">
        <f t="shared" si="42"/>
        <v>774.84784386617093</v>
      </c>
      <c r="W217" s="16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</row>
    <row r="218" spans="2:44" s="132" customFormat="1" ht="70.150000000000006" customHeight="1">
      <c r="B218" s="135">
        <v>184</v>
      </c>
      <c r="C218" s="33">
        <v>484</v>
      </c>
      <c r="D218" s="143" t="s">
        <v>730</v>
      </c>
      <c r="E218" s="135">
        <v>295</v>
      </c>
      <c r="F218" s="99">
        <f>'नमुना नंबर आठ '!S190/1000*'नमुना नंबर आठ '!T190</f>
        <v>294.57476765799254</v>
      </c>
      <c r="G218" s="136">
        <f t="shared" si="43"/>
        <v>589.57476765799254</v>
      </c>
      <c r="H218" s="135">
        <v>30</v>
      </c>
      <c r="I218" s="42">
        <v>30</v>
      </c>
      <c r="J218" s="135">
        <f t="shared" si="37"/>
        <v>60</v>
      </c>
      <c r="K218" s="135">
        <v>30</v>
      </c>
      <c r="L218" s="42">
        <v>30</v>
      </c>
      <c r="M218" s="135">
        <f t="shared" si="38"/>
        <v>60</v>
      </c>
      <c r="N218" s="135">
        <v>750</v>
      </c>
      <c r="O218" s="42">
        <v>750</v>
      </c>
      <c r="P218" s="135">
        <f t="shared" si="39"/>
        <v>1500</v>
      </c>
      <c r="Q218" s="135">
        <f t="shared" si="40"/>
        <v>1105</v>
      </c>
      <c r="R218" s="136">
        <f t="shared" si="44"/>
        <v>1104.5747676579927</v>
      </c>
      <c r="S218" s="136">
        <f t="shared" si="41"/>
        <v>2209.5747676579927</v>
      </c>
      <c r="T218" s="135">
        <v>14</v>
      </c>
      <c r="U218" s="136"/>
      <c r="V218" s="136">
        <f t="shared" si="42"/>
        <v>2223.5747676579927</v>
      </c>
      <c r="W218" s="16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</row>
    <row r="219" spans="2:44" s="132" customFormat="1" ht="70.150000000000006" customHeight="1">
      <c r="B219" s="135">
        <v>185</v>
      </c>
      <c r="C219" s="33">
        <v>534</v>
      </c>
      <c r="D219" s="143" t="s">
        <v>760</v>
      </c>
      <c r="E219" s="135">
        <v>0</v>
      </c>
      <c r="F219" s="99">
        <f>'नमुना नंबर आठ '!S191/1000*'नमुना नंबर आठ '!T191</f>
        <v>731.31796003717477</v>
      </c>
      <c r="G219" s="136">
        <f t="shared" si="43"/>
        <v>731.31796003717477</v>
      </c>
      <c r="H219" s="135">
        <v>0</v>
      </c>
      <c r="I219" s="42">
        <v>30</v>
      </c>
      <c r="J219" s="135">
        <f t="shared" si="37"/>
        <v>30</v>
      </c>
      <c r="K219" s="135">
        <v>0</v>
      </c>
      <c r="L219" s="42">
        <v>30</v>
      </c>
      <c r="M219" s="135">
        <f t="shared" si="38"/>
        <v>30</v>
      </c>
      <c r="N219" s="135">
        <v>0</v>
      </c>
      <c r="O219" s="42">
        <v>750</v>
      </c>
      <c r="P219" s="135">
        <f t="shared" si="39"/>
        <v>750</v>
      </c>
      <c r="Q219" s="135">
        <f t="shared" si="40"/>
        <v>0</v>
      </c>
      <c r="R219" s="136">
        <f t="shared" si="44"/>
        <v>1541.3179600371748</v>
      </c>
      <c r="S219" s="136">
        <f t="shared" si="41"/>
        <v>1541.3179600371748</v>
      </c>
      <c r="T219" s="135">
        <v>0</v>
      </c>
      <c r="U219" s="136"/>
      <c r="V219" s="136">
        <f t="shared" si="42"/>
        <v>1541.3179600371748</v>
      </c>
      <c r="W219" s="16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</row>
    <row r="220" spans="2:44" s="132" customFormat="1" ht="70.150000000000006" customHeight="1">
      <c r="B220" s="135">
        <v>186</v>
      </c>
      <c r="C220" s="158" t="s">
        <v>1192</v>
      </c>
      <c r="D220" s="143" t="s">
        <v>1297</v>
      </c>
      <c r="E220" s="135">
        <v>0</v>
      </c>
      <c r="F220" s="99">
        <f>'नमुना नंबर आठ '!S192/1000*'नमुना नंबर आठ '!T192</f>
        <v>30.111524163568774</v>
      </c>
      <c r="G220" s="136">
        <f t="shared" si="43"/>
        <v>30.111524163568774</v>
      </c>
      <c r="H220" s="135">
        <v>0</v>
      </c>
      <c r="I220" s="42">
        <v>0</v>
      </c>
      <c r="J220" s="135">
        <f t="shared" si="37"/>
        <v>0</v>
      </c>
      <c r="K220" s="135">
        <v>0</v>
      </c>
      <c r="L220" s="42">
        <v>0</v>
      </c>
      <c r="M220" s="135">
        <f t="shared" si="38"/>
        <v>0</v>
      </c>
      <c r="N220" s="135">
        <v>0</v>
      </c>
      <c r="O220" s="42">
        <v>0</v>
      </c>
      <c r="P220" s="135">
        <f t="shared" si="39"/>
        <v>0</v>
      </c>
      <c r="Q220" s="135">
        <f t="shared" si="40"/>
        <v>0</v>
      </c>
      <c r="R220" s="136">
        <f t="shared" si="44"/>
        <v>30.111524163568774</v>
      </c>
      <c r="S220" s="136">
        <f t="shared" si="41"/>
        <v>30.111524163568774</v>
      </c>
      <c r="T220" s="135">
        <v>0</v>
      </c>
      <c r="U220" s="136"/>
      <c r="V220" s="136">
        <f t="shared" si="42"/>
        <v>30.111524163568774</v>
      </c>
      <c r="W220" s="16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</row>
    <row r="221" spans="2:44" s="132" customFormat="1" ht="70.150000000000006" customHeight="1">
      <c r="B221" s="135">
        <v>187</v>
      </c>
      <c r="C221" s="98" t="s">
        <v>1348</v>
      </c>
      <c r="D221" s="143" t="s">
        <v>787</v>
      </c>
      <c r="E221" s="135">
        <v>0</v>
      </c>
      <c r="F221" s="99">
        <v>101656</v>
      </c>
      <c r="G221" s="136">
        <f t="shared" si="43"/>
        <v>101656</v>
      </c>
      <c r="H221" s="135">
        <v>0</v>
      </c>
      <c r="I221" s="42">
        <v>0</v>
      </c>
      <c r="J221" s="135">
        <f t="shared" si="37"/>
        <v>0</v>
      </c>
      <c r="K221" s="135">
        <v>0</v>
      </c>
      <c r="L221" s="42">
        <v>0</v>
      </c>
      <c r="M221" s="135">
        <f t="shared" si="38"/>
        <v>0</v>
      </c>
      <c r="N221" s="135">
        <v>0</v>
      </c>
      <c r="O221" s="42">
        <v>0</v>
      </c>
      <c r="P221" s="135">
        <f t="shared" si="39"/>
        <v>0</v>
      </c>
      <c r="Q221" s="135">
        <f t="shared" si="40"/>
        <v>0</v>
      </c>
      <c r="R221" s="136">
        <f t="shared" si="44"/>
        <v>101656</v>
      </c>
      <c r="S221" s="136">
        <f t="shared" si="41"/>
        <v>101656</v>
      </c>
      <c r="T221" s="135">
        <v>0</v>
      </c>
      <c r="U221" s="136"/>
      <c r="V221" s="136">
        <f t="shared" si="42"/>
        <v>101656</v>
      </c>
      <c r="W221" s="16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</row>
    <row r="222" spans="2:44" s="132" customFormat="1" ht="70.150000000000006" customHeight="1">
      <c r="B222" s="333" t="s">
        <v>1399</v>
      </c>
      <c r="C222" s="334"/>
      <c r="D222" s="335"/>
      <c r="E222" s="135">
        <f t="shared" ref="E222:T222" si="54">SUM(E216:E221)</f>
        <v>295</v>
      </c>
      <c r="F222" s="99">
        <f t="shared" si="54"/>
        <v>103583.31231877323</v>
      </c>
      <c r="G222" s="136">
        <f t="shared" si="54"/>
        <v>103878.31231877324</v>
      </c>
      <c r="H222" s="135">
        <f t="shared" si="54"/>
        <v>30</v>
      </c>
      <c r="I222" s="42">
        <f t="shared" si="54"/>
        <v>120</v>
      </c>
      <c r="J222" s="135">
        <f t="shared" si="54"/>
        <v>150</v>
      </c>
      <c r="K222" s="135">
        <f t="shared" si="54"/>
        <v>30</v>
      </c>
      <c r="L222" s="42">
        <f t="shared" si="54"/>
        <v>120</v>
      </c>
      <c r="M222" s="135">
        <f t="shared" si="54"/>
        <v>150</v>
      </c>
      <c r="N222" s="135">
        <f t="shared" si="54"/>
        <v>750</v>
      </c>
      <c r="O222" s="42">
        <f t="shared" si="54"/>
        <v>2450</v>
      </c>
      <c r="P222" s="135">
        <f t="shared" si="54"/>
        <v>3200</v>
      </c>
      <c r="Q222" s="135">
        <f t="shared" si="54"/>
        <v>1105</v>
      </c>
      <c r="R222" s="136">
        <f t="shared" si="54"/>
        <v>106273.31231877324</v>
      </c>
      <c r="S222" s="136">
        <f t="shared" si="54"/>
        <v>107378.31231877324</v>
      </c>
      <c r="T222" s="135">
        <f t="shared" si="54"/>
        <v>14</v>
      </c>
      <c r="U222" s="136"/>
      <c r="V222" s="136">
        <f>SUM(V216:V221)</f>
        <v>107392.31231877324</v>
      </c>
      <c r="W222" s="16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</row>
    <row r="223" spans="2:44" s="132" customFormat="1" ht="70.150000000000006" customHeight="1">
      <c r="B223" s="135">
        <v>188</v>
      </c>
      <c r="C223" s="42" t="s">
        <v>26</v>
      </c>
      <c r="D223" s="143" t="s">
        <v>421</v>
      </c>
      <c r="E223" s="135">
        <v>0</v>
      </c>
      <c r="F223" s="99">
        <f>'नमुना नंबर आठ '!S194/1000*'नमुना नंबर आठ '!T194</f>
        <v>343.23189591078068</v>
      </c>
      <c r="G223" s="136">
        <f t="shared" si="43"/>
        <v>343.23189591078068</v>
      </c>
      <c r="H223" s="135">
        <v>0</v>
      </c>
      <c r="I223" s="42">
        <v>30</v>
      </c>
      <c r="J223" s="135">
        <f t="shared" si="37"/>
        <v>30</v>
      </c>
      <c r="K223" s="135">
        <v>0</v>
      </c>
      <c r="L223" s="42">
        <v>30</v>
      </c>
      <c r="M223" s="135">
        <f t="shared" si="38"/>
        <v>30</v>
      </c>
      <c r="N223" s="135">
        <v>0</v>
      </c>
      <c r="O223" s="42">
        <v>750</v>
      </c>
      <c r="P223" s="135">
        <f t="shared" si="39"/>
        <v>750</v>
      </c>
      <c r="Q223" s="135">
        <f t="shared" si="40"/>
        <v>0</v>
      </c>
      <c r="R223" s="136">
        <f t="shared" si="44"/>
        <v>1153.2318959107806</v>
      </c>
      <c r="S223" s="136">
        <f t="shared" si="41"/>
        <v>1153.2318959107806</v>
      </c>
      <c r="T223" s="135">
        <v>0</v>
      </c>
      <c r="U223" s="136"/>
      <c r="V223" s="136">
        <f t="shared" si="42"/>
        <v>1153.2318959107806</v>
      </c>
      <c r="W223" s="16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</row>
    <row r="224" spans="2:44" s="132" customFormat="1" ht="70.150000000000006" customHeight="1">
      <c r="B224" s="135">
        <v>189</v>
      </c>
      <c r="C224" s="33" t="s">
        <v>18</v>
      </c>
      <c r="D224" s="143" t="s">
        <v>460</v>
      </c>
      <c r="E224" s="135">
        <v>0</v>
      </c>
      <c r="F224" s="99">
        <f>'नमुना नंबर आठ '!S195/1000*'नमुना नंबर आठ '!T195</f>
        <v>414.73854089219333</v>
      </c>
      <c r="G224" s="136">
        <f t="shared" si="43"/>
        <v>414.73854089219333</v>
      </c>
      <c r="H224" s="135">
        <v>0</v>
      </c>
      <c r="I224" s="42">
        <v>30</v>
      </c>
      <c r="J224" s="135">
        <f t="shared" si="37"/>
        <v>30</v>
      </c>
      <c r="K224" s="135">
        <v>0</v>
      </c>
      <c r="L224" s="42">
        <v>30</v>
      </c>
      <c r="M224" s="135">
        <f t="shared" si="38"/>
        <v>30</v>
      </c>
      <c r="N224" s="135">
        <v>0</v>
      </c>
      <c r="O224" s="42">
        <v>0</v>
      </c>
      <c r="P224" s="135">
        <f t="shared" si="39"/>
        <v>0</v>
      </c>
      <c r="Q224" s="135">
        <f t="shared" si="40"/>
        <v>0</v>
      </c>
      <c r="R224" s="136">
        <f t="shared" si="44"/>
        <v>474.73854089219333</v>
      </c>
      <c r="S224" s="136">
        <f t="shared" si="41"/>
        <v>474.73854089219333</v>
      </c>
      <c r="T224" s="135">
        <v>0</v>
      </c>
      <c r="U224" s="136"/>
      <c r="V224" s="136">
        <f t="shared" si="42"/>
        <v>474.73854089219333</v>
      </c>
      <c r="W224" s="16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</row>
    <row r="225" spans="2:44" s="132" customFormat="1" ht="70.150000000000006" customHeight="1">
      <c r="B225" s="135">
        <v>190</v>
      </c>
      <c r="C225" s="42" t="s">
        <v>37</v>
      </c>
      <c r="D225" s="143" t="s">
        <v>493</v>
      </c>
      <c r="E225" s="135">
        <v>0</v>
      </c>
      <c r="F225" s="99">
        <f>'नमुना नंबर आठ '!S196/1000*'नमुना नंबर आठ '!T196</f>
        <v>1302.331023234201</v>
      </c>
      <c r="G225" s="136">
        <f t="shared" si="43"/>
        <v>1302.331023234201</v>
      </c>
      <c r="H225" s="135">
        <v>0</v>
      </c>
      <c r="I225" s="42">
        <v>40</v>
      </c>
      <c r="J225" s="135">
        <f t="shared" si="37"/>
        <v>40</v>
      </c>
      <c r="K225" s="135">
        <v>0</v>
      </c>
      <c r="L225" s="42">
        <v>40</v>
      </c>
      <c r="M225" s="135">
        <f t="shared" si="38"/>
        <v>40</v>
      </c>
      <c r="N225" s="135">
        <v>0</v>
      </c>
      <c r="O225" s="42">
        <v>750</v>
      </c>
      <c r="P225" s="135">
        <f t="shared" si="39"/>
        <v>750</v>
      </c>
      <c r="Q225" s="135">
        <f t="shared" si="40"/>
        <v>0</v>
      </c>
      <c r="R225" s="136">
        <f t="shared" si="44"/>
        <v>2132.331023234201</v>
      </c>
      <c r="S225" s="136">
        <f t="shared" si="41"/>
        <v>2132.331023234201</v>
      </c>
      <c r="T225" s="135">
        <v>0</v>
      </c>
      <c r="U225" s="136"/>
      <c r="V225" s="136">
        <f t="shared" si="42"/>
        <v>2132.331023234201</v>
      </c>
      <c r="W225" s="16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</row>
    <row r="226" spans="2:44" s="132" customFormat="1" ht="70.150000000000006" customHeight="1">
      <c r="B226" s="135">
        <v>191</v>
      </c>
      <c r="C226" s="33">
        <v>228</v>
      </c>
      <c r="D226" s="143" t="s">
        <v>559</v>
      </c>
      <c r="E226" s="135">
        <v>0</v>
      </c>
      <c r="F226" s="99">
        <f>'नमुना नंबर आठ '!S197/1000*'नमुना नंबर आठ '!T197</f>
        <v>346.4760362453531</v>
      </c>
      <c r="G226" s="136">
        <f t="shared" si="43"/>
        <v>346.4760362453531</v>
      </c>
      <c r="H226" s="135">
        <v>0</v>
      </c>
      <c r="I226" s="42">
        <v>30</v>
      </c>
      <c r="J226" s="135">
        <f t="shared" si="37"/>
        <v>30</v>
      </c>
      <c r="K226" s="135">
        <v>0</v>
      </c>
      <c r="L226" s="42">
        <v>30</v>
      </c>
      <c r="M226" s="135">
        <f t="shared" si="38"/>
        <v>30</v>
      </c>
      <c r="N226" s="135">
        <v>0</v>
      </c>
      <c r="O226" s="42">
        <v>750</v>
      </c>
      <c r="P226" s="135">
        <f t="shared" si="39"/>
        <v>750</v>
      </c>
      <c r="Q226" s="135">
        <f t="shared" si="40"/>
        <v>0</v>
      </c>
      <c r="R226" s="136">
        <f t="shared" si="44"/>
        <v>1156.476036245353</v>
      </c>
      <c r="S226" s="136">
        <f t="shared" si="41"/>
        <v>1156.476036245353</v>
      </c>
      <c r="T226" s="135">
        <v>0</v>
      </c>
      <c r="U226" s="136"/>
      <c r="V226" s="136">
        <f t="shared" si="42"/>
        <v>1156.476036245353</v>
      </c>
      <c r="W226" s="16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</row>
    <row r="227" spans="2:44" s="132" customFormat="1" ht="70.150000000000006" customHeight="1">
      <c r="B227" s="135">
        <v>192</v>
      </c>
      <c r="C227" s="42" t="s">
        <v>22</v>
      </c>
      <c r="D227" s="143" t="s">
        <v>416</v>
      </c>
      <c r="E227" s="135">
        <v>0</v>
      </c>
      <c r="F227" s="99">
        <f>'नमुना नंबर आठ '!S198/1000*'नमुना नंबर आठ '!T198</f>
        <v>161.31475371747212</v>
      </c>
      <c r="G227" s="136">
        <f t="shared" si="43"/>
        <v>161.31475371747212</v>
      </c>
      <c r="H227" s="135">
        <v>0</v>
      </c>
      <c r="I227" s="42">
        <v>20</v>
      </c>
      <c r="J227" s="135">
        <f t="shared" si="37"/>
        <v>20</v>
      </c>
      <c r="K227" s="135">
        <v>0</v>
      </c>
      <c r="L227" s="42">
        <v>20</v>
      </c>
      <c r="M227" s="135">
        <f t="shared" si="38"/>
        <v>20</v>
      </c>
      <c r="N227" s="135">
        <v>0</v>
      </c>
      <c r="O227" s="42">
        <v>750</v>
      </c>
      <c r="P227" s="135">
        <f t="shared" si="39"/>
        <v>750</v>
      </c>
      <c r="Q227" s="135">
        <f t="shared" si="40"/>
        <v>0</v>
      </c>
      <c r="R227" s="136">
        <f t="shared" si="44"/>
        <v>951.31475371747206</v>
      </c>
      <c r="S227" s="136">
        <f t="shared" si="41"/>
        <v>951.31475371747206</v>
      </c>
      <c r="T227" s="135">
        <v>0</v>
      </c>
      <c r="U227" s="136"/>
      <c r="V227" s="136">
        <f t="shared" si="42"/>
        <v>951.31475371747206</v>
      </c>
      <c r="W227" s="16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</row>
    <row r="228" spans="2:44" s="132" customFormat="1" ht="70.150000000000006" customHeight="1">
      <c r="B228" s="135">
        <v>193</v>
      </c>
      <c r="C228" s="33">
        <v>388</v>
      </c>
      <c r="D228" s="143" t="s">
        <v>663</v>
      </c>
      <c r="E228" s="135">
        <v>0</v>
      </c>
      <c r="F228" s="99">
        <f>'नमुना नंबर आठ '!S199/1000*'नमुना नंबर आठ '!T199</f>
        <v>429.03986988847583</v>
      </c>
      <c r="G228" s="136">
        <f t="shared" si="43"/>
        <v>429.03986988847583</v>
      </c>
      <c r="H228" s="135">
        <v>0</v>
      </c>
      <c r="I228" s="42">
        <v>30</v>
      </c>
      <c r="J228" s="135">
        <f t="shared" si="37"/>
        <v>30</v>
      </c>
      <c r="K228" s="135">
        <v>0</v>
      </c>
      <c r="L228" s="42">
        <v>30</v>
      </c>
      <c r="M228" s="135">
        <f t="shared" si="38"/>
        <v>30</v>
      </c>
      <c r="N228" s="135">
        <v>0</v>
      </c>
      <c r="O228" s="42">
        <v>200</v>
      </c>
      <c r="P228" s="135">
        <f t="shared" si="39"/>
        <v>200</v>
      </c>
      <c r="Q228" s="135">
        <f t="shared" si="40"/>
        <v>0</v>
      </c>
      <c r="R228" s="136">
        <f t="shared" si="44"/>
        <v>689.03986988847578</v>
      </c>
      <c r="S228" s="136">
        <f t="shared" si="41"/>
        <v>689.03986988847578</v>
      </c>
      <c r="T228" s="135">
        <v>0</v>
      </c>
      <c r="U228" s="136"/>
      <c r="V228" s="136">
        <f t="shared" si="42"/>
        <v>689.03986988847578</v>
      </c>
      <c r="W228" s="16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</row>
    <row r="229" spans="2:44" s="132" customFormat="1" ht="70.150000000000006" customHeight="1">
      <c r="B229" s="333" t="s">
        <v>1399</v>
      </c>
      <c r="C229" s="334"/>
      <c r="D229" s="335"/>
      <c r="E229" s="135">
        <f t="shared" ref="E229:T229" si="55">SUM(E223:E228)</f>
        <v>0</v>
      </c>
      <c r="F229" s="99">
        <f t="shared" si="55"/>
        <v>2997.1321198884766</v>
      </c>
      <c r="G229" s="136">
        <f t="shared" si="55"/>
        <v>2997.1321198884766</v>
      </c>
      <c r="H229" s="135">
        <f t="shared" si="55"/>
        <v>0</v>
      </c>
      <c r="I229" s="42">
        <f t="shared" si="55"/>
        <v>180</v>
      </c>
      <c r="J229" s="135">
        <f t="shared" si="55"/>
        <v>180</v>
      </c>
      <c r="K229" s="135">
        <f t="shared" si="55"/>
        <v>0</v>
      </c>
      <c r="L229" s="42">
        <f t="shared" si="55"/>
        <v>180</v>
      </c>
      <c r="M229" s="135">
        <f t="shared" si="55"/>
        <v>180</v>
      </c>
      <c r="N229" s="135">
        <f t="shared" si="55"/>
        <v>0</v>
      </c>
      <c r="O229" s="42">
        <f t="shared" si="55"/>
        <v>3200</v>
      </c>
      <c r="P229" s="135">
        <f t="shared" si="55"/>
        <v>3200</v>
      </c>
      <c r="Q229" s="135">
        <f t="shared" si="55"/>
        <v>0</v>
      </c>
      <c r="R229" s="136">
        <f t="shared" si="55"/>
        <v>6557.1321198884752</v>
      </c>
      <c r="S229" s="136">
        <f t="shared" si="55"/>
        <v>6557.1321198884752</v>
      </c>
      <c r="T229" s="135">
        <f t="shared" si="55"/>
        <v>0</v>
      </c>
      <c r="U229" s="136"/>
      <c r="V229" s="136">
        <f>SUM(V223:V228)</f>
        <v>6557.1321198884752</v>
      </c>
      <c r="W229" s="16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</row>
    <row r="230" spans="2:44" s="132" customFormat="1" ht="70.150000000000006" customHeight="1">
      <c r="B230" s="135">
        <v>194</v>
      </c>
      <c r="C230" s="33" t="s">
        <v>1148</v>
      </c>
      <c r="D230" s="143" t="s">
        <v>1367</v>
      </c>
      <c r="E230" s="135">
        <v>0</v>
      </c>
      <c r="F230" s="99">
        <f>'नमुना नंबर आठ '!S200/1000*'नमुना नंबर आठ '!T200</f>
        <v>143.0791728624535</v>
      </c>
      <c r="G230" s="136">
        <f t="shared" si="43"/>
        <v>143.0791728624535</v>
      </c>
      <c r="H230" s="135">
        <v>0</v>
      </c>
      <c r="I230" s="42">
        <v>30</v>
      </c>
      <c r="J230" s="135">
        <f t="shared" ref="J230:J302" si="56">I230+H230</f>
        <v>30</v>
      </c>
      <c r="K230" s="135">
        <v>0</v>
      </c>
      <c r="L230" s="42">
        <v>30</v>
      </c>
      <c r="M230" s="135">
        <f t="shared" ref="M230:M302" si="57">L230+K230</f>
        <v>30</v>
      </c>
      <c r="N230" s="135">
        <v>0</v>
      </c>
      <c r="O230" s="42">
        <v>750</v>
      </c>
      <c r="P230" s="135">
        <f t="shared" ref="P230:P302" si="58">O230+N230</f>
        <v>750</v>
      </c>
      <c r="Q230" s="135">
        <f t="shared" ref="Q230:Q302" si="59">N230+K230+H230+E230</f>
        <v>0</v>
      </c>
      <c r="R230" s="136">
        <f t="shared" si="44"/>
        <v>953.07917286245356</v>
      </c>
      <c r="S230" s="136">
        <f t="shared" ref="S230:S302" si="60">G230+J230+M230+P230</f>
        <v>953.07917286245356</v>
      </c>
      <c r="T230" s="135">
        <v>0</v>
      </c>
      <c r="U230" s="136"/>
      <c r="V230" s="136">
        <f t="shared" ref="V230:V302" si="61">G230+J230+M230+P230+T230</f>
        <v>953.07917286245356</v>
      </c>
      <c r="W230" s="16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</row>
    <row r="231" spans="2:44" s="132" customFormat="1" ht="70.150000000000006" customHeight="1">
      <c r="B231" s="135">
        <v>195</v>
      </c>
      <c r="C231" s="33">
        <v>93</v>
      </c>
      <c r="D231" s="143" t="s">
        <v>435</v>
      </c>
      <c r="E231" s="135">
        <v>0</v>
      </c>
      <c r="F231" s="99">
        <f>'नमुना नंबर आठ '!S201/1000*'नमुना नंबर आठ '!T201</f>
        <v>452.38267890334566</v>
      </c>
      <c r="G231" s="136">
        <f t="shared" ref="G231:G303" si="62">F231+E231</f>
        <v>452.38267890334566</v>
      </c>
      <c r="H231" s="135">
        <v>0</v>
      </c>
      <c r="I231" s="42">
        <v>30</v>
      </c>
      <c r="J231" s="135">
        <f t="shared" si="56"/>
        <v>30</v>
      </c>
      <c r="K231" s="135">
        <v>0</v>
      </c>
      <c r="L231" s="42">
        <v>30</v>
      </c>
      <c r="M231" s="135">
        <f t="shared" si="57"/>
        <v>30</v>
      </c>
      <c r="N231" s="135">
        <v>0</v>
      </c>
      <c r="O231" s="42">
        <v>750</v>
      </c>
      <c r="P231" s="135">
        <f t="shared" si="58"/>
        <v>750</v>
      </c>
      <c r="Q231" s="135">
        <f t="shared" si="59"/>
        <v>0</v>
      </c>
      <c r="R231" s="136">
        <f t="shared" ref="R231:R303" si="63">F231+I231+L231+O231</f>
        <v>1262.3826789033455</v>
      </c>
      <c r="S231" s="136">
        <f t="shared" si="60"/>
        <v>1262.3826789033455</v>
      </c>
      <c r="T231" s="135">
        <v>0</v>
      </c>
      <c r="U231" s="136"/>
      <c r="V231" s="136">
        <f t="shared" si="61"/>
        <v>1262.3826789033455</v>
      </c>
      <c r="W231" s="16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</row>
    <row r="232" spans="2:44" s="132" customFormat="1" ht="70.150000000000006" customHeight="1">
      <c r="B232" s="135">
        <v>196</v>
      </c>
      <c r="C232" s="33" t="s">
        <v>1326</v>
      </c>
      <c r="D232" s="143" t="s">
        <v>895</v>
      </c>
      <c r="E232" s="135">
        <v>0</v>
      </c>
      <c r="F232" s="99">
        <v>1459</v>
      </c>
      <c r="G232" s="136">
        <f t="shared" si="62"/>
        <v>1459</v>
      </c>
      <c r="H232" s="135">
        <v>0</v>
      </c>
      <c r="I232" s="42">
        <v>60</v>
      </c>
      <c r="J232" s="135">
        <f t="shared" si="56"/>
        <v>60</v>
      </c>
      <c r="K232" s="135">
        <v>0</v>
      </c>
      <c r="L232" s="42">
        <v>60</v>
      </c>
      <c r="M232" s="135">
        <f t="shared" si="57"/>
        <v>60</v>
      </c>
      <c r="N232" s="135">
        <v>0</v>
      </c>
      <c r="O232" s="42">
        <v>750</v>
      </c>
      <c r="P232" s="135">
        <f t="shared" si="58"/>
        <v>750</v>
      </c>
      <c r="Q232" s="135">
        <f t="shared" si="59"/>
        <v>0</v>
      </c>
      <c r="R232" s="136">
        <f t="shared" si="63"/>
        <v>2329</v>
      </c>
      <c r="S232" s="136">
        <f t="shared" si="60"/>
        <v>2329</v>
      </c>
      <c r="T232" s="135">
        <v>0</v>
      </c>
      <c r="U232" s="136"/>
      <c r="V232" s="136">
        <f t="shared" si="61"/>
        <v>2329</v>
      </c>
      <c r="W232" s="16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</row>
    <row r="233" spans="2:44" s="132" customFormat="1" ht="70.150000000000006" customHeight="1">
      <c r="B233" s="135">
        <v>197</v>
      </c>
      <c r="C233" s="42" t="s">
        <v>868</v>
      </c>
      <c r="D233" s="143" t="s">
        <v>884</v>
      </c>
      <c r="E233" s="135">
        <v>0</v>
      </c>
      <c r="F233" s="99">
        <f>'नमुना नंबर आठ '!S203/1000*'नमुना नंबर आठ '!T203</f>
        <v>327.63044609665428</v>
      </c>
      <c r="G233" s="136">
        <f t="shared" si="62"/>
        <v>327.63044609665428</v>
      </c>
      <c r="H233" s="135">
        <v>0</v>
      </c>
      <c r="I233" s="42">
        <v>30</v>
      </c>
      <c r="J233" s="135">
        <f t="shared" si="56"/>
        <v>30</v>
      </c>
      <c r="K233" s="135">
        <v>0</v>
      </c>
      <c r="L233" s="42">
        <v>30</v>
      </c>
      <c r="M233" s="135">
        <f t="shared" si="57"/>
        <v>30</v>
      </c>
      <c r="N233" s="135">
        <v>0</v>
      </c>
      <c r="O233" s="42">
        <v>200</v>
      </c>
      <c r="P233" s="135">
        <f t="shared" si="58"/>
        <v>200</v>
      </c>
      <c r="Q233" s="135">
        <f t="shared" si="59"/>
        <v>0</v>
      </c>
      <c r="R233" s="136">
        <f t="shared" si="63"/>
        <v>587.63044609665428</v>
      </c>
      <c r="S233" s="136">
        <f t="shared" si="60"/>
        <v>587.63044609665428</v>
      </c>
      <c r="T233" s="135">
        <v>0</v>
      </c>
      <c r="U233" s="136"/>
      <c r="V233" s="136">
        <f t="shared" si="61"/>
        <v>587.63044609665428</v>
      </c>
      <c r="W233" s="16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</row>
    <row r="234" spans="2:44" s="132" customFormat="1" ht="70.150000000000006" customHeight="1">
      <c r="B234" s="135">
        <v>198</v>
      </c>
      <c r="C234" s="33">
        <v>545</v>
      </c>
      <c r="D234" s="143" t="s">
        <v>768</v>
      </c>
      <c r="E234" s="135">
        <v>0</v>
      </c>
      <c r="F234" s="99">
        <f>'नमुना नंबर आठ '!S204/1000*'नमुना नंबर आठ '!T204</f>
        <v>491.44566914498131</v>
      </c>
      <c r="G234" s="136">
        <f t="shared" si="62"/>
        <v>491.44566914498131</v>
      </c>
      <c r="H234" s="135">
        <v>0</v>
      </c>
      <c r="I234" s="42">
        <v>30</v>
      </c>
      <c r="J234" s="135">
        <f t="shared" si="56"/>
        <v>30</v>
      </c>
      <c r="K234" s="135">
        <v>0</v>
      </c>
      <c r="L234" s="42">
        <v>30</v>
      </c>
      <c r="M234" s="135">
        <f t="shared" si="57"/>
        <v>30</v>
      </c>
      <c r="N234" s="135">
        <v>0</v>
      </c>
      <c r="O234" s="42">
        <v>200</v>
      </c>
      <c r="P234" s="135">
        <f t="shared" si="58"/>
        <v>200</v>
      </c>
      <c r="Q234" s="135">
        <f t="shared" si="59"/>
        <v>0</v>
      </c>
      <c r="R234" s="136">
        <f t="shared" si="63"/>
        <v>751.44566914498137</v>
      </c>
      <c r="S234" s="136">
        <f t="shared" si="60"/>
        <v>751.44566914498137</v>
      </c>
      <c r="T234" s="135">
        <v>0</v>
      </c>
      <c r="U234" s="136"/>
      <c r="V234" s="136">
        <f t="shared" si="61"/>
        <v>751.44566914498137</v>
      </c>
      <c r="W234" s="16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</row>
    <row r="235" spans="2:44" s="132" customFormat="1" ht="70.150000000000006" customHeight="1">
      <c r="B235" s="135">
        <v>199</v>
      </c>
      <c r="C235" s="33">
        <v>394</v>
      </c>
      <c r="D235" s="143" t="s">
        <v>669</v>
      </c>
      <c r="E235" s="135">
        <v>1813</v>
      </c>
      <c r="F235" s="99">
        <f>'नमुना नंबर आठ '!S205/1000*'नमुना नंबर आठ '!T205</f>
        <v>388.99614869888478</v>
      </c>
      <c r="G235" s="136">
        <f t="shared" si="62"/>
        <v>2201.996148698885</v>
      </c>
      <c r="H235" s="135">
        <v>140</v>
      </c>
      <c r="I235" s="42">
        <v>30</v>
      </c>
      <c r="J235" s="135">
        <f t="shared" si="56"/>
        <v>170</v>
      </c>
      <c r="K235" s="135">
        <v>140</v>
      </c>
      <c r="L235" s="42">
        <v>30</v>
      </c>
      <c r="M235" s="135">
        <f t="shared" si="57"/>
        <v>170</v>
      </c>
      <c r="N235" s="135">
        <v>1000</v>
      </c>
      <c r="O235" s="42">
        <v>200</v>
      </c>
      <c r="P235" s="135">
        <f t="shared" si="58"/>
        <v>1200</v>
      </c>
      <c r="Q235" s="135">
        <f t="shared" si="59"/>
        <v>3093</v>
      </c>
      <c r="R235" s="136">
        <f t="shared" si="63"/>
        <v>648.99614869888478</v>
      </c>
      <c r="S235" s="136">
        <f t="shared" si="60"/>
        <v>3741.996148698885</v>
      </c>
      <c r="T235" s="135">
        <v>91</v>
      </c>
      <c r="U235" s="136"/>
      <c r="V235" s="136">
        <f t="shared" si="61"/>
        <v>3832.996148698885</v>
      </c>
      <c r="W235" s="16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</row>
    <row r="236" spans="2:44" s="132" customFormat="1" ht="70.150000000000006" customHeight="1">
      <c r="B236" s="333" t="s">
        <v>1399</v>
      </c>
      <c r="C236" s="334"/>
      <c r="D236" s="335"/>
      <c r="E236" s="135">
        <f t="shared" ref="E236:T236" si="64">SUM(E230:E235)</f>
        <v>1813</v>
      </c>
      <c r="F236" s="99">
        <f t="shared" si="64"/>
        <v>3262.5341157063194</v>
      </c>
      <c r="G236" s="136">
        <f t="shared" si="64"/>
        <v>5075.5341157063194</v>
      </c>
      <c r="H236" s="135">
        <f t="shared" si="64"/>
        <v>140</v>
      </c>
      <c r="I236" s="42">
        <f t="shared" si="64"/>
        <v>210</v>
      </c>
      <c r="J236" s="135">
        <f t="shared" si="64"/>
        <v>350</v>
      </c>
      <c r="K236" s="135">
        <f t="shared" si="64"/>
        <v>140</v>
      </c>
      <c r="L236" s="42">
        <f t="shared" si="64"/>
        <v>210</v>
      </c>
      <c r="M236" s="135">
        <f t="shared" si="64"/>
        <v>350</v>
      </c>
      <c r="N236" s="135">
        <f t="shared" si="64"/>
        <v>1000</v>
      </c>
      <c r="O236" s="42">
        <f t="shared" si="64"/>
        <v>2850</v>
      </c>
      <c r="P236" s="135">
        <f t="shared" si="64"/>
        <v>3850</v>
      </c>
      <c r="Q236" s="135">
        <f t="shared" si="64"/>
        <v>3093</v>
      </c>
      <c r="R236" s="136">
        <f t="shared" si="64"/>
        <v>6532.5341157063194</v>
      </c>
      <c r="S236" s="136">
        <f t="shared" si="64"/>
        <v>9625.5341157063194</v>
      </c>
      <c r="T236" s="135">
        <f t="shared" si="64"/>
        <v>91</v>
      </c>
      <c r="U236" s="136"/>
      <c r="V236" s="136">
        <f>SUM(V230:V235)</f>
        <v>9716.5341157063194</v>
      </c>
      <c r="W236" s="16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</row>
    <row r="237" spans="2:44" s="132" customFormat="1" ht="70.150000000000006" customHeight="1">
      <c r="B237" s="135">
        <v>200</v>
      </c>
      <c r="C237" s="33">
        <v>449</v>
      </c>
      <c r="D237" s="143" t="s">
        <v>707</v>
      </c>
      <c r="E237" s="135">
        <v>492</v>
      </c>
      <c r="F237" s="99">
        <f>'नमुना नंबर आठ '!S206/1000*'नमुना नंबर आठ '!T206</f>
        <v>245.72283457249065</v>
      </c>
      <c r="G237" s="136">
        <f t="shared" si="62"/>
        <v>737.72283457249068</v>
      </c>
      <c r="H237" s="135">
        <v>40</v>
      </c>
      <c r="I237" s="42">
        <v>20</v>
      </c>
      <c r="J237" s="135">
        <f t="shared" si="56"/>
        <v>60</v>
      </c>
      <c r="K237" s="135">
        <v>40</v>
      </c>
      <c r="L237" s="42">
        <v>20</v>
      </c>
      <c r="M237" s="135">
        <f t="shared" si="57"/>
        <v>60</v>
      </c>
      <c r="N237" s="135">
        <v>400</v>
      </c>
      <c r="O237" s="42">
        <v>200</v>
      </c>
      <c r="P237" s="135">
        <f t="shared" si="58"/>
        <v>600</v>
      </c>
      <c r="Q237" s="135">
        <f t="shared" si="59"/>
        <v>972</v>
      </c>
      <c r="R237" s="136">
        <f t="shared" si="63"/>
        <v>485.72283457249068</v>
      </c>
      <c r="S237" s="136">
        <f t="shared" si="60"/>
        <v>1457.7228345724907</v>
      </c>
      <c r="T237" s="135">
        <v>25</v>
      </c>
      <c r="U237" s="136"/>
      <c r="V237" s="136">
        <f t="shared" si="61"/>
        <v>1482.7228345724907</v>
      </c>
      <c r="W237" s="16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</row>
    <row r="238" spans="2:44" s="132" customFormat="1" ht="70.150000000000006" customHeight="1">
      <c r="B238" s="135">
        <v>201</v>
      </c>
      <c r="C238" s="33">
        <v>291</v>
      </c>
      <c r="D238" s="143" t="s">
        <v>1272</v>
      </c>
      <c r="E238" s="135">
        <v>90</v>
      </c>
      <c r="F238" s="99">
        <f>'नमुना नंबर आठ '!S207/1000*'नमुना नंबर आठ '!T207</f>
        <v>44.609665427509299</v>
      </c>
      <c r="G238" s="136">
        <f t="shared" si="62"/>
        <v>134.6096654275093</v>
      </c>
      <c r="H238" s="135">
        <v>0</v>
      </c>
      <c r="I238" s="42">
        <v>0</v>
      </c>
      <c r="J238" s="135">
        <f t="shared" si="56"/>
        <v>0</v>
      </c>
      <c r="K238" s="135">
        <v>0</v>
      </c>
      <c r="L238" s="42">
        <v>0</v>
      </c>
      <c r="M238" s="135">
        <f t="shared" si="57"/>
        <v>0</v>
      </c>
      <c r="N238" s="135">
        <v>0</v>
      </c>
      <c r="O238" s="42">
        <v>0</v>
      </c>
      <c r="P238" s="135">
        <f t="shared" si="58"/>
        <v>0</v>
      </c>
      <c r="Q238" s="135">
        <f t="shared" si="59"/>
        <v>90</v>
      </c>
      <c r="R238" s="136">
        <f t="shared" si="63"/>
        <v>44.609665427509299</v>
      </c>
      <c r="S238" s="136">
        <f t="shared" si="60"/>
        <v>134.6096654275093</v>
      </c>
      <c r="T238" s="135">
        <v>4</v>
      </c>
      <c r="U238" s="136"/>
      <c r="V238" s="136">
        <f t="shared" si="61"/>
        <v>138.6096654275093</v>
      </c>
      <c r="W238" s="16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</row>
    <row r="239" spans="2:44" s="132" customFormat="1" ht="70.150000000000006" customHeight="1">
      <c r="B239" s="135">
        <v>202</v>
      </c>
      <c r="C239" s="33">
        <v>541</v>
      </c>
      <c r="D239" s="143" t="s">
        <v>765</v>
      </c>
      <c r="E239" s="135">
        <v>0</v>
      </c>
      <c r="F239" s="99">
        <f>'नमुना नंबर आठ '!S208/1000*'नमुना नंबर आठ '!T208</f>
        <v>280.71242565055763</v>
      </c>
      <c r="G239" s="136">
        <f t="shared" si="62"/>
        <v>280.71242565055763</v>
      </c>
      <c r="H239" s="135">
        <v>0</v>
      </c>
      <c r="I239" s="42">
        <v>30</v>
      </c>
      <c r="J239" s="135">
        <f t="shared" si="56"/>
        <v>30</v>
      </c>
      <c r="K239" s="135">
        <v>0</v>
      </c>
      <c r="L239" s="42">
        <v>30</v>
      </c>
      <c r="M239" s="135">
        <f t="shared" si="57"/>
        <v>30</v>
      </c>
      <c r="N239" s="135">
        <v>0</v>
      </c>
      <c r="O239" s="42">
        <v>200</v>
      </c>
      <c r="P239" s="135">
        <f t="shared" si="58"/>
        <v>200</v>
      </c>
      <c r="Q239" s="135">
        <f t="shared" si="59"/>
        <v>0</v>
      </c>
      <c r="R239" s="136">
        <f t="shared" si="63"/>
        <v>540.71242565055763</v>
      </c>
      <c r="S239" s="136">
        <f t="shared" si="60"/>
        <v>540.71242565055763</v>
      </c>
      <c r="T239" s="135">
        <v>0</v>
      </c>
      <c r="U239" s="136"/>
      <c r="V239" s="136">
        <f t="shared" si="61"/>
        <v>540.71242565055763</v>
      </c>
      <c r="W239" s="16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</row>
    <row r="240" spans="2:44" s="132" customFormat="1" ht="70.150000000000006" customHeight="1">
      <c r="B240" s="135">
        <v>204</v>
      </c>
      <c r="C240" s="33">
        <v>123</v>
      </c>
      <c r="D240" s="143" t="s">
        <v>487</v>
      </c>
      <c r="E240" s="135">
        <v>0</v>
      </c>
      <c r="F240" s="99">
        <f>'नमुना नंबर आठ '!S210/1000*'नमुना नंबर आठ '!T210</f>
        <v>365.07392565055767</v>
      </c>
      <c r="G240" s="136">
        <f t="shared" si="62"/>
        <v>365.07392565055767</v>
      </c>
      <c r="H240" s="135">
        <v>0</v>
      </c>
      <c r="I240" s="42">
        <v>30</v>
      </c>
      <c r="J240" s="135">
        <f t="shared" si="56"/>
        <v>30</v>
      </c>
      <c r="K240" s="135">
        <v>0</v>
      </c>
      <c r="L240" s="42">
        <v>30</v>
      </c>
      <c r="M240" s="135">
        <f t="shared" si="57"/>
        <v>30</v>
      </c>
      <c r="N240" s="135">
        <v>0</v>
      </c>
      <c r="O240" s="42">
        <v>750</v>
      </c>
      <c r="P240" s="135">
        <f t="shared" si="58"/>
        <v>750</v>
      </c>
      <c r="Q240" s="135">
        <f t="shared" si="59"/>
        <v>0</v>
      </c>
      <c r="R240" s="136">
        <f t="shared" si="63"/>
        <v>1175.0739256505576</v>
      </c>
      <c r="S240" s="136">
        <f t="shared" si="60"/>
        <v>1175.0739256505576</v>
      </c>
      <c r="T240" s="135">
        <v>0</v>
      </c>
      <c r="U240" s="136"/>
      <c r="V240" s="136">
        <f t="shared" si="61"/>
        <v>1175.0739256505576</v>
      </c>
      <c r="W240" s="16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</row>
    <row r="241" spans="2:44" s="132" customFormat="1" ht="70.150000000000006" customHeight="1">
      <c r="B241" s="135">
        <v>205</v>
      </c>
      <c r="C241" s="33">
        <v>328</v>
      </c>
      <c r="D241" s="143" t="s">
        <v>624</v>
      </c>
      <c r="E241" s="135">
        <v>0</v>
      </c>
      <c r="F241" s="99">
        <f>'नमुना नंबर आठ '!S211/1000*'नमुना नंबर आठ '!T211</f>
        <v>416.03866171003722</v>
      </c>
      <c r="G241" s="136">
        <f t="shared" si="62"/>
        <v>416.03866171003722</v>
      </c>
      <c r="H241" s="135">
        <v>0</v>
      </c>
      <c r="I241" s="42">
        <v>0</v>
      </c>
      <c r="J241" s="135">
        <f t="shared" si="56"/>
        <v>0</v>
      </c>
      <c r="K241" s="135">
        <v>0</v>
      </c>
      <c r="L241" s="42">
        <v>0</v>
      </c>
      <c r="M241" s="135">
        <f t="shared" si="57"/>
        <v>0</v>
      </c>
      <c r="N241" s="135">
        <v>0</v>
      </c>
      <c r="O241" s="42">
        <v>0</v>
      </c>
      <c r="P241" s="135">
        <f t="shared" si="58"/>
        <v>0</v>
      </c>
      <c r="Q241" s="135">
        <f t="shared" si="59"/>
        <v>0</v>
      </c>
      <c r="R241" s="136">
        <f t="shared" si="63"/>
        <v>416.03866171003722</v>
      </c>
      <c r="S241" s="136">
        <f t="shared" si="60"/>
        <v>416.03866171003722</v>
      </c>
      <c r="T241" s="135">
        <v>0</v>
      </c>
      <c r="U241" s="136"/>
      <c r="V241" s="136">
        <f t="shared" si="61"/>
        <v>416.03866171003722</v>
      </c>
      <c r="W241" s="16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</row>
    <row r="242" spans="2:44" s="132" customFormat="1" ht="70.150000000000006" customHeight="1">
      <c r="B242" s="135">
        <v>206</v>
      </c>
      <c r="C242" s="33">
        <v>366</v>
      </c>
      <c r="D242" s="143" t="s">
        <v>647</v>
      </c>
      <c r="E242" s="135">
        <v>0</v>
      </c>
      <c r="F242" s="99">
        <f>'नमुना नंबर आठ '!S212/1000*'नमुना नंबर आठ '!T212</f>
        <v>374.43479553903353</v>
      </c>
      <c r="G242" s="136">
        <f t="shared" si="62"/>
        <v>374.43479553903353</v>
      </c>
      <c r="H242" s="135">
        <v>0</v>
      </c>
      <c r="I242" s="42">
        <v>30</v>
      </c>
      <c r="J242" s="135">
        <f t="shared" si="56"/>
        <v>30</v>
      </c>
      <c r="K242" s="135">
        <v>0</v>
      </c>
      <c r="L242" s="42">
        <v>30</v>
      </c>
      <c r="M242" s="135">
        <f t="shared" si="57"/>
        <v>30</v>
      </c>
      <c r="N242" s="135">
        <v>0</v>
      </c>
      <c r="O242" s="42">
        <v>750</v>
      </c>
      <c r="P242" s="135">
        <f t="shared" si="58"/>
        <v>750</v>
      </c>
      <c r="Q242" s="135">
        <f t="shared" si="59"/>
        <v>0</v>
      </c>
      <c r="R242" s="136">
        <f t="shared" si="63"/>
        <v>1184.4347955390335</v>
      </c>
      <c r="S242" s="136">
        <f t="shared" si="60"/>
        <v>1184.4347955390335</v>
      </c>
      <c r="T242" s="135">
        <v>0</v>
      </c>
      <c r="U242" s="136"/>
      <c r="V242" s="136">
        <f t="shared" si="61"/>
        <v>1184.4347955390335</v>
      </c>
      <c r="W242" s="16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</row>
    <row r="243" spans="2:44" s="132" customFormat="1" ht="70.150000000000006" customHeight="1">
      <c r="B243" s="333" t="s">
        <v>1399</v>
      </c>
      <c r="C243" s="334"/>
      <c r="D243" s="335"/>
      <c r="E243" s="135">
        <f t="shared" ref="E243:T243" si="65">SUM(E237:E242)</f>
        <v>582</v>
      </c>
      <c r="F243" s="99">
        <f t="shared" si="65"/>
        <v>1726.5923085501859</v>
      </c>
      <c r="G243" s="136">
        <f t="shared" si="65"/>
        <v>2308.5923085501859</v>
      </c>
      <c r="H243" s="135">
        <f t="shared" si="65"/>
        <v>40</v>
      </c>
      <c r="I243" s="42">
        <f t="shared" si="65"/>
        <v>110</v>
      </c>
      <c r="J243" s="135">
        <f t="shared" si="65"/>
        <v>150</v>
      </c>
      <c r="K243" s="135">
        <f t="shared" si="65"/>
        <v>40</v>
      </c>
      <c r="L243" s="42">
        <f t="shared" si="65"/>
        <v>110</v>
      </c>
      <c r="M243" s="135">
        <f t="shared" si="65"/>
        <v>150</v>
      </c>
      <c r="N243" s="135">
        <f t="shared" si="65"/>
        <v>400</v>
      </c>
      <c r="O243" s="42">
        <f t="shared" si="65"/>
        <v>1900</v>
      </c>
      <c r="P243" s="135">
        <f t="shared" si="65"/>
        <v>2300</v>
      </c>
      <c r="Q243" s="135">
        <f t="shared" si="65"/>
        <v>1062</v>
      </c>
      <c r="R243" s="136">
        <f t="shared" si="65"/>
        <v>3846.5923085501859</v>
      </c>
      <c r="S243" s="136">
        <f t="shared" si="65"/>
        <v>4908.5923085501854</v>
      </c>
      <c r="T243" s="135">
        <f t="shared" si="65"/>
        <v>29</v>
      </c>
      <c r="U243" s="136"/>
      <c r="V243" s="136">
        <f>SUM(V237:V242)</f>
        <v>4937.5923085501854</v>
      </c>
      <c r="W243" s="16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</row>
    <row r="244" spans="2:44" s="132" customFormat="1" ht="70.150000000000006" customHeight="1">
      <c r="B244" s="135">
        <v>207</v>
      </c>
      <c r="C244" s="33">
        <v>275</v>
      </c>
      <c r="D244" s="143" t="s">
        <v>590</v>
      </c>
      <c r="E244" s="135">
        <v>0</v>
      </c>
      <c r="F244" s="99">
        <f>'नमुना नंबर आठ '!S213/1000*'नमुना नंबर आठ '!T213</f>
        <v>350.68424721189587</v>
      </c>
      <c r="G244" s="136">
        <f t="shared" si="62"/>
        <v>350.68424721189587</v>
      </c>
      <c r="H244" s="135">
        <v>0</v>
      </c>
      <c r="I244" s="42">
        <v>0</v>
      </c>
      <c r="J244" s="135">
        <f t="shared" si="56"/>
        <v>0</v>
      </c>
      <c r="K244" s="135">
        <v>0</v>
      </c>
      <c r="L244" s="42">
        <v>0</v>
      </c>
      <c r="M244" s="135">
        <f t="shared" si="57"/>
        <v>0</v>
      </c>
      <c r="N244" s="135">
        <v>0</v>
      </c>
      <c r="O244" s="42">
        <v>0</v>
      </c>
      <c r="P244" s="135">
        <f t="shared" si="58"/>
        <v>0</v>
      </c>
      <c r="Q244" s="135">
        <f t="shared" si="59"/>
        <v>0</v>
      </c>
      <c r="R244" s="136">
        <f t="shared" si="63"/>
        <v>350.68424721189587</v>
      </c>
      <c r="S244" s="136">
        <f t="shared" si="60"/>
        <v>350.68424721189587</v>
      </c>
      <c r="T244" s="135">
        <v>0</v>
      </c>
      <c r="U244" s="136"/>
      <c r="V244" s="136">
        <f t="shared" si="61"/>
        <v>350.68424721189587</v>
      </c>
      <c r="W244" s="16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</row>
    <row r="245" spans="2:44" s="132" customFormat="1" ht="70.150000000000006" customHeight="1">
      <c r="B245" s="135">
        <v>208</v>
      </c>
      <c r="C245" s="33">
        <v>1</v>
      </c>
      <c r="D245" s="143" t="s">
        <v>397</v>
      </c>
      <c r="E245" s="135">
        <v>278</v>
      </c>
      <c r="F245" s="99">
        <f>'नमुना नंबर आठ '!S214/1000*'नमुना नंबर आठ '!T214</f>
        <v>51.301115241635685</v>
      </c>
      <c r="G245" s="136">
        <f t="shared" si="62"/>
        <v>329.30111524163567</v>
      </c>
      <c r="H245" s="135">
        <v>0</v>
      </c>
      <c r="I245" s="42">
        <v>0</v>
      </c>
      <c r="J245" s="135">
        <f t="shared" si="56"/>
        <v>0</v>
      </c>
      <c r="K245" s="135">
        <v>0</v>
      </c>
      <c r="L245" s="42">
        <v>0</v>
      </c>
      <c r="M245" s="135">
        <f t="shared" si="57"/>
        <v>0</v>
      </c>
      <c r="N245" s="135">
        <v>0</v>
      </c>
      <c r="O245" s="42">
        <v>0</v>
      </c>
      <c r="P245" s="135">
        <f t="shared" si="58"/>
        <v>0</v>
      </c>
      <c r="Q245" s="135">
        <f t="shared" si="59"/>
        <v>278</v>
      </c>
      <c r="R245" s="136">
        <f t="shared" si="63"/>
        <v>51.301115241635685</v>
      </c>
      <c r="S245" s="136">
        <f t="shared" si="60"/>
        <v>329.30111524163567</v>
      </c>
      <c r="T245" s="135">
        <v>13</v>
      </c>
      <c r="U245" s="136"/>
      <c r="V245" s="136">
        <f t="shared" si="61"/>
        <v>342.30111524163567</v>
      </c>
      <c r="W245" s="16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</row>
    <row r="246" spans="2:44" s="132" customFormat="1" ht="70.150000000000006" customHeight="1">
      <c r="B246" s="135">
        <v>209</v>
      </c>
      <c r="C246" s="33">
        <v>569</v>
      </c>
      <c r="D246" s="143" t="s">
        <v>830</v>
      </c>
      <c r="E246" s="135">
        <v>0</v>
      </c>
      <c r="F246" s="99">
        <f>'नमुना नंबर आठ '!S215/1000*'नमुना नंबर आठ '!T215</f>
        <v>936.08698884758394</v>
      </c>
      <c r="G246" s="136">
        <f t="shared" si="62"/>
        <v>936.08698884758394</v>
      </c>
      <c r="H246" s="135">
        <v>0</v>
      </c>
      <c r="I246" s="42">
        <v>0</v>
      </c>
      <c r="J246" s="135">
        <f t="shared" si="56"/>
        <v>0</v>
      </c>
      <c r="K246" s="135">
        <v>0</v>
      </c>
      <c r="L246" s="42">
        <v>0</v>
      </c>
      <c r="M246" s="135">
        <f t="shared" si="57"/>
        <v>0</v>
      </c>
      <c r="N246" s="135">
        <v>0</v>
      </c>
      <c r="O246" s="42">
        <v>0</v>
      </c>
      <c r="P246" s="135">
        <f t="shared" si="58"/>
        <v>0</v>
      </c>
      <c r="Q246" s="135">
        <f t="shared" si="59"/>
        <v>0</v>
      </c>
      <c r="R246" s="136">
        <f t="shared" si="63"/>
        <v>936.08698884758394</v>
      </c>
      <c r="S246" s="136">
        <f t="shared" si="60"/>
        <v>936.08698884758394</v>
      </c>
      <c r="T246" s="135">
        <v>0</v>
      </c>
      <c r="U246" s="136"/>
      <c r="V246" s="136">
        <f t="shared" si="61"/>
        <v>936.08698884758394</v>
      </c>
      <c r="W246" s="16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</row>
    <row r="247" spans="2:44" s="132" customFormat="1" ht="70.150000000000006" customHeight="1">
      <c r="B247" s="135">
        <v>210</v>
      </c>
      <c r="C247" s="33">
        <v>550</v>
      </c>
      <c r="D247" s="143" t="s">
        <v>772</v>
      </c>
      <c r="E247" s="135">
        <v>0</v>
      </c>
      <c r="F247" s="99">
        <f>'नमुना नंबर आठ '!S216/1000*'नमुना नंबर आठ '!T216</f>
        <v>280.71242565055763</v>
      </c>
      <c r="G247" s="136">
        <f t="shared" si="62"/>
        <v>280.71242565055763</v>
      </c>
      <c r="H247" s="135">
        <v>0</v>
      </c>
      <c r="I247" s="42">
        <v>30</v>
      </c>
      <c r="J247" s="135">
        <f t="shared" si="56"/>
        <v>30</v>
      </c>
      <c r="K247" s="135">
        <v>0</v>
      </c>
      <c r="L247" s="42">
        <v>30</v>
      </c>
      <c r="M247" s="135">
        <f t="shared" si="57"/>
        <v>30</v>
      </c>
      <c r="N247" s="135">
        <v>0</v>
      </c>
      <c r="O247" s="42">
        <v>200</v>
      </c>
      <c r="P247" s="135">
        <f t="shared" si="58"/>
        <v>200</v>
      </c>
      <c r="Q247" s="135">
        <f t="shared" si="59"/>
        <v>0</v>
      </c>
      <c r="R247" s="136">
        <f t="shared" si="63"/>
        <v>540.71242565055763</v>
      </c>
      <c r="S247" s="136">
        <f t="shared" si="60"/>
        <v>540.71242565055763</v>
      </c>
      <c r="T247" s="135">
        <v>0</v>
      </c>
      <c r="U247" s="136"/>
      <c r="V247" s="136">
        <f t="shared" si="61"/>
        <v>540.71242565055763</v>
      </c>
      <c r="W247" s="16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</row>
    <row r="248" spans="2:44" s="132" customFormat="1" ht="70.150000000000006" customHeight="1">
      <c r="B248" s="135">
        <v>211</v>
      </c>
      <c r="C248" s="33">
        <v>371</v>
      </c>
      <c r="D248" s="143" t="s">
        <v>650</v>
      </c>
      <c r="E248" s="135">
        <v>0</v>
      </c>
      <c r="F248" s="99">
        <f>'नमुना नंबर आठ '!S217/1000*'नमुना नंबर आठ '!T217</f>
        <v>406.79372676579925</v>
      </c>
      <c r="G248" s="136">
        <f t="shared" si="62"/>
        <v>406.79372676579925</v>
      </c>
      <c r="H248" s="135">
        <v>0</v>
      </c>
      <c r="I248" s="42">
        <v>30</v>
      </c>
      <c r="J248" s="135">
        <f t="shared" si="56"/>
        <v>30</v>
      </c>
      <c r="K248" s="135">
        <v>0</v>
      </c>
      <c r="L248" s="42">
        <v>30</v>
      </c>
      <c r="M248" s="135">
        <f t="shared" si="57"/>
        <v>30</v>
      </c>
      <c r="N248" s="135">
        <v>0</v>
      </c>
      <c r="O248" s="42">
        <v>200</v>
      </c>
      <c r="P248" s="135">
        <f t="shared" si="58"/>
        <v>200</v>
      </c>
      <c r="Q248" s="135">
        <f t="shared" si="59"/>
        <v>0</v>
      </c>
      <c r="R248" s="136">
        <f t="shared" si="63"/>
        <v>666.79372676579919</v>
      </c>
      <c r="S248" s="136">
        <f t="shared" si="60"/>
        <v>666.79372676579919</v>
      </c>
      <c r="T248" s="135">
        <v>0</v>
      </c>
      <c r="U248" s="136"/>
      <c r="V248" s="136">
        <f t="shared" si="61"/>
        <v>666.79372676579919</v>
      </c>
      <c r="W248" s="16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</row>
    <row r="249" spans="2:44" s="132" customFormat="1" ht="70.150000000000006" customHeight="1">
      <c r="B249" s="135">
        <v>212</v>
      </c>
      <c r="C249" s="33">
        <v>276</v>
      </c>
      <c r="D249" s="143" t="s">
        <v>591</v>
      </c>
      <c r="E249" s="135">
        <v>0</v>
      </c>
      <c r="F249" s="99">
        <f>'नमुना नंबर आठ '!S218/1000*'नमुना नंबर आठ '!T218</f>
        <v>505.48697397769519</v>
      </c>
      <c r="G249" s="136">
        <f t="shared" si="62"/>
        <v>505.48697397769519</v>
      </c>
      <c r="H249" s="135">
        <v>0</v>
      </c>
      <c r="I249" s="42">
        <v>30</v>
      </c>
      <c r="J249" s="135">
        <f t="shared" si="56"/>
        <v>30</v>
      </c>
      <c r="K249" s="135">
        <v>0</v>
      </c>
      <c r="L249" s="42">
        <v>30</v>
      </c>
      <c r="M249" s="135">
        <f t="shared" si="57"/>
        <v>30</v>
      </c>
      <c r="N249" s="135">
        <v>0</v>
      </c>
      <c r="O249" s="42">
        <v>750</v>
      </c>
      <c r="P249" s="135">
        <f t="shared" si="58"/>
        <v>750</v>
      </c>
      <c r="Q249" s="135">
        <f t="shared" si="59"/>
        <v>0</v>
      </c>
      <c r="R249" s="136">
        <f t="shared" si="63"/>
        <v>1315.4869739776952</v>
      </c>
      <c r="S249" s="136">
        <f t="shared" si="60"/>
        <v>1315.4869739776952</v>
      </c>
      <c r="T249" s="135">
        <v>0</v>
      </c>
      <c r="U249" s="136"/>
      <c r="V249" s="136">
        <f t="shared" si="61"/>
        <v>1315.4869739776952</v>
      </c>
      <c r="W249" s="16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</row>
    <row r="250" spans="2:44" s="132" customFormat="1" ht="70.150000000000006" customHeight="1">
      <c r="B250" s="333" t="s">
        <v>1399</v>
      </c>
      <c r="C250" s="334"/>
      <c r="D250" s="335"/>
      <c r="E250" s="135">
        <f t="shared" ref="E250:T250" si="66">SUM(E244:E249)</f>
        <v>278</v>
      </c>
      <c r="F250" s="99">
        <f t="shared" si="66"/>
        <v>2531.0654776951674</v>
      </c>
      <c r="G250" s="136">
        <f t="shared" si="66"/>
        <v>2809.0654776951674</v>
      </c>
      <c r="H250" s="135">
        <f t="shared" si="66"/>
        <v>0</v>
      </c>
      <c r="I250" s="42">
        <f t="shared" si="66"/>
        <v>90</v>
      </c>
      <c r="J250" s="135">
        <f t="shared" si="66"/>
        <v>90</v>
      </c>
      <c r="K250" s="135">
        <f t="shared" si="66"/>
        <v>0</v>
      </c>
      <c r="L250" s="42">
        <f t="shared" si="66"/>
        <v>90</v>
      </c>
      <c r="M250" s="135">
        <f t="shared" si="66"/>
        <v>90</v>
      </c>
      <c r="N250" s="135">
        <f t="shared" si="66"/>
        <v>0</v>
      </c>
      <c r="O250" s="42">
        <f t="shared" si="66"/>
        <v>1150</v>
      </c>
      <c r="P250" s="135">
        <f t="shared" si="66"/>
        <v>1150</v>
      </c>
      <c r="Q250" s="135">
        <f t="shared" si="66"/>
        <v>278</v>
      </c>
      <c r="R250" s="136">
        <f t="shared" si="66"/>
        <v>3861.0654776951678</v>
      </c>
      <c r="S250" s="136">
        <f t="shared" si="66"/>
        <v>4139.0654776951669</v>
      </c>
      <c r="T250" s="135">
        <f t="shared" si="66"/>
        <v>13</v>
      </c>
      <c r="U250" s="136"/>
      <c r="V250" s="136">
        <f>SUM(V244:V249)</f>
        <v>4152.0654776951669</v>
      </c>
      <c r="W250" s="16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</row>
    <row r="251" spans="2:44" s="132" customFormat="1" ht="70.150000000000006" customHeight="1">
      <c r="B251" s="135">
        <v>213</v>
      </c>
      <c r="C251" s="33">
        <v>170</v>
      </c>
      <c r="D251" s="143" t="s">
        <v>518</v>
      </c>
      <c r="E251" s="135">
        <v>0</v>
      </c>
      <c r="F251" s="99">
        <f>'नमुना नंबर आठ '!S219/1000*'नमुना नंबर आठ '!T219</f>
        <v>44.498141263940525</v>
      </c>
      <c r="G251" s="136">
        <f t="shared" si="62"/>
        <v>44.498141263940525</v>
      </c>
      <c r="H251" s="135">
        <v>0</v>
      </c>
      <c r="I251" s="42">
        <v>0</v>
      </c>
      <c r="J251" s="135">
        <f t="shared" si="56"/>
        <v>0</v>
      </c>
      <c r="K251" s="135">
        <v>0</v>
      </c>
      <c r="L251" s="42">
        <v>0</v>
      </c>
      <c r="M251" s="135">
        <f t="shared" si="57"/>
        <v>0</v>
      </c>
      <c r="N251" s="135">
        <v>0</v>
      </c>
      <c r="O251" s="42">
        <v>0</v>
      </c>
      <c r="P251" s="135">
        <f t="shared" si="58"/>
        <v>0</v>
      </c>
      <c r="Q251" s="135">
        <f t="shared" si="59"/>
        <v>0</v>
      </c>
      <c r="R251" s="136">
        <f t="shared" si="63"/>
        <v>44.498141263940525</v>
      </c>
      <c r="S251" s="136">
        <f t="shared" si="60"/>
        <v>44.498141263940525</v>
      </c>
      <c r="T251" s="135">
        <v>0</v>
      </c>
      <c r="U251" s="136"/>
      <c r="V251" s="136">
        <f t="shared" si="61"/>
        <v>44.498141263940525</v>
      </c>
      <c r="W251" s="16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</row>
    <row r="252" spans="2:44" s="132" customFormat="1" ht="70.150000000000006" customHeight="1">
      <c r="B252" s="135">
        <v>214</v>
      </c>
      <c r="C252" s="33" t="s">
        <v>1073</v>
      </c>
      <c r="D252" s="143" t="s">
        <v>1262</v>
      </c>
      <c r="E252" s="135">
        <v>0</v>
      </c>
      <c r="F252" s="99">
        <f>'नमुना नंबर आठ '!S220/1000*'नमुना नंबर आठ '!T220</f>
        <v>147.28738382899627</v>
      </c>
      <c r="G252" s="136">
        <f t="shared" si="62"/>
        <v>147.28738382899627</v>
      </c>
      <c r="H252" s="135">
        <v>0</v>
      </c>
      <c r="I252" s="42">
        <v>30</v>
      </c>
      <c r="J252" s="135">
        <f t="shared" si="56"/>
        <v>30</v>
      </c>
      <c r="K252" s="135">
        <v>0</v>
      </c>
      <c r="L252" s="42">
        <v>30</v>
      </c>
      <c r="M252" s="135">
        <f t="shared" si="57"/>
        <v>30</v>
      </c>
      <c r="N252" s="135">
        <v>0</v>
      </c>
      <c r="O252" s="42">
        <v>200</v>
      </c>
      <c r="P252" s="135">
        <f t="shared" si="58"/>
        <v>200</v>
      </c>
      <c r="Q252" s="135">
        <f t="shared" si="59"/>
        <v>0</v>
      </c>
      <c r="R252" s="136">
        <f t="shared" si="63"/>
        <v>407.28738382899627</v>
      </c>
      <c r="S252" s="136">
        <f t="shared" si="60"/>
        <v>407.28738382899627</v>
      </c>
      <c r="T252" s="135">
        <v>0</v>
      </c>
      <c r="U252" s="136"/>
      <c r="V252" s="136">
        <f t="shared" si="61"/>
        <v>407.28738382899627</v>
      </c>
      <c r="W252" s="16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</row>
    <row r="253" spans="2:44" s="132" customFormat="1" ht="70.150000000000006" customHeight="1">
      <c r="B253" s="135">
        <v>215</v>
      </c>
      <c r="C253" s="33">
        <v>367</v>
      </c>
      <c r="D253" s="143" t="s">
        <v>648</v>
      </c>
      <c r="E253" s="135">
        <v>0</v>
      </c>
      <c r="F253" s="99">
        <f>'नमुना नंबर आठ '!S221/1000*'नमुना नंबर आठ '!T221</f>
        <v>853.00926858736068</v>
      </c>
      <c r="G253" s="136">
        <f t="shared" si="62"/>
        <v>853.00926858736068</v>
      </c>
      <c r="H253" s="135">
        <v>0</v>
      </c>
      <c r="I253" s="42">
        <v>0</v>
      </c>
      <c r="J253" s="135">
        <f t="shared" si="56"/>
        <v>0</v>
      </c>
      <c r="K253" s="135">
        <v>0</v>
      </c>
      <c r="L253" s="42">
        <v>0</v>
      </c>
      <c r="M253" s="135">
        <f t="shared" si="57"/>
        <v>0</v>
      </c>
      <c r="N253" s="135">
        <v>0</v>
      </c>
      <c r="O253" s="42">
        <v>0</v>
      </c>
      <c r="P253" s="135">
        <f t="shared" si="58"/>
        <v>0</v>
      </c>
      <c r="Q253" s="135">
        <f t="shared" si="59"/>
        <v>0</v>
      </c>
      <c r="R253" s="136">
        <f t="shared" si="63"/>
        <v>853.00926858736068</v>
      </c>
      <c r="S253" s="136">
        <f t="shared" si="60"/>
        <v>853.00926858736068</v>
      </c>
      <c r="T253" s="135">
        <v>0</v>
      </c>
      <c r="U253" s="136"/>
      <c r="V253" s="136">
        <f t="shared" si="61"/>
        <v>853.00926858736068</v>
      </c>
      <c r="W253" s="16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</row>
    <row r="254" spans="2:44" s="132" customFormat="1" ht="70.150000000000006" customHeight="1">
      <c r="B254" s="135">
        <v>216</v>
      </c>
      <c r="C254" s="33">
        <v>340</v>
      </c>
      <c r="D254" s="143" t="s">
        <v>632</v>
      </c>
      <c r="E254" s="135">
        <v>0</v>
      </c>
      <c r="F254" s="99">
        <f>'नमुना नंबर आठ '!S222/1000*'नमुना नंबर आठ '!T222</f>
        <v>466.8733856877322</v>
      </c>
      <c r="G254" s="136">
        <f t="shared" si="62"/>
        <v>466.8733856877322</v>
      </c>
      <c r="H254" s="135">
        <v>0</v>
      </c>
      <c r="I254" s="42">
        <v>0</v>
      </c>
      <c r="J254" s="135">
        <f t="shared" si="56"/>
        <v>0</v>
      </c>
      <c r="K254" s="135">
        <v>0</v>
      </c>
      <c r="L254" s="42">
        <v>0</v>
      </c>
      <c r="M254" s="135">
        <f t="shared" si="57"/>
        <v>0</v>
      </c>
      <c r="N254" s="135">
        <v>0</v>
      </c>
      <c r="O254" s="42">
        <v>0</v>
      </c>
      <c r="P254" s="135">
        <f t="shared" si="58"/>
        <v>0</v>
      </c>
      <c r="Q254" s="135">
        <f t="shared" si="59"/>
        <v>0</v>
      </c>
      <c r="R254" s="136">
        <f t="shared" si="63"/>
        <v>466.8733856877322</v>
      </c>
      <c r="S254" s="136">
        <f t="shared" si="60"/>
        <v>466.8733856877322</v>
      </c>
      <c r="T254" s="135">
        <v>0</v>
      </c>
      <c r="U254" s="136"/>
      <c r="V254" s="136">
        <f t="shared" si="61"/>
        <v>466.8733856877322</v>
      </c>
      <c r="W254" s="16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</row>
    <row r="255" spans="2:44" s="132" customFormat="1" ht="70.150000000000006" customHeight="1">
      <c r="B255" s="135">
        <v>217</v>
      </c>
      <c r="C255" s="33" t="s">
        <v>34</v>
      </c>
      <c r="D255" s="143" t="s">
        <v>442</v>
      </c>
      <c r="E255" s="135">
        <v>0</v>
      </c>
      <c r="F255" s="99">
        <f>'नमुना नंबर आठ '!S223/1000*'नमुना नंबर आठ '!T223</f>
        <v>501.97664776951677</v>
      </c>
      <c r="G255" s="136">
        <f t="shared" si="62"/>
        <v>501.97664776951677</v>
      </c>
      <c r="H255" s="135">
        <v>0</v>
      </c>
      <c r="I255" s="42">
        <v>30</v>
      </c>
      <c r="J255" s="135">
        <f t="shared" si="56"/>
        <v>30</v>
      </c>
      <c r="K255" s="135">
        <v>0</v>
      </c>
      <c r="L255" s="42">
        <v>30</v>
      </c>
      <c r="M255" s="135">
        <f t="shared" si="57"/>
        <v>30</v>
      </c>
      <c r="N255" s="135">
        <v>0</v>
      </c>
      <c r="O255" s="42">
        <v>750</v>
      </c>
      <c r="P255" s="135">
        <f t="shared" si="58"/>
        <v>750</v>
      </c>
      <c r="Q255" s="135">
        <f t="shared" si="59"/>
        <v>0</v>
      </c>
      <c r="R255" s="136">
        <f t="shared" si="63"/>
        <v>1311.9766477695168</v>
      </c>
      <c r="S255" s="136">
        <f t="shared" si="60"/>
        <v>1311.9766477695168</v>
      </c>
      <c r="T255" s="135">
        <v>0</v>
      </c>
      <c r="U255" s="136"/>
      <c r="V255" s="136">
        <f t="shared" si="61"/>
        <v>1311.9766477695168</v>
      </c>
      <c r="W255" s="16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</row>
    <row r="256" spans="2:44" s="132" customFormat="1" ht="70.150000000000006" customHeight="1">
      <c r="B256" s="135">
        <v>218</v>
      </c>
      <c r="C256" s="33" t="s">
        <v>36</v>
      </c>
      <c r="D256" s="143" t="s">
        <v>887</v>
      </c>
      <c r="E256" s="135">
        <v>0</v>
      </c>
      <c r="F256" s="99">
        <f>'नमुना नंबर आठ '!S224/1000*'नमुना नंबर आठ '!T224</f>
        <v>922.43572026022321</v>
      </c>
      <c r="G256" s="136">
        <f t="shared" si="62"/>
        <v>922.43572026022321</v>
      </c>
      <c r="H256" s="135">
        <v>0</v>
      </c>
      <c r="I256" s="42">
        <v>40</v>
      </c>
      <c r="J256" s="135">
        <f t="shared" si="56"/>
        <v>40</v>
      </c>
      <c r="K256" s="135">
        <v>0</v>
      </c>
      <c r="L256" s="42">
        <v>40</v>
      </c>
      <c r="M256" s="135">
        <f t="shared" si="57"/>
        <v>40</v>
      </c>
      <c r="N256" s="135">
        <v>0</v>
      </c>
      <c r="O256" s="42">
        <v>750</v>
      </c>
      <c r="P256" s="135">
        <f t="shared" si="58"/>
        <v>750</v>
      </c>
      <c r="Q256" s="135">
        <f t="shared" si="59"/>
        <v>0</v>
      </c>
      <c r="R256" s="136">
        <f t="shared" si="63"/>
        <v>1752.4357202602232</v>
      </c>
      <c r="S256" s="136">
        <f t="shared" si="60"/>
        <v>1752.4357202602232</v>
      </c>
      <c r="T256" s="135">
        <v>0</v>
      </c>
      <c r="U256" s="136"/>
      <c r="V256" s="136">
        <f t="shared" si="61"/>
        <v>1752.4357202602232</v>
      </c>
      <c r="W256" s="16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</row>
    <row r="257" spans="2:44" s="132" customFormat="1" ht="70.150000000000006" customHeight="1">
      <c r="B257" s="333" t="s">
        <v>1399</v>
      </c>
      <c r="C257" s="334"/>
      <c r="D257" s="335"/>
      <c r="E257" s="135">
        <f t="shared" ref="E257:T257" si="67">SUM(E251:E256)</f>
        <v>0</v>
      </c>
      <c r="F257" s="99">
        <f t="shared" si="67"/>
        <v>2936.0805473977698</v>
      </c>
      <c r="G257" s="136">
        <f t="shared" si="67"/>
        <v>2936.0805473977698</v>
      </c>
      <c r="H257" s="135">
        <f t="shared" si="67"/>
        <v>0</v>
      </c>
      <c r="I257" s="42">
        <f t="shared" si="67"/>
        <v>100</v>
      </c>
      <c r="J257" s="135">
        <f t="shared" si="67"/>
        <v>100</v>
      </c>
      <c r="K257" s="135">
        <f t="shared" si="67"/>
        <v>0</v>
      </c>
      <c r="L257" s="42">
        <f t="shared" si="67"/>
        <v>100</v>
      </c>
      <c r="M257" s="135">
        <f t="shared" si="67"/>
        <v>100</v>
      </c>
      <c r="N257" s="135">
        <f t="shared" si="67"/>
        <v>0</v>
      </c>
      <c r="O257" s="42">
        <f t="shared" si="67"/>
        <v>1700</v>
      </c>
      <c r="P257" s="135">
        <f t="shared" si="67"/>
        <v>1700</v>
      </c>
      <c r="Q257" s="135">
        <f t="shared" si="67"/>
        <v>0</v>
      </c>
      <c r="R257" s="136">
        <f t="shared" si="67"/>
        <v>4836.0805473977698</v>
      </c>
      <c r="S257" s="136">
        <f t="shared" si="67"/>
        <v>4836.0805473977698</v>
      </c>
      <c r="T257" s="135">
        <f t="shared" si="67"/>
        <v>0</v>
      </c>
      <c r="U257" s="136"/>
      <c r="V257" s="136">
        <f>SUM(V251:V256)</f>
        <v>4836.0805473977698</v>
      </c>
      <c r="W257" s="16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</row>
    <row r="258" spans="2:44" s="132" customFormat="1" ht="70.150000000000006" customHeight="1">
      <c r="B258" s="135">
        <v>219</v>
      </c>
      <c r="C258" s="33">
        <v>385</v>
      </c>
      <c r="D258" s="143" t="s">
        <v>660</v>
      </c>
      <c r="E258" s="135">
        <v>0</v>
      </c>
      <c r="F258" s="99">
        <f>'नमुना नंबर आठ '!S225/1000*'नमुना नंबर आठ '!T225</f>
        <v>140.27369888475837</v>
      </c>
      <c r="G258" s="136">
        <f t="shared" si="62"/>
        <v>140.27369888475837</v>
      </c>
      <c r="H258" s="135">
        <v>0</v>
      </c>
      <c r="I258" s="42">
        <v>20</v>
      </c>
      <c r="J258" s="135">
        <f t="shared" si="56"/>
        <v>20</v>
      </c>
      <c r="K258" s="135">
        <v>0</v>
      </c>
      <c r="L258" s="42">
        <v>20</v>
      </c>
      <c r="M258" s="135">
        <f t="shared" si="57"/>
        <v>20</v>
      </c>
      <c r="N258" s="135">
        <v>0</v>
      </c>
      <c r="O258" s="42">
        <v>200</v>
      </c>
      <c r="P258" s="135">
        <f t="shared" si="58"/>
        <v>200</v>
      </c>
      <c r="Q258" s="135">
        <f t="shared" si="59"/>
        <v>0</v>
      </c>
      <c r="R258" s="136">
        <f t="shared" si="63"/>
        <v>380.27369888475835</v>
      </c>
      <c r="S258" s="136">
        <f t="shared" si="60"/>
        <v>380.27369888475835</v>
      </c>
      <c r="T258" s="135">
        <v>0</v>
      </c>
      <c r="U258" s="136"/>
      <c r="V258" s="136">
        <f t="shared" si="61"/>
        <v>380.27369888475835</v>
      </c>
      <c r="W258" s="16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</row>
    <row r="259" spans="2:44" s="132" customFormat="1" ht="70.150000000000006" customHeight="1">
      <c r="B259" s="135">
        <v>220</v>
      </c>
      <c r="C259" s="33">
        <v>479</v>
      </c>
      <c r="D259" s="143" t="s">
        <v>726</v>
      </c>
      <c r="E259" s="135">
        <v>262</v>
      </c>
      <c r="F259" s="99">
        <f>'नमुना नंबर आठ '!S226/1000*'नमुना नंबर आठ '!T226</f>
        <v>262.10435687732343</v>
      </c>
      <c r="G259" s="136">
        <f t="shared" si="62"/>
        <v>524.10435687732343</v>
      </c>
      <c r="H259" s="135">
        <v>20</v>
      </c>
      <c r="I259" s="42">
        <v>20</v>
      </c>
      <c r="J259" s="135">
        <f t="shared" si="56"/>
        <v>40</v>
      </c>
      <c r="K259" s="135">
        <v>20</v>
      </c>
      <c r="L259" s="42">
        <v>20</v>
      </c>
      <c r="M259" s="135">
        <f t="shared" si="57"/>
        <v>40</v>
      </c>
      <c r="N259" s="135">
        <v>200</v>
      </c>
      <c r="O259" s="42">
        <v>200</v>
      </c>
      <c r="P259" s="135">
        <f t="shared" si="58"/>
        <v>400</v>
      </c>
      <c r="Q259" s="135">
        <f t="shared" si="59"/>
        <v>502</v>
      </c>
      <c r="R259" s="136">
        <f t="shared" si="63"/>
        <v>502.10435687732343</v>
      </c>
      <c r="S259" s="136">
        <f t="shared" si="60"/>
        <v>1004.1043568773234</v>
      </c>
      <c r="T259" s="135">
        <v>13</v>
      </c>
      <c r="U259" s="136"/>
      <c r="V259" s="136">
        <f t="shared" si="61"/>
        <v>1017.1043568773234</v>
      </c>
      <c r="W259" s="16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</row>
    <row r="260" spans="2:44" s="132" customFormat="1" ht="70.150000000000006" customHeight="1">
      <c r="B260" s="135">
        <v>221</v>
      </c>
      <c r="C260" s="33">
        <v>539</v>
      </c>
      <c r="D260" s="143" t="s">
        <v>770</v>
      </c>
      <c r="E260" s="135">
        <v>572</v>
      </c>
      <c r="F260" s="99">
        <f>'नमुना नंबर आठ '!S227/1000*'नमुना नंबर आठ '!T227</f>
        <v>491.44566914498131</v>
      </c>
      <c r="G260" s="136">
        <f t="shared" si="62"/>
        <v>1063.4456691449814</v>
      </c>
      <c r="H260" s="135">
        <v>140</v>
      </c>
      <c r="I260" s="42">
        <v>30</v>
      </c>
      <c r="J260" s="135">
        <f t="shared" si="56"/>
        <v>170</v>
      </c>
      <c r="K260" s="135">
        <v>140</v>
      </c>
      <c r="L260" s="42">
        <v>30</v>
      </c>
      <c r="M260" s="135">
        <f t="shared" si="57"/>
        <v>170</v>
      </c>
      <c r="N260" s="135">
        <v>0</v>
      </c>
      <c r="O260" s="42">
        <v>750</v>
      </c>
      <c r="P260" s="135">
        <f t="shared" si="58"/>
        <v>750</v>
      </c>
      <c r="Q260" s="135">
        <f t="shared" si="59"/>
        <v>852</v>
      </c>
      <c r="R260" s="136">
        <f t="shared" si="63"/>
        <v>1301.4456691449814</v>
      </c>
      <c r="S260" s="136">
        <f t="shared" si="60"/>
        <v>2153.4456691449814</v>
      </c>
      <c r="T260" s="135">
        <v>28</v>
      </c>
      <c r="U260" s="136"/>
      <c r="V260" s="136">
        <f t="shared" si="61"/>
        <v>2181.4456691449814</v>
      </c>
      <c r="W260" s="16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</row>
    <row r="261" spans="2:44" s="132" customFormat="1" ht="70.150000000000006" customHeight="1">
      <c r="B261" s="135">
        <v>222</v>
      </c>
      <c r="C261" s="33" t="s">
        <v>8</v>
      </c>
      <c r="D261" s="143" t="s">
        <v>1244</v>
      </c>
      <c r="E261" s="135">
        <v>0</v>
      </c>
      <c r="F261" s="99">
        <f>'नमुना नंबर आठ '!S228/1000*'नमुना नंबर आठ '!T228</f>
        <v>34.12639405204461</v>
      </c>
      <c r="G261" s="136">
        <f t="shared" si="62"/>
        <v>34.12639405204461</v>
      </c>
      <c r="H261" s="135">
        <v>0</v>
      </c>
      <c r="I261" s="42">
        <v>0</v>
      </c>
      <c r="J261" s="135">
        <f t="shared" si="56"/>
        <v>0</v>
      </c>
      <c r="K261" s="135">
        <v>0</v>
      </c>
      <c r="L261" s="42">
        <v>0</v>
      </c>
      <c r="M261" s="135">
        <f t="shared" si="57"/>
        <v>0</v>
      </c>
      <c r="N261" s="135">
        <v>0</v>
      </c>
      <c r="O261" s="42">
        <v>0</v>
      </c>
      <c r="P261" s="135">
        <f t="shared" si="58"/>
        <v>0</v>
      </c>
      <c r="Q261" s="135">
        <f t="shared" si="59"/>
        <v>0</v>
      </c>
      <c r="R261" s="136">
        <f t="shared" si="63"/>
        <v>34.12639405204461</v>
      </c>
      <c r="S261" s="136">
        <f t="shared" si="60"/>
        <v>34.12639405204461</v>
      </c>
      <c r="T261" s="135">
        <v>0</v>
      </c>
      <c r="U261" s="136"/>
      <c r="V261" s="136">
        <f t="shared" si="61"/>
        <v>34.12639405204461</v>
      </c>
      <c r="W261" s="16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</row>
    <row r="262" spans="2:44" s="132" customFormat="1" ht="70.150000000000006" customHeight="1">
      <c r="B262" s="135">
        <v>223</v>
      </c>
      <c r="C262" s="33">
        <v>74</v>
      </c>
      <c r="D262" s="143" t="s">
        <v>430</v>
      </c>
      <c r="E262" s="135">
        <v>104</v>
      </c>
      <c r="F262" s="99">
        <f>'नमुना नंबर आठ '!S229/1000*'नमुना नंबर आठ '!T229</f>
        <v>51.747211895910795</v>
      </c>
      <c r="G262" s="136">
        <f t="shared" si="62"/>
        <v>155.74721189591079</v>
      </c>
      <c r="H262" s="135">
        <v>0</v>
      </c>
      <c r="I262" s="42">
        <v>0</v>
      </c>
      <c r="J262" s="135">
        <f t="shared" si="56"/>
        <v>0</v>
      </c>
      <c r="K262" s="135">
        <v>0</v>
      </c>
      <c r="L262" s="42">
        <v>0</v>
      </c>
      <c r="M262" s="135">
        <f t="shared" si="57"/>
        <v>0</v>
      </c>
      <c r="N262" s="135">
        <v>0</v>
      </c>
      <c r="O262" s="42">
        <v>0</v>
      </c>
      <c r="P262" s="135">
        <f t="shared" si="58"/>
        <v>0</v>
      </c>
      <c r="Q262" s="135">
        <f t="shared" si="59"/>
        <v>104</v>
      </c>
      <c r="R262" s="136">
        <f t="shared" si="63"/>
        <v>51.747211895910795</v>
      </c>
      <c r="S262" s="136">
        <f t="shared" si="60"/>
        <v>155.74721189591079</v>
      </c>
      <c r="T262" s="135">
        <v>5</v>
      </c>
      <c r="U262" s="136"/>
      <c r="V262" s="136">
        <f t="shared" si="61"/>
        <v>160.74721189591079</v>
      </c>
      <c r="W262" s="16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</row>
    <row r="263" spans="2:44" s="132" customFormat="1" ht="70.150000000000006" customHeight="1">
      <c r="B263" s="135">
        <v>224</v>
      </c>
      <c r="C263" s="33">
        <v>119</v>
      </c>
      <c r="D263" s="143" t="s">
        <v>448</v>
      </c>
      <c r="E263" s="135">
        <v>0</v>
      </c>
      <c r="F263" s="99">
        <f>'नमुना नंबर आठ '!S230/1000*'नमुना नंबर आठ '!T230</f>
        <v>589.14953531598508</v>
      </c>
      <c r="G263" s="136">
        <f t="shared" si="62"/>
        <v>589.14953531598508</v>
      </c>
      <c r="H263" s="135">
        <v>0</v>
      </c>
      <c r="I263" s="42">
        <v>40</v>
      </c>
      <c r="J263" s="135">
        <f t="shared" si="56"/>
        <v>40</v>
      </c>
      <c r="K263" s="135">
        <v>0</v>
      </c>
      <c r="L263" s="42">
        <v>40</v>
      </c>
      <c r="M263" s="135">
        <f t="shared" si="57"/>
        <v>40</v>
      </c>
      <c r="N263" s="135">
        <v>0</v>
      </c>
      <c r="O263" s="42">
        <v>750</v>
      </c>
      <c r="P263" s="135">
        <f t="shared" si="58"/>
        <v>750</v>
      </c>
      <c r="Q263" s="135">
        <f t="shared" si="59"/>
        <v>0</v>
      </c>
      <c r="R263" s="136">
        <f t="shared" si="63"/>
        <v>1419.1495353159851</v>
      </c>
      <c r="S263" s="136">
        <f t="shared" si="60"/>
        <v>1419.1495353159851</v>
      </c>
      <c r="T263" s="135">
        <v>0</v>
      </c>
      <c r="U263" s="136"/>
      <c r="V263" s="136">
        <f t="shared" si="61"/>
        <v>1419.1495353159851</v>
      </c>
      <c r="W263" s="16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</row>
    <row r="264" spans="2:44" s="132" customFormat="1" ht="70.150000000000006" customHeight="1">
      <c r="B264" s="333" t="s">
        <v>1399</v>
      </c>
      <c r="C264" s="334"/>
      <c r="D264" s="335"/>
      <c r="E264" s="135">
        <f t="shared" ref="E264:T264" si="68">SUM(E258:E263)</f>
        <v>938</v>
      </c>
      <c r="F264" s="99">
        <f t="shared" si="68"/>
        <v>1568.8468661710035</v>
      </c>
      <c r="G264" s="136">
        <f t="shared" si="68"/>
        <v>2506.8468661710035</v>
      </c>
      <c r="H264" s="135">
        <f t="shared" si="68"/>
        <v>160</v>
      </c>
      <c r="I264" s="42">
        <f t="shared" si="68"/>
        <v>110</v>
      </c>
      <c r="J264" s="135">
        <f t="shared" si="68"/>
        <v>270</v>
      </c>
      <c r="K264" s="135">
        <f t="shared" si="68"/>
        <v>160</v>
      </c>
      <c r="L264" s="42">
        <f t="shared" si="68"/>
        <v>110</v>
      </c>
      <c r="M264" s="135">
        <f t="shared" si="68"/>
        <v>270</v>
      </c>
      <c r="N264" s="135">
        <f t="shared" si="68"/>
        <v>200</v>
      </c>
      <c r="O264" s="42">
        <f t="shared" si="68"/>
        <v>1900</v>
      </c>
      <c r="P264" s="135">
        <f t="shared" si="68"/>
        <v>2100</v>
      </c>
      <c r="Q264" s="135">
        <f t="shared" si="68"/>
        <v>1458</v>
      </c>
      <c r="R264" s="136">
        <f t="shared" si="68"/>
        <v>3688.846866171004</v>
      </c>
      <c r="S264" s="136">
        <f t="shared" si="68"/>
        <v>5146.846866171004</v>
      </c>
      <c r="T264" s="135">
        <f t="shared" si="68"/>
        <v>46</v>
      </c>
      <c r="U264" s="136"/>
      <c r="V264" s="136">
        <f>SUM(V258:V263)</f>
        <v>5192.846866171004</v>
      </c>
      <c r="W264" s="16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</row>
    <row r="265" spans="2:44" s="132" customFormat="1" ht="70.150000000000006" customHeight="1">
      <c r="B265" s="135">
        <v>225</v>
      </c>
      <c r="C265" s="33">
        <v>573</v>
      </c>
      <c r="D265" s="143" t="s">
        <v>840</v>
      </c>
      <c r="E265" s="135">
        <v>0</v>
      </c>
      <c r="F265" s="99">
        <f>'नमुना नंबर आठ '!S231/1000*'नमुना नंबर आठ '!T231</f>
        <v>468.04349442379197</v>
      </c>
      <c r="G265" s="136">
        <f t="shared" si="62"/>
        <v>468.04349442379197</v>
      </c>
      <c r="H265" s="135">
        <v>0</v>
      </c>
      <c r="I265" s="42">
        <v>0</v>
      </c>
      <c r="J265" s="135">
        <f t="shared" si="56"/>
        <v>0</v>
      </c>
      <c r="K265" s="135">
        <v>0</v>
      </c>
      <c r="L265" s="42">
        <v>0</v>
      </c>
      <c r="M265" s="135">
        <f t="shared" si="57"/>
        <v>0</v>
      </c>
      <c r="N265" s="135">
        <v>0</v>
      </c>
      <c r="O265" s="42">
        <v>0</v>
      </c>
      <c r="P265" s="135">
        <f t="shared" si="58"/>
        <v>0</v>
      </c>
      <c r="Q265" s="135">
        <f t="shared" si="59"/>
        <v>0</v>
      </c>
      <c r="R265" s="136">
        <f t="shared" si="63"/>
        <v>468.04349442379197</v>
      </c>
      <c r="S265" s="136">
        <f t="shared" si="60"/>
        <v>468.04349442379197</v>
      </c>
      <c r="T265" s="135">
        <v>0</v>
      </c>
      <c r="U265" s="136"/>
      <c r="V265" s="136">
        <f t="shared" si="61"/>
        <v>468.04349442379197</v>
      </c>
      <c r="W265" s="16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</row>
    <row r="266" spans="2:44" s="132" customFormat="1" ht="70.150000000000006" customHeight="1">
      <c r="B266" s="135">
        <v>226</v>
      </c>
      <c r="C266" s="33">
        <v>288</v>
      </c>
      <c r="D266" s="143" t="s">
        <v>596</v>
      </c>
      <c r="E266" s="135">
        <v>0</v>
      </c>
      <c r="F266" s="99">
        <f>'नमुना नंबर आठ '!S232/1000*'नमुना नंबर आठ '!T232</f>
        <v>898.64350929368038</v>
      </c>
      <c r="G266" s="136">
        <f t="shared" si="62"/>
        <v>898.64350929368038</v>
      </c>
      <c r="H266" s="135">
        <v>0</v>
      </c>
      <c r="I266" s="42">
        <v>40</v>
      </c>
      <c r="J266" s="135">
        <f t="shared" si="56"/>
        <v>40</v>
      </c>
      <c r="K266" s="135">
        <v>0</v>
      </c>
      <c r="L266" s="42">
        <v>40</v>
      </c>
      <c r="M266" s="135">
        <f t="shared" si="57"/>
        <v>40</v>
      </c>
      <c r="N266" s="135">
        <v>0</v>
      </c>
      <c r="O266" s="42">
        <v>200</v>
      </c>
      <c r="P266" s="135">
        <f t="shared" si="58"/>
        <v>200</v>
      </c>
      <c r="Q266" s="135">
        <f t="shared" si="59"/>
        <v>0</v>
      </c>
      <c r="R266" s="136">
        <f t="shared" si="63"/>
        <v>1178.6435092936804</v>
      </c>
      <c r="S266" s="136">
        <f t="shared" si="60"/>
        <v>1178.6435092936804</v>
      </c>
      <c r="T266" s="135">
        <v>0</v>
      </c>
      <c r="U266" s="136"/>
      <c r="V266" s="136">
        <f t="shared" si="61"/>
        <v>1178.6435092936804</v>
      </c>
      <c r="W266" s="16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</row>
    <row r="267" spans="2:44" s="132" customFormat="1" ht="70.150000000000006" customHeight="1">
      <c r="B267" s="135">
        <v>227</v>
      </c>
      <c r="C267" s="42" t="s">
        <v>24</v>
      </c>
      <c r="D267" s="143" t="s">
        <v>419</v>
      </c>
      <c r="E267" s="135">
        <v>0</v>
      </c>
      <c r="F267" s="99">
        <f>'नमुना नंबर आठ '!S233/1000*'नमुना नंबर आठ '!T233</f>
        <v>343.23189591078068</v>
      </c>
      <c r="G267" s="136">
        <f t="shared" si="62"/>
        <v>343.23189591078068</v>
      </c>
      <c r="H267" s="135">
        <v>0</v>
      </c>
      <c r="I267" s="42">
        <v>30</v>
      </c>
      <c r="J267" s="135">
        <f t="shared" si="56"/>
        <v>30</v>
      </c>
      <c r="K267" s="135">
        <v>0</v>
      </c>
      <c r="L267" s="42">
        <v>30</v>
      </c>
      <c r="M267" s="135">
        <f t="shared" si="57"/>
        <v>30</v>
      </c>
      <c r="N267" s="135">
        <v>0</v>
      </c>
      <c r="O267" s="42">
        <v>750</v>
      </c>
      <c r="P267" s="135">
        <f t="shared" si="58"/>
        <v>750</v>
      </c>
      <c r="Q267" s="135">
        <f t="shared" si="59"/>
        <v>0</v>
      </c>
      <c r="R267" s="136">
        <f t="shared" si="63"/>
        <v>1153.2318959107806</v>
      </c>
      <c r="S267" s="136">
        <f t="shared" si="60"/>
        <v>1153.2318959107806</v>
      </c>
      <c r="T267" s="135">
        <v>0</v>
      </c>
      <c r="U267" s="136"/>
      <c r="V267" s="136">
        <f t="shared" si="61"/>
        <v>1153.2318959107806</v>
      </c>
      <c r="W267" s="16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</row>
    <row r="268" spans="2:44" s="132" customFormat="1" ht="70.150000000000006" customHeight="1">
      <c r="B268" s="135">
        <v>228</v>
      </c>
      <c r="C268" s="33">
        <v>619</v>
      </c>
      <c r="D268" s="143" t="s">
        <v>1202</v>
      </c>
      <c r="E268" s="135">
        <v>0</v>
      </c>
      <c r="F268" s="99">
        <f>'नमुना नंबर आठ '!S234/1000*'नमुना नंबर आठ '!T234</f>
        <v>520.04832713754638</v>
      </c>
      <c r="G268" s="136">
        <f t="shared" si="62"/>
        <v>520.04832713754638</v>
      </c>
      <c r="H268" s="135">
        <v>0</v>
      </c>
      <c r="I268" s="42">
        <v>0</v>
      </c>
      <c r="J268" s="135">
        <f t="shared" si="56"/>
        <v>0</v>
      </c>
      <c r="K268" s="135">
        <v>0</v>
      </c>
      <c r="L268" s="42">
        <v>0</v>
      </c>
      <c r="M268" s="135">
        <f t="shared" si="57"/>
        <v>0</v>
      </c>
      <c r="N268" s="135">
        <v>0</v>
      </c>
      <c r="O268" s="42">
        <v>0</v>
      </c>
      <c r="P268" s="135">
        <f t="shared" si="58"/>
        <v>0</v>
      </c>
      <c r="Q268" s="135">
        <f t="shared" si="59"/>
        <v>0</v>
      </c>
      <c r="R268" s="136">
        <f t="shared" si="63"/>
        <v>520.04832713754638</v>
      </c>
      <c r="S268" s="136">
        <f t="shared" si="60"/>
        <v>520.04832713754638</v>
      </c>
      <c r="T268" s="135">
        <v>0</v>
      </c>
      <c r="U268" s="136"/>
      <c r="V268" s="136">
        <f t="shared" si="61"/>
        <v>520.04832713754638</v>
      </c>
      <c r="W268" s="16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</row>
    <row r="269" spans="2:44" s="132" customFormat="1" ht="70.150000000000006" customHeight="1">
      <c r="B269" s="135">
        <v>229</v>
      </c>
      <c r="C269" s="33">
        <v>308</v>
      </c>
      <c r="D269" s="143" t="s">
        <v>608</v>
      </c>
      <c r="E269" s="135">
        <v>0</v>
      </c>
      <c r="F269" s="99">
        <f>'नमुना नंबर आठ '!S235/1000*'नमुना नंबर आठ '!T235</f>
        <v>262.10435687732343</v>
      </c>
      <c r="G269" s="136">
        <f t="shared" si="62"/>
        <v>262.10435687732343</v>
      </c>
      <c r="H269" s="135">
        <v>0</v>
      </c>
      <c r="I269" s="42">
        <v>20</v>
      </c>
      <c r="J269" s="135">
        <f t="shared" si="56"/>
        <v>20</v>
      </c>
      <c r="K269" s="135">
        <v>0</v>
      </c>
      <c r="L269" s="42">
        <v>20</v>
      </c>
      <c r="M269" s="135">
        <f t="shared" si="57"/>
        <v>20</v>
      </c>
      <c r="N269" s="135">
        <v>0</v>
      </c>
      <c r="O269" s="42">
        <v>750</v>
      </c>
      <c r="P269" s="135">
        <f t="shared" si="58"/>
        <v>750</v>
      </c>
      <c r="Q269" s="135">
        <f t="shared" si="59"/>
        <v>0</v>
      </c>
      <c r="R269" s="136">
        <f t="shared" si="63"/>
        <v>1052.1043568773234</v>
      </c>
      <c r="S269" s="136">
        <f t="shared" si="60"/>
        <v>1052.1043568773234</v>
      </c>
      <c r="T269" s="135">
        <v>0</v>
      </c>
      <c r="U269" s="136"/>
      <c r="V269" s="136">
        <f t="shared" si="61"/>
        <v>1052.1043568773234</v>
      </c>
      <c r="W269" s="16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</row>
    <row r="270" spans="2:44" s="132" customFormat="1" ht="70.150000000000006" customHeight="1">
      <c r="B270" s="135">
        <v>230</v>
      </c>
      <c r="C270" s="33">
        <v>601</v>
      </c>
      <c r="D270" s="143" t="s">
        <v>1282</v>
      </c>
      <c r="E270" s="135">
        <v>0</v>
      </c>
      <c r="F270" s="99">
        <f>'नमुना नंबर आठ '!S236/1000*'नमुना नंबर आठ '!T236</f>
        <v>1924.1788104089219</v>
      </c>
      <c r="G270" s="136">
        <f t="shared" si="62"/>
        <v>1924.1788104089219</v>
      </c>
      <c r="H270" s="135">
        <v>0</v>
      </c>
      <c r="I270" s="42">
        <v>0</v>
      </c>
      <c r="J270" s="135">
        <f t="shared" si="56"/>
        <v>0</v>
      </c>
      <c r="K270" s="135">
        <v>0</v>
      </c>
      <c r="L270" s="42">
        <v>0</v>
      </c>
      <c r="M270" s="135">
        <f t="shared" si="57"/>
        <v>0</v>
      </c>
      <c r="N270" s="135">
        <v>0</v>
      </c>
      <c r="O270" s="42">
        <v>0</v>
      </c>
      <c r="P270" s="135">
        <f t="shared" si="58"/>
        <v>0</v>
      </c>
      <c r="Q270" s="135">
        <f t="shared" si="59"/>
        <v>0</v>
      </c>
      <c r="R270" s="136">
        <f t="shared" si="63"/>
        <v>1924.1788104089219</v>
      </c>
      <c r="S270" s="136">
        <f t="shared" si="60"/>
        <v>1924.1788104089219</v>
      </c>
      <c r="T270" s="135">
        <v>0</v>
      </c>
      <c r="U270" s="136"/>
      <c r="V270" s="136">
        <f t="shared" si="61"/>
        <v>1924.1788104089219</v>
      </c>
      <c r="W270" s="16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</row>
    <row r="271" spans="2:44" s="132" customFormat="1" ht="70.150000000000006" customHeight="1">
      <c r="B271" s="333" t="s">
        <v>1399</v>
      </c>
      <c r="C271" s="334"/>
      <c r="D271" s="335"/>
      <c r="E271" s="135">
        <f t="shared" ref="E271:T271" si="69">SUM(E265:E270)</f>
        <v>0</v>
      </c>
      <c r="F271" s="99">
        <f t="shared" si="69"/>
        <v>4416.2503940520446</v>
      </c>
      <c r="G271" s="136">
        <f t="shared" si="69"/>
        <v>4416.2503940520446</v>
      </c>
      <c r="H271" s="135">
        <f t="shared" si="69"/>
        <v>0</v>
      </c>
      <c r="I271" s="42">
        <f t="shared" si="69"/>
        <v>90</v>
      </c>
      <c r="J271" s="135">
        <f t="shared" si="69"/>
        <v>90</v>
      </c>
      <c r="K271" s="135">
        <f t="shared" si="69"/>
        <v>0</v>
      </c>
      <c r="L271" s="42">
        <f t="shared" si="69"/>
        <v>90</v>
      </c>
      <c r="M271" s="135">
        <f t="shared" si="69"/>
        <v>90</v>
      </c>
      <c r="N271" s="135">
        <f t="shared" si="69"/>
        <v>0</v>
      </c>
      <c r="O271" s="42">
        <f t="shared" si="69"/>
        <v>1700</v>
      </c>
      <c r="P271" s="135">
        <f t="shared" si="69"/>
        <v>1700</v>
      </c>
      <c r="Q271" s="135">
        <f t="shared" si="69"/>
        <v>0</v>
      </c>
      <c r="R271" s="136">
        <f t="shared" si="69"/>
        <v>6296.2503940520446</v>
      </c>
      <c r="S271" s="136">
        <f t="shared" si="69"/>
        <v>6296.2503940520446</v>
      </c>
      <c r="T271" s="135">
        <f t="shared" si="69"/>
        <v>0</v>
      </c>
      <c r="U271" s="136"/>
      <c r="V271" s="136">
        <f>SUM(V265:V270)</f>
        <v>6296.2503940520446</v>
      </c>
      <c r="W271" s="16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</row>
    <row r="272" spans="2:44" s="132" customFormat="1" ht="70.150000000000006" customHeight="1">
      <c r="B272" s="135">
        <v>231</v>
      </c>
      <c r="C272" s="57" t="s">
        <v>910</v>
      </c>
      <c r="D272" s="142" t="s">
        <v>914</v>
      </c>
      <c r="E272" s="135">
        <v>280</v>
      </c>
      <c r="F272" s="159">
        <f>'नमुना नंबर आठ '!S237/1000*'नमुना नंबर आठ '!T237</f>
        <v>93.282009758364325</v>
      </c>
      <c r="G272" s="136">
        <f t="shared" si="62"/>
        <v>373.28200975836432</v>
      </c>
      <c r="H272" s="135">
        <v>120</v>
      </c>
      <c r="I272" s="42">
        <v>40</v>
      </c>
      <c r="J272" s="135">
        <f t="shared" si="56"/>
        <v>160</v>
      </c>
      <c r="K272" s="135">
        <v>120</v>
      </c>
      <c r="L272" s="42">
        <v>40</v>
      </c>
      <c r="M272" s="135">
        <f t="shared" si="57"/>
        <v>160</v>
      </c>
      <c r="N272" s="135">
        <v>600</v>
      </c>
      <c r="O272" s="42">
        <v>200</v>
      </c>
      <c r="P272" s="135">
        <f t="shared" si="58"/>
        <v>800</v>
      </c>
      <c r="Q272" s="135">
        <f t="shared" si="59"/>
        <v>1120</v>
      </c>
      <c r="R272" s="136">
        <f t="shared" si="63"/>
        <v>373.28200975836432</v>
      </c>
      <c r="S272" s="136">
        <f t="shared" si="60"/>
        <v>1493.2820097583644</v>
      </c>
      <c r="T272" s="135">
        <v>14</v>
      </c>
      <c r="U272" s="136"/>
      <c r="V272" s="136">
        <f t="shared" si="61"/>
        <v>1507.2820097583644</v>
      </c>
      <c r="W272" s="16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</row>
    <row r="273" spans="2:44" s="132" customFormat="1" ht="70.150000000000006" customHeight="1">
      <c r="B273" s="135">
        <v>232</v>
      </c>
      <c r="C273" s="33">
        <v>146</v>
      </c>
      <c r="D273" s="143" t="s">
        <v>499</v>
      </c>
      <c r="E273" s="135">
        <v>1673</v>
      </c>
      <c r="F273" s="99">
        <f>'नमुना नंबर आठ '!S238/1000*'नमुना नंबर आठ '!T238</f>
        <v>600.65581784386598</v>
      </c>
      <c r="G273" s="136">
        <f t="shared" si="62"/>
        <v>2273.6558178438659</v>
      </c>
      <c r="H273" s="135">
        <v>100</v>
      </c>
      <c r="I273" s="42">
        <v>30</v>
      </c>
      <c r="J273" s="135">
        <f t="shared" si="56"/>
        <v>130</v>
      </c>
      <c r="K273" s="135">
        <v>100</v>
      </c>
      <c r="L273" s="42">
        <v>30</v>
      </c>
      <c r="M273" s="135">
        <f t="shared" si="57"/>
        <v>130</v>
      </c>
      <c r="N273" s="135">
        <v>600</v>
      </c>
      <c r="O273" s="42">
        <v>200</v>
      </c>
      <c r="P273" s="135">
        <f t="shared" si="58"/>
        <v>800</v>
      </c>
      <c r="Q273" s="135">
        <f t="shared" si="59"/>
        <v>2473</v>
      </c>
      <c r="R273" s="136">
        <f t="shared" si="63"/>
        <v>860.65581784386598</v>
      </c>
      <c r="S273" s="136">
        <f t="shared" si="60"/>
        <v>3333.6558178438659</v>
      </c>
      <c r="T273" s="135">
        <v>84</v>
      </c>
      <c r="U273" s="136"/>
      <c r="V273" s="136">
        <f t="shared" si="61"/>
        <v>3417.6558178438659</v>
      </c>
      <c r="W273" s="16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</row>
    <row r="274" spans="2:44" s="132" customFormat="1" ht="70.150000000000006" customHeight="1">
      <c r="B274" s="135">
        <v>233</v>
      </c>
      <c r="C274" s="33">
        <v>235</v>
      </c>
      <c r="D274" s="143" t="s">
        <v>564</v>
      </c>
      <c r="E274" s="135">
        <v>0</v>
      </c>
      <c r="F274" s="99">
        <f>'नमुना नंबर आठ '!S239/1000*'नमुना नंबर आठ '!T239</f>
        <v>469.34361524163569</v>
      </c>
      <c r="G274" s="136">
        <f t="shared" si="62"/>
        <v>469.34361524163569</v>
      </c>
      <c r="H274" s="135">
        <v>0</v>
      </c>
      <c r="I274" s="42">
        <v>30</v>
      </c>
      <c r="J274" s="135">
        <f t="shared" si="56"/>
        <v>30</v>
      </c>
      <c r="K274" s="135">
        <v>0</v>
      </c>
      <c r="L274" s="42">
        <v>30</v>
      </c>
      <c r="M274" s="135">
        <f t="shared" si="57"/>
        <v>30</v>
      </c>
      <c r="N274" s="135">
        <v>0</v>
      </c>
      <c r="O274" s="42">
        <v>750</v>
      </c>
      <c r="P274" s="135">
        <f t="shared" si="58"/>
        <v>750</v>
      </c>
      <c r="Q274" s="135">
        <f t="shared" si="59"/>
        <v>0</v>
      </c>
      <c r="R274" s="136">
        <f t="shared" si="63"/>
        <v>1279.3436152416357</v>
      </c>
      <c r="S274" s="136">
        <f t="shared" si="60"/>
        <v>1279.3436152416357</v>
      </c>
      <c r="T274" s="135">
        <v>0</v>
      </c>
      <c r="U274" s="136"/>
      <c r="V274" s="136">
        <f t="shared" si="61"/>
        <v>1279.3436152416357</v>
      </c>
      <c r="W274" s="16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</row>
    <row r="275" spans="2:44" s="132" customFormat="1" ht="70.150000000000006" customHeight="1">
      <c r="B275" s="135">
        <v>234</v>
      </c>
      <c r="C275" s="33">
        <v>446</v>
      </c>
      <c r="D275" s="143" t="s">
        <v>705</v>
      </c>
      <c r="E275" s="135">
        <v>0</v>
      </c>
      <c r="F275" s="99">
        <f>'नमुना नंबर आठ '!S240/1000*'नमुना नंबर आठ '!T240</f>
        <v>245.72283457249065</v>
      </c>
      <c r="G275" s="136">
        <f t="shared" si="62"/>
        <v>245.72283457249065</v>
      </c>
      <c r="H275" s="135">
        <v>0</v>
      </c>
      <c r="I275" s="42">
        <v>20</v>
      </c>
      <c r="J275" s="135">
        <f t="shared" si="56"/>
        <v>20</v>
      </c>
      <c r="K275" s="135">
        <v>0</v>
      </c>
      <c r="L275" s="42">
        <v>20</v>
      </c>
      <c r="M275" s="135">
        <f t="shared" si="57"/>
        <v>20</v>
      </c>
      <c r="N275" s="135">
        <v>0</v>
      </c>
      <c r="O275" s="42">
        <v>200</v>
      </c>
      <c r="P275" s="135">
        <f t="shared" si="58"/>
        <v>200</v>
      </c>
      <c r="Q275" s="135">
        <f t="shared" si="59"/>
        <v>0</v>
      </c>
      <c r="R275" s="136">
        <f t="shared" si="63"/>
        <v>485.72283457249068</v>
      </c>
      <c r="S275" s="136">
        <f t="shared" si="60"/>
        <v>485.72283457249068</v>
      </c>
      <c r="T275" s="135">
        <v>0</v>
      </c>
      <c r="U275" s="136"/>
      <c r="V275" s="136">
        <f t="shared" si="61"/>
        <v>485.72283457249068</v>
      </c>
      <c r="W275" s="16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</row>
    <row r="276" spans="2:44" s="132" customFormat="1" ht="70.150000000000006" customHeight="1">
      <c r="B276" s="135">
        <v>235</v>
      </c>
      <c r="C276" s="33">
        <v>447</v>
      </c>
      <c r="D276" s="143" t="s">
        <v>705</v>
      </c>
      <c r="E276" s="135">
        <v>0</v>
      </c>
      <c r="F276" s="99">
        <f>'नमुना नंबर आठ '!S241/1000*'नमुना नंबर आठ '!T241</f>
        <v>214.61875929368028</v>
      </c>
      <c r="G276" s="136">
        <f t="shared" si="62"/>
        <v>214.61875929368028</v>
      </c>
      <c r="H276" s="135">
        <v>0</v>
      </c>
      <c r="I276" s="42">
        <v>30</v>
      </c>
      <c r="J276" s="135">
        <f t="shared" si="56"/>
        <v>30</v>
      </c>
      <c r="K276" s="135">
        <v>0</v>
      </c>
      <c r="L276" s="42">
        <v>30</v>
      </c>
      <c r="M276" s="135">
        <f t="shared" si="57"/>
        <v>30</v>
      </c>
      <c r="N276" s="135">
        <v>0</v>
      </c>
      <c r="O276" s="42">
        <v>0</v>
      </c>
      <c r="P276" s="135">
        <f t="shared" si="58"/>
        <v>0</v>
      </c>
      <c r="Q276" s="135">
        <f t="shared" si="59"/>
        <v>0</v>
      </c>
      <c r="R276" s="136">
        <f t="shared" si="63"/>
        <v>274.61875929368028</v>
      </c>
      <c r="S276" s="136">
        <f t="shared" si="60"/>
        <v>274.61875929368028</v>
      </c>
      <c r="T276" s="135">
        <v>0</v>
      </c>
      <c r="U276" s="136"/>
      <c r="V276" s="136">
        <f t="shared" si="61"/>
        <v>274.61875929368028</v>
      </c>
      <c r="W276" s="16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</row>
    <row r="277" spans="2:44" s="132" customFormat="1" ht="70.150000000000006" customHeight="1">
      <c r="B277" s="135">
        <v>236</v>
      </c>
      <c r="C277" s="33">
        <v>102</v>
      </c>
      <c r="D277" s="143" t="s">
        <v>440</v>
      </c>
      <c r="E277" s="135">
        <v>0</v>
      </c>
      <c r="F277" s="99">
        <f>'नमुना नंबर आठ '!S242/1000*'नमुना नंबर आठ '!T242</f>
        <v>1301.8109749070634</v>
      </c>
      <c r="G277" s="136">
        <f t="shared" si="62"/>
        <v>1301.8109749070634</v>
      </c>
      <c r="H277" s="135">
        <v>0</v>
      </c>
      <c r="I277" s="42">
        <v>40</v>
      </c>
      <c r="J277" s="135">
        <f t="shared" si="56"/>
        <v>40</v>
      </c>
      <c r="K277" s="135">
        <v>0</v>
      </c>
      <c r="L277" s="42">
        <v>40</v>
      </c>
      <c r="M277" s="135">
        <f t="shared" si="57"/>
        <v>40</v>
      </c>
      <c r="N277" s="135">
        <v>0</v>
      </c>
      <c r="O277" s="42">
        <v>750</v>
      </c>
      <c r="P277" s="135">
        <f t="shared" si="58"/>
        <v>750</v>
      </c>
      <c r="Q277" s="135">
        <f t="shared" si="59"/>
        <v>0</v>
      </c>
      <c r="R277" s="136">
        <f t="shared" si="63"/>
        <v>2131.8109749070636</v>
      </c>
      <c r="S277" s="136">
        <f t="shared" si="60"/>
        <v>2131.8109749070636</v>
      </c>
      <c r="T277" s="135">
        <v>0</v>
      </c>
      <c r="U277" s="136"/>
      <c r="V277" s="136">
        <f t="shared" si="61"/>
        <v>2131.8109749070636</v>
      </c>
      <c r="W277" s="16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</row>
    <row r="278" spans="2:44" s="132" customFormat="1" ht="70.150000000000006" customHeight="1">
      <c r="B278" s="333" t="s">
        <v>1399</v>
      </c>
      <c r="C278" s="334"/>
      <c r="D278" s="335"/>
      <c r="E278" s="135">
        <f t="shared" ref="E278:T278" si="70">SUM(E272:E277)</f>
        <v>1953</v>
      </c>
      <c r="F278" s="99">
        <f t="shared" si="70"/>
        <v>2925.4340116171006</v>
      </c>
      <c r="G278" s="136">
        <f t="shared" si="70"/>
        <v>4878.4340116171006</v>
      </c>
      <c r="H278" s="135">
        <f t="shared" si="70"/>
        <v>220</v>
      </c>
      <c r="I278" s="42">
        <f t="shared" si="70"/>
        <v>190</v>
      </c>
      <c r="J278" s="135">
        <f t="shared" si="70"/>
        <v>410</v>
      </c>
      <c r="K278" s="135">
        <f t="shared" si="70"/>
        <v>220</v>
      </c>
      <c r="L278" s="42">
        <f t="shared" si="70"/>
        <v>190</v>
      </c>
      <c r="M278" s="135">
        <f t="shared" si="70"/>
        <v>410</v>
      </c>
      <c r="N278" s="135">
        <f t="shared" si="70"/>
        <v>1200</v>
      </c>
      <c r="O278" s="42">
        <f t="shared" si="70"/>
        <v>2100</v>
      </c>
      <c r="P278" s="135">
        <f t="shared" si="70"/>
        <v>3300</v>
      </c>
      <c r="Q278" s="135">
        <f t="shared" si="70"/>
        <v>3593</v>
      </c>
      <c r="R278" s="136">
        <f t="shared" si="70"/>
        <v>5405.4340116171006</v>
      </c>
      <c r="S278" s="136">
        <f t="shared" si="70"/>
        <v>8998.4340116171006</v>
      </c>
      <c r="T278" s="135">
        <f t="shared" si="70"/>
        <v>98</v>
      </c>
      <c r="U278" s="136"/>
      <c r="V278" s="136">
        <f>SUM(V272:V277)</f>
        <v>9096.4340116171006</v>
      </c>
      <c r="W278" s="16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</row>
    <row r="279" spans="2:44" s="132" customFormat="1" ht="70.150000000000006" customHeight="1">
      <c r="B279" s="135">
        <v>237</v>
      </c>
      <c r="C279" s="33">
        <v>184</v>
      </c>
      <c r="D279" s="143" t="s">
        <v>529</v>
      </c>
      <c r="E279" s="135">
        <v>0</v>
      </c>
      <c r="F279" s="99">
        <f>'नमुना नंबर आठ '!S243/1000*'नमुना नंबर आठ '!T243</f>
        <v>678.66306691449813</v>
      </c>
      <c r="G279" s="136">
        <f t="shared" si="62"/>
        <v>678.66306691449813</v>
      </c>
      <c r="H279" s="135">
        <v>0</v>
      </c>
      <c r="I279" s="42">
        <v>30</v>
      </c>
      <c r="J279" s="135">
        <f t="shared" si="56"/>
        <v>30</v>
      </c>
      <c r="K279" s="135">
        <v>0</v>
      </c>
      <c r="L279" s="42">
        <v>30</v>
      </c>
      <c r="M279" s="135">
        <f t="shared" si="57"/>
        <v>30</v>
      </c>
      <c r="N279" s="135">
        <v>0</v>
      </c>
      <c r="O279" s="42">
        <v>750</v>
      </c>
      <c r="P279" s="135">
        <f t="shared" si="58"/>
        <v>750</v>
      </c>
      <c r="Q279" s="135">
        <f t="shared" si="59"/>
        <v>0</v>
      </c>
      <c r="R279" s="136">
        <f t="shared" si="63"/>
        <v>1488.6630669144981</v>
      </c>
      <c r="S279" s="136">
        <f t="shared" si="60"/>
        <v>1488.6630669144981</v>
      </c>
      <c r="T279" s="135">
        <v>0</v>
      </c>
      <c r="U279" s="136"/>
      <c r="V279" s="136">
        <f t="shared" si="61"/>
        <v>1488.6630669144981</v>
      </c>
      <c r="W279" s="16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</row>
    <row r="280" spans="2:44" s="132" customFormat="1" ht="70.150000000000006" customHeight="1">
      <c r="B280" s="135">
        <v>238</v>
      </c>
      <c r="C280" s="33" t="s">
        <v>861</v>
      </c>
      <c r="D280" s="143" t="s">
        <v>862</v>
      </c>
      <c r="E280" s="135">
        <v>0</v>
      </c>
      <c r="F280" s="99">
        <f>'नमुना नंबर आठ '!S244/1000*'नमुना नंबर आठ '!T244</f>
        <v>351.03262081784385</v>
      </c>
      <c r="G280" s="136">
        <f t="shared" si="62"/>
        <v>351.03262081784385</v>
      </c>
      <c r="H280" s="135">
        <v>0</v>
      </c>
      <c r="I280" s="42">
        <v>20</v>
      </c>
      <c r="J280" s="135">
        <f t="shared" si="56"/>
        <v>20</v>
      </c>
      <c r="K280" s="135">
        <v>0</v>
      </c>
      <c r="L280" s="42">
        <v>20</v>
      </c>
      <c r="M280" s="135">
        <f t="shared" si="57"/>
        <v>20</v>
      </c>
      <c r="N280" s="135">
        <v>0</v>
      </c>
      <c r="O280" s="42">
        <v>200</v>
      </c>
      <c r="P280" s="135">
        <f t="shared" si="58"/>
        <v>200</v>
      </c>
      <c r="Q280" s="135">
        <f t="shared" si="59"/>
        <v>0</v>
      </c>
      <c r="R280" s="136">
        <f t="shared" si="63"/>
        <v>591.03262081784385</v>
      </c>
      <c r="S280" s="136">
        <f t="shared" si="60"/>
        <v>591.03262081784385</v>
      </c>
      <c r="T280" s="135">
        <v>0</v>
      </c>
      <c r="U280" s="136"/>
      <c r="V280" s="136">
        <f t="shared" si="61"/>
        <v>591.03262081784385</v>
      </c>
      <c r="W280" s="16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</row>
    <row r="281" spans="2:44" s="132" customFormat="1" ht="70.150000000000006" customHeight="1">
      <c r="B281" s="135">
        <v>239</v>
      </c>
      <c r="C281" s="33" t="s">
        <v>1173</v>
      </c>
      <c r="D281" s="143" t="s">
        <v>1174</v>
      </c>
      <c r="E281" s="135">
        <v>0</v>
      </c>
      <c r="F281" s="99">
        <f>'नमुना नंबर आठ '!S245/1000*'नमुना नंबर आठ '!T245</f>
        <v>327.63044609665428</v>
      </c>
      <c r="G281" s="136">
        <f t="shared" si="62"/>
        <v>327.63044609665428</v>
      </c>
      <c r="H281" s="135">
        <v>0</v>
      </c>
      <c r="I281" s="42">
        <v>30</v>
      </c>
      <c r="J281" s="135">
        <f t="shared" si="56"/>
        <v>30</v>
      </c>
      <c r="K281" s="135">
        <v>0</v>
      </c>
      <c r="L281" s="42">
        <v>30</v>
      </c>
      <c r="M281" s="135">
        <f t="shared" si="57"/>
        <v>30</v>
      </c>
      <c r="N281" s="135">
        <v>0</v>
      </c>
      <c r="O281" s="42">
        <v>750</v>
      </c>
      <c r="P281" s="135">
        <f t="shared" si="58"/>
        <v>750</v>
      </c>
      <c r="Q281" s="135">
        <f t="shared" si="59"/>
        <v>0</v>
      </c>
      <c r="R281" s="136">
        <f t="shared" si="63"/>
        <v>1137.6304460966544</v>
      </c>
      <c r="S281" s="136">
        <f t="shared" si="60"/>
        <v>1137.6304460966544</v>
      </c>
      <c r="T281" s="135">
        <v>0</v>
      </c>
      <c r="U281" s="136"/>
      <c r="V281" s="136">
        <f t="shared" si="61"/>
        <v>1137.6304460966544</v>
      </c>
      <c r="W281" s="16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</row>
    <row r="282" spans="2:44" s="132" customFormat="1" ht="70.150000000000006" customHeight="1">
      <c r="B282" s="135">
        <v>240</v>
      </c>
      <c r="C282" s="33">
        <v>463</v>
      </c>
      <c r="D282" s="143" t="s">
        <v>717</v>
      </c>
      <c r="E282" s="135">
        <v>0</v>
      </c>
      <c r="F282" s="99">
        <f>'नमुना नंबर आठ '!S246/1000*'नमुना नंबर आठ '!T246</f>
        <v>245.72283457249065</v>
      </c>
      <c r="G282" s="136">
        <f t="shared" si="62"/>
        <v>245.72283457249065</v>
      </c>
      <c r="H282" s="135">
        <v>0</v>
      </c>
      <c r="I282" s="42">
        <v>20</v>
      </c>
      <c r="J282" s="135">
        <f t="shared" si="56"/>
        <v>20</v>
      </c>
      <c r="K282" s="135">
        <v>0</v>
      </c>
      <c r="L282" s="42">
        <v>20</v>
      </c>
      <c r="M282" s="135">
        <f t="shared" si="57"/>
        <v>20</v>
      </c>
      <c r="N282" s="135">
        <v>0</v>
      </c>
      <c r="O282" s="42">
        <v>750</v>
      </c>
      <c r="P282" s="135">
        <f t="shared" si="58"/>
        <v>750</v>
      </c>
      <c r="Q282" s="135">
        <f t="shared" si="59"/>
        <v>0</v>
      </c>
      <c r="R282" s="136">
        <f t="shared" si="63"/>
        <v>1035.7228345724907</v>
      </c>
      <c r="S282" s="136">
        <f t="shared" si="60"/>
        <v>1035.7228345724907</v>
      </c>
      <c r="T282" s="135">
        <v>0</v>
      </c>
      <c r="U282" s="136"/>
      <c r="V282" s="136">
        <f t="shared" si="61"/>
        <v>1035.7228345724907</v>
      </c>
      <c r="W282" s="16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</row>
    <row r="283" spans="2:44" s="132" customFormat="1" ht="70.150000000000006" customHeight="1">
      <c r="B283" s="135">
        <v>241</v>
      </c>
      <c r="C283" s="33">
        <v>431</v>
      </c>
      <c r="D283" s="143" t="s">
        <v>693</v>
      </c>
      <c r="E283" s="135">
        <v>951</v>
      </c>
      <c r="F283" s="99">
        <f>'नमुना नंबर आठ '!S247/1000*'नमुना नंबर आठ '!T247</f>
        <v>587.91463382899622</v>
      </c>
      <c r="G283" s="136">
        <f t="shared" si="62"/>
        <v>1538.9146338289961</v>
      </c>
      <c r="H283" s="135">
        <v>60</v>
      </c>
      <c r="I283" s="42">
        <v>30</v>
      </c>
      <c r="J283" s="135">
        <f t="shared" si="56"/>
        <v>90</v>
      </c>
      <c r="K283" s="135">
        <v>60</v>
      </c>
      <c r="L283" s="42">
        <v>30</v>
      </c>
      <c r="M283" s="135">
        <f t="shared" si="57"/>
        <v>90</v>
      </c>
      <c r="N283" s="135">
        <v>200</v>
      </c>
      <c r="O283" s="42">
        <v>200</v>
      </c>
      <c r="P283" s="135">
        <f t="shared" si="58"/>
        <v>400</v>
      </c>
      <c r="Q283" s="135">
        <f t="shared" si="59"/>
        <v>1271</v>
      </c>
      <c r="R283" s="136">
        <f t="shared" si="63"/>
        <v>847.91463382899622</v>
      </c>
      <c r="S283" s="136">
        <f t="shared" si="60"/>
        <v>2118.9146338289961</v>
      </c>
      <c r="T283" s="135">
        <v>47</v>
      </c>
      <c r="U283" s="136"/>
      <c r="V283" s="136">
        <f t="shared" si="61"/>
        <v>2165.9146338289961</v>
      </c>
      <c r="W283" s="16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</row>
    <row r="284" spans="2:44" s="132" customFormat="1" ht="70.150000000000006" customHeight="1">
      <c r="B284" s="135">
        <v>242</v>
      </c>
      <c r="C284" s="33">
        <v>94</v>
      </c>
      <c r="D284" s="143" t="s">
        <v>477</v>
      </c>
      <c r="E284" s="135">
        <v>0</v>
      </c>
      <c r="F284" s="99">
        <f>'नमुना नंबर आठ '!S248/1000*'नमुना नंबर आठ '!T248</f>
        <v>377.94512174721189</v>
      </c>
      <c r="G284" s="136">
        <f t="shared" si="62"/>
        <v>377.94512174721189</v>
      </c>
      <c r="H284" s="135">
        <v>0</v>
      </c>
      <c r="I284" s="42">
        <v>30</v>
      </c>
      <c r="J284" s="135">
        <f t="shared" si="56"/>
        <v>30</v>
      </c>
      <c r="K284" s="135">
        <v>0</v>
      </c>
      <c r="L284" s="42">
        <v>30</v>
      </c>
      <c r="M284" s="135">
        <f t="shared" si="57"/>
        <v>30</v>
      </c>
      <c r="N284" s="135">
        <v>0</v>
      </c>
      <c r="O284" s="42">
        <v>750</v>
      </c>
      <c r="P284" s="135">
        <f t="shared" si="58"/>
        <v>750</v>
      </c>
      <c r="Q284" s="135">
        <f t="shared" si="59"/>
        <v>0</v>
      </c>
      <c r="R284" s="136">
        <f t="shared" si="63"/>
        <v>1187.9451217472119</v>
      </c>
      <c r="S284" s="136">
        <f t="shared" si="60"/>
        <v>1187.9451217472119</v>
      </c>
      <c r="T284" s="135">
        <v>0</v>
      </c>
      <c r="U284" s="136"/>
      <c r="V284" s="136">
        <f t="shared" si="61"/>
        <v>1187.9451217472119</v>
      </c>
      <c r="W284" s="16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</row>
    <row r="285" spans="2:44" s="132" customFormat="1" ht="70.150000000000006" customHeight="1">
      <c r="B285" s="333" t="s">
        <v>1399</v>
      </c>
      <c r="C285" s="334"/>
      <c r="D285" s="335"/>
      <c r="E285" s="135">
        <f t="shared" ref="E285:T285" si="71">SUM(E279:E284)</f>
        <v>951</v>
      </c>
      <c r="F285" s="99">
        <f t="shared" si="71"/>
        <v>2568.908723977695</v>
      </c>
      <c r="G285" s="136">
        <f t="shared" si="71"/>
        <v>3519.908723977695</v>
      </c>
      <c r="H285" s="135">
        <f t="shared" si="71"/>
        <v>60</v>
      </c>
      <c r="I285" s="42">
        <f t="shared" si="71"/>
        <v>160</v>
      </c>
      <c r="J285" s="135">
        <f t="shared" si="71"/>
        <v>220</v>
      </c>
      <c r="K285" s="135">
        <f t="shared" si="71"/>
        <v>60</v>
      </c>
      <c r="L285" s="42">
        <f t="shared" si="71"/>
        <v>160</v>
      </c>
      <c r="M285" s="135">
        <f t="shared" si="71"/>
        <v>220</v>
      </c>
      <c r="N285" s="135">
        <f t="shared" si="71"/>
        <v>200</v>
      </c>
      <c r="O285" s="42">
        <f t="shared" si="71"/>
        <v>3400</v>
      </c>
      <c r="P285" s="135">
        <f t="shared" si="71"/>
        <v>3600</v>
      </c>
      <c r="Q285" s="135">
        <f t="shared" si="71"/>
        <v>1271</v>
      </c>
      <c r="R285" s="136">
        <f t="shared" si="71"/>
        <v>6288.9087239776945</v>
      </c>
      <c r="S285" s="136">
        <f t="shared" si="71"/>
        <v>7559.9087239776945</v>
      </c>
      <c r="T285" s="135">
        <f t="shared" si="71"/>
        <v>47</v>
      </c>
      <c r="U285" s="136"/>
      <c r="V285" s="136">
        <f>SUM(V279:V284)</f>
        <v>7606.9087239776945</v>
      </c>
      <c r="W285" s="16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</row>
    <row r="286" spans="2:44" s="132" customFormat="1" ht="70.150000000000006" customHeight="1">
      <c r="B286" s="135">
        <v>243</v>
      </c>
      <c r="C286" s="33">
        <v>296</v>
      </c>
      <c r="D286" s="143" t="s">
        <v>601</v>
      </c>
      <c r="E286" s="135">
        <v>0</v>
      </c>
      <c r="F286" s="99">
        <f>'नमुना नंबर आठ '!S249/1000*'नमुना नंबर आठ '!T249</f>
        <v>393.15653531598514</v>
      </c>
      <c r="G286" s="136">
        <f t="shared" si="62"/>
        <v>393.15653531598514</v>
      </c>
      <c r="H286" s="135">
        <v>0</v>
      </c>
      <c r="I286" s="42">
        <v>30</v>
      </c>
      <c r="J286" s="135">
        <f t="shared" si="56"/>
        <v>30</v>
      </c>
      <c r="K286" s="135">
        <v>0</v>
      </c>
      <c r="L286" s="42">
        <v>30</v>
      </c>
      <c r="M286" s="135">
        <f t="shared" si="57"/>
        <v>30</v>
      </c>
      <c r="N286" s="135">
        <v>0</v>
      </c>
      <c r="O286" s="42">
        <v>750</v>
      </c>
      <c r="P286" s="135">
        <f t="shared" si="58"/>
        <v>750</v>
      </c>
      <c r="Q286" s="135">
        <f t="shared" si="59"/>
        <v>0</v>
      </c>
      <c r="R286" s="136">
        <f t="shared" si="63"/>
        <v>1203.1565353159851</v>
      </c>
      <c r="S286" s="136">
        <f t="shared" si="60"/>
        <v>1203.1565353159851</v>
      </c>
      <c r="T286" s="135">
        <v>0</v>
      </c>
      <c r="U286" s="136"/>
      <c r="V286" s="136">
        <f t="shared" si="61"/>
        <v>1203.1565353159851</v>
      </c>
      <c r="W286" s="16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</row>
    <row r="287" spans="2:44" s="132" customFormat="1" ht="70.150000000000006" customHeight="1">
      <c r="B287" s="135">
        <v>244</v>
      </c>
      <c r="C287" s="33">
        <v>161</v>
      </c>
      <c r="D287" s="143" t="s">
        <v>513</v>
      </c>
      <c r="E287" s="135">
        <v>0</v>
      </c>
      <c r="F287" s="99">
        <f>'नमुना नंबर आठ '!S250/1000*'नमुना नंबर आठ '!T250</f>
        <v>72.490706319702596</v>
      </c>
      <c r="G287" s="136">
        <f t="shared" si="62"/>
        <v>72.490706319702596</v>
      </c>
      <c r="H287" s="135">
        <v>0</v>
      </c>
      <c r="I287" s="42">
        <v>0</v>
      </c>
      <c r="J287" s="135">
        <f t="shared" si="56"/>
        <v>0</v>
      </c>
      <c r="K287" s="135">
        <v>0</v>
      </c>
      <c r="L287" s="42">
        <v>0</v>
      </c>
      <c r="M287" s="135">
        <f t="shared" si="57"/>
        <v>0</v>
      </c>
      <c r="N287" s="135">
        <v>0</v>
      </c>
      <c r="O287" s="42">
        <v>0</v>
      </c>
      <c r="P287" s="135">
        <f t="shared" si="58"/>
        <v>0</v>
      </c>
      <c r="Q287" s="135">
        <f t="shared" si="59"/>
        <v>0</v>
      </c>
      <c r="R287" s="136">
        <f t="shared" si="63"/>
        <v>72.490706319702596</v>
      </c>
      <c r="S287" s="136">
        <f t="shared" si="60"/>
        <v>72.490706319702596</v>
      </c>
      <c r="T287" s="135">
        <v>0</v>
      </c>
      <c r="U287" s="136"/>
      <c r="V287" s="136">
        <f t="shared" si="61"/>
        <v>72.490706319702596</v>
      </c>
      <c r="W287" s="16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</row>
    <row r="288" spans="2:44" s="132" customFormat="1" ht="70.150000000000006" customHeight="1">
      <c r="B288" s="135">
        <v>245</v>
      </c>
      <c r="C288" s="160" t="s">
        <v>9</v>
      </c>
      <c r="D288" s="143" t="s">
        <v>399</v>
      </c>
      <c r="E288" s="135">
        <v>0</v>
      </c>
      <c r="F288" s="99">
        <f>'नमुना नंबर आठ '!S251/1000*'नमुना नंबर आठ '!T251</f>
        <v>877.58155204460979</v>
      </c>
      <c r="G288" s="136">
        <f t="shared" si="62"/>
        <v>877.58155204460979</v>
      </c>
      <c r="H288" s="135">
        <v>0</v>
      </c>
      <c r="I288" s="42">
        <v>40</v>
      </c>
      <c r="J288" s="135">
        <f t="shared" si="56"/>
        <v>40</v>
      </c>
      <c r="K288" s="135">
        <v>0</v>
      </c>
      <c r="L288" s="42">
        <v>40</v>
      </c>
      <c r="M288" s="135">
        <f t="shared" si="57"/>
        <v>40</v>
      </c>
      <c r="N288" s="135">
        <v>0</v>
      </c>
      <c r="O288" s="42">
        <v>750</v>
      </c>
      <c r="P288" s="135">
        <f t="shared" si="58"/>
        <v>750</v>
      </c>
      <c r="Q288" s="135">
        <f t="shared" si="59"/>
        <v>0</v>
      </c>
      <c r="R288" s="136">
        <f t="shared" si="63"/>
        <v>1707.5815520446099</v>
      </c>
      <c r="S288" s="136">
        <f t="shared" si="60"/>
        <v>1707.5815520446099</v>
      </c>
      <c r="T288" s="135">
        <v>0</v>
      </c>
      <c r="U288" s="136"/>
      <c r="V288" s="136">
        <f t="shared" si="61"/>
        <v>1707.5815520446099</v>
      </c>
      <c r="W288" s="16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</row>
    <row r="289" spans="2:44" s="132" customFormat="1" ht="70.150000000000006" customHeight="1">
      <c r="B289" s="135">
        <v>246</v>
      </c>
      <c r="C289" s="42" t="s">
        <v>110</v>
      </c>
      <c r="D289" s="143" t="s">
        <v>672</v>
      </c>
      <c r="E289" s="135">
        <v>0</v>
      </c>
      <c r="F289" s="99">
        <f>'नमुना नंबर आठ '!S252/1000*'नमुना नंबर आठ '!T252</f>
        <v>132.61232342007435</v>
      </c>
      <c r="G289" s="136">
        <f t="shared" si="62"/>
        <v>132.61232342007435</v>
      </c>
      <c r="H289" s="135">
        <v>0</v>
      </c>
      <c r="I289" s="42">
        <v>20</v>
      </c>
      <c r="J289" s="135">
        <f t="shared" si="56"/>
        <v>20</v>
      </c>
      <c r="K289" s="135">
        <v>0</v>
      </c>
      <c r="L289" s="42">
        <v>20</v>
      </c>
      <c r="M289" s="135">
        <f t="shared" si="57"/>
        <v>20</v>
      </c>
      <c r="N289" s="135">
        <v>0</v>
      </c>
      <c r="O289" s="42">
        <v>0</v>
      </c>
      <c r="P289" s="135">
        <f t="shared" si="58"/>
        <v>0</v>
      </c>
      <c r="Q289" s="135">
        <f t="shared" si="59"/>
        <v>0</v>
      </c>
      <c r="R289" s="136">
        <f t="shared" si="63"/>
        <v>172.61232342007435</v>
      </c>
      <c r="S289" s="136">
        <f t="shared" si="60"/>
        <v>172.61232342007435</v>
      </c>
      <c r="T289" s="135">
        <v>0</v>
      </c>
      <c r="U289" s="136"/>
      <c r="V289" s="136">
        <f t="shared" si="61"/>
        <v>172.61232342007435</v>
      </c>
      <c r="W289" s="16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</row>
    <row r="290" spans="2:44" s="132" customFormat="1" ht="70.150000000000006" customHeight="1">
      <c r="B290" s="135">
        <v>247</v>
      </c>
      <c r="C290" s="33" t="s">
        <v>42</v>
      </c>
      <c r="D290" s="143" t="s">
        <v>506</v>
      </c>
      <c r="E290" s="135">
        <v>0</v>
      </c>
      <c r="F290" s="99">
        <f>'नमुना नंबर आठ '!S253/1000*'नमुना नंबर आठ '!T253</f>
        <v>328.54053066914497</v>
      </c>
      <c r="G290" s="136">
        <f t="shared" si="62"/>
        <v>328.54053066914497</v>
      </c>
      <c r="H290" s="135">
        <v>0</v>
      </c>
      <c r="I290" s="42">
        <v>20</v>
      </c>
      <c r="J290" s="135">
        <f t="shared" si="56"/>
        <v>20</v>
      </c>
      <c r="K290" s="135">
        <v>0</v>
      </c>
      <c r="L290" s="42">
        <v>20</v>
      </c>
      <c r="M290" s="135">
        <f t="shared" si="57"/>
        <v>20</v>
      </c>
      <c r="N290" s="135">
        <v>0</v>
      </c>
      <c r="O290" s="42">
        <v>750</v>
      </c>
      <c r="P290" s="135">
        <f t="shared" si="58"/>
        <v>750</v>
      </c>
      <c r="Q290" s="135">
        <f t="shared" si="59"/>
        <v>0</v>
      </c>
      <c r="R290" s="136">
        <f t="shared" si="63"/>
        <v>1118.540530669145</v>
      </c>
      <c r="S290" s="136">
        <f t="shared" si="60"/>
        <v>1118.540530669145</v>
      </c>
      <c r="T290" s="135">
        <v>0</v>
      </c>
      <c r="U290" s="136"/>
      <c r="V290" s="136">
        <f t="shared" si="61"/>
        <v>1118.540530669145</v>
      </c>
      <c r="W290" s="16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</row>
    <row r="291" spans="2:44" s="132" customFormat="1" ht="70.150000000000006" customHeight="1">
      <c r="B291" s="135">
        <v>248</v>
      </c>
      <c r="C291" s="33">
        <v>365</v>
      </c>
      <c r="D291" s="143" t="s">
        <v>1273</v>
      </c>
      <c r="E291" s="135">
        <v>0</v>
      </c>
      <c r="F291" s="99">
        <f>'नमुना नंबर आठ '!S254/1000*'नमुना नंबर आठ '!T254</f>
        <v>908.31412639405221</v>
      </c>
      <c r="G291" s="136">
        <f t="shared" si="62"/>
        <v>908.31412639405221</v>
      </c>
      <c r="H291" s="135">
        <v>0</v>
      </c>
      <c r="I291" s="42">
        <v>30</v>
      </c>
      <c r="J291" s="135">
        <f t="shared" si="56"/>
        <v>30</v>
      </c>
      <c r="K291" s="135">
        <v>0</v>
      </c>
      <c r="L291" s="42">
        <v>30</v>
      </c>
      <c r="M291" s="135">
        <f t="shared" si="57"/>
        <v>30</v>
      </c>
      <c r="N291" s="135">
        <v>0</v>
      </c>
      <c r="O291" s="42">
        <v>750</v>
      </c>
      <c r="P291" s="135">
        <f t="shared" si="58"/>
        <v>750</v>
      </c>
      <c r="Q291" s="135">
        <f t="shared" si="59"/>
        <v>0</v>
      </c>
      <c r="R291" s="136">
        <f t="shared" si="63"/>
        <v>1718.3141263940522</v>
      </c>
      <c r="S291" s="136">
        <f t="shared" si="60"/>
        <v>1718.3141263940522</v>
      </c>
      <c r="T291" s="135">
        <v>0</v>
      </c>
      <c r="U291" s="136"/>
      <c r="V291" s="136">
        <f t="shared" si="61"/>
        <v>1718.3141263940522</v>
      </c>
      <c r="W291" s="16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</row>
    <row r="292" spans="2:44" s="132" customFormat="1" ht="70.150000000000006" customHeight="1">
      <c r="B292" s="333" t="s">
        <v>1399</v>
      </c>
      <c r="C292" s="334"/>
      <c r="D292" s="335"/>
      <c r="E292" s="135">
        <f t="shared" ref="E292:T292" si="72">SUM(E286:E291)</f>
        <v>0</v>
      </c>
      <c r="F292" s="99">
        <f t="shared" si="72"/>
        <v>2712.6957741635688</v>
      </c>
      <c r="G292" s="136">
        <f t="shared" si="72"/>
        <v>2712.6957741635688</v>
      </c>
      <c r="H292" s="135">
        <f t="shared" si="72"/>
        <v>0</v>
      </c>
      <c r="I292" s="42">
        <f t="shared" si="72"/>
        <v>140</v>
      </c>
      <c r="J292" s="135">
        <f t="shared" si="72"/>
        <v>140</v>
      </c>
      <c r="K292" s="135">
        <f t="shared" si="72"/>
        <v>0</v>
      </c>
      <c r="L292" s="42">
        <f t="shared" si="72"/>
        <v>140</v>
      </c>
      <c r="M292" s="135">
        <f t="shared" si="72"/>
        <v>140</v>
      </c>
      <c r="N292" s="135">
        <f t="shared" si="72"/>
        <v>0</v>
      </c>
      <c r="O292" s="42">
        <f t="shared" si="72"/>
        <v>3000</v>
      </c>
      <c r="P292" s="135">
        <f t="shared" si="72"/>
        <v>3000</v>
      </c>
      <c r="Q292" s="135">
        <f t="shared" si="72"/>
        <v>0</v>
      </c>
      <c r="R292" s="136">
        <f t="shared" si="72"/>
        <v>5992.6957741635697</v>
      </c>
      <c r="S292" s="136">
        <f t="shared" si="72"/>
        <v>5992.6957741635697</v>
      </c>
      <c r="T292" s="135">
        <f t="shared" si="72"/>
        <v>0</v>
      </c>
      <c r="U292" s="136"/>
      <c r="V292" s="136">
        <f>SUM(V286:V291)</f>
        <v>5992.6957741635697</v>
      </c>
      <c r="W292" s="16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</row>
    <row r="293" spans="2:44" s="132" customFormat="1" ht="70.150000000000006" customHeight="1">
      <c r="B293" s="135">
        <v>249</v>
      </c>
      <c r="C293" s="33">
        <v>466</v>
      </c>
      <c r="D293" s="143" t="s">
        <v>695</v>
      </c>
      <c r="E293" s="135">
        <v>0</v>
      </c>
      <c r="F293" s="99">
        <f>'नमुना नंबर आठ '!S255/1000*'नमुना नंबर आठ '!T255</f>
        <v>245.72283457249065</v>
      </c>
      <c r="G293" s="136">
        <f t="shared" si="62"/>
        <v>245.72283457249065</v>
      </c>
      <c r="H293" s="135">
        <v>0</v>
      </c>
      <c r="I293" s="42">
        <v>30</v>
      </c>
      <c r="J293" s="135">
        <f t="shared" si="56"/>
        <v>30</v>
      </c>
      <c r="K293" s="135">
        <v>0</v>
      </c>
      <c r="L293" s="42">
        <v>30</v>
      </c>
      <c r="M293" s="135">
        <f t="shared" si="57"/>
        <v>30</v>
      </c>
      <c r="N293" s="135">
        <v>0</v>
      </c>
      <c r="O293" s="42">
        <v>200</v>
      </c>
      <c r="P293" s="135">
        <f t="shared" si="58"/>
        <v>200</v>
      </c>
      <c r="Q293" s="135">
        <f t="shared" si="59"/>
        <v>0</v>
      </c>
      <c r="R293" s="136">
        <f t="shared" si="63"/>
        <v>505.72283457249068</v>
      </c>
      <c r="S293" s="136">
        <f t="shared" si="60"/>
        <v>505.72283457249068</v>
      </c>
      <c r="T293" s="135">
        <v>0</v>
      </c>
      <c r="U293" s="136"/>
      <c r="V293" s="136">
        <f t="shared" si="61"/>
        <v>505.72283457249068</v>
      </c>
      <c r="W293" s="16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</row>
    <row r="294" spans="2:44" s="132" customFormat="1" ht="70.150000000000006" customHeight="1">
      <c r="B294" s="135">
        <v>250</v>
      </c>
      <c r="C294" s="33">
        <v>132</v>
      </c>
      <c r="D294" s="143" t="s">
        <v>922</v>
      </c>
      <c r="E294" s="135">
        <v>0</v>
      </c>
      <c r="F294" s="99">
        <f>'नमुना नंबर आठ '!S256/1000*'नमुना नंबर आठ '!T256</f>
        <v>312.02899628252783</v>
      </c>
      <c r="G294" s="136">
        <f t="shared" si="62"/>
        <v>312.02899628252783</v>
      </c>
      <c r="H294" s="135">
        <v>0</v>
      </c>
      <c r="I294" s="42">
        <v>20</v>
      </c>
      <c r="J294" s="135">
        <f t="shared" si="56"/>
        <v>20</v>
      </c>
      <c r="K294" s="135">
        <v>0</v>
      </c>
      <c r="L294" s="42">
        <v>20</v>
      </c>
      <c r="M294" s="135">
        <f t="shared" si="57"/>
        <v>20</v>
      </c>
      <c r="N294" s="135">
        <v>0</v>
      </c>
      <c r="O294" s="42">
        <v>750</v>
      </c>
      <c r="P294" s="135">
        <f t="shared" si="58"/>
        <v>750</v>
      </c>
      <c r="Q294" s="135">
        <f t="shared" si="59"/>
        <v>0</v>
      </c>
      <c r="R294" s="136">
        <f t="shared" si="63"/>
        <v>1102.0289962825277</v>
      </c>
      <c r="S294" s="136">
        <f t="shared" si="60"/>
        <v>1102.0289962825277</v>
      </c>
      <c r="T294" s="135">
        <v>0</v>
      </c>
      <c r="U294" s="136"/>
      <c r="V294" s="136">
        <f t="shared" si="61"/>
        <v>1102.0289962825277</v>
      </c>
      <c r="W294" s="16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</row>
    <row r="295" spans="2:44" s="132" customFormat="1" ht="70.150000000000006" customHeight="1">
      <c r="B295" s="135">
        <v>251</v>
      </c>
      <c r="C295" s="33" t="s">
        <v>39</v>
      </c>
      <c r="D295" s="143" t="s">
        <v>1300</v>
      </c>
      <c r="E295" s="135">
        <v>0</v>
      </c>
      <c r="F295" s="99">
        <f>'नमुना नंबर आठ '!S257/1000*'नमुना नंबर आठ '!T257</f>
        <v>526.54893122676583</v>
      </c>
      <c r="G295" s="136">
        <f t="shared" si="62"/>
        <v>526.54893122676583</v>
      </c>
      <c r="H295" s="135">
        <v>0</v>
      </c>
      <c r="I295" s="42">
        <v>30</v>
      </c>
      <c r="J295" s="135">
        <f t="shared" si="56"/>
        <v>30</v>
      </c>
      <c r="K295" s="135">
        <v>0</v>
      </c>
      <c r="L295" s="42">
        <v>30</v>
      </c>
      <c r="M295" s="135">
        <f t="shared" si="57"/>
        <v>30</v>
      </c>
      <c r="N295" s="135">
        <v>0</v>
      </c>
      <c r="O295" s="42">
        <v>750</v>
      </c>
      <c r="P295" s="135">
        <f t="shared" si="58"/>
        <v>750</v>
      </c>
      <c r="Q295" s="135">
        <f t="shared" si="59"/>
        <v>0</v>
      </c>
      <c r="R295" s="136">
        <f t="shared" si="63"/>
        <v>1336.5489312267659</v>
      </c>
      <c r="S295" s="136">
        <f t="shared" si="60"/>
        <v>1336.5489312267659</v>
      </c>
      <c r="T295" s="135">
        <v>0</v>
      </c>
      <c r="U295" s="136"/>
      <c r="V295" s="136">
        <f t="shared" si="61"/>
        <v>1336.5489312267659</v>
      </c>
      <c r="W295" s="16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</row>
    <row r="296" spans="2:44" s="132" customFormat="1" ht="70.150000000000006" customHeight="1">
      <c r="B296" s="135">
        <v>252</v>
      </c>
      <c r="C296" s="33">
        <v>456</v>
      </c>
      <c r="D296" s="1" t="s">
        <v>944</v>
      </c>
      <c r="E296" s="135">
        <v>0</v>
      </c>
      <c r="F296" s="99">
        <f>'नमुना नंबर आठ '!S258/1000*'नमुना नंबर आठ '!T258</f>
        <v>245.72283457249065</v>
      </c>
      <c r="G296" s="136">
        <f t="shared" si="62"/>
        <v>245.72283457249065</v>
      </c>
      <c r="H296" s="135">
        <v>0</v>
      </c>
      <c r="I296" s="42">
        <v>20</v>
      </c>
      <c r="J296" s="135">
        <f t="shared" si="56"/>
        <v>20</v>
      </c>
      <c r="K296" s="135">
        <v>0</v>
      </c>
      <c r="L296" s="42">
        <v>20</v>
      </c>
      <c r="M296" s="135">
        <f t="shared" si="57"/>
        <v>20</v>
      </c>
      <c r="N296" s="135">
        <v>0</v>
      </c>
      <c r="O296" s="42">
        <v>200</v>
      </c>
      <c r="P296" s="135">
        <f t="shared" si="58"/>
        <v>200</v>
      </c>
      <c r="Q296" s="135">
        <f t="shared" si="59"/>
        <v>0</v>
      </c>
      <c r="R296" s="136">
        <f t="shared" si="63"/>
        <v>485.72283457249068</v>
      </c>
      <c r="S296" s="136">
        <f t="shared" si="60"/>
        <v>485.72283457249068</v>
      </c>
      <c r="T296" s="135">
        <v>0</v>
      </c>
      <c r="U296" s="136"/>
      <c r="V296" s="136">
        <f t="shared" si="61"/>
        <v>485.72283457249068</v>
      </c>
      <c r="W296" s="16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</row>
    <row r="297" spans="2:44" s="132" customFormat="1" ht="70.150000000000006" customHeight="1">
      <c r="B297" s="135">
        <v>253</v>
      </c>
      <c r="C297" s="33">
        <v>33</v>
      </c>
      <c r="D297" s="143" t="s">
        <v>462</v>
      </c>
      <c r="E297" s="135">
        <v>3118</v>
      </c>
      <c r="F297" s="99">
        <f>'नमुना नंबर आठ '!S259/1000*'नमुना नंबर आठ '!T259</f>
        <v>622.8152230483272</v>
      </c>
      <c r="G297" s="136">
        <f t="shared" si="62"/>
        <v>3740.8152230483274</v>
      </c>
      <c r="H297" s="135">
        <v>290</v>
      </c>
      <c r="I297" s="42">
        <v>40</v>
      </c>
      <c r="J297" s="135">
        <f t="shared" si="56"/>
        <v>330</v>
      </c>
      <c r="K297" s="135">
        <v>290</v>
      </c>
      <c r="L297" s="42">
        <v>40</v>
      </c>
      <c r="M297" s="135">
        <f t="shared" si="57"/>
        <v>330</v>
      </c>
      <c r="N297" s="135">
        <v>0</v>
      </c>
      <c r="O297" s="42">
        <v>0</v>
      </c>
      <c r="P297" s="135">
        <f t="shared" si="58"/>
        <v>0</v>
      </c>
      <c r="Q297" s="135">
        <f t="shared" si="59"/>
        <v>3698</v>
      </c>
      <c r="R297" s="136">
        <f t="shared" si="63"/>
        <v>702.8152230483272</v>
      </c>
      <c r="S297" s="136">
        <f t="shared" si="60"/>
        <v>4400.8152230483274</v>
      </c>
      <c r="T297" s="135">
        <v>156</v>
      </c>
      <c r="U297" s="136"/>
      <c r="V297" s="136">
        <f t="shared" si="61"/>
        <v>4556.8152230483274</v>
      </c>
      <c r="W297" s="16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</row>
    <row r="298" spans="2:44" s="132" customFormat="1" ht="70.150000000000006" customHeight="1">
      <c r="B298" s="135">
        <v>254</v>
      </c>
      <c r="C298" s="33">
        <v>166</v>
      </c>
      <c r="D298" s="143" t="s">
        <v>1368</v>
      </c>
      <c r="E298" s="135">
        <v>0</v>
      </c>
      <c r="F298" s="99">
        <f>'नमुना नंबर आठ '!S260/1000*'नमुना नंबर आठ '!T260</f>
        <v>353.63286245353163</v>
      </c>
      <c r="G298" s="136">
        <f t="shared" si="62"/>
        <v>353.63286245353163</v>
      </c>
      <c r="H298" s="135">
        <v>0</v>
      </c>
      <c r="I298" s="42">
        <v>20</v>
      </c>
      <c r="J298" s="135">
        <f t="shared" si="56"/>
        <v>20</v>
      </c>
      <c r="K298" s="135">
        <v>0</v>
      </c>
      <c r="L298" s="42">
        <v>20</v>
      </c>
      <c r="M298" s="135">
        <f t="shared" si="57"/>
        <v>20</v>
      </c>
      <c r="N298" s="135">
        <v>0</v>
      </c>
      <c r="O298" s="42">
        <v>750</v>
      </c>
      <c r="P298" s="135">
        <f t="shared" si="58"/>
        <v>750</v>
      </c>
      <c r="Q298" s="135">
        <f t="shared" si="59"/>
        <v>0</v>
      </c>
      <c r="R298" s="136">
        <f t="shared" si="63"/>
        <v>1143.6328624535317</v>
      </c>
      <c r="S298" s="136">
        <f t="shared" si="60"/>
        <v>1143.6328624535317</v>
      </c>
      <c r="T298" s="135">
        <v>0</v>
      </c>
      <c r="U298" s="136"/>
      <c r="V298" s="136">
        <f t="shared" si="61"/>
        <v>1143.6328624535317</v>
      </c>
      <c r="W298" s="16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</row>
    <row r="299" spans="2:44" s="132" customFormat="1" ht="70.150000000000006" customHeight="1">
      <c r="B299" s="333" t="s">
        <v>1399</v>
      </c>
      <c r="C299" s="334"/>
      <c r="D299" s="335"/>
      <c r="E299" s="135">
        <f t="shared" ref="E299:T299" si="73">SUM(E293:E298)</f>
        <v>3118</v>
      </c>
      <c r="F299" s="99">
        <f t="shared" si="73"/>
        <v>2306.4716821561337</v>
      </c>
      <c r="G299" s="136">
        <f t="shared" si="73"/>
        <v>5424.4716821561342</v>
      </c>
      <c r="H299" s="135">
        <f t="shared" si="73"/>
        <v>290</v>
      </c>
      <c r="I299" s="42">
        <f t="shared" si="73"/>
        <v>160</v>
      </c>
      <c r="J299" s="135">
        <f t="shared" si="73"/>
        <v>450</v>
      </c>
      <c r="K299" s="135">
        <f t="shared" si="73"/>
        <v>290</v>
      </c>
      <c r="L299" s="42">
        <f t="shared" si="73"/>
        <v>160</v>
      </c>
      <c r="M299" s="135">
        <f t="shared" si="73"/>
        <v>450</v>
      </c>
      <c r="N299" s="135">
        <f t="shared" si="73"/>
        <v>0</v>
      </c>
      <c r="O299" s="42">
        <f t="shared" si="73"/>
        <v>2650</v>
      </c>
      <c r="P299" s="135">
        <f t="shared" si="73"/>
        <v>2650</v>
      </c>
      <c r="Q299" s="135">
        <f t="shared" si="73"/>
        <v>3698</v>
      </c>
      <c r="R299" s="136">
        <f t="shared" si="73"/>
        <v>5276.4716821561342</v>
      </c>
      <c r="S299" s="136">
        <f t="shared" si="73"/>
        <v>8974.4716821561342</v>
      </c>
      <c r="T299" s="135">
        <f t="shared" si="73"/>
        <v>156</v>
      </c>
      <c r="U299" s="136"/>
      <c r="V299" s="136">
        <f>SUM(V293:V298)</f>
        <v>9130.4716821561342</v>
      </c>
      <c r="W299" s="16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</row>
    <row r="300" spans="2:44" s="132" customFormat="1" ht="70.150000000000006" customHeight="1">
      <c r="B300" s="135">
        <v>255</v>
      </c>
      <c r="C300" s="33">
        <v>611</v>
      </c>
      <c r="D300" s="143" t="s">
        <v>1096</v>
      </c>
      <c r="E300" s="135">
        <v>0</v>
      </c>
      <c r="F300" s="99">
        <f>'नमुना नंबर आठ '!S261/1000*'नमुना नंबर आठ '!T261</f>
        <v>390.03624535315981</v>
      </c>
      <c r="G300" s="136">
        <f t="shared" si="62"/>
        <v>390.03624535315981</v>
      </c>
      <c r="H300" s="135">
        <v>0</v>
      </c>
      <c r="I300" s="42">
        <v>0</v>
      </c>
      <c r="J300" s="135">
        <f t="shared" si="56"/>
        <v>0</v>
      </c>
      <c r="K300" s="135">
        <v>0</v>
      </c>
      <c r="L300" s="42">
        <v>0</v>
      </c>
      <c r="M300" s="135">
        <f t="shared" si="57"/>
        <v>0</v>
      </c>
      <c r="N300" s="135">
        <v>0</v>
      </c>
      <c r="O300" s="42">
        <v>0</v>
      </c>
      <c r="P300" s="135">
        <f t="shared" si="58"/>
        <v>0</v>
      </c>
      <c r="Q300" s="135">
        <f t="shared" si="59"/>
        <v>0</v>
      </c>
      <c r="R300" s="136">
        <f t="shared" si="63"/>
        <v>390.03624535315981</v>
      </c>
      <c r="S300" s="136">
        <f t="shared" si="60"/>
        <v>390.03624535315981</v>
      </c>
      <c r="T300" s="135">
        <v>0</v>
      </c>
      <c r="U300" s="136"/>
      <c r="V300" s="136">
        <f t="shared" si="61"/>
        <v>390.03624535315981</v>
      </c>
      <c r="W300" s="16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</row>
    <row r="301" spans="2:44" s="132" customFormat="1" ht="70.150000000000006" customHeight="1">
      <c r="B301" s="135">
        <v>256</v>
      </c>
      <c r="C301" s="33" t="s">
        <v>28</v>
      </c>
      <c r="D301" s="143" t="s">
        <v>474</v>
      </c>
      <c r="E301" s="135">
        <v>778</v>
      </c>
      <c r="F301" s="99">
        <f>'नमुना नंबर आठ '!S262/1000*'नमुना नंबर आठ '!T262</f>
        <v>389.06115473977695</v>
      </c>
      <c r="G301" s="136">
        <f t="shared" si="62"/>
        <v>1167.0611547397771</v>
      </c>
      <c r="H301" s="135">
        <v>60</v>
      </c>
      <c r="I301" s="42">
        <v>30</v>
      </c>
      <c r="J301" s="135">
        <f t="shared" si="56"/>
        <v>90</v>
      </c>
      <c r="K301" s="135">
        <v>60</v>
      </c>
      <c r="L301" s="42">
        <v>30</v>
      </c>
      <c r="M301" s="135">
        <f t="shared" si="57"/>
        <v>90</v>
      </c>
      <c r="N301" s="135">
        <v>3000</v>
      </c>
      <c r="O301" s="42">
        <v>1500</v>
      </c>
      <c r="P301" s="135">
        <f t="shared" si="58"/>
        <v>4500</v>
      </c>
      <c r="Q301" s="135">
        <f t="shared" si="59"/>
        <v>3898</v>
      </c>
      <c r="R301" s="136">
        <f t="shared" si="63"/>
        <v>1949.0611547397771</v>
      </c>
      <c r="S301" s="136">
        <f t="shared" si="60"/>
        <v>5847.0611547397766</v>
      </c>
      <c r="T301" s="135">
        <v>38</v>
      </c>
      <c r="U301" s="136"/>
      <c r="V301" s="136">
        <f t="shared" si="61"/>
        <v>5885.0611547397766</v>
      </c>
      <c r="W301" s="16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</row>
    <row r="302" spans="2:44" s="132" customFormat="1" ht="70.150000000000006" customHeight="1">
      <c r="B302" s="135">
        <v>257</v>
      </c>
      <c r="C302" s="33">
        <v>195</v>
      </c>
      <c r="D302" s="143" t="s">
        <v>533</v>
      </c>
      <c r="E302" s="135">
        <v>0</v>
      </c>
      <c r="F302" s="99">
        <f>'नमुना नंबर आठ '!S263/1000*'नमुना नंबर आठ '!T263</f>
        <v>243.3826171003717</v>
      </c>
      <c r="G302" s="136">
        <f t="shared" si="62"/>
        <v>243.3826171003717</v>
      </c>
      <c r="H302" s="135">
        <v>0</v>
      </c>
      <c r="I302" s="42">
        <v>20</v>
      </c>
      <c r="J302" s="135">
        <f t="shared" si="56"/>
        <v>20</v>
      </c>
      <c r="K302" s="135">
        <v>0</v>
      </c>
      <c r="L302" s="42">
        <v>20</v>
      </c>
      <c r="M302" s="135">
        <f t="shared" si="57"/>
        <v>20</v>
      </c>
      <c r="N302" s="135">
        <v>0</v>
      </c>
      <c r="O302" s="42">
        <v>750</v>
      </c>
      <c r="P302" s="135">
        <f t="shared" si="58"/>
        <v>750</v>
      </c>
      <c r="Q302" s="135">
        <f t="shared" si="59"/>
        <v>0</v>
      </c>
      <c r="R302" s="136">
        <f t="shared" si="63"/>
        <v>1033.3826171003716</v>
      </c>
      <c r="S302" s="136">
        <f t="shared" si="60"/>
        <v>1033.3826171003716</v>
      </c>
      <c r="T302" s="135">
        <v>0</v>
      </c>
      <c r="U302" s="136"/>
      <c r="V302" s="136">
        <f t="shared" si="61"/>
        <v>1033.3826171003716</v>
      </c>
      <c r="W302" s="16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</row>
    <row r="303" spans="2:44" s="132" customFormat="1" ht="70.150000000000006" customHeight="1">
      <c r="B303" s="135">
        <v>258</v>
      </c>
      <c r="C303" s="42" t="s">
        <v>109</v>
      </c>
      <c r="D303" s="143" t="s">
        <v>671</v>
      </c>
      <c r="E303" s="135">
        <v>0</v>
      </c>
      <c r="F303" s="99">
        <f>'नमुना नंबर आठ '!S264/1000*'नमुना नंबर आठ '!T264</f>
        <v>132.61232342007435</v>
      </c>
      <c r="G303" s="136">
        <f t="shared" si="62"/>
        <v>132.61232342007435</v>
      </c>
      <c r="H303" s="135">
        <v>0</v>
      </c>
      <c r="I303" s="42">
        <v>20</v>
      </c>
      <c r="J303" s="135">
        <f t="shared" ref="J303:J377" si="74">I303+H303</f>
        <v>20</v>
      </c>
      <c r="K303" s="135">
        <v>0</v>
      </c>
      <c r="L303" s="42">
        <v>20</v>
      </c>
      <c r="M303" s="135">
        <f t="shared" ref="M303:M377" si="75">L303+K303</f>
        <v>20</v>
      </c>
      <c r="N303" s="135">
        <v>0</v>
      </c>
      <c r="O303" s="42">
        <v>200</v>
      </c>
      <c r="P303" s="135">
        <f t="shared" ref="P303:P377" si="76">O303+N303</f>
        <v>200</v>
      </c>
      <c r="Q303" s="135">
        <f t="shared" ref="Q303:Q377" si="77">N303+K303+H303+E303</f>
        <v>0</v>
      </c>
      <c r="R303" s="136">
        <f t="shared" si="63"/>
        <v>372.61232342007435</v>
      </c>
      <c r="S303" s="136">
        <f t="shared" ref="S303:S377" si="78">G303+J303+M303+P303</f>
        <v>372.61232342007435</v>
      </c>
      <c r="T303" s="135">
        <v>0</v>
      </c>
      <c r="U303" s="136"/>
      <c r="V303" s="136">
        <f t="shared" ref="V303:V377" si="79">G303+J303+M303+P303+T303</f>
        <v>372.61232342007435</v>
      </c>
      <c r="W303" s="16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</row>
    <row r="304" spans="2:44" s="132" customFormat="1" ht="70.150000000000006" customHeight="1">
      <c r="B304" s="135">
        <v>259</v>
      </c>
      <c r="C304" s="33">
        <v>23</v>
      </c>
      <c r="D304" s="143" t="s">
        <v>455</v>
      </c>
      <c r="E304" s="135">
        <v>0</v>
      </c>
      <c r="F304" s="99">
        <f>'नमुना नंबर आठ '!S265/1000*'नमुना नंबर आठ '!T265</f>
        <v>83.866171003717483</v>
      </c>
      <c r="G304" s="136">
        <f t="shared" ref="G304:G378" si="80">F304+E304</f>
        <v>83.866171003717483</v>
      </c>
      <c r="H304" s="135">
        <v>0</v>
      </c>
      <c r="I304" s="42">
        <v>0</v>
      </c>
      <c r="J304" s="135">
        <f t="shared" si="74"/>
        <v>0</v>
      </c>
      <c r="K304" s="135">
        <v>0</v>
      </c>
      <c r="L304" s="42">
        <v>0</v>
      </c>
      <c r="M304" s="135">
        <f t="shared" si="75"/>
        <v>0</v>
      </c>
      <c r="N304" s="135">
        <v>0</v>
      </c>
      <c r="O304" s="42">
        <v>0</v>
      </c>
      <c r="P304" s="135">
        <f t="shared" si="76"/>
        <v>0</v>
      </c>
      <c r="Q304" s="135">
        <f t="shared" si="77"/>
        <v>0</v>
      </c>
      <c r="R304" s="136">
        <f t="shared" ref="R304:R378" si="81">F304+I304+L304+O304</f>
        <v>83.866171003717483</v>
      </c>
      <c r="S304" s="136">
        <f t="shared" si="78"/>
        <v>83.866171003717483</v>
      </c>
      <c r="T304" s="135">
        <v>0</v>
      </c>
      <c r="U304" s="136"/>
      <c r="V304" s="136">
        <f t="shared" si="79"/>
        <v>83.866171003717483</v>
      </c>
      <c r="W304" s="16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</row>
    <row r="305" spans="2:44" s="132" customFormat="1" ht="70.150000000000006" customHeight="1">
      <c r="B305" s="135">
        <v>260</v>
      </c>
      <c r="C305" s="33">
        <v>309</v>
      </c>
      <c r="D305" s="143" t="s">
        <v>609</v>
      </c>
      <c r="E305" s="135">
        <v>262</v>
      </c>
      <c r="F305" s="99">
        <f>'नमुना नंबर आठ '!S266/1000*'नमुना नंबर आठ '!T266</f>
        <v>262.10435687732343</v>
      </c>
      <c r="G305" s="136">
        <f t="shared" si="80"/>
        <v>524.10435687732343</v>
      </c>
      <c r="H305" s="135">
        <v>20</v>
      </c>
      <c r="I305" s="42">
        <v>20</v>
      </c>
      <c r="J305" s="135">
        <f t="shared" si="74"/>
        <v>40</v>
      </c>
      <c r="K305" s="135">
        <v>20</v>
      </c>
      <c r="L305" s="42">
        <v>20</v>
      </c>
      <c r="M305" s="135">
        <f t="shared" si="75"/>
        <v>40</v>
      </c>
      <c r="N305" s="135">
        <v>750</v>
      </c>
      <c r="O305" s="42">
        <v>750</v>
      </c>
      <c r="P305" s="135">
        <f t="shared" si="76"/>
        <v>1500</v>
      </c>
      <c r="Q305" s="135">
        <f t="shared" si="77"/>
        <v>1052</v>
      </c>
      <c r="R305" s="136">
        <f t="shared" si="81"/>
        <v>1052.1043568773234</v>
      </c>
      <c r="S305" s="136">
        <f t="shared" si="78"/>
        <v>2104.1043568773234</v>
      </c>
      <c r="T305" s="135">
        <v>13</v>
      </c>
      <c r="U305" s="136"/>
      <c r="V305" s="136">
        <f t="shared" si="79"/>
        <v>2117.1043568773234</v>
      </c>
      <c r="W305" s="16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</row>
    <row r="306" spans="2:44" s="132" customFormat="1" ht="70.150000000000006" customHeight="1">
      <c r="B306" s="333" t="s">
        <v>1399</v>
      </c>
      <c r="C306" s="334"/>
      <c r="D306" s="335"/>
      <c r="E306" s="135">
        <f t="shared" ref="E306:T306" si="82">SUM(E300:E305)</f>
        <v>1040</v>
      </c>
      <c r="F306" s="99">
        <f t="shared" si="82"/>
        <v>1501.0628684944238</v>
      </c>
      <c r="G306" s="136">
        <f t="shared" si="82"/>
        <v>2541.0628684944236</v>
      </c>
      <c r="H306" s="135">
        <f t="shared" si="82"/>
        <v>80</v>
      </c>
      <c r="I306" s="42">
        <f t="shared" si="82"/>
        <v>90</v>
      </c>
      <c r="J306" s="135">
        <f t="shared" si="82"/>
        <v>170</v>
      </c>
      <c r="K306" s="135">
        <f t="shared" si="82"/>
        <v>80</v>
      </c>
      <c r="L306" s="42">
        <f t="shared" si="82"/>
        <v>90</v>
      </c>
      <c r="M306" s="135">
        <f t="shared" si="82"/>
        <v>170</v>
      </c>
      <c r="N306" s="135">
        <f t="shared" si="82"/>
        <v>3750</v>
      </c>
      <c r="O306" s="42">
        <f t="shared" si="82"/>
        <v>3200</v>
      </c>
      <c r="P306" s="135">
        <f t="shared" si="82"/>
        <v>6950</v>
      </c>
      <c r="Q306" s="135">
        <f t="shared" si="82"/>
        <v>4950</v>
      </c>
      <c r="R306" s="136">
        <f t="shared" si="82"/>
        <v>4881.062868494424</v>
      </c>
      <c r="S306" s="136">
        <f t="shared" si="82"/>
        <v>9831.0628684944222</v>
      </c>
      <c r="T306" s="135">
        <f t="shared" si="82"/>
        <v>51</v>
      </c>
      <c r="U306" s="136"/>
      <c r="V306" s="136">
        <f>SUM(V300:V305)</f>
        <v>9882.0628684944222</v>
      </c>
      <c r="W306" s="16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</row>
    <row r="307" spans="2:44" s="132" customFormat="1" ht="70.150000000000006" customHeight="1">
      <c r="B307" s="135">
        <v>261</v>
      </c>
      <c r="C307" s="33">
        <v>200</v>
      </c>
      <c r="D307" s="143" t="s">
        <v>536</v>
      </c>
      <c r="E307" s="135">
        <v>0</v>
      </c>
      <c r="F307" s="99">
        <f>'नमुना नंबर आठ '!S267/1000*'नमुना नंबर आठ '!T267</f>
        <v>212.95978996282525</v>
      </c>
      <c r="G307" s="136">
        <f t="shared" si="80"/>
        <v>212.95978996282525</v>
      </c>
      <c r="H307" s="135">
        <v>0</v>
      </c>
      <c r="I307" s="42">
        <v>20</v>
      </c>
      <c r="J307" s="135">
        <f t="shared" si="74"/>
        <v>20</v>
      </c>
      <c r="K307" s="135">
        <v>0</v>
      </c>
      <c r="L307" s="42">
        <v>20</v>
      </c>
      <c r="M307" s="135">
        <f t="shared" si="75"/>
        <v>20</v>
      </c>
      <c r="N307" s="135">
        <v>0</v>
      </c>
      <c r="O307" s="42">
        <v>0</v>
      </c>
      <c r="P307" s="135">
        <f t="shared" si="76"/>
        <v>0</v>
      </c>
      <c r="Q307" s="135">
        <f t="shared" si="77"/>
        <v>0</v>
      </c>
      <c r="R307" s="136">
        <f t="shared" si="81"/>
        <v>252.95978996282525</v>
      </c>
      <c r="S307" s="136">
        <f t="shared" si="78"/>
        <v>252.95978996282525</v>
      </c>
      <c r="T307" s="135">
        <v>0</v>
      </c>
      <c r="U307" s="136"/>
      <c r="V307" s="136">
        <f t="shared" si="79"/>
        <v>252.95978996282525</v>
      </c>
      <c r="W307" s="16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</row>
    <row r="308" spans="2:44" s="132" customFormat="1" ht="70.150000000000006" customHeight="1">
      <c r="B308" s="135">
        <v>262</v>
      </c>
      <c r="C308" s="33">
        <v>279</v>
      </c>
      <c r="D308" s="143" t="s">
        <v>593</v>
      </c>
      <c r="E308" s="135">
        <v>0</v>
      </c>
      <c r="F308" s="99">
        <f>'नमुना नंबर आठ '!S268/1000*'नमुना नंबर आठ '!T268</f>
        <v>393.15653531598514</v>
      </c>
      <c r="G308" s="136">
        <f t="shared" si="80"/>
        <v>393.15653531598514</v>
      </c>
      <c r="H308" s="135">
        <v>0</v>
      </c>
      <c r="I308" s="42">
        <v>0</v>
      </c>
      <c r="J308" s="135">
        <f t="shared" si="74"/>
        <v>0</v>
      </c>
      <c r="K308" s="135">
        <v>0</v>
      </c>
      <c r="L308" s="42">
        <v>0</v>
      </c>
      <c r="M308" s="135">
        <f t="shared" si="75"/>
        <v>0</v>
      </c>
      <c r="N308" s="135">
        <v>0</v>
      </c>
      <c r="O308" s="42">
        <v>0</v>
      </c>
      <c r="P308" s="135">
        <f t="shared" si="76"/>
        <v>0</v>
      </c>
      <c r="Q308" s="135">
        <f t="shared" si="77"/>
        <v>0</v>
      </c>
      <c r="R308" s="136">
        <f t="shared" si="81"/>
        <v>393.15653531598514</v>
      </c>
      <c r="S308" s="136">
        <f t="shared" si="78"/>
        <v>393.15653531598514</v>
      </c>
      <c r="T308" s="135">
        <v>0</v>
      </c>
      <c r="U308" s="136"/>
      <c r="V308" s="136">
        <f t="shared" si="79"/>
        <v>393.15653531598514</v>
      </c>
      <c r="W308" s="16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</row>
    <row r="309" spans="2:44" s="132" customFormat="1" ht="70.150000000000006" customHeight="1">
      <c r="B309" s="135">
        <v>263</v>
      </c>
      <c r="C309" s="33" t="s">
        <v>1004</v>
      </c>
      <c r="D309" s="143" t="s">
        <v>1369</v>
      </c>
      <c r="E309" s="135">
        <v>0</v>
      </c>
      <c r="F309" s="99">
        <f>'नमुना नंबर आठ '!S269/1000*'नमुना नंबर आठ '!T269</f>
        <v>327.63044609665428</v>
      </c>
      <c r="G309" s="136">
        <f t="shared" si="80"/>
        <v>327.63044609665428</v>
      </c>
      <c r="H309" s="135">
        <v>0</v>
      </c>
      <c r="I309" s="42">
        <v>20</v>
      </c>
      <c r="J309" s="135">
        <f t="shared" si="74"/>
        <v>20</v>
      </c>
      <c r="K309" s="135">
        <v>0</v>
      </c>
      <c r="L309" s="42">
        <v>20</v>
      </c>
      <c r="M309" s="135">
        <f t="shared" si="75"/>
        <v>20</v>
      </c>
      <c r="N309" s="135">
        <v>0</v>
      </c>
      <c r="O309" s="42">
        <v>200</v>
      </c>
      <c r="P309" s="135">
        <f t="shared" si="76"/>
        <v>200</v>
      </c>
      <c r="Q309" s="135">
        <f t="shared" si="77"/>
        <v>0</v>
      </c>
      <c r="R309" s="136">
        <f t="shared" si="81"/>
        <v>567.63044609665428</v>
      </c>
      <c r="S309" s="136">
        <f t="shared" si="78"/>
        <v>567.63044609665428</v>
      </c>
      <c r="T309" s="135">
        <v>0</v>
      </c>
      <c r="U309" s="136"/>
      <c r="V309" s="136">
        <f t="shared" si="79"/>
        <v>567.63044609665428</v>
      </c>
      <c r="W309" s="16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</row>
    <row r="310" spans="2:44" s="132" customFormat="1" ht="70.150000000000006" customHeight="1">
      <c r="B310" s="135">
        <v>264</v>
      </c>
      <c r="C310" s="42" t="s">
        <v>845</v>
      </c>
      <c r="D310" s="143" t="s">
        <v>1346</v>
      </c>
      <c r="E310" s="135">
        <v>0</v>
      </c>
      <c r="F310" s="99">
        <f>'नमुना नंबर आठ '!S270/1000*'नमुना नंबर आठ '!T270</f>
        <v>1072.5996747211896</v>
      </c>
      <c r="G310" s="136">
        <f t="shared" si="80"/>
        <v>1072.5996747211896</v>
      </c>
      <c r="H310" s="135">
        <v>0</v>
      </c>
      <c r="I310" s="42">
        <v>0</v>
      </c>
      <c r="J310" s="135">
        <f t="shared" si="74"/>
        <v>0</v>
      </c>
      <c r="K310" s="135">
        <v>0</v>
      </c>
      <c r="L310" s="42">
        <v>0</v>
      </c>
      <c r="M310" s="135">
        <f t="shared" si="75"/>
        <v>0</v>
      </c>
      <c r="N310" s="135">
        <v>0</v>
      </c>
      <c r="O310" s="42">
        <v>0</v>
      </c>
      <c r="P310" s="135">
        <f t="shared" si="76"/>
        <v>0</v>
      </c>
      <c r="Q310" s="135">
        <f t="shared" si="77"/>
        <v>0</v>
      </c>
      <c r="R310" s="136">
        <f t="shared" si="81"/>
        <v>1072.5996747211896</v>
      </c>
      <c r="S310" s="136">
        <f t="shared" si="78"/>
        <v>1072.5996747211896</v>
      </c>
      <c r="T310" s="135">
        <v>0</v>
      </c>
      <c r="U310" s="136"/>
      <c r="V310" s="136">
        <f t="shared" si="79"/>
        <v>1072.5996747211896</v>
      </c>
      <c r="W310" s="16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</row>
    <row r="311" spans="2:44" s="132" customFormat="1" ht="70.150000000000006" customHeight="1">
      <c r="B311" s="135">
        <v>265</v>
      </c>
      <c r="C311" s="33">
        <v>253</v>
      </c>
      <c r="D311" s="143" t="s">
        <v>576</v>
      </c>
      <c r="E311" s="135">
        <v>0</v>
      </c>
      <c r="F311" s="99">
        <f>'नमुना नंबर आठ '!S271/1000*'नमुना नंबर आठ '!T271</f>
        <v>414.99856505576207</v>
      </c>
      <c r="G311" s="136">
        <f t="shared" si="80"/>
        <v>414.99856505576207</v>
      </c>
      <c r="H311" s="135">
        <v>0</v>
      </c>
      <c r="I311" s="42">
        <v>30</v>
      </c>
      <c r="J311" s="135">
        <f t="shared" si="74"/>
        <v>30</v>
      </c>
      <c r="K311" s="135">
        <v>0</v>
      </c>
      <c r="L311" s="42">
        <v>30</v>
      </c>
      <c r="M311" s="135">
        <f t="shared" si="75"/>
        <v>30</v>
      </c>
      <c r="N311" s="135">
        <v>0</v>
      </c>
      <c r="O311" s="42">
        <v>1500</v>
      </c>
      <c r="P311" s="135">
        <f t="shared" si="76"/>
        <v>1500</v>
      </c>
      <c r="Q311" s="135">
        <f t="shared" si="77"/>
        <v>0</v>
      </c>
      <c r="R311" s="136">
        <f t="shared" si="81"/>
        <v>1974.9985650557621</v>
      </c>
      <c r="S311" s="136">
        <f t="shared" si="78"/>
        <v>1974.9985650557621</v>
      </c>
      <c r="T311" s="135">
        <v>0</v>
      </c>
      <c r="U311" s="136"/>
      <c r="V311" s="136">
        <f t="shared" si="79"/>
        <v>1974.9985650557621</v>
      </c>
      <c r="W311" s="16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</row>
    <row r="312" spans="2:44" s="132" customFormat="1" ht="70.150000000000006" customHeight="1">
      <c r="B312" s="135">
        <v>266</v>
      </c>
      <c r="C312" s="57">
        <v>90</v>
      </c>
      <c r="D312" s="142" t="s">
        <v>473</v>
      </c>
      <c r="E312" s="135">
        <v>0</v>
      </c>
      <c r="F312" s="159">
        <f>'नमुना नंबर आठ '!S272/1000*'नमुना नंबर आठ '!T272</f>
        <v>363.12374442379178</v>
      </c>
      <c r="G312" s="136">
        <f t="shared" si="80"/>
        <v>363.12374442379178</v>
      </c>
      <c r="H312" s="135">
        <v>0</v>
      </c>
      <c r="I312" s="42">
        <v>20</v>
      </c>
      <c r="J312" s="135">
        <f t="shared" si="74"/>
        <v>20</v>
      </c>
      <c r="K312" s="135">
        <v>0</v>
      </c>
      <c r="L312" s="42">
        <v>20</v>
      </c>
      <c r="M312" s="135">
        <f t="shared" si="75"/>
        <v>20</v>
      </c>
      <c r="N312" s="135">
        <v>0</v>
      </c>
      <c r="O312" s="42">
        <v>750</v>
      </c>
      <c r="P312" s="135">
        <f t="shared" si="76"/>
        <v>750</v>
      </c>
      <c r="Q312" s="135">
        <f t="shared" si="77"/>
        <v>0</v>
      </c>
      <c r="R312" s="136">
        <f t="shared" si="81"/>
        <v>1153.1237444237918</v>
      </c>
      <c r="S312" s="136">
        <f t="shared" si="78"/>
        <v>1153.1237444237918</v>
      </c>
      <c r="T312" s="135">
        <v>0</v>
      </c>
      <c r="U312" s="136"/>
      <c r="V312" s="136">
        <f t="shared" si="79"/>
        <v>1153.1237444237918</v>
      </c>
      <c r="W312" s="16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</row>
    <row r="313" spans="2:44" s="132" customFormat="1" ht="70.150000000000006" customHeight="1">
      <c r="B313" s="333" t="s">
        <v>1399</v>
      </c>
      <c r="C313" s="334"/>
      <c r="D313" s="335"/>
      <c r="E313" s="135">
        <f t="shared" ref="E313:T313" si="83">SUM(E307:E312)</f>
        <v>0</v>
      </c>
      <c r="F313" s="159">
        <f t="shared" si="83"/>
        <v>2784.468755576208</v>
      </c>
      <c r="G313" s="136">
        <f t="shared" si="83"/>
        <v>2784.468755576208</v>
      </c>
      <c r="H313" s="135">
        <f t="shared" si="83"/>
        <v>0</v>
      </c>
      <c r="I313" s="42">
        <f t="shared" si="83"/>
        <v>90</v>
      </c>
      <c r="J313" s="135">
        <f t="shared" si="83"/>
        <v>90</v>
      </c>
      <c r="K313" s="135">
        <f t="shared" si="83"/>
        <v>0</v>
      </c>
      <c r="L313" s="42">
        <f t="shared" si="83"/>
        <v>90</v>
      </c>
      <c r="M313" s="135">
        <f t="shared" si="83"/>
        <v>90</v>
      </c>
      <c r="N313" s="135">
        <f t="shared" si="83"/>
        <v>0</v>
      </c>
      <c r="O313" s="42">
        <f t="shared" si="83"/>
        <v>2450</v>
      </c>
      <c r="P313" s="135">
        <f t="shared" si="83"/>
        <v>2450</v>
      </c>
      <c r="Q313" s="135">
        <f t="shared" si="83"/>
        <v>0</v>
      </c>
      <c r="R313" s="136">
        <f t="shared" si="83"/>
        <v>5414.4687555762084</v>
      </c>
      <c r="S313" s="136">
        <f t="shared" si="83"/>
        <v>5414.4687555762084</v>
      </c>
      <c r="T313" s="135">
        <f t="shared" si="83"/>
        <v>0</v>
      </c>
      <c r="U313" s="136"/>
      <c r="V313" s="136">
        <f>SUM(V307:V312)</f>
        <v>5414.4687555762084</v>
      </c>
      <c r="W313" s="16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</row>
    <row r="314" spans="2:44" s="132" customFormat="1" ht="70.150000000000006" customHeight="1">
      <c r="B314" s="135">
        <v>267</v>
      </c>
      <c r="C314" s="33">
        <v>165</v>
      </c>
      <c r="D314" s="143" t="s">
        <v>1257</v>
      </c>
      <c r="E314" s="135">
        <v>0</v>
      </c>
      <c r="F314" s="99">
        <f>'नमुना नंबर आठ '!S273/1000*'नमुना नंबर आठ '!T273</f>
        <v>224.43791821561339</v>
      </c>
      <c r="G314" s="136">
        <f t="shared" si="80"/>
        <v>224.43791821561339</v>
      </c>
      <c r="H314" s="135">
        <v>0</v>
      </c>
      <c r="I314" s="42">
        <v>30</v>
      </c>
      <c r="J314" s="135">
        <f t="shared" si="74"/>
        <v>30</v>
      </c>
      <c r="K314" s="135">
        <v>0</v>
      </c>
      <c r="L314" s="42">
        <v>30</v>
      </c>
      <c r="M314" s="135">
        <f t="shared" si="75"/>
        <v>30</v>
      </c>
      <c r="N314" s="135">
        <v>0</v>
      </c>
      <c r="O314" s="42">
        <v>750</v>
      </c>
      <c r="P314" s="135">
        <f t="shared" si="76"/>
        <v>750</v>
      </c>
      <c r="Q314" s="135">
        <f t="shared" si="77"/>
        <v>0</v>
      </c>
      <c r="R314" s="136">
        <f t="shared" si="81"/>
        <v>1034.4379182156135</v>
      </c>
      <c r="S314" s="136">
        <f t="shared" si="78"/>
        <v>1034.4379182156135</v>
      </c>
      <c r="T314" s="135">
        <v>0</v>
      </c>
      <c r="U314" s="136"/>
      <c r="V314" s="136">
        <f t="shared" si="79"/>
        <v>1034.4379182156135</v>
      </c>
      <c r="W314" s="16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</row>
    <row r="315" spans="2:44" s="132" customFormat="1" ht="70.150000000000006" customHeight="1">
      <c r="B315" s="135">
        <v>268</v>
      </c>
      <c r="C315" s="33">
        <v>540</v>
      </c>
      <c r="D315" s="143" t="s">
        <v>764</v>
      </c>
      <c r="E315" s="135">
        <v>0</v>
      </c>
      <c r="F315" s="99">
        <f>'नमुना नंबर आठ '!S274/1000*'नमुना नंबर आठ '!T274</f>
        <v>731.31796003717477</v>
      </c>
      <c r="G315" s="136">
        <f t="shared" si="80"/>
        <v>731.31796003717477</v>
      </c>
      <c r="H315" s="135">
        <v>0</v>
      </c>
      <c r="I315" s="42">
        <v>30</v>
      </c>
      <c r="J315" s="135">
        <f t="shared" si="74"/>
        <v>30</v>
      </c>
      <c r="K315" s="135">
        <v>0</v>
      </c>
      <c r="L315" s="42">
        <v>30</v>
      </c>
      <c r="M315" s="135">
        <f t="shared" si="75"/>
        <v>30</v>
      </c>
      <c r="N315" s="135">
        <v>0</v>
      </c>
      <c r="O315" s="42">
        <v>200</v>
      </c>
      <c r="P315" s="135">
        <f t="shared" si="76"/>
        <v>200</v>
      </c>
      <c r="Q315" s="135">
        <f t="shared" si="77"/>
        <v>0</v>
      </c>
      <c r="R315" s="136">
        <f t="shared" si="81"/>
        <v>991.31796003717477</v>
      </c>
      <c r="S315" s="136">
        <f t="shared" si="78"/>
        <v>991.31796003717477</v>
      </c>
      <c r="T315" s="135">
        <v>0</v>
      </c>
      <c r="U315" s="136"/>
      <c r="V315" s="136">
        <f t="shared" si="79"/>
        <v>991.31796003717477</v>
      </c>
      <c r="W315" s="16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</row>
    <row r="316" spans="2:44" s="132" customFormat="1" ht="70.150000000000006" customHeight="1">
      <c r="B316" s="135">
        <v>269</v>
      </c>
      <c r="C316" s="33" t="s">
        <v>17</v>
      </c>
      <c r="D316" s="143" t="s">
        <v>918</v>
      </c>
      <c r="E316" s="135">
        <v>415</v>
      </c>
      <c r="F316" s="99">
        <f>'नमुना नंबर आठ '!S275/1000*'नमुना नंबर आठ '!T275</f>
        <v>414.73854089219333</v>
      </c>
      <c r="G316" s="136">
        <f t="shared" si="80"/>
        <v>829.73854089219333</v>
      </c>
      <c r="H316" s="135">
        <v>30</v>
      </c>
      <c r="I316" s="42">
        <v>30</v>
      </c>
      <c r="J316" s="135">
        <f t="shared" si="74"/>
        <v>60</v>
      </c>
      <c r="K316" s="135">
        <v>30</v>
      </c>
      <c r="L316" s="42">
        <v>30</v>
      </c>
      <c r="M316" s="135">
        <f t="shared" si="75"/>
        <v>60</v>
      </c>
      <c r="N316" s="135">
        <v>0</v>
      </c>
      <c r="O316" s="42">
        <v>0</v>
      </c>
      <c r="P316" s="135">
        <f t="shared" si="76"/>
        <v>0</v>
      </c>
      <c r="Q316" s="135">
        <f t="shared" si="77"/>
        <v>475</v>
      </c>
      <c r="R316" s="136">
        <f t="shared" si="81"/>
        <v>474.73854089219333</v>
      </c>
      <c r="S316" s="136">
        <f t="shared" si="78"/>
        <v>949.73854089219333</v>
      </c>
      <c r="T316" s="135">
        <v>20</v>
      </c>
      <c r="U316" s="136"/>
      <c r="V316" s="136">
        <f t="shared" si="79"/>
        <v>969.73854089219333</v>
      </c>
      <c r="W316" s="16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</row>
    <row r="317" spans="2:44" s="132" customFormat="1" ht="70.150000000000006" customHeight="1">
      <c r="B317" s="135">
        <v>270</v>
      </c>
      <c r="C317" s="33" t="s">
        <v>1330</v>
      </c>
      <c r="D317" s="143" t="s">
        <v>607</v>
      </c>
      <c r="E317" s="135">
        <v>0</v>
      </c>
      <c r="F317" s="99">
        <f>'नमुना नंबर आठ '!S276/1000*'नमुना नंबर आठ '!T276</f>
        <v>262.10435687732343</v>
      </c>
      <c r="G317" s="136">
        <f t="shared" si="80"/>
        <v>262.10435687732343</v>
      </c>
      <c r="H317" s="135">
        <v>0</v>
      </c>
      <c r="I317" s="42">
        <v>20</v>
      </c>
      <c r="J317" s="135">
        <f t="shared" si="74"/>
        <v>20</v>
      </c>
      <c r="K317" s="135">
        <v>0</v>
      </c>
      <c r="L317" s="42">
        <v>20</v>
      </c>
      <c r="M317" s="135">
        <f t="shared" si="75"/>
        <v>20</v>
      </c>
      <c r="N317" s="135">
        <v>0</v>
      </c>
      <c r="O317" s="42">
        <v>750</v>
      </c>
      <c r="P317" s="135">
        <f t="shared" si="76"/>
        <v>750</v>
      </c>
      <c r="Q317" s="135">
        <f t="shared" si="77"/>
        <v>0</v>
      </c>
      <c r="R317" s="136">
        <f t="shared" si="81"/>
        <v>1052.1043568773234</v>
      </c>
      <c r="S317" s="136">
        <f t="shared" si="78"/>
        <v>1052.1043568773234</v>
      </c>
      <c r="T317" s="135">
        <v>0</v>
      </c>
      <c r="U317" s="136"/>
      <c r="V317" s="136">
        <f t="shared" si="79"/>
        <v>1052.1043568773234</v>
      </c>
      <c r="W317" s="16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</row>
    <row r="318" spans="2:44" s="132" customFormat="1" ht="70.150000000000006" customHeight="1">
      <c r="B318" s="135">
        <v>271</v>
      </c>
      <c r="C318" s="33">
        <v>471</v>
      </c>
      <c r="D318" s="143" t="s">
        <v>720</v>
      </c>
      <c r="E318" s="135">
        <v>0</v>
      </c>
      <c r="F318" s="99">
        <f>'नमुना नंबर आठ '!S277/1000*'नमुना नंबर आठ '!T277</f>
        <v>454.52223791821569</v>
      </c>
      <c r="G318" s="136">
        <f t="shared" si="80"/>
        <v>454.52223791821569</v>
      </c>
      <c r="H318" s="135">
        <v>0</v>
      </c>
      <c r="I318" s="42">
        <v>30</v>
      </c>
      <c r="J318" s="135">
        <f t="shared" si="74"/>
        <v>30</v>
      </c>
      <c r="K318" s="135">
        <v>0</v>
      </c>
      <c r="L318" s="42">
        <v>30</v>
      </c>
      <c r="M318" s="135">
        <f t="shared" si="75"/>
        <v>30</v>
      </c>
      <c r="N318" s="135">
        <v>0</v>
      </c>
      <c r="O318" s="42">
        <v>200</v>
      </c>
      <c r="P318" s="135">
        <f t="shared" si="76"/>
        <v>200</v>
      </c>
      <c r="Q318" s="135">
        <f t="shared" si="77"/>
        <v>0</v>
      </c>
      <c r="R318" s="136">
        <f t="shared" si="81"/>
        <v>714.52223791821575</v>
      </c>
      <c r="S318" s="136">
        <f t="shared" si="78"/>
        <v>714.52223791821575</v>
      </c>
      <c r="T318" s="135">
        <v>0</v>
      </c>
      <c r="U318" s="136"/>
      <c r="V318" s="136">
        <f t="shared" si="79"/>
        <v>714.52223791821575</v>
      </c>
      <c r="W318" s="16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</row>
    <row r="319" spans="2:44" s="132" customFormat="1" ht="70.150000000000006" customHeight="1">
      <c r="B319" s="135">
        <v>272</v>
      </c>
      <c r="C319" s="33">
        <v>312</v>
      </c>
      <c r="D319" s="143" t="s">
        <v>612</v>
      </c>
      <c r="E319" s="135">
        <v>0</v>
      </c>
      <c r="F319" s="99">
        <f>'नमुना नंबर आठ '!S278/1000*'नमुना नंबर आठ '!T278</f>
        <v>936.08698884758348</v>
      </c>
      <c r="G319" s="136">
        <f t="shared" si="80"/>
        <v>936.08698884758348</v>
      </c>
      <c r="H319" s="135">
        <v>0</v>
      </c>
      <c r="I319" s="42">
        <v>0</v>
      </c>
      <c r="J319" s="135">
        <f t="shared" si="74"/>
        <v>0</v>
      </c>
      <c r="K319" s="135">
        <v>0</v>
      </c>
      <c r="L319" s="42">
        <v>0</v>
      </c>
      <c r="M319" s="135">
        <f t="shared" si="75"/>
        <v>0</v>
      </c>
      <c r="N319" s="135">
        <v>0</v>
      </c>
      <c r="O319" s="42">
        <v>0</v>
      </c>
      <c r="P319" s="135">
        <f t="shared" si="76"/>
        <v>0</v>
      </c>
      <c r="Q319" s="135">
        <f t="shared" si="77"/>
        <v>0</v>
      </c>
      <c r="R319" s="136">
        <f t="shared" si="81"/>
        <v>936.08698884758348</v>
      </c>
      <c r="S319" s="136">
        <f t="shared" si="78"/>
        <v>936.08698884758348</v>
      </c>
      <c r="T319" s="135">
        <v>0</v>
      </c>
      <c r="U319" s="136"/>
      <c r="V319" s="136">
        <f t="shared" si="79"/>
        <v>936.08698884758348</v>
      </c>
      <c r="W319" s="16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</row>
    <row r="320" spans="2:44" s="132" customFormat="1" ht="70.150000000000006" customHeight="1">
      <c r="B320" s="333" t="s">
        <v>1399</v>
      </c>
      <c r="C320" s="334"/>
      <c r="D320" s="335"/>
      <c r="E320" s="135">
        <f t="shared" ref="E320:T320" si="84">SUM(E314:E319)</f>
        <v>415</v>
      </c>
      <c r="F320" s="99">
        <f t="shared" si="84"/>
        <v>3023.2080027881043</v>
      </c>
      <c r="G320" s="136">
        <f t="shared" si="84"/>
        <v>3438.2080027881043</v>
      </c>
      <c r="H320" s="135">
        <f t="shared" si="84"/>
        <v>30</v>
      </c>
      <c r="I320" s="42">
        <f t="shared" si="84"/>
        <v>140</v>
      </c>
      <c r="J320" s="135">
        <f t="shared" si="84"/>
        <v>170</v>
      </c>
      <c r="K320" s="135">
        <f t="shared" si="84"/>
        <v>30</v>
      </c>
      <c r="L320" s="42">
        <f t="shared" si="84"/>
        <v>140</v>
      </c>
      <c r="M320" s="135">
        <f t="shared" si="84"/>
        <v>170</v>
      </c>
      <c r="N320" s="135">
        <f t="shared" si="84"/>
        <v>0</v>
      </c>
      <c r="O320" s="42">
        <f t="shared" si="84"/>
        <v>1900</v>
      </c>
      <c r="P320" s="135">
        <f t="shared" si="84"/>
        <v>1900</v>
      </c>
      <c r="Q320" s="135">
        <f t="shared" si="84"/>
        <v>475</v>
      </c>
      <c r="R320" s="136">
        <f t="shared" si="84"/>
        <v>5203.2080027881047</v>
      </c>
      <c r="S320" s="136">
        <f t="shared" si="84"/>
        <v>5678.2080027881047</v>
      </c>
      <c r="T320" s="135">
        <f t="shared" si="84"/>
        <v>20</v>
      </c>
      <c r="U320" s="136"/>
      <c r="V320" s="136">
        <f>SUM(V314:V319)</f>
        <v>5698.2080027881047</v>
      </c>
      <c r="W320" s="16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</row>
    <row r="321" spans="2:44" s="132" customFormat="1" ht="70.150000000000006" customHeight="1">
      <c r="B321" s="135">
        <v>273</v>
      </c>
      <c r="C321" s="33" t="s">
        <v>1159</v>
      </c>
      <c r="D321" s="143" t="s">
        <v>1160</v>
      </c>
      <c r="E321" s="135">
        <v>0</v>
      </c>
      <c r="F321" s="99">
        <f>'नमुना नंबर आठ '!S279/1000*'नमुना नंबर आठ '!T279</f>
        <v>312.02899628252783</v>
      </c>
      <c r="G321" s="136">
        <f t="shared" si="80"/>
        <v>312.02899628252783</v>
      </c>
      <c r="H321" s="135">
        <v>0</v>
      </c>
      <c r="I321" s="42">
        <v>30</v>
      </c>
      <c r="J321" s="135">
        <f t="shared" si="74"/>
        <v>30</v>
      </c>
      <c r="K321" s="135">
        <v>0</v>
      </c>
      <c r="L321" s="42">
        <v>30</v>
      </c>
      <c r="M321" s="135">
        <f t="shared" si="75"/>
        <v>30</v>
      </c>
      <c r="N321" s="135">
        <v>0</v>
      </c>
      <c r="O321" s="42">
        <v>200</v>
      </c>
      <c r="P321" s="135">
        <f t="shared" si="76"/>
        <v>200</v>
      </c>
      <c r="Q321" s="135">
        <f t="shared" si="77"/>
        <v>0</v>
      </c>
      <c r="R321" s="136">
        <f t="shared" si="81"/>
        <v>572.02899628252783</v>
      </c>
      <c r="S321" s="136">
        <f t="shared" si="78"/>
        <v>572.02899628252783</v>
      </c>
      <c r="T321" s="135">
        <v>0</v>
      </c>
      <c r="U321" s="136"/>
      <c r="V321" s="136">
        <f t="shared" si="79"/>
        <v>572.02899628252783</v>
      </c>
      <c r="W321" s="16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</row>
    <row r="322" spans="2:44" s="132" customFormat="1" ht="70.150000000000006" customHeight="1">
      <c r="B322" s="135">
        <v>274</v>
      </c>
      <c r="C322" s="42" t="s">
        <v>1310</v>
      </c>
      <c r="D322" s="143" t="s">
        <v>1311</v>
      </c>
      <c r="E322" s="135">
        <v>0</v>
      </c>
      <c r="F322" s="99">
        <f>'नमुना नंबर आठ '!S280/1000*'नमुना नंबर आठ '!T280</f>
        <v>138.8709618959108</v>
      </c>
      <c r="G322" s="136">
        <f t="shared" si="80"/>
        <v>138.8709618959108</v>
      </c>
      <c r="H322" s="135">
        <v>0</v>
      </c>
      <c r="I322" s="42">
        <v>30</v>
      </c>
      <c r="J322" s="135">
        <f t="shared" si="74"/>
        <v>30</v>
      </c>
      <c r="K322" s="135">
        <v>0</v>
      </c>
      <c r="L322" s="42">
        <v>30</v>
      </c>
      <c r="M322" s="135">
        <f t="shared" si="75"/>
        <v>30</v>
      </c>
      <c r="N322" s="135">
        <v>0</v>
      </c>
      <c r="O322" s="42">
        <v>200</v>
      </c>
      <c r="P322" s="135">
        <f t="shared" si="76"/>
        <v>200</v>
      </c>
      <c r="Q322" s="135">
        <f t="shared" si="77"/>
        <v>0</v>
      </c>
      <c r="R322" s="136">
        <f t="shared" si="81"/>
        <v>398.8709618959108</v>
      </c>
      <c r="S322" s="136">
        <f t="shared" si="78"/>
        <v>398.8709618959108</v>
      </c>
      <c r="T322" s="135">
        <v>0</v>
      </c>
      <c r="U322" s="136"/>
      <c r="V322" s="136">
        <f t="shared" si="79"/>
        <v>398.8709618959108</v>
      </c>
      <c r="W322" s="16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</row>
    <row r="323" spans="2:44" s="132" customFormat="1" ht="70.150000000000006" customHeight="1">
      <c r="B323" s="135">
        <v>275</v>
      </c>
      <c r="C323" s="33">
        <v>591</v>
      </c>
      <c r="D323" s="143" t="s">
        <v>1353</v>
      </c>
      <c r="E323" s="135">
        <v>0</v>
      </c>
      <c r="F323" s="99">
        <f>'नमुना नंबर आठ '!S281/1000*'नमुना नंबर आठ '!T281</f>
        <v>336.65687732342013</v>
      </c>
      <c r="G323" s="136">
        <f t="shared" si="80"/>
        <v>336.65687732342013</v>
      </c>
      <c r="H323" s="135">
        <v>0</v>
      </c>
      <c r="I323" s="42">
        <v>0</v>
      </c>
      <c r="J323" s="135">
        <f t="shared" si="74"/>
        <v>0</v>
      </c>
      <c r="K323" s="135">
        <v>0</v>
      </c>
      <c r="L323" s="42">
        <v>0</v>
      </c>
      <c r="M323" s="135">
        <f t="shared" si="75"/>
        <v>0</v>
      </c>
      <c r="N323" s="135">
        <v>0</v>
      </c>
      <c r="O323" s="42">
        <v>0</v>
      </c>
      <c r="P323" s="135">
        <f t="shared" si="76"/>
        <v>0</v>
      </c>
      <c r="Q323" s="135">
        <f t="shared" si="77"/>
        <v>0</v>
      </c>
      <c r="R323" s="136">
        <f t="shared" si="81"/>
        <v>336.65687732342013</v>
      </c>
      <c r="S323" s="136">
        <f t="shared" si="78"/>
        <v>336.65687732342013</v>
      </c>
      <c r="T323" s="135">
        <v>0</v>
      </c>
      <c r="U323" s="136"/>
      <c r="V323" s="136">
        <f t="shared" si="79"/>
        <v>336.65687732342013</v>
      </c>
      <c r="W323" s="16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</row>
    <row r="324" spans="2:44" s="132" customFormat="1" ht="70.150000000000006" customHeight="1">
      <c r="B324" s="135">
        <v>276</v>
      </c>
      <c r="C324" s="33" t="s">
        <v>1141</v>
      </c>
      <c r="D324" s="143" t="s">
        <v>686</v>
      </c>
      <c r="E324" s="135">
        <v>285</v>
      </c>
      <c r="F324" s="99">
        <f>'नमुना नंबर आठ '!S282/1000*'नमुना नंबर आठ '!T282</f>
        <v>285.45697723048329</v>
      </c>
      <c r="G324" s="136">
        <f t="shared" si="80"/>
        <v>570.45697723048329</v>
      </c>
      <c r="H324" s="135">
        <v>40</v>
      </c>
      <c r="I324" s="42">
        <v>40</v>
      </c>
      <c r="J324" s="135">
        <f t="shared" si="74"/>
        <v>80</v>
      </c>
      <c r="K324" s="135">
        <v>40</v>
      </c>
      <c r="L324" s="42">
        <v>40</v>
      </c>
      <c r="M324" s="135">
        <f t="shared" si="75"/>
        <v>80</v>
      </c>
      <c r="N324" s="135">
        <v>200</v>
      </c>
      <c r="O324" s="42">
        <v>200</v>
      </c>
      <c r="P324" s="135">
        <f t="shared" si="76"/>
        <v>400</v>
      </c>
      <c r="Q324" s="135">
        <f t="shared" si="77"/>
        <v>565</v>
      </c>
      <c r="R324" s="136">
        <f t="shared" si="81"/>
        <v>565.45697723048329</v>
      </c>
      <c r="S324" s="136">
        <f t="shared" si="78"/>
        <v>1130.4569772304833</v>
      </c>
      <c r="T324" s="135">
        <v>17</v>
      </c>
      <c r="U324" s="136"/>
      <c r="V324" s="136">
        <f t="shared" si="79"/>
        <v>1147.4569772304833</v>
      </c>
      <c r="W324" s="16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</row>
    <row r="325" spans="2:44" s="132" customFormat="1" ht="70.150000000000006" customHeight="1">
      <c r="B325" s="135">
        <v>277</v>
      </c>
      <c r="C325" s="33">
        <v>116</v>
      </c>
      <c r="D325" s="143" t="s">
        <v>483</v>
      </c>
      <c r="E325" s="135">
        <v>0</v>
      </c>
      <c r="F325" s="99">
        <f>'नमुना नंबर आठ '!S283/1000*'नमुना नंबर आठ '!T283</f>
        <v>543.45050185873595</v>
      </c>
      <c r="G325" s="136">
        <f t="shared" si="80"/>
        <v>543.45050185873595</v>
      </c>
      <c r="H325" s="135">
        <v>0</v>
      </c>
      <c r="I325" s="42">
        <v>30</v>
      </c>
      <c r="J325" s="135">
        <f t="shared" si="74"/>
        <v>30</v>
      </c>
      <c r="K325" s="135">
        <v>0</v>
      </c>
      <c r="L325" s="42">
        <v>30</v>
      </c>
      <c r="M325" s="135">
        <f t="shared" si="75"/>
        <v>30</v>
      </c>
      <c r="N325" s="135">
        <v>0</v>
      </c>
      <c r="O325" s="42">
        <v>750</v>
      </c>
      <c r="P325" s="135">
        <f t="shared" si="76"/>
        <v>750</v>
      </c>
      <c r="Q325" s="135">
        <f t="shared" si="77"/>
        <v>0</v>
      </c>
      <c r="R325" s="136">
        <f t="shared" si="81"/>
        <v>1353.4505018587361</v>
      </c>
      <c r="S325" s="136">
        <f t="shared" si="78"/>
        <v>1353.4505018587361</v>
      </c>
      <c r="T325" s="135">
        <v>0</v>
      </c>
      <c r="U325" s="136"/>
      <c r="V325" s="136">
        <f t="shared" si="79"/>
        <v>1353.4505018587361</v>
      </c>
      <c r="W325" s="16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</row>
    <row r="326" spans="2:44" s="132" customFormat="1" ht="70.150000000000006" customHeight="1">
      <c r="B326" s="135">
        <v>278</v>
      </c>
      <c r="C326" s="33">
        <v>130</v>
      </c>
      <c r="D326" s="143" t="s">
        <v>490</v>
      </c>
      <c r="E326" s="135">
        <v>0</v>
      </c>
      <c r="F326" s="99">
        <f>'नमुना नंबर आठ '!S284/1000*'नमुना नंबर आठ '!T284</f>
        <v>282.90628996282538</v>
      </c>
      <c r="G326" s="136">
        <f t="shared" si="80"/>
        <v>282.90628996282538</v>
      </c>
      <c r="H326" s="135">
        <v>0</v>
      </c>
      <c r="I326" s="42">
        <v>20</v>
      </c>
      <c r="J326" s="135">
        <f t="shared" si="74"/>
        <v>20</v>
      </c>
      <c r="K326" s="135">
        <v>0</v>
      </c>
      <c r="L326" s="42">
        <v>20</v>
      </c>
      <c r="M326" s="135">
        <f t="shared" si="75"/>
        <v>20</v>
      </c>
      <c r="N326" s="135">
        <v>0</v>
      </c>
      <c r="O326" s="42">
        <v>750</v>
      </c>
      <c r="P326" s="135">
        <f t="shared" si="76"/>
        <v>750</v>
      </c>
      <c r="Q326" s="135">
        <f t="shared" si="77"/>
        <v>0</v>
      </c>
      <c r="R326" s="136">
        <f t="shared" si="81"/>
        <v>1072.9062899628254</v>
      </c>
      <c r="S326" s="136">
        <f t="shared" si="78"/>
        <v>1072.9062899628254</v>
      </c>
      <c r="T326" s="135">
        <v>0</v>
      </c>
      <c r="U326" s="136"/>
      <c r="V326" s="136">
        <f t="shared" si="79"/>
        <v>1072.9062899628254</v>
      </c>
      <c r="W326" s="16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</row>
    <row r="327" spans="2:44" s="132" customFormat="1" ht="70.150000000000006" customHeight="1">
      <c r="B327" s="333" t="s">
        <v>1399</v>
      </c>
      <c r="C327" s="334"/>
      <c r="D327" s="335"/>
      <c r="E327" s="135">
        <f t="shared" ref="E327:T327" si="85">SUM(E321:E326)</f>
        <v>285</v>
      </c>
      <c r="F327" s="99">
        <f t="shared" si="85"/>
        <v>1899.3706045539036</v>
      </c>
      <c r="G327" s="136">
        <f t="shared" si="85"/>
        <v>2184.3706045539034</v>
      </c>
      <c r="H327" s="135">
        <f t="shared" si="85"/>
        <v>40</v>
      </c>
      <c r="I327" s="42">
        <f t="shared" si="85"/>
        <v>150</v>
      </c>
      <c r="J327" s="135">
        <f t="shared" si="85"/>
        <v>190</v>
      </c>
      <c r="K327" s="135">
        <f t="shared" si="85"/>
        <v>40</v>
      </c>
      <c r="L327" s="42">
        <f t="shared" si="85"/>
        <v>150</v>
      </c>
      <c r="M327" s="135">
        <f t="shared" si="85"/>
        <v>190</v>
      </c>
      <c r="N327" s="135">
        <f t="shared" si="85"/>
        <v>200</v>
      </c>
      <c r="O327" s="42">
        <f t="shared" si="85"/>
        <v>2100</v>
      </c>
      <c r="P327" s="135">
        <f t="shared" si="85"/>
        <v>2300</v>
      </c>
      <c r="Q327" s="135">
        <f t="shared" si="85"/>
        <v>565</v>
      </c>
      <c r="R327" s="136">
        <f t="shared" si="85"/>
        <v>4299.3706045539038</v>
      </c>
      <c r="S327" s="136">
        <f t="shared" si="85"/>
        <v>4864.3706045539038</v>
      </c>
      <c r="T327" s="135">
        <f t="shared" si="85"/>
        <v>17</v>
      </c>
      <c r="U327" s="136"/>
      <c r="V327" s="136">
        <f>SUM(V321:V326)</f>
        <v>4881.3706045539038</v>
      </c>
      <c r="W327" s="16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</row>
    <row r="328" spans="2:44" s="132" customFormat="1" ht="70.150000000000006" customHeight="1">
      <c r="B328" s="135">
        <v>279</v>
      </c>
      <c r="C328" s="42" t="s">
        <v>1066</v>
      </c>
      <c r="D328" s="134" t="s">
        <v>1370</v>
      </c>
      <c r="E328" s="135">
        <v>0</v>
      </c>
      <c r="F328" s="99">
        <f>'नमुना नंबर आठ '!S285/1000*'नमुना नंबर आठ '!T285</f>
        <v>208.30644284386619</v>
      </c>
      <c r="G328" s="136">
        <f t="shared" si="80"/>
        <v>208.30644284386619</v>
      </c>
      <c r="H328" s="135">
        <v>0</v>
      </c>
      <c r="I328" s="42">
        <v>40</v>
      </c>
      <c r="J328" s="135">
        <f t="shared" si="74"/>
        <v>40</v>
      </c>
      <c r="K328" s="135">
        <v>0</v>
      </c>
      <c r="L328" s="42">
        <v>40</v>
      </c>
      <c r="M328" s="135">
        <f t="shared" si="75"/>
        <v>40</v>
      </c>
      <c r="N328" s="135">
        <v>0</v>
      </c>
      <c r="O328" s="42">
        <v>750</v>
      </c>
      <c r="P328" s="135">
        <f t="shared" si="76"/>
        <v>750</v>
      </c>
      <c r="Q328" s="135">
        <f t="shared" si="77"/>
        <v>0</v>
      </c>
      <c r="R328" s="136">
        <f t="shared" si="81"/>
        <v>1038.3064428438661</v>
      </c>
      <c r="S328" s="136">
        <f t="shared" si="78"/>
        <v>1038.3064428438661</v>
      </c>
      <c r="T328" s="135">
        <v>0</v>
      </c>
      <c r="U328" s="136"/>
      <c r="V328" s="136">
        <f t="shared" si="79"/>
        <v>1038.3064428438661</v>
      </c>
      <c r="W328" s="16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</row>
    <row r="329" spans="2:44" s="132" customFormat="1" ht="70.150000000000006" customHeight="1">
      <c r="B329" s="135">
        <v>280</v>
      </c>
      <c r="C329" s="33">
        <v>310</v>
      </c>
      <c r="D329" s="143" t="s">
        <v>610</v>
      </c>
      <c r="E329" s="135">
        <v>0</v>
      </c>
      <c r="F329" s="99">
        <f>'नमुना नंबर आठ '!S286/1000*'नमुना नंबर आठ '!T286</f>
        <v>262.10435687732343</v>
      </c>
      <c r="G329" s="136">
        <f t="shared" si="80"/>
        <v>262.10435687732343</v>
      </c>
      <c r="H329" s="135">
        <v>0</v>
      </c>
      <c r="I329" s="42">
        <v>20</v>
      </c>
      <c r="J329" s="135">
        <f t="shared" si="74"/>
        <v>20</v>
      </c>
      <c r="K329" s="135">
        <v>0</v>
      </c>
      <c r="L329" s="42">
        <v>20</v>
      </c>
      <c r="M329" s="135">
        <f t="shared" si="75"/>
        <v>20</v>
      </c>
      <c r="N329" s="135">
        <v>0</v>
      </c>
      <c r="O329" s="42">
        <v>0</v>
      </c>
      <c r="P329" s="135">
        <f t="shared" si="76"/>
        <v>0</v>
      </c>
      <c r="Q329" s="135">
        <f t="shared" si="77"/>
        <v>0</v>
      </c>
      <c r="R329" s="136">
        <f t="shared" si="81"/>
        <v>302.10435687732343</v>
      </c>
      <c r="S329" s="136">
        <f t="shared" si="78"/>
        <v>302.10435687732343</v>
      </c>
      <c r="T329" s="135">
        <v>0</v>
      </c>
      <c r="U329" s="136"/>
      <c r="V329" s="136">
        <f t="shared" si="79"/>
        <v>302.10435687732343</v>
      </c>
      <c r="W329" s="16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</row>
    <row r="330" spans="2:44" s="132" customFormat="1" ht="70.150000000000006" customHeight="1">
      <c r="B330" s="135">
        <v>281</v>
      </c>
      <c r="C330" s="42" t="s">
        <v>1292</v>
      </c>
      <c r="D330" s="143" t="s">
        <v>1321</v>
      </c>
      <c r="E330" s="135">
        <v>325</v>
      </c>
      <c r="F330" s="99">
        <f>'नमुना नंबर आठ '!S287/1000*'नमुना नंबर आठ '!T287</f>
        <v>291.22706319702604</v>
      </c>
      <c r="G330" s="136">
        <f t="shared" si="80"/>
        <v>616.22706319702604</v>
      </c>
      <c r="H330" s="135">
        <v>30</v>
      </c>
      <c r="I330" s="42">
        <v>30</v>
      </c>
      <c r="J330" s="135">
        <f t="shared" si="74"/>
        <v>60</v>
      </c>
      <c r="K330" s="135">
        <v>30</v>
      </c>
      <c r="L330" s="42">
        <v>30</v>
      </c>
      <c r="M330" s="135">
        <f t="shared" si="75"/>
        <v>60</v>
      </c>
      <c r="N330" s="135">
        <v>750</v>
      </c>
      <c r="O330" s="42">
        <v>750</v>
      </c>
      <c r="P330" s="135">
        <f t="shared" si="76"/>
        <v>1500</v>
      </c>
      <c r="Q330" s="135">
        <f t="shared" si="77"/>
        <v>1135</v>
      </c>
      <c r="R330" s="136">
        <f t="shared" si="81"/>
        <v>1101.2270631970259</v>
      </c>
      <c r="S330" s="136">
        <f t="shared" si="78"/>
        <v>2236.2270631970259</v>
      </c>
      <c r="T330" s="135">
        <v>16</v>
      </c>
      <c r="U330" s="136"/>
      <c r="V330" s="136">
        <f t="shared" si="79"/>
        <v>2252.2270631970259</v>
      </c>
      <c r="W330" s="16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</row>
    <row r="331" spans="2:44" s="132" customFormat="1" ht="70.150000000000006" customHeight="1">
      <c r="B331" s="135">
        <v>282</v>
      </c>
      <c r="C331" s="33">
        <v>490</v>
      </c>
      <c r="D331" s="143" t="s">
        <v>433</v>
      </c>
      <c r="E331" s="135">
        <v>0</v>
      </c>
      <c r="F331" s="99">
        <f>'नमुना नंबर आठ '!S288/1000*'नमुना नंबर आठ '!T288</f>
        <v>421.23914498141272</v>
      </c>
      <c r="G331" s="136">
        <f t="shared" si="80"/>
        <v>421.23914498141272</v>
      </c>
      <c r="H331" s="135">
        <v>0</v>
      </c>
      <c r="I331" s="42">
        <v>30</v>
      </c>
      <c r="J331" s="135">
        <f t="shared" si="74"/>
        <v>30</v>
      </c>
      <c r="K331" s="135">
        <v>0</v>
      </c>
      <c r="L331" s="42">
        <v>30</v>
      </c>
      <c r="M331" s="135">
        <f t="shared" si="75"/>
        <v>30</v>
      </c>
      <c r="N331" s="135">
        <v>0</v>
      </c>
      <c r="O331" s="42">
        <v>750</v>
      </c>
      <c r="P331" s="135">
        <f t="shared" si="76"/>
        <v>750</v>
      </c>
      <c r="Q331" s="135">
        <f t="shared" si="77"/>
        <v>0</v>
      </c>
      <c r="R331" s="136">
        <f t="shared" si="81"/>
        <v>1231.2391449814127</v>
      </c>
      <c r="S331" s="136">
        <f t="shared" si="78"/>
        <v>1231.2391449814127</v>
      </c>
      <c r="T331" s="135">
        <v>0</v>
      </c>
      <c r="U331" s="136"/>
      <c r="V331" s="136">
        <f t="shared" si="79"/>
        <v>1231.2391449814127</v>
      </c>
      <c r="W331" s="16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</row>
    <row r="332" spans="2:44" s="132" customFormat="1" ht="70.150000000000006" customHeight="1">
      <c r="B332" s="135">
        <v>283</v>
      </c>
      <c r="C332" s="42" t="s">
        <v>1307</v>
      </c>
      <c r="D332" s="143" t="s">
        <v>1308</v>
      </c>
      <c r="E332" s="135">
        <v>0</v>
      </c>
      <c r="F332" s="99">
        <f>'नमुना नंबर आठ '!S289/1000*'नमुना नंबर आठ '!T289</f>
        <v>574.32837128252788</v>
      </c>
      <c r="G332" s="136">
        <f t="shared" si="80"/>
        <v>574.32837128252788</v>
      </c>
      <c r="H332" s="135">
        <v>0</v>
      </c>
      <c r="I332" s="42">
        <v>40</v>
      </c>
      <c r="J332" s="135">
        <f t="shared" si="74"/>
        <v>40</v>
      </c>
      <c r="K332" s="135">
        <v>0</v>
      </c>
      <c r="L332" s="42">
        <v>40</v>
      </c>
      <c r="M332" s="135">
        <f t="shared" si="75"/>
        <v>40</v>
      </c>
      <c r="N332" s="135">
        <v>0</v>
      </c>
      <c r="O332" s="42">
        <v>200</v>
      </c>
      <c r="P332" s="135">
        <f t="shared" si="76"/>
        <v>200</v>
      </c>
      <c r="Q332" s="135">
        <f t="shared" si="77"/>
        <v>0</v>
      </c>
      <c r="R332" s="136">
        <f t="shared" si="81"/>
        <v>854.32837128252788</v>
      </c>
      <c r="S332" s="136">
        <f t="shared" si="78"/>
        <v>854.32837128252788</v>
      </c>
      <c r="T332" s="135">
        <v>0</v>
      </c>
      <c r="U332" s="136"/>
      <c r="V332" s="136">
        <f t="shared" si="79"/>
        <v>854.32837128252788</v>
      </c>
      <c r="W332" s="16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</row>
    <row r="333" spans="2:44" s="132" customFormat="1" ht="70.150000000000006" customHeight="1">
      <c r="B333" s="135">
        <v>284</v>
      </c>
      <c r="C333" s="33" t="s">
        <v>1288</v>
      </c>
      <c r="D333" s="143" t="s">
        <v>1371</v>
      </c>
      <c r="E333" s="135">
        <v>0</v>
      </c>
      <c r="F333" s="99">
        <f>'नमुना नंबर आठ '!S290/1000*'नमुना नंबर आठ '!T290</f>
        <v>395.23672862453532</v>
      </c>
      <c r="G333" s="136">
        <f t="shared" si="80"/>
        <v>395.23672862453532</v>
      </c>
      <c r="H333" s="135">
        <v>0</v>
      </c>
      <c r="I333" s="42">
        <v>40</v>
      </c>
      <c r="J333" s="135">
        <f t="shared" si="74"/>
        <v>40</v>
      </c>
      <c r="K333" s="135">
        <v>0</v>
      </c>
      <c r="L333" s="42">
        <v>40</v>
      </c>
      <c r="M333" s="135">
        <f t="shared" si="75"/>
        <v>40</v>
      </c>
      <c r="N333" s="135">
        <v>0</v>
      </c>
      <c r="O333" s="42">
        <v>750</v>
      </c>
      <c r="P333" s="135">
        <f t="shared" si="76"/>
        <v>750</v>
      </c>
      <c r="Q333" s="135">
        <f t="shared" si="77"/>
        <v>0</v>
      </c>
      <c r="R333" s="136">
        <f t="shared" si="81"/>
        <v>1225.2367286245353</v>
      </c>
      <c r="S333" s="136">
        <f t="shared" si="78"/>
        <v>1225.2367286245353</v>
      </c>
      <c r="T333" s="135">
        <v>0</v>
      </c>
      <c r="U333" s="136"/>
      <c r="V333" s="136">
        <f t="shared" si="79"/>
        <v>1225.2367286245353</v>
      </c>
      <c r="W333" s="16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</row>
    <row r="334" spans="2:44" s="132" customFormat="1" ht="70.150000000000006" customHeight="1">
      <c r="B334" s="333" t="s">
        <v>1399</v>
      </c>
      <c r="C334" s="334"/>
      <c r="D334" s="335"/>
      <c r="E334" s="135">
        <f t="shared" ref="E334:T334" si="86">SUM(E328:E333)</f>
        <v>325</v>
      </c>
      <c r="F334" s="99">
        <f t="shared" si="86"/>
        <v>2152.4421078066916</v>
      </c>
      <c r="G334" s="136">
        <f t="shared" si="86"/>
        <v>2477.4421078066916</v>
      </c>
      <c r="H334" s="135">
        <f t="shared" si="86"/>
        <v>30</v>
      </c>
      <c r="I334" s="42">
        <f t="shared" si="86"/>
        <v>200</v>
      </c>
      <c r="J334" s="135">
        <f t="shared" si="86"/>
        <v>230</v>
      </c>
      <c r="K334" s="135">
        <f t="shared" si="86"/>
        <v>30</v>
      </c>
      <c r="L334" s="42">
        <f t="shared" si="86"/>
        <v>200</v>
      </c>
      <c r="M334" s="135">
        <f t="shared" si="86"/>
        <v>230</v>
      </c>
      <c r="N334" s="135">
        <f t="shared" si="86"/>
        <v>750</v>
      </c>
      <c r="O334" s="42">
        <f t="shared" si="86"/>
        <v>3200</v>
      </c>
      <c r="P334" s="135">
        <f t="shared" si="86"/>
        <v>3950</v>
      </c>
      <c r="Q334" s="135">
        <f t="shared" si="86"/>
        <v>1135</v>
      </c>
      <c r="R334" s="136">
        <f t="shared" si="86"/>
        <v>5752.4421078066916</v>
      </c>
      <c r="S334" s="136">
        <f t="shared" si="86"/>
        <v>6887.4421078066907</v>
      </c>
      <c r="T334" s="135">
        <f t="shared" si="86"/>
        <v>16</v>
      </c>
      <c r="U334" s="136"/>
      <c r="V334" s="136">
        <f>SUM(V328:V333)</f>
        <v>6903.4421078066907</v>
      </c>
      <c r="W334" s="16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</row>
    <row r="335" spans="2:44" s="132" customFormat="1" ht="70.150000000000006" customHeight="1">
      <c r="B335" s="135">
        <v>285</v>
      </c>
      <c r="C335" s="33">
        <v>167</v>
      </c>
      <c r="D335" s="143" t="s">
        <v>516</v>
      </c>
      <c r="E335" s="135">
        <v>0</v>
      </c>
      <c r="F335" s="99">
        <f>'नमुना नंबर आठ '!S291/1000*'नमुना नंबर आठ '!T291</f>
        <v>1483.3943657063201</v>
      </c>
      <c r="G335" s="136">
        <f t="shared" si="80"/>
        <v>1483.3943657063201</v>
      </c>
      <c r="H335" s="135">
        <v>0</v>
      </c>
      <c r="I335" s="42">
        <v>40</v>
      </c>
      <c r="J335" s="135">
        <f t="shared" si="74"/>
        <v>40</v>
      </c>
      <c r="K335" s="135">
        <v>0</v>
      </c>
      <c r="L335" s="42">
        <v>40</v>
      </c>
      <c r="M335" s="135">
        <f t="shared" si="75"/>
        <v>40</v>
      </c>
      <c r="N335" s="135">
        <v>0</v>
      </c>
      <c r="O335" s="42">
        <v>750</v>
      </c>
      <c r="P335" s="135">
        <f t="shared" si="76"/>
        <v>750</v>
      </c>
      <c r="Q335" s="135">
        <f t="shared" si="77"/>
        <v>0</v>
      </c>
      <c r="R335" s="136">
        <f t="shared" si="81"/>
        <v>2313.3943657063201</v>
      </c>
      <c r="S335" s="136">
        <f t="shared" si="78"/>
        <v>2313.3943657063201</v>
      </c>
      <c r="T335" s="135">
        <v>0</v>
      </c>
      <c r="U335" s="136"/>
      <c r="V335" s="136">
        <f t="shared" si="79"/>
        <v>2313.3943657063201</v>
      </c>
      <c r="W335" s="16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</row>
    <row r="336" spans="2:44" s="132" customFormat="1" ht="70.150000000000006" customHeight="1">
      <c r="B336" s="135">
        <v>286</v>
      </c>
      <c r="C336" s="33">
        <v>461</v>
      </c>
      <c r="D336" s="143" t="s">
        <v>1341</v>
      </c>
      <c r="E336" s="135">
        <v>246</v>
      </c>
      <c r="F336" s="99">
        <f>'नमुना नंबर आठ '!S292/1000*'नमुना नंबर आठ '!T292</f>
        <v>351.03262081784385</v>
      </c>
      <c r="G336" s="136">
        <f t="shared" si="80"/>
        <v>597.03262081784385</v>
      </c>
      <c r="H336" s="135">
        <v>20</v>
      </c>
      <c r="I336" s="42">
        <v>20</v>
      </c>
      <c r="J336" s="135">
        <f t="shared" si="74"/>
        <v>40</v>
      </c>
      <c r="K336" s="135">
        <v>20</v>
      </c>
      <c r="L336" s="42">
        <v>20</v>
      </c>
      <c r="M336" s="135">
        <f t="shared" si="75"/>
        <v>40</v>
      </c>
      <c r="N336" s="135">
        <v>200</v>
      </c>
      <c r="O336" s="42">
        <v>200</v>
      </c>
      <c r="P336" s="135">
        <f t="shared" si="76"/>
        <v>400</v>
      </c>
      <c r="Q336" s="135">
        <f t="shared" si="77"/>
        <v>486</v>
      </c>
      <c r="R336" s="136">
        <f t="shared" si="81"/>
        <v>591.03262081784385</v>
      </c>
      <c r="S336" s="136">
        <f t="shared" si="78"/>
        <v>1077.032620817844</v>
      </c>
      <c r="T336" s="135">
        <v>12</v>
      </c>
      <c r="U336" s="136"/>
      <c r="V336" s="136">
        <f t="shared" si="79"/>
        <v>1089.032620817844</v>
      </c>
      <c r="W336" s="16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</row>
    <row r="337" spans="2:44" s="132" customFormat="1" ht="70.150000000000006" customHeight="1">
      <c r="B337" s="135">
        <v>287</v>
      </c>
      <c r="C337" s="33">
        <v>266</v>
      </c>
      <c r="D337" s="143" t="s">
        <v>583</v>
      </c>
      <c r="E337" s="135">
        <v>0</v>
      </c>
      <c r="F337" s="99">
        <f>'नमुना नंबर आठ '!S293/1000*'नमुना नंबर आठ '!T293</f>
        <v>549.17103345724911</v>
      </c>
      <c r="G337" s="136">
        <f t="shared" si="80"/>
        <v>549.17103345724911</v>
      </c>
      <c r="H337" s="135">
        <v>0</v>
      </c>
      <c r="I337" s="42">
        <v>30</v>
      </c>
      <c r="J337" s="135">
        <f t="shared" si="74"/>
        <v>30</v>
      </c>
      <c r="K337" s="135">
        <v>0</v>
      </c>
      <c r="L337" s="42">
        <v>30</v>
      </c>
      <c r="M337" s="135">
        <f t="shared" si="75"/>
        <v>30</v>
      </c>
      <c r="N337" s="135">
        <v>0</v>
      </c>
      <c r="O337" s="42">
        <v>750</v>
      </c>
      <c r="P337" s="135">
        <f t="shared" si="76"/>
        <v>750</v>
      </c>
      <c r="Q337" s="135">
        <f t="shared" si="77"/>
        <v>0</v>
      </c>
      <c r="R337" s="136">
        <f t="shared" si="81"/>
        <v>1359.171033457249</v>
      </c>
      <c r="S337" s="136">
        <f t="shared" si="78"/>
        <v>1359.171033457249</v>
      </c>
      <c r="T337" s="135">
        <v>0</v>
      </c>
      <c r="U337" s="136"/>
      <c r="V337" s="136">
        <f t="shared" si="79"/>
        <v>1359.171033457249</v>
      </c>
      <c r="W337" s="16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</row>
    <row r="338" spans="2:44" s="132" customFormat="1" ht="70.150000000000006" customHeight="1">
      <c r="B338" s="135">
        <v>288</v>
      </c>
      <c r="C338" s="33">
        <v>85</v>
      </c>
      <c r="D338" s="143" t="s">
        <v>472</v>
      </c>
      <c r="E338" s="135">
        <v>0</v>
      </c>
      <c r="F338" s="99">
        <f>'नमुना नंबर आठ '!S294/1000*'नमुना नंबर आठ '!T294</f>
        <v>477.40436431226772</v>
      </c>
      <c r="G338" s="136">
        <f t="shared" si="80"/>
        <v>477.40436431226772</v>
      </c>
      <c r="H338" s="135">
        <v>0</v>
      </c>
      <c r="I338" s="42">
        <v>30</v>
      </c>
      <c r="J338" s="135">
        <f t="shared" si="74"/>
        <v>30</v>
      </c>
      <c r="K338" s="135">
        <v>0</v>
      </c>
      <c r="L338" s="42">
        <v>30</v>
      </c>
      <c r="M338" s="135">
        <f t="shared" si="75"/>
        <v>30</v>
      </c>
      <c r="N338" s="135">
        <v>0</v>
      </c>
      <c r="O338" s="42">
        <v>750</v>
      </c>
      <c r="P338" s="135">
        <f t="shared" si="76"/>
        <v>750</v>
      </c>
      <c r="Q338" s="135">
        <f t="shared" si="77"/>
        <v>0</v>
      </c>
      <c r="R338" s="136">
        <f t="shared" si="81"/>
        <v>1287.4043643122677</v>
      </c>
      <c r="S338" s="136">
        <f t="shared" si="78"/>
        <v>1287.4043643122677</v>
      </c>
      <c r="T338" s="135">
        <v>0</v>
      </c>
      <c r="U338" s="136"/>
      <c r="V338" s="136">
        <f t="shared" si="79"/>
        <v>1287.4043643122677</v>
      </c>
      <c r="W338" s="16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</row>
    <row r="339" spans="2:44" s="132" customFormat="1" ht="70.150000000000006" customHeight="1">
      <c r="B339" s="135">
        <v>289</v>
      </c>
      <c r="C339" s="33">
        <v>548</v>
      </c>
      <c r="D339" s="143" t="s">
        <v>1056</v>
      </c>
      <c r="E339" s="135">
        <v>0</v>
      </c>
      <c r="F339" s="99">
        <f>'नमुना नंबर आठ '!S295/1000*'नमुना नंबर आठ '!T295</f>
        <v>491.44566914498131</v>
      </c>
      <c r="G339" s="136">
        <f t="shared" si="80"/>
        <v>491.44566914498131</v>
      </c>
      <c r="H339" s="135">
        <v>0</v>
      </c>
      <c r="I339" s="42">
        <v>30</v>
      </c>
      <c r="J339" s="135">
        <f t="shared" si="74"/>
        <v>30</v>
      </c>
      <c r="K339" s="135">
        <v>0</v>
      </c>
      <c r="L339" s="42">
        <v>30</v>
      </c>
      <c r="M339" s="135">
        <f t="shared" si="75"/>
        <v>30</v>
      </c>
      <c r="N339" s="135">
        <v>0</v>
      </c>
      <c r="O339" s="42">
        <v>750</v>
      </c>
      <c r="P339" s="135">
        <f t="shared" si="76"/>
        <v>750</v>
      </c>
      <c r="Q339" s="135">
        <f t="shared" si="77"/>
        <v>0</v>
      </c>
      <c r="R339" s="136">
        <f t="shared" si="81"/>
        <v>1301.4456691449814</v>
      </c>
      <c r="S339" s="136">
        <f t="shared" si="78"/>
        <v>1301.4456691449814</v>
      </c>
      <c r="T339" s="135">
        <v>0</v>
      </c>
      <c r="U339" s="136"/>
      <c r="V339" s="136">
        <f t="shared" si="79"/>
        <v>1301.4456691449814</v>
      </c>
      <c r="W339" s="16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</row>
    <row r="340" spans="2:44" s="132" customFormat="1" ht="70.150000000000006" customHeight="1">
      <c r="B340" s="135">
        <v>290</v>
      </c>
      <c r="C340" s="42" t="s">
        <v>1313</v>
      </c>
      <c r="D340" s="143" t="s">
        <v>1314</v>
      </c>
      <c r="E340" s="135">
        <v>0</v>
      </c>
      <c r="F340" s="99">
        <f>'नमुना नंबर आठ '!S296/1000*'नमुना नंबर आठ '!T296</f>
        <v>245.72283457249065</v>
      </c>
      <c r="G340" s="136">
        <f t="shared" si="80"/>
        <v>245.72283457249065</v>
      </c>
      <c r="H340" s="135">
        <v>0</v>
      </c>
      <c r="I340" s="42">
        <v>20</v>
      </c>
      <c r="J340" s="135">
        <f t="shared" si="74"/>
        <v>20</v>
      </c>
      <c r="K340" s="135">
        <v>0</v>
      </c>
      <c r="L340" s="42">
        <v>20</v>
      </c>
      <c r="M340" s="135">
        <f t="shared" si="75"/>
        <v>20</v>
      </c>
      <c r="N340" s="135">
        <v>0</v>
      </c>
      <c r="O340" s="42">
        <v>200</v>
      </c>
      <c r="P340" s="135">
        <f t="shared" si="76"/>
        <v>200</v>
      </c>
      <c r="Q340" s="135">
        <f t="shared" si="77"/>
        <v>0</v>
      </c>
      <c r="R340" s="136">
        <f t="shared" si="81"/>
        <v>485.72283457249068</v>
      </c>
      <c r="S340" s="136">
        <f t="shared" si="78"/>
        <v>485.72283457249068</v>
      </c>
      <c r="T340" s="135">
        <v>0</v>
      </c>
      <c r="U340" s="136"/>
      <c r="V340" s="136">
        <f t="shared" si="79"/>
        <v>485.72283457249068</v>
      </c>
      <c r="W340" s="16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</row>
    <row r="341" spans="2:44" s="132" customFormat="1" ht="70.150000000000006" customHeight="1">
      <c r="B341" s="333" t="s">
        <v>1399</v>
      </c>
      <c r="C341" s="334"/>
      <c r="D341" s="335"/>
      <c r="E341" s="135">
        <f t="shared" ref="E341:T341" si="87">SUM(E335:E340)</f>
        <v>246</v>
      </c>
      <c r="F341" s="99">
        <f t="shared" si="87"/>
        <v>3598.1708880111528</v>
      </c>
      <c r="G341" s="136">
        <f t="shared" si="87"/>
        <v>3844.1708880111528</v>
      </c>
      <c r="H341" s="135">
        <f t="shared" si="87"/>
        <v>20</v>
      </c>
      <c r="I341" s="42">
        <f t="shared" si="87"/>
        <v>170</v>
      </c>
      <c r="J341" s="135">
        <f t="shared" si="87"/>
        <v>190</v>
      </c>
      <c r="K341" s="135">
        <f t="shared" si="87"/>
        <v>20</v>
      </c>
      <c r="L341" s="42">
        <f t="shared" si="87"/>
        <v>170</v>
      </c>
      <c r="M341" s="135">
        <f t="shared" si="87"/>
        <v>190</v>
      </c>
      <c r="N341" s="135">
        <f t="shared" si="87"/>
        <v>200</v>
      </c>
      <c r="O341" s="42">
        <f t="shared" si="87"/>
        <v>3400</v>
      </c>
      <c r="P341" s="135">
        <f t="shared" si="87"/>
        <v>3600</v>
      </c>
      <c r="Q341" s="135">
        <f t="shared" si="87"/>
        <v>486</v>
      </c>
      <c r="R341" s="136">
        <f t="shared" si="87"/>
        <v>7338.1708880111528</v>
      </c>
      <c r="S341" s="136">
        <f t="shared" si="87"/>
        <v>7824.1708880111528</v>
      </c>
      <c r="T341" s="135">
        <f t="shared" si="87"/>
        <v>12</v>
      </c>
      <c r="U341" s="136"/>
      <c r="V341" s="136">
        <f>SUM(V335:V340)</f>
        <v>7836.1708880111528</v>
      </c>
      <c r="W341" s="16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</row>
    <row r="342" spans="2:44" s="132" customFormat="1" ht="70.150000000000006" customHeight="1">
      <c r="B342" s="135">
        <v>291</v>
      </c>
      <c r="C342" s="33">
        <v>71</v>
      </c>
      <c r="D342" s="134" t="s">
        <v>633</v>
      </c>
      <c r="E342" s="135">
        <v>0</v>
      </c>
      <c r="F342" s="99">
        <f>'नमुना नंबर आठ '!S297/1000*'नमुना नंबर आठ '!T297</f>
        <v>335.50511152416357</v>
      </c>
      <c r="G342" s="136">
        <f t="shared" si="80"/>
        <v>335.50511152416357</v>
      </c>
      <c r="H342" s="135">
        <v>0</v>
      </c>
      <c r="I342" s="42">
        <v>40</v>
      </c>
      <c r="J342" s="135">
        <f t="shared" si="74"/>
        <v>40</v>
      </c>
      <c r="K342" s="135">
        <v>0</v>
      </c>
      <c r="L342" s="42">
        <v>40</v>
      </c>
      <c r="M342" s="135">
        <f t="shared" si="75"/>
        <v>40</v>
      </c>
      <c r="N342" s="135">
        <v>0</v>
      </c>
      <c r="O342" s="42">
        <v>0</v>
      </c>
      <c r="P342" s="135">
        <f t="shared" si="76"/>
        <v>0</v>
      </c>
      <c r="Q342" s="135">
        <f t="shared" si="77"/>
        <v>0</v>
      </c>
      <c r="R342" s="136">
        <f t="shared" si="81"/>
        <v>415.50511152416357</v>
      </c>
      <c r="S342" s="136">
        <f t="shared" si="78"/>
        <v>415.50511152416357</v>
      </c>
      <c r="T342" s="135">
        <v>0</v>
      </c>
      <c r="U342" s="136"/>
      <c r="V342" s="136">
        <f t="shared" si="79"/>
        <v>415.50511152416357</v>
      </c>
      <c r="W342" s="16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</row>
    <row r="343" spans="2:44" s="132" customFormat="1" ht="70.150000000000006" customHeight="1">
      <c r="B343" s="135">
        <v>292</v>
      </c>
      <c r="C343" s="33">
        <v>342</v>
      </c>
      <c r="D343" s="143" t="s">
        <v>633</v>
      </c>
      <c r="E343" s="135">
        <v>0</v>
      </c>
      <c r="F343" s="99">
        <f>'नमुना नंबर आठ '!S298/1000*'नमुना नंबर आठ '!T298</f>
        <v>350.68424721189587</v>
      </c>
      <c r="G343" s="136">
        <f t="shared" si="80"/>
        <v>350.68424721189587</v>
      </c>
      <c r="H343" s="135">
        <v>0</v>
      </c>
      <c r="I343" s="42">
        <v>0</v>
      </c>
      <c r="J343" s="135">
        <f t="shared" si="74"/>
        <v>0</v>
      </c>
      <c r="K343" s="135">
        <v>0</v>
      </c>
      <c r="L343" s="42">
        <v>0</v>
      </c>
      <c r="M343" s="135">
        <f t="shared" si="75"/>
        <v>0</v>
      </c>
      <c r="N343" s="135">
        <v>0</v>
      </c>
      <c r="O343" s="42">
        <v>0</v>
      </c>
      <c r="P343" s="135">
        <f t="shared" si="76"/>
        <v>0</v>
      </c>
      <c r="Q343" s="135">
        <f t="shared" si="77"/>
        <v>0</v>
      </c>
      <c r="R343" s="136">
        <f t="shared" si="81"/>
        <v>350.68424721189587</v>
      </c>
      <c r="S343" s="136">
        <f t="shared" si="78"/>
        <v>350.68424721189587</v>
      </c>
      <c r="T343" s="135">
        <v>0</v>
      </c>
      <c r="U343" s="136"/>
      <c r="V343" s="136">
        <f t="shared" si="79"/>
        <v>350.68424721189587</v>
      </c>
      <c r="W343" s="16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</row>
    <row r="344" spans="2:44" s="132" customFormat="1" ht="70.150000000000006" customHeight="1">
      <c r="B344" s="135">
        <v>293</v>
      </c>
      <c r="C344" s="33">
        <v>423</v>
      </c>
      <c r="D344" s="143" t="s">
        <v>687</v>
      </c>
      <c r="E344" s="135">
        <v>281</v>
      </c>
      <c r="F344" s="99">
        <f>'नमुना नंबर आठ '!S299/1000*'नमुना नंबर आठ '!T299</f>
        <v>280.82609665427509</v>
      </c>
      <c r="G344" s="136">
        <f t="shared" si="80"/>
        <v>561.82609665427503</v>
      </c>
      <c r="H344" s="135">
        <v>20</v>
      </c>
      <c r="I344" s="42">
        <v>20</v>
      </c>
      <c r="J344" s="135">
        <f t="shared" si="74"/>
        <v>40</v>
      </c>
      <c r="K344" s="135">
        <v>20</v>
      </c>
      <c r="L344" s="42">
        <v>20</v>
      </c>
      <c r="M344" s="135">
        <f t="shared" si="75"/>
        <v>40</v>
      </c>
      <c r="N344" s="135">
        <v>200</v>
      </c>
      <c r="O344" s="42">
        <v>200</v>
      </c>
      <c r="P344" s="135">
        <f t="shared" si="76"/>
        <v>400</v>
      </c>
      <c r="Q344" s="135">
        <f t="shared" si="77"/>
        <v>521</v>
      </c>
      <c r="R344" s="136">
        <f t="shared" si="81"/>
        <v>520.82609665427503</v>
      </c>
      <c r="S344" s="136">
        <f t="shared" si="78"/>
        <v>1041.826096654275</v>
      </c>
      <c r="T344" s="135">
        <v>14</v>
      </c>
      <c r="U344" s="136"/>
      <c r="V344" s="136">
        <f t="shared" si="79"/>
        <v>1055.826096654275</v>
      </c>
      <c r="W344" s="16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</row>
    <row r="345" spans="2:44" s="132" customFormat="1" ht="70.150000000000006" customHeight="1">
      <c r="B345" s="135">
        <v>294</v>
      </c>
      <c r="C345" s="33">
        <v>574</v>
      </c>
      <c r="D345" s="143" t="s">
        <v>843</v>
      </c>
      <c r="E345" s="135">
        <v>510</v>
      </c>
      <c r="F345" s="99">
        <f>'नमुना नंबर आठ '!S300/1000*'नमुना नंबर आठ '!T300</f>
        <v>509.6473605947956</v>
      </c>
      <c r="G345" s="136">
        <f t="shared" si="80"/>
        <v>1019.6473605947956</v>
      </c>
      <c r="H345" s="135">
        <v>0</v>
      </c>
      <c r="I345" s="42">
        <v>0</v>
      </c>
      <c r="J345" s="135">
        <f t="shared" si="74"/>
        <v>0</v>
      </c>
      <c r="K345" s="135">
        <v>0</v>
      </c>
      <c r="L345" s="42">
        <v>0</v>
      </c>
      <c r="M345" s="135">
        <f t="shared" si="75"/>
        <v>0</v>
      </c>
      <c r="N345" s="135">
        <v>0</v>
      </c>
      <c r="O345" s="42">
        <v>0</v>
      </c>
      <c r="P345" s="135">
        <f t="shared" si="76"/>
        <v>0</v>
      </c>
      <c r="Q345" s="135">
        <f t="shared" si="77"/>
        <v>510</v>
      </c>
      <c r="R345" s="136">
        <f t="shared" si="81"/>
        <v>509.6473605947956</v>
      </c>
      <c r="S345" s="136">
        <f t="shared" si="78"/>
        <v>1019.6473605947956</v>
      </c>
      <c r="T345" s="135">
        <v>25</v>
      </c>
      <c r="U345" s="136"/>
      <c r="V345" s="136">
        <f t="shared" si="79"/>
        <v>1044.6473605947956</v>
      </c>
      <c r="W345" s="16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</row>
    <row r="346" spans="2:44" s="132" customFormat="1" ht="70.150000000000006" customHeight="1">
      <c r="B346" s="135">
        <v>295</v>
      </c>
      <c r="C346" s="33">
        <v>55</v>
      </c>
      <c r="D346" s="143" t="s">
        <v>464</v>
      </c>
      <c r="E346" s="135">
        <v>520</v>
      </c>
      <c r="F346" s="99">
        <f>'नमुना नंबर आठ '!S301/1000*'नमुना नंबर आठ '!T301</f>
        <v>520.04832713754638</v>
      </c>
      <c r="G346" s="136">
        <f t="shared" si="80"/>
        <v>1040.0483271375465</v>
      </c>
      <c r="H346" s="135">
        <v>30</v>
      </c>
      <c r="I346" s="42">
        <v>30</v>
      </c>
      <c r="J346" s="135">
        <f t="shared" si="74"/>
        <v>60</v>
      </c>
      <c r="K346" s="135">
        <v>30</v>
      </c>
      <c r="L346" s="42">
        <v>30</v>
      </c>
      <c r="M346" s="135">
        <f t="shared" si="75"/>
        <v>60</v>
      </c>
      <c r="N346" s="135">
        <v>750</v>
      </c>
      <c r="O346" s="42">
        <v>750</v>
      </c>
      <c r="P346" s="135">
        <f t="shared" si="76"/>
        <v>1500</v>
      </c>
      <c r="Q346" s="135">
        <f t="shared" si="77"/>
        <v>1330</v>
      </c>
      <c r="R346" s="136">
        <f t="shared" si="81"/>
        <v>1330.0483271375465</v>
      </c>
      <c r="S346" s="136">
        <f t="shared" si="78"/>
        <v>2660.0483271375465</v>
      </c>
      <c r="T346" s="135">
        <v>26</v>
      </c>
      <c r="U346" s="136"/>
      <c r="V346" s="136">
        <f t="shared" si="79"/>
        <v>2686.0483271375465</v>
      </c>
      <c r="W346" s="16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</row>
    <row r="347" spans="2:44" s="132" customFormat="1" ht="70.150000000000006" customHeight="1">
      <c r="B347" s="135">
        <v>296</v>
      </c>
      <c r="C347" s="57" t="s">
        <v>905</v>
      </c>
      <c r="D347" s="142" t="s">
        <v>1338</v>
      </c>
      <c r="E347" s="135">
        <v>0</v>
      </c>
      <c r="F347" s="159">
        <f>'नमुना नंबर आठ '!S302/1000*'नमुना नंबर आठ '!T302</f>
        <v>93.282009758364325</v>
      </c>
      <c r="G347" s="136">
        <f t="shared" si="80"/>
        <v>93.282009758364325</v>
      </c>
      <c r="H347" s="135">
        <v>0</v>
      </c>
      <c r="I347" s="42">
        <v>40</v>
      </c>
      <c r="J347" s="135">
        <f t="shared" si="74"/>
        <v>40</v>
      </c>
      <c r="K347" s="135">
        <v>0</v>
      </c>
      <c r="L347" s="42">
        <v>40</v>
      </c>
      <c r="M347" s="135">
        <f t="shared" si="75"/>
        <v>40</v>
      </c>
      <c r="N347" s="135">
        <v>0</v>
      </c>
      <c r="O347" s="42"/>
      <c r="P347" s="135">
        <f t="shared" si="76"/>
        <v>0</v>
      </c>
      <c r="Q347" s="135">
        <f t="shared" si="77"/>
        <v>0</v>
      </c>
      <c r="R347" s="136">
        <f t="shared" si="81"/>
        <v>173.28200975836432</v>
      </c>
      <c r="S347" s="136">
        <f t="shared" si="78"/>
        <v>173.28200975836432</v>
      </c>
      <c r="T347" s="135">
        <v>0</v>
      </c>
      <c r="U347" s="136"/>
      <c r="V347" s="136">
        <f t="shared" si="79"/>
        <v>173.28200975836432</v>
      </c>
      <c r="W347" s="16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</row>
    <row r="348" spans="2:44" s="132" customFormat="1" ht="70.150000000000006" customHeight="1">
      <c r="B348" s="333" t="s">
        <v>1399</v>
      </c>
      <c r="C348" s="334"/>
      <c r="D348" s="335"/>
      <c r="E348" s="135">
        <f t="shared" ref="E348:T348" si="88">SUM(E342:E347)</f>
        <v>1311</v>
      </c>
      <c r="F348" s="159">
        <f t="shared" si="88"/>
        <v>2089.9931528810407</v>
      </c>
      <c r="G348" s="136">
        <f t="shared" si="88"/>
        <v>3400.9931528810407</v>
      </c>
      <c r="H348" s="135">
        <f t="shared" si="88"/>
        <v>50</v>
      </c>
      <c r="I348" s="42">
        <f t="shared" si="88"/>
        <v>130</v>
      </c>
      <c r="J348" s="135">
        <f t="shared" si="88"/>
        <v>180</v>
      </c>
      <c r="K348" s="135">
        <f t="shared" si="88"/>
        <v>50</v>
      </c>
      <c r="L348" s="42">
        <f t="shared" si="88"/>
        <v>130</v>
      </c>
      <c r="M348" s="135">
        <f t="shared" si="88"/>
        <v>180</v>
      </c>
      <c r="N348" s="135">
        <f t="shared" si="88"/>
        <v>950</v>
      </c>
      <c r="O348" s="42">
        <f t="shared" si="88"/>
        <v>950</v>
      </c>
      <c r="P348" s="135">
        <f t="shared" si="88"/>
        <v>1900</v>
      </c>
      <c r="Q348" s="135">
        <f t="shared" si="88"/>
        <v>2361</v>
      </c>
      <c r="R348" s="136">
        <f t="shared" si="88"/>
        <v>3299.9931528810412</v>
      </c>
      <c r="S348" s="136">
        <f t="shared" si="88"/>
        <v>5660.9931528810412</v>
      </c>
      <c r="T348" s="135">
        <f t="shared" si="88"/>
        <v>65</v>
      </c>
      <c r="U348" s="136"/>
      <c r="V348" s="136">
        <f>SUM(V342:V347)</f>
        <v>5725.9931528810412</v>
      </c>
      <c r="W348" s="16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</row>
    <row r="349" spans="2:44" s="132" customFormat="1" ht="70.150000000000006" customHeight="1">
      <c r="B349" s="135">
        <v>297</v>
      </c>
      <c r="C349" s="33">
        <v>564</v>
      </c>
      <c r="D349" s="143" t="s">
        <v>1279</v>
      </c>
      <c r="E349" s="135">
        <v>0</v>
      </c>
      <c r="F349" s="99">
        <f>'नमुना नंबर आठ '!S303/1000*'नमुना नंबर आठ '!T303</f>
        <v>771.94673559479543</v>
      </c>
      <c r="G349" s="136">
        <f t="shared" si="80"/>
        <v>771.94673559479543</v>
      </c>
      <c r="H349" s="135">
        <v>0</v>
      </c>
      <c r="I349" s="42">
        <v>0</v>
      </c>
      <c r="J349" s="135">
        <f t="shared" si="74"/>
        <v>0</v>
      </c>
      <c r="K349" s="135">
        <v>0</v>
      </c>
      <c r="L349" s="42">
        <v>0</v>
      </c>
      <c r="M349" s="135">
        <f t="shared" si="75"/>
        <v>0</v>
      </c>
      <c r="N349" s="135">
        <v>0</v>
      </c>
      <c r="O349" s="42">
        <v>0</v>
      </c>
      <c r="P349" s="135">
        <f t="shared" si="76"/>
        <v>0</v>
      </c>
      <c r="Q349" s="135">
        <f t="shared" si="77"/>
        <v>0</v>
      </c>
      <c r="R349" s="136">
        <f t="shared" si="81"/>
        <v>771.94673559479543</v>
      </c>
      <c r="S349" s="136">
        <f t="shared" si="78"/>
        <v>771.94673559479543</v>
      </c>
      <c r="T349" s="135">
        <v>0</v>
      </c>
      <c r="U349" s="136"/>
      <c r="V349" s="136">
        <f t="shared" si="79"/>
        <v>771.94673559479543</v>
      </c>
      <c r="W349" s="16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</row>
    <row r="350" spans="2:44" s="132" customFormat="1" ht="70.150000000000006" customHeight="1">
      <c r="B350" s="135">
        <v>298</v>
      </c>
      <c r="C350" s="33">
        <v>453</v>
      </c>
      <c r="D350" s="143" t="s">
        <v>711</v>
      </c>
      <c r="E350" s="135">
        <v>0</v>
      </c>
      <c r="F350" s="99">
        <f>'नमुना नंबर आठ '!S304/1000*'नमुना नंबर आठ '!T304</f>
        <v>245.72283457249065</v>
      </c>
      <c r="G350" s="136">
        <f t="shared" si="80"/>
        <v>245.72283457249065</v>
      </c>
      <c r="H350" s="135">
        <v>0</v>
      </c>
      <c r="I350" s="42">
        <v>20</v>
      </c>
      <c r="J350" s="135">
        <f t="shared" si="74"/>
        <v>20</v>
      </c>
      <c r="K350" s="135">
        <v>0</v>
      </c>
      <c r="L350" s="42">
        <v>20</v>
      </c>
      <c r="M350" s="135">
        <f t="shared" si="75"/>
        <v>20</v>
      </c>
      <c r="N350" s="135">
        <v>0</v>
      </c>
      <c r="O350" s="42">
        <v>200</v>
      </c>
      <c r="P350" s="135">
        <f t="shared" si="76"/>
        <v>200</v>
      </c>
      <c r="Q350" s="135">
        <f t="shared" si="77"/>
        <v>0</v>
      </c>
      <c r="R350" s="136">
        <f t="shared" si="81"/>
        <v>485.72283457249068</v>
      </c>
      <c r="S350" s="136">
        <f t="shared" si="78"/>
        <v>485.72283457249068</v>
      </c>
      <c r="T350" s="135">
        <v>0</v>
      </c>
      <c r="U350" s="136"/>
      <c r="V350" s="136">
        <f t="shared" si="79"/>
        <v>485.72283457249068</v>
      </c>
      <c r="W350" s="16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</row>
    <row r="351" spans="2:44" s="132" customFormat="1" ht="70.150000000000006" customHeight="1">
      <c r="B351" s="135">
        <v>299</v>
      </c>
      <c r="C351" s="33" t="s">
        <v>1168</v>
      </c>
      <c r="D351" s="143" t="s">
        <v>1104</v>
      </c>
      <c r="E351" s="135">
        <v>0</v>
      </c>
      <c r="F351" s="99">
        <f>'नमुना नंबर आठ '!S305/1000*'नमुना नंबर आठ '!T305</f>
        <v>236.62198884758365</v>
      </c>
      <c r="G351" s="136">
        <f t="shared" si="80"/>
        <v>236.62198884758365</v>
      </c>
      <c r="H351" s="135">
        <v>0</v>
      </c>
      <c r="I351" s="42">
        <v>30</v>
      </c>
      <c r="J351" s="135">
        <f t="shared" si="74"/>
        <v>30</v>
      </c>
      <c r="K351" s="135">
        <v>0</v>
      </c>
      <c r="L351" s="42">
        <v>30</v>
      </c>
      <c r="M351" s="135">
        <f t="shared" si="75"/>
        <v>30</v>
      </c>
      <c r="N351" s="135">
        <v>0</v>
      </c>
      <c r="O351" s="42">
        <v>750</v>
      </c>
      <c r="P351" s="135">
        <f t="shared" si="76"/>
        <v>750</v>
      </c>
      <c r="Q351" s="135">
        <f t="shared" si="77"/>
        <v>0</v>
      </c>
      <c r="R351" s="136">
        <f t="shared" si="81"/>
        <v>1046.6219888475837</v>
      </c>
      <c r="S351" s="136">
        <f t="shared" si="78"/>
        <v>1046.6219888475837</v>
      </c>
      <c r="T351" s="135">
        <v>0</v>
      </c>
      <c r="U351" s="136"/>
      <c r="V351" s="136">
        <f t="shared" si="79"/>
        <v>1046.6219888475837</v>
      </c>
      <c r="W351" s="16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</row>
    <row r="352" spans="2:44" s="132" customFormat="1" ht="70.150000000000006" customHeight="1">
      <c r="B352" s="135">
        <v>300</v>
      </c>
      <c r="C352" s="33">
        <v>81</v>
      </c>
      <c r="D352" s="143" t="s">
        <v>470</v>
      </c>
      <c r="E352" s="135">
        <v>0</v>
      </c>
      <c r="F352" s="99">
        <f>'नमुना नंबर आठ '!S306/1000*'नमुना नंबर आठ '!T306</f>
        <v>454.52223791821569</v>
      </c>
      <c r="G352" s="136">
        <f t="shared" si="80"/>
        <v>454.52223791821569</v>
      </c>
      <c r="H352" s="135">
        <v>0</v>
      </c>
      <c r="I352" s="42">
        <v>30</v>
      </c>
      <c r="J352" s="135">
        <f t="shared" si="74"/>
        <v>30</v>
      </c>
      <c r="K352" s="135">
        <v>0</v>
      </c>
      <c r="L352" s="42">
        <v>30</v>
      </c>
      <c r="M352" s="135">
        <f t="shared" si="75"/>
        <v>30</v>
      </c>
      <c r="N352" s="135">
        <v>0</v>
      </c>
      <c r="O352" s="42">
        <v>750</v>
      </c>
      <c r="P352" s="135">
        <f t="shared" si="76"/>
        <v>750</v>
      </c>
      <c r="Q352" s="135">
        <f t="shared" si="77"/>
        <v>0</v>
      </c>
      <c r="R352" s="136">
        <f t="shared" si="81"/>
        <v>1264.5222379182158</v>
      </c>
      <c r="S352" s="136">
        <f t="shared" si="78"/>
        <v>1264.5222379182158</v>
      </c>
      <c r="T352" s="135">
        <v>0</v>
      </c>
      <c r="U352" s="136"/>
      <c r="V352" s="136">
        <f t="shared" si="79"/>
        <v>1264.5222379182158</v>
      </c>
      <c r="W352" s="16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</row>
    <row r="353" spans="2:44" s="132" customFormat="1" ht="70.150000000000006" customHeight="1">
      <c r="B353" s="135">
        <v>301</v>
      </c>
      <c r="C353" s="33">
        <v>20</v>
      </c>
      <c r="D353" s="143" t="s">
        <v>407</v>
      </c>
      <c r="E353" s="135">
        <v>1230</v>
      </c>
      <c r="F353" s="99">
        <f>'नमुना नंबर आठ '!S307/1000*'नमुना नंबर आठ '!T307</f>
        <v>615.09270446096662</v>
      </c>
      <c r="G353" s="136">
        <f t="shared" si="80"/>
        <v>1845.0927044609666</v>
      </c>
      <c r="H353" s="135">
        <v>80</v>
      </c>
      <c r="I353" s="42">
        <v>40</v>
      </c>
      <c r="J353" s="135">
        <f t="shared" si="74"/>
        <v>120</v>
      </c>
      <c r="K353" s="135">
        <v>80</v>
      </c>
      <c r="L353" s="42">
        <v>40</v>
      </c>
      <c r="M353" s="135">
        <f t="shared" si="75"/>
        <v>120</v>
      </c>
      <c r="N353" s="135">
        <v>400</v>
      </c>
      <c r="O353" s="42">
        <v>200</v>
      </c>
      <c r="P353" s="135">
        <f t="shared" si="76"/>
        <v>600</v>
      </c>
      <c r="Q353" s="135">
        <f t="shared" si="77"/>
        <v>1790</v>
      </c>
      <c r="R353" s="136">
        <f t="shared" si="81"/>
        <v>895.09270446096662</v>
      </c>
      <c r="S353" s="136">
        <f t="shared" si="78"/>
        <v>2685.0927044609666</v>
      </c>
      <c r="T353" s="135">
        <v>61</v>
      </c>
      <c r="U353" s="136"/>
      <c r="V353" s="136">
        <f t="shared" si="79"/>
        <v>2746.0927044609666</v>
      </c>
      <c r="W353" s="16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</row>
    <row r="354" spans="2:44" s="132" customFormat="1" ht="70.150000000000006" customHeight="1">
      <c r="B354" s="135">
        <v>302</v>
      </c>
      <c r="C354" s="33">
        <v>612</v>
      </c>
      <c r="D354" s="143" t="s">
        <v>1097</v>
      </c>
      <c r="E354" s="135">
        <v>0</v>
      </c>
      <c r="F354" s="99">
        <f>'नमुना नंबर आठ '!S308/1000*'नमुना नंबर आठ '!T308</f>
        <v>390.03624535315981</v>
      </c>
      <c r="G354" s="136">
        <f t="shared" si="80"/>
        <v>390.03624535315981</v>
      </c>
      <c r="H354" s="135">
        <v>0</v>
      </c>
      <c r="I354" s="42">
        <v>0</v>
      </c>
      <c r="J354" s="135">
        <f t="shared" si="74"/>
        <v>0</v>
      </c>
      <c r="K354" s="135">
        <v>0</v>
      </c>
      <c r="L354" s="42">
        <v>0</v>
      </c>
      <c r="M354" s="135">
        <f t="shared" si="75"/>
        <v>0</v>
      </c>
      <c r="N354" s="135">
        <v>0</v>
      </c>
      <c r="O354" s="42">
        <v>0</v>
      </c>
      <c r="P354" s="135">
        <f t="shared" si="76"/>
        <v>0</v>
      </c>
      <c r="Q354" s="135">
        <f t="shared" si="77"/>
        <v>0</v>
      </c>
      <c r="R354" s="136">
        <f t="shared" si="81"/>
        <v>390.03624535315981</v>
      </c>
      <c r="S354" s="136">
        <f t="shared" si="78"/>
        <v>390.03624535315981</v>
      </c>
      <c r="T354" s="135">
        <v>0</v>
      </c>
      <c r="U354" s="136"/>
      <c r="V354" s="136">
        <f t="shared" si="79"/>
        <v>390.03624535315981</v>
      </c>
      <c r="W354" s="16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</row>
    <row r="355" spans="2:44" s="132" customFormat="1" ht="70.150000000000006" customHeight="1">
      <c r="B355" s="333" t="s">
        <v>1399</v>
      </c>
      <c r="C355" s="334"/>
      <c r="D355" s="335"/>
      <c r="E355" s="135">
        <f t="shared" ref="E355:T355" si="89">SUM(E349:E354)</f>
        <v>1230</v>
      </c>
      <c r="F355" s="99">
        <f t="shared" si="89"/>
        <v>2713.9427467472119</v>
      </c>
      <c r="G355" s="136">
        <f t="shared" si="89"/>
        <v>3943.9427467472119</v>
      </c>
      <c r="H355" s="135">
        <f t="shared" si="89"/>
        <v>80</v>
      </c>
      <c r="I355" s="42">
        <f t="shared" si="89"/>
        <v>120</v>
      </c>
      <c r="J355" s="135">
        <f t="shared" si="89"/>
        <v>200</v>
      </c>
      <c r="K355" s="135">
        <f t="shared" si="89"/>
        <v>80</v>
      </c>
      <c r="L355" s="42">
        <f t="shared" si="89"/>
        <v>120</v>
      </c>
      <c r="M355" s="135">
        <f t="shared" si="89"/>
        <v>200</v>
      </c>
      <c r="N355" s="135">
        <f t="shared" si="89"/>
        <v>400</v>
      </c>
      <c r="O355" s="42">
        <f t="shared" si="89"/>
        <v>1900</v>
      </c>
      <c r="P355" s="135">
        <f t="shared" si="89"/>
        <v>2300</v>
      </c>
      <c r="Q355" s="135">
        <f t="shared" si="89"/>
        <v>1790</v>
      </c>
      <c r="R355" s="136">
        <f t="shared" si="89"/>
        <v>4853.9427467472124</v>
      </c>
      <c r="S355" s="136">
        <f t="shared" si="89"/>
        <v>6643.9427467472124</v>
      </c>
      <c r="T355" s="135">
        <f t="shared" si="89"/>
        <v>61</v>
      </c>
      <c r="U355" s="136"/>
      <c r="V355" s="136">
        <f>SUM(V349:V354)</f>
        <v>6704.9427467472124</v>
      </c>
      <c r="W355" s="16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</row>
    <row r="356" spans="2:44" s="132" customFormat="1" ht="70.150000000000006" customHeight="1">
      <c r="B356" s="135">
        <v>303</v>
      </c>
      <c r="C356" s="33">
        <v>92</v>
      </c>
      <c r="D356" s="143" t="s">
        <v>434</v>
      </c>
      <c r="E356" s="135">
        <v>56</v>
      </c>
      <c r="F356" s="99">
        <f>'नमुना नंबर आठ '!S309/1000*'नमुना नंबर आठ '!T309</f>
        <v>56.208178438661719</v>
      </c>
      <c r="G356" s="136">
        <f t="shared" si="80"/>
        <v>112.20817843866172</v>
      </c>
      <c r="H356" s="135">
        <v>0</v>
      </c>
      <c r="I356" s="42">
        <v>0</v>
      </c>
      <c r="J356" s="135">
        <f t="shared" si="74"/>
        <v>0</v>
      </c>
      <c r="K356" s="135">
        <v>0</v>
      </c>
      <c r="L356" s="42">
        <v>0</v>
      </c>
      <c r="M356" s="135">
        <f t="shared" si="75"/>
        <v>0</v>
      </c>
      <c r="N356" s="135">
        <v>0</v>
      </c>
      <c r="O356" s="42">
        <v>0</v>
      </c>
      <c r="P356" s="135">
        <f t="shared" si="76"/>
        <v>0</v>
      </c>
      <c r="Q356" s="135">
        <f t="shared" si="77"/>
        <v>56</v>
      </c>
      <c r="R356" s="136">
        <f t="shared" si="81"/>
        <v>56.208178438661719</v>
      </c>
      <c r="S356" s="136">
        <f t="shared" si="78"/>
        <v>112.20817843866172</v>
      </c>
      <c r="T356" s="135">
        <v>2</v>
      </c>
      <c r="U356" s="136"/>
      <c r="V356" s="136">
        <f t="shared" si="79"/>
        <v>114.20817843866172</v>
      </c>
      <c r="W356" s="16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</row>
    <row r="357" spans="2:44" s="132" customFormat="1" ht="70.150000000000006" customHeight="1">
      <c r="B357" s="135">
        <v>304</v>
      </c>
      <c r="C357" s="33">
        <v>504</v>
      </c>
      <c r="D357" s="143" t="s">
        <v>434</v>
      </c>
      <c r="E357" s="135">
        <v>351</v>
      </c>
      <c r="F357" s="99">
        <f>'नमुना नंबर आठ '!S310/1000*'नमुना नंबर आठ '!T310</f>
        <v>351.03262081784385</v>
      </c>
      <c r="G357" s="136">
        <f t="shared" si="80"/>
        <v>702.03262081784385</v>
      </c>
      <c r="H357" s="135">
        <v>0</v>
      </c>
      <c r="I357" s="42">
        <v>0</v>
      </c>
      <c r="J357" s="135">
        <f t="shared" si="74"/>
        <v>0</v>
      </c>
      <c r="K357" s="135">
        <v>0</v>
      </c>
      <c r="L357" s="42">
        <v>0</v>
      </c>
      <c r="M357" s="135">
        <f t="shared" si="75"/>
        <v>0</v>
      </c>
      <c r="N357" s="135">
        <v>750</v>
      </c>
      <c r="O357" s="42">
        <v>750</v>
      </c>
      <c r="P357" s="135">
        <f t="shared" si="76"/>
        <v>1500</v>
      </c>
      <c r="Q357" s="135">
        <f t="shared" si="77"/>
        <v>1101</v>
      </c>
      <c r="R357" s="136">
        <f t="shared" si="81"/>
        <v>1101.032620817844</v>
      </c>
      <c r="S357" s="136">
        <f t="shared" si="78"/>
        <v>2202.032620817844</v>
      </c>
      <c r="T357" s="135">
        <v>18</v>
      </c>
      <c r="U357" s="136"/>
      <c r="V357" s="136">
        <f t="shared" si="79"/>
        <v>2220.032620817844</v>
      </c>
      <c r="W357" s="16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</row>
    <row r="358" spans="2:44" s="132" customFormat="1" ht="70.150000000000006" customHeight="1">
      <c r="B358" s="135">
        <v>305</v>
      </c>
      <c r="C358" s="33" t="s">
        <v>44</v>
      </c>
      <c r="D358" s="143" t="s">
        <v>509</v>
      </c>
      <c r="E358" s="135">
        <v>0</v>
      </c>
      <c r="F358" s="99">
        <f>'नमुना नंबर आठ '!S311/1000*'नमुना नंबर आठ '!T311</f>
        <v>518.74820631970249</v>
      </c>
      <c r="G358" s="136">
        <f t="shared" si="80"/>
        <v>518.74820631970249</v>
      </c>
      <c r="H358" s="135">
        <v>0</v>
      </c>
      <c r="I358" s="42">
        <v>30</v>
      </c>
      <c r="J358" s="135">
        <f t="shared" si="74"/>
        <v>30</v>
      </c>
      <c r="K358" s="135">
        <v>0</v>
      </c>
      <c r="L358" s="42">
        <v>30</v>
      </c>
      <c r="M358" s="135">
        <f t="shared" si="75"/>
        <v>30</v>
      </c>
      <c r="N358" s="135">
        <v>0</v>
      </c>
      <c r="O358" s="42">
        <v>750</v>
      </c>
      <c r="P358" s="135">
        <f t="shared" si="76"/>
        <v>750</v>
      </c>
      <c r="Q358" s="135">
        <f t="shared" si="77"/>
        <v>0</v>
      </c>
      <c r="R358" s="136">
        <f t="shared" si="81"/>
        <v>1328.7482063197026</v>
      </c>
      <c r="S358" s="136">
        <f t="shared" si="78"/>
        <v>1328.7482063197026</v>
      </c>
      <c r="T358" s="135">
        <v>0</v>
      </c>
      <c r="U358" s="136"/>
      <c r="V358" s="136">
        <f t="shared" si="79"/>
        <v>1328.7482063197026</v>
      </c>
      <c r="W358" s="16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</row>
    <row r="359" spans="2:44" s="132" customFormat="1" ht="70.150000000000006" customHeight="1">
      <c r="B359" s="135">
        <v>306</v>
      </c>
      <c r="C359" s="33">
        <v>245</v>
      </c>
      <c r="D359" s="143" t="s">
        <v>571</v>
      </c>
      <c r="E359" s="135">
        <v>246</v>
      </c>
      <c r="F359" s="99">
        <f>'नमुना नंबर आठ '!S312/1000*'नमुना नंबर आठ '!T312</f>
        <v>245.72283457249065</v>
      </c>
      <c r="G359" s="136">
        <f t="shared" si="80"/>
        <v>491.72283457249068</v>
      </c>
      <c r="H359" s="135">
        <v>20</v>
      </c>
      <c r="I359" s="42">
        <v>20</v>
      </c>
      <c r="J359" s="135">
        <f t="shared" si="74"/>
        <v>40</v>
      </c>
      <c r="K359" s="135">
        <v>20</v>
      </c>
      <c r="L359" s="42">
        <v>20</v>
      </c>
      <c r="M359" s="135">
        <f t="shared" si="75"/>
        <v>40</v>
      </c>
      <c r="N359" s="135">
        <v>750</v>
      </c>
      <c r="O359" s="42">
        <v>750</v>
      </c>
      <c r="P359" s="135">
        <f t="shared" si="76"/>
        <v>1500</v>
      </c>
      <c r="Q359" s="135">
        <f t="shared" si="77"/>
        <v>1036</v>
      </c>
      <c r="R359" s="136">
        <f t="shared" si="81"/>
        <v>1035.7228345724907</v>
      </c>
      <c r="S359" s="136">
        <f t="shared" si="78"/>
        <v>2071.7228345724907</v>
      </c>
      <c r="T359" s="135">
        <v>13</v>
      </c>
      <c r="U359" s="136"/>
      <c r="V359" s="136">
        <f t="shared" si="79"/>
        <v>2084.7228345724907</v>
      </c>
      <c r="W359" s="16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</row>
    <row r="360" spans="2:44" s="132" customFormat="1" ht="70.150000000000006" customHeight="1">
      <c r="B360" s="135">
        <v>307</v>
      </c>
      <c r="C360" s="33">
        <v>25</v>
      </c>
      <c r="D360" s="143" t="s">
        <v>457</v>
      </c>
      <c r="E360" s="135">
        <v>0</v>
      </c>
      <c r="F360" s="99">
        <f>'नमुना नंबर आठ '!S313/1000*'नमुना नंबर आठ '!T313</f>
        <v>230.6597641728624</v>
      </c>
      <c r="G360" s="136">
        <f t="shared" si="80"/>
        <v>230.6597641728624</v>
      </c>
      <c r="H360" s="135">
        <v>0</v>
      </c>
      <c r="I360" s="42">
        <v>30</v>
      </c>
      <c r="J360" s="135">
        <f t="shared" si="74"/>
        <v>30</v>
      </c>
      <c r="K360" s="135">
        <v>0</v>
      </c>
      <c r="L360" s="42">
        <v>30</v>
      </c>
      <c r="M360" s="135">
        <f t="shared" si="75"/>
        <v>30</v>
      </c>
      <c r="N360" s="135">
        <v>0</v>
      </c>
      <c r="O360" s="42">
        <v>0</v>
      </c>
      <c r="P360" s="135">
        <f t="shared" si="76"/>
        <v>0</v>
      </c>
      <c r="Q360" s="135">
        <f t="shared" si="77"/>
        <v>0</v>
      </c>
      <c r="R360" s="136">
        <f t="shared" si="81"/>
        <v>290.65976417286242</v>
      </c>
      <c r="S360" s="136">
        <f t="shared" si="78"/>
        <v>290.65976417286242</v>
      </c>
      <c r="T360" s="135">
        <v>0</v>
      </c>
      <c r="U360" s="136"/>
      <c r="V360" s="136">
        <f t="shared" si="79"/>
        <v>290.65976417286242</v>
      </c>
      <c r="W360" s="16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</row>
    <row r="361" spans="2:44" s="132" customFormat="1" ht="70.150000000000006" customHeight="1">
      <c r="B361" s="135">
        <v>308</v>
      </c>
      <c r="C361" s="33">
        <v>442</v>
      </c>
      <c r="D361" s="143" t="s">
        <v>702</v>
      </c>
      <c r="E361" s="135">
        <v>0</v>
      </c>
      <c r="F361" s="99">
        <f>'नमुना नंबर आठ '!S314/1000*'नमुना नंबर आठ '!T314</f>
        <v>862.6832481412639</v>
      </c>
      <c r="G361" s="136">
        <f t="shared" si="80"/>
        <v>862.6832481412639</v>
      </c>
      <c r="H361" s="135">
        <v>0</v>
      </c>
      <c r="I361" s="42">
        <v>40</v>
      </c>
      <c r="J361" s="135">
        <f t="shared" si="74"/>
        <v>40</v>
      </c>
      <c r="K361" s="135">
        <v>0</v>
      </c>
      <c r="L361" s="42">
        <v>40</v>
      </c>
      <c r="M361" s="135">
        <f t="shared" si="75"/>
        <v>40</v>
      </c>
      <c r="N361" s="135">
        <v>0</v>
      </c>
      <c r="O361" s="42">
        <v>750</v>
      </c>
      <c r="P361" s="135">
        <f t="shared" si="76"/>
        <v>750</v>
      </c>
      <c r="Q361" s="135">
        <f t="shared" si="77"/>
        <v>0</v>
      </c>
      <c r="R361" s="136">
        <f t="shared" si="81"/>
        <v>1692.6832481412639</v>
      </c>
      <c r="S361" s="136">
        <f t="shared" si="78"/>
        <v>1692.6832481412639</v>
      </c>
      <c r="T361" s="135">
        <v>0</v>
      </c>
      <c r="U361" s="136"/>
      <c r="V361" s="136">
        <f t="shared" si="79"/>
        <v>1692.6832481412639</v>
      </c>
      <c r="W361" s="16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</row>
    <row r="362" spans="2:44" s="132" customFormat="1" ht="70.150000000000006" customHeight="1">
      <c r="B362" s="333" t="s">
        <v>1399</v>
      </c>
      <c r="C362" s="334"/>
      <c r="D362" s="335"/>
      <c r="E362" s="135">
        <f t="shared" ref="E362:T362" si="90">SUM(E356:E361)</f>
        <v>653</v>
      </c>
      <c r="F362" s="99">
        <f t="shared" si="90"/>
        <v>2265.0548524628248</v>
      </c>
      <c r="G362" s="136">
        <f t="shared" si="90"/>
        <v>2918.0548524628248</v>
      </c>
      <c r="H362" s="135">
        <f t="shared" si="90"/>
        <v>20</v>
      </c>
      <c r="I362" s="42">
        <f t="shared" si="90"/>
        <v>120</v>
      </c>
      <c r="J362" s="135">
        <f t="shared" si="90"/>
        <v>140</v>
      </c>
      <c r="K362" s="135">
        <f t="shared" si="90"/>
        <v>20</v>
      </c>
      <c r="L362" s="42">
        <f t="shared" si="90"/>
        <v>120</v>
      </c>
      <c r="M362" s="135">
        <f t="shared" si="90"/>
        <v>140</v>
      </c>
      <c r="N362" s="135">
        <f t="shared" si="90"/>
        <v>1500</v>
      </c>
      <c r="O362" s="42">
        <f t="shared" si="90"/>
        <v>3000</v>
      </c>
      <c r="P362" s="135">
        <f t="shared" si="90"/>
        <v>4500</v>
      </c>
      <c r="Q362" s="135">
        <f t="shared" si="90"/>
        <v>2193</v>
      </c>
      <c r="R362" s="136">
        <f t="shared" si="90"/>
        <v>5505.0548524628248</v>
      </c>
      <c r="S362" s="136">
        <f t="shared" si="90"/>
        <v>7698.0548524628248</v>
      </c>
      <c r="T362" s="135">
        <f t="shared" si="90"/>
        <v>33</v>
      </c>
      <c r="U362" s="136"/>
      <c r="V362" s="136">
        <f>SUM(V356:V361)</f>
        <v>7731.0548524628248</v>
      </c>
      <c r="W362" s="16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</row>
    <row r="363" spans="2:44" s="132" customFormat="1" ht="70.150000000000006" customHeight="1">
      <c r="B363" s="135">
        <v>309</v>
      </c>
      <c r="C363" s="33" t="s">
        <v>1129</v>
      </c>
      <c r="D363" s="143" t="s">
        <v>1372</v>
      </c>
      <c r="E363" s="135">
        <v>0</v>
      </c>
      <c r="F363" s="99">
        <f>'नमुना नंबर आठ '!S315/1000*'नमुना नंबर आठ '!T315</f>
        <v>364.03382899628247</v>
      </c>
      <c r="G363" s="136">
        <f t="shared" si="80"/>
        <v>364.03382899628247</v>
      </c>
      <c r="H363" s="135">
        <v>0</v>
      </c>
      <c r="I363" s="42">
        <v>30</v>
      </c>
      <c r="J363" s="135">
        <f t="shared" si="74"/>
        <v>30</v>
      </c>
      <c r="K363" s="135">
        <v>0</v>
      </c>
      <c r="L363" s="42">
        <v>30</v>
      </c>
      <c r="M363" s="135">
        <f t="shared" si="75"/>
        <v>30</v>
      </c>
      <c r="N363" s="135">
        <v>0</v>
      </c>
      <c r="O363" s="42">
        <v>200</v>
      </c>
      <c r="P363" s="135">
        <f t="shared" si="76"/>
        <v>200</v>
      </c>
      <c r="Q363" s="135">
        <f t="shared" si="77"/>
        <v>0</v>
      </c>
      <c r="R363" s="136">
        <f t="shared" si="81"/>
        <v>624.03382899628241</v>
      </c>
      <c r="S363" s="136">
        <f t="shared" si="78"/>
        <v>624.03382899628241</v>
      </c>
      <c r="T363" s="135">
        <v>0</v>
      </c>
      <c r="U363" s="136"/>
      <c r="V363" s="136">
        <f t="shared" si="79"/>
        <v>624.03382899628241</v>
      </c>
      <c r="W363" s="16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</row>
    <row r="364" spans="2:44" s="132" customFormat="1" ht="70.150000000000006" customHeight="1">
      <c r="B364" s="135">
        <v>310</v>
      </c>
      <c r="C364" s="41">
        <v>62.1</v>
      </c>
      <c r="D364" s="143" t="s">
        <v>1290</v>
      </c>
      <c r="E364" s="135">
        <v>211</v>
      </c>
      <c r="F364" s="99">
        <f>'नमुना नंबर आठ '!S316/1000*'नमुना नंबर आठ '!T316</f>
        <v>211.64825743494424</v>
      </c>
      <c r="G364" s="136">
        <f t="shared" si="80"/>
        <v>422.64825743494424</v>
      </c>
      <c r="H364" s="135">
        <v>20</v>
      </c>
      <c r="I364" s="42">
        <v>20</v>
      </c>
      <c r="J364" s="135">
        <f t="shared" si="74"/>
        <v>40</v>
      </c>
      <c r="K364" s="135">
        <v>20</v>
      </c>
      <c r="L364" s="42">
        <v>20</v>
      </c>
      <c r="M364" s="135">
        <f t="shared" si="75"/>
        <v>40</v>
      </c>
      <c r="N364" s="135">
        <v>750</v>
      </c>
      <c r="O364" s="42">
        <v>750</v>
      </c>
      <c r="P364" s="135">
        <f t="shared" si="76"/>
        <v>1500</v>
      </c>
      <c r="Q364" s="135">
        <f t="shared" si="77"/>
        <v>1001</v>
      </c>
      <c r="R364" s="136">
        <f t="shared" si="81"/>
        <v>1001.6482574349443</v>
      </c>
      <c r="S364" s="136">
        <f t="shared" si="78"/>
        <v>2002.6482574349443</v>
      </c>
      <c r="T364" s="135">
        <v>10</v>
      </c>
      <c r="U364" s="136"/>
      <c r="V364" s="136">
        <f t="shared" si="79"/>
        <v>2012.6482574349443</v>
      </c>
      <c r="W364" s="16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</row>
    <row r="365" spans="2:44" s="132" customFormat="1" ht="70.150000000000006" customHeight="1">
      <c r="B365" s="135">
        <v>311</v>
      </c>
      <c r="C365" s="33">
        <v>77</v>
      </c>
      <c r="D365" s="143" t="s">
        <v>1253</v>
      </c>
      <c r="E365" s="135">
        <v>0</v>
      </c>
      <c r="F365" s="99">
        <f>'नमुना नंबर आठ '!S317/1000*'नमुना नंबर आठ '!T317</f>
        <v>468.04349442379197</v>
      </c>
      <c r="G365" s="136">
        <f t="shared" si="80"/>
        <v>468.04349442379197</v>
      </c>
      <c r="H365" s="135">
        <v>0</v>
      </c>
      <c r="I365" s="42">
        <v>30</v>
      </c>
      <c r="J365" s="135">
        <f t="shared" si="74"/>
        <v>30</v>
      </c>
      <c r="K365" s="135">
        <v>0</v>
      </c>
      <c r="L365" s="42">
        <v>30</v>
      </c>
      <c r="M365" s="135">
        <f t="shared" si="75"/>
        <v>30</v>
      </c>
      <c r="N365" s="135">
        <v>0</v>
      </c>
      <c r="O365" s="42">
        <v>750</v>
      </c>
      <c r="P365" s="135">
        <f t="shared" si="76"/>
        <v>750</v>
      </c>
      <c r="Q365" s="135">
        <f t="shared" si="77"/>
        <v>0</v>
      </c>
      <c r="R365" s="136">
        <f t="shared" si="81"/>
        <v>1278.043494423792</v>
      </c>
      <c r="S365" s="136">
        <f t="shared" si="78"/>
        <v>1278.043494423792</v>
      </c>
      <c r="T365" s="135">
        <v>0</v>
      </c>
      <c r="U365" s="136"/>
      <c r="V365" s="136">
        <f t="shared" si="79"/>
        <v>1278.043494423792</v>
      </c>
      <c r="W365" s="16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</row>
    <row r="366" spans="2:44" s="132" customFormat="1" ht="70.150000000000006" customHeight="1">
      <c r="B366" s="135">
        <v>312</v>
      </c>
      <c r="C366" s="57" t="s">
        <v>908</v>
      </c>
      <c r="D366" s="142" t="s">
        <v>1084</v>
      </c>
      <c r="E366" s="135">
        <v>186</v>
      </c>
      <c r="F366" s="159">
        <f>'नमुना नंबर आठ '!S318/1000*'नमुना नंबर आठ '!T318</f>
        <v>93.282009758364325</v>
      </c>
      <c r="G366" s="136">
        <f t="shared" si="80"/>
        <v>279.28200975836432</v>
      </c>
      <c r="H366" s="135">
        <v>80</v>
      </c>
      <c r="I366" s="42">
        <v>40</v>
      </c>
      <c r="J366" s="135">
        <f t="shared" si="74"/>
        <v>120</v>
      </c>
      <c r="K366" s="135">
        <v>80</v>
      </c>
      <c r="L366" s="42">
        <v>40</v>
      </c>
      <c r="M366" s="135">
        <f t="shared" si="75"/>
        <v>120</v>
      </c>
      <c r="N366" s="135">
        <v>400</v>
      </c>
      <c r="O366" s="42">
        <v>200</v>
      </c>
      <c r="P366" s="135">
        <f t="shared" si="76"/>
        <v>600</v>
      </c>
      <c r="Q366" s="135">
        <f t="shared" si="77"/>
        <v>746</v>
      </c>
      <c r="R366" s="136">
        <f t="shared" si="81"/>
        <v>373.28200975836432</v>
      </c>
      <c r="S366" s="136">
        <f t="shared" si="78"/>
        <v>1119.2820097583644</v>
      </c>
      <c r="T366" s="135">
        <v>9</v>
      </c>
      <c r="U366" s="136"/>
      <c r="V366" s="136">
        <f t="shared" si="79"/>
        <v>1128.2820097583644</v>
      </c>
      <c r="W366" s="16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</row>
    <row r="367" spans="2:44" s="132" customFormat="1" ht="70.150000000000006" customHeight="1">
      <c r="B367" s="135">
        <v>313</v>
      </c>
      <c r="C367" s="33">
        <v>593</v>
      </c>
      <c r="D367" s="143" t="s">
        <v>1034</v>
      </c>
      <c r="E367" s="135">
        <v>0</v>
      </c>
      <c r="F367" s="99">
        <f>'नमुना नंबर आठ '!S319/1000*'नमुना नंबर आठ '!T319</f>
        <v>520.04832713754638</v>
      </c>
      <c r="G367" s="136">
        <f t="shared" si="80"/>
        <v>520.04832713754638</v>
      </c>
      <c r="H367" s="135">
        <v>0</v>
      </c>
      <c r="I367" s="42">
        <v>0</v>
      </c>
      <c r="J367" s="135">
        <f t="shared" si="74"/>
        <v>0</v>
      </c>
      <c r="K367" s="135">
        <v>0</v>
      </c>
      <c r="L367" s="42">
        <v>0</v>
      </c>
      <c r="M367" s="135">
        <f t="shared" si="75"/>
        <v>0</v>
      </c>
      <c r="N367" s="135">
        <v>0</v>
      </c>
      <c r="O367" s="42">
        <v>0</v>
      </c>
      <c r="P367" s="135">
        <f t="shared" si="76"/>
        <v>0</v>
      </c>
      <c r="Q367" s="135">
        <f t="shared" si="77"/>
        <v>0</v>
      </c>
      <c r="R367" s="136">
        <f t="shared" si="81"/>
        <v>520.04832713754638</v>
      </c>
      <c r="S367" s="136">
        <f t="shared" si="78"/>
        <v>520.04832713754638</v>
      </c>
      <c r="T367" s="135">
        <v>0</v>
      </c>
      <c r="U367" s="136"/>
      <c r="V367" s="136">
        <f t="shared" si="79"/>
        <v>520.04832713754638</v>
      </c>
      <c r="W367" s="16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</row>
    <row r="368" spans="2:44" s="132" customFormat="1" ht="70.150000000000006" customHeight="1">
      <c r="B368" s="135">
        <v>314</v>
      </c>
      <c r="C368" s="33">
        <v>373</v>
      </c>
      <c r="D368" s="143" t="s">
        <v>652</v>
      </c>
      <c r="E368" s="135">
        <v>0</v>
      </c>
      <c r="F368" s="99">
        <f>'नमुना नंबर आठ '!S320/1000*'नमुना नंबर आठ '!T320</f>
        <v>395.23672862453537</v>
      </c>
      <c r="G368" s="136">
        <f t="shared" si="80"/>
        <v>395.23672862453537</v>
      </c>
      <c r="H368" s="135">
        <v>0</v>
      </c>
      <c r="I368" s="42">
        <v>30</v>
      </c>
      <c r="J368" s="135">
        <f t="shared" si="74"/>
        <v>30</v>
      </c>
      <c r="K368" s="135">
        <v>0</v>
      </c>
      <c r="L368" s="42">
        <v>30</v>
      </c>
      <c r="M368" s="135">
        <f t="shared" si="75"/>
        <v>30</v>
      </c>
      <c r="N368" s="135">
        <v>0</v>
      </c>
      <c r="O368" s="42">
        <v>200</v>
      </c>
      <c r="P368" s="135">
        <f t="shared" si="76"/>
        <v>200</v>
      </c>
      <c r="Q368" s="135">
        <f t="shared" si="77"/>
        <v>0</v>
      </c>
      <c r="R368" s="136">
        <f t="shared" si="81"/>
        <v>655.23672862453532</v>
      </c>
      <c r="S368" s="136">
        <f t="shared" si="78"/>
        <v>655.23672862453532</v>
      </c>
      <c r="T368" s="135">
        <v>0</v>
      </c>
      <c r="U368" s="136"/>
      <c r="V368" s="136">
        <f t="shared" si="79"/>
        <v>655.23672862453532</v>
      </c>
      <c r="W368" s="16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</row>
    <row r="369" spans="2:44" s="132" customFormat="1" ht="70.150000000000006" customHeight="1">
      <c r="B369" s="333" t="s">
        <v>1399</v>
      </c>
      <c r="C369" s="334"/>
      <c r="D369" s="335"/>
      <c r="E369" s="135">
        <f t="shared" ref="E369:T369" si="91">SUM(E363:E368)</f>
        <v>397</v>
      </c>
      <c r="F369" s="99">
        <f t="shared" si="91"/>
        <v>2052.2926463754648</v>
      </c>
      <c r="G369" s="136">
        <f t="shared" si="91"/>
        <v>2449.2926463754648</v>
      </c>
      <c r="H369" s="135">
        <f t="shared" si="91"/>
        <v>100</v>
      </c>
      <c r="I369" s="42">
        <f t="shared" si="91"/>
        <v>150</v>
      </c>
      <c r="J369" s="135">
        <f t="shared" si="91"/>
        <v>250</v>
      </c>
      <c r="K369" s="135">
        <f t="shared" si="91"/>
        <v>100</v>
      </c>
      <c r="L369" s="42">
        <f t="shared" si="91"/>
        <v>150</v>
      </c>
      <c r="M369" s="135">
        <f t="shared" si="91"/>
        <v>250</v>
      </c>
      <c r="N369" s="135">
        <f t="shared" si="91"/>
        <v>1150</v>
      </c>
      <c r="O369" s="42">
        <f t="shared" si="91"/>
        <v>2100</v>
      </c>
      <c r="P369" s="135">
        <f t="shared" si="91"/>
        <v>3250</v>
      </c>
      <c r="Q369" s="135">
        <f t="shared" si="91"/>
        <v>1747</v>
      </c>
      <c r="R369" s="136">
        <f t="shared" si="91"/>
        <v>4452.2926463754648</v>
      </c>
      <c r="S369" s="136">
        <f t="shared" si="91"/>
        <v>6199.2926463754648</v>
      </c>
      <c r="T369" s="135">
        <f t="shared" si="91"/>
        <v>19</v>
      </c>
      <c r="U369" s="136"/>
      <c r="V369" s="136">
        <f>SUM(V363:V368)</f>
        <v>6218.2926463754648</v>
      </c>
      <c r="W369" s="16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</row>
    <row r="370" spans="2:44" s="132" customFormat="1" ht="70.150000000000006" customHeight="1">
      <c r="B370" s="135">
        <v>315</v>
      </c>
      <c r="C370" s="33">
        <v>6</v>
      </c>
      <c r="D370" s="143" t="s">
        <v>1039</v>
      </c>
      <c r="E370" s="135">
        <v>0</v>
      </c>
      <c r="F370" s="99">
        <f>'नमुना नंबर आठ '!S321/1000*'नमुना नंबर आठ '!T321</f>
        <v>18.959107806691449</v>
      </c>
      <c r="G370" s="136">
        <f t="shared" si="80"/>
        <v>18.959107806691449</v>
      </c>
      <c r="H370" s="135">
        <v>0</v>
      </c>
      <c r="I370" s="42">
        <v>0</v>
      </c>
      <c r="J370" s="135">
        <f t="shared" si="74"/>
        <v>0</v>
      </c>
      <c r="K370" s="135">
        <v>0</v>
      </c>
      <c r="L370" s="42">
        <v>0</v>
      </c>
      <c r="M370" s="135">
        <f t="shared" si="75"/>
        <v>0</v>
      </c>
      <c r="N370" s="135">
        <v>0</v>
      </c>
      <c r="O370" s="42">
        <v>0</v>
      </c>
      <c r="P370" s="135">
        <f t="shared" si="76"/>
        <v>0</v>
      </c>
      <c r="Q370" s="135">
        <f t="shared" si="77"/>
        <v>0</v>
      </c>
      <c r="R370" s="136">
        <f t="shared" si="81"/>
        <v>18.959107806691449</v>
      </c>
      <c r="S370" s="136">
        <f t="shared" si="78"/>
        <v>18.959107806691449</v>
      </c>
      <c r="T370" s="135">
        <v>0</v>
      </c>
      <c r="U370" s="136"/>
      <c r="V370" s="136">
        <f t="shared" si="79"/>
        <v>18.959107806691449</v>
      </c>
      <c r="W370" s="16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</row>
    <row r="371" spans="2:44" s="132" customFormat="1" ht="70.150000000000006" customHeight="1">
      <c r="B371" s="135">
        <v>316</v>
      </c>
      <c r="C371" s="33" t="s">
        <v>108</v>
      </c>
      <c r="D371" s="143" t="s">
        <v>1327</v>
      </c>
      <c r="E371" s="135">
        <v>0</v>
      </c>
      <c r="F371" s="99">
        <f>'नमुना नंबर आठ '!S322/1000*'नमुना नंबर आठ '!T322</f>
        <v>399.78004182156133</v>
      </c>
      <c r="G371" s="136">
        <f t="shared" si="80"/>
        <v>399.78004182156133</v>
      </c>
      <c r="H371" s="135">
        <v>0</v>
      </c>
      <c r="I371" s="42">
        <v>30</v>
      </c>
      <c r="J371" s="135">
        <f t="shared" si="74"/>
        <v>30</v>
      </c>
      <c r="K371" s="135">
        <v>0</v>
      </c>
      <c r="L371" s="42">
        <v>30</v>
      </c>
      <c r="M371" s="135">
        <f t="shared" si="75"/>
        <v>30</v>
      </c>
      <c r="N371" s="135">
        <v>0</v>
      </c>
      <c r="O371" s="42">
        <v>750</v>
      </c>
      <c r="P371" s="135">
        <v>750</v>
      </c>
      <c r="Q371" s="135">
        <f t="shared" si="77"/>
        <v>0</v>
      </c>
      <c r="R371" s="136">
        <f t="shared" si="81"/>
        <v>1209.7800418215613</v>
      </c>
      <c r="S371" s="136">
        <f t="shared" si="78"/>
        <v>1209.7800418215613</v>
      </c>
      <c r="T371" s="135">
        <v>0</v>
      </c>
      <c r="U371" s="136"/>
      <c r="V371" s="136">
        <f t="shared" si="79"/>
        <v>1209.7800418215613</v>
      </c>
      <c r="W371" s="16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</row>
    <row r="372" spans="2:44" s="132" customFormat="1" ht="70.150000000000006" customHeight="1">
      <c r="B372" s="135">
        <v>317</v>
      </c>
      <c r="C372" s="33">
        <v>232</v>
      </c>
      <c r="D372" s="143" t="s">
        <v>888</v>
      </c>
      <c r="E372" s="135">
        <v>0</v>
      </c>
      <c r="F372" s="99">
        <f>'नमुना नंबर आठ '!S323/1000*'नमुना नंबर आठ '!T323</f>
        <v>277.74192379182159</v>
      </c>
      <c r="G372" s="136">
        <f t="shared" si="80"/>
        <v>277.74192379182159</v>
      </c>
      <c r="H372" s="135">
        <v>0</v>
      </c>
      <c r="I372" s="42">
        <v>30</v>
      </c>
      <c r="J372" s="135">
        <f t="shared" si="74"/>
        <v>30</v>
      </c>
      <c r="K372" s="135">
        <v>0</v>
      </c>
      <c r="L372" s="42">
        <v>30</v>
      </c>
      <c r="M372" s="135">
        <f t="shared" si="75"/>
        <v>30</v>
      </c>
      <c r="N372" s="135">
        <v>0</v>
      </c>
      <c r="O372" s="42">
        <v>750</v>
      </c>
      <c r="P372" s="135">
        <f t="shared" si="76"/>
        <v>750</v>
      </c>
      <c r="Q372" s="135">
        <f t="shared" si="77"/>
        <v>0</v>
      </c>
      <c r="R372" s="136">
        <f t="shared" si="81"/>
        <v>1087.7419237918216</v>
      </c>
      <c r="S372" s="136">
        <f t="shared" si="78"/>
        <v>1087.7419237918216</v>
      </c>
      <c r="T372" s="135">
        <v>0</v>
      </c>
      <c r="U372" s="136"/>
      <c r="V372" s="136">
        <f t="shared" si="79"/>
        <v>1087.7419237918216</v>
      </c>
      <c r="W372" s="16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</row>
    <row r="373" spans="2:44" s="132" customFormat="1" ht="70.150000000000006" customHeight="1">
      <c r="B373" s="135">
        <v>318</v>
      </c>
      <c r="C373" s="33" t="s">
        <v>950</v>
      </c>
      <c r="D373" s="143" t="s">
        <v>951</v>
      </c>
      <c r="E373" s="135">
        <v>0</v>
      </c>
      <c r="F373" s="99">
        <f>'नमुना नंबर आठ '!S324/1000*'नमुना नंबर आठ '!T324</f>
        <v>468.04349442379197</v>
      </c>
      <c r="G373" s="136">
        <f t="shared" si="80"/>
        <v>468.04349442379197</v>
      </c>
      <c r="H373" s="135">
        <v>0</v>
      </c>
      <c r="I373" s="42">
        <v>30</v>
      </c>
      <c r="J373" s="135">
        <f t="shared" si="74"/>
        <v>30</v>
      </c>
      <c r="K373" s="135">
        <v>0</v>
      </c>
      <c r="L373" s="42">
        <v>30</v>
      </c>
      <c r="M373" s="135">
        <f t="shared" si="75"/>
        <v>30</v>
      </c>
      <c r="N373" s="135">
        <v>0</v>
      </c>
      <c r="O373" s="42">
        <v>200</v>
      </c>
      <c r="P373" s="135">
        <f t="shared" si="76"/>
        <v>200</v>
      </c>
      <c r="Q373" s="135">
        <f t="shared" si="77"/>
        <v>0</v>
      </c>
      <c r="R373" s="136">
        <f t="shared" si="81"/>
        <v>728.04349442379203</v>
      </c>
      <c r="S373" s="136">
        <f t="shared" si="78"/>
        <v>728.04349442379203</v>
      </c>
      <c r="T373" s="135">
        <v>0</v>
      </c>
      <c r="U373" s="136"/>
      <c r="V373" s="136">
        <f t="shared" si="79"/>
        <v>728.04349442379203</v>
      </c>
      <c r="W373" s="16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</row>
    <row r="374" spans="2:44" s="132" customFormat="1" ht="70.150000000000006" customHeight="1">
      <c r="B374" s="135">
        <v>319</v>
      </c>
      <c r="C374" s="33">
        <v>320</v>
      </c>
      <c r="D374" s="143" t="s">
        <v>616</v>
      </c>
      <c r="E374" s="135">
        <v>0</v>
      </c>
      <c r="F374" s="99">
        <f>'नमुना नंबर आठ '!S325/1000*'नमुना नंबर आठ '!T325</f>
        <v>227.24339219330855</v>
      </c>
      <c r="G374" s="136">
        <f t="shared" si="80"/>
        <v>227.24339219330855</v>
      </c>
      <c r="H374" s="135">
        <v>0</v>
      </c>
      <c r="I374" s="42">
        <v>30</v>
      </c>
      <c r="J374" s="135">
        <f t="shared" si="74"/>
        <v>30</v>
      </c>
      <c r="K374" s="135">
        <v>0</v>
      </c>
      <c r="L374" s="42">
        <v>30</v>
      </c>
      <c r="M374" s="135">
        <f t="shared" si="75"/>
        <v>30</v>
      </c>
      <c r="N374" s="135">
        <v>0</v>
      </c>
      <c r="O374" s="42">
        <v>750</v>
      </c>
      <c r="P374" s="135">
        <f t="shared" si="76"/>
        <v>750</v>
      </c>
      <c r="Q374" s="135">
        <f t="shared" si="77"/>
        <v>0</v>
      </c>
      <c r="R374" s="136">
        <f t="shared" si="81"/>
        <v>1037.2433921933084</v>
      </c>
      <c r="S374" s="136">
        <f t="shared" si="78"/>
        <v>1037.2433921933084</v>
      </c>
      <c r="T374" s="135">
        <v>0</v>
      </c>
      <c r="U374" s="136"/>
      <c r="V374" s="136">
        <f t="shared" si="79"/>
        <v>1037.2433921933084</v>
      </c>
      <c r="W374" s="16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</row>
    <row r="375" spans="2:44" s="132" customFormat="1" ht="70.150000000000006" customHeight="1">
      <c r="B375" s="135">
        <v>320</v>
      </c>
      <c r="C375" s="33">
        <v>563</v>
      </c>
      <c r="D375" s="143" t="s">
        <v>819</v>
      </c>
      <c r="E375" s="135">
        <v>1500</v>
      </c>
      <c r="F375" s="99">
        <f>'नमुना नंबर आठ '!S326/1000*'नमुना नंबर आठ '!T326</f>
        <v>533.56958364312254</v>
      </c>
      <c r="G375" s="136">
        <f t="shared" si="80"/>
        <v>2033.5695836431225</v>
      </c>
      <c r="H375" s="135">
        <v>0</v>
      </c>
      <c r="I375" s="42">
        <v>0</v>
      </c>
      <c r="J375" s="135">
        <f t="shared" si="74"/>
        <v>0</v>
      </c>
      <c r="K375" s="135">
        <v>0</v>
      </c>
      <c r="L375" s="42">
        <v>0</v>
      </c>
      <c r="M375" s="135">
        <f t="shared" si="75"/>
        <v>0</v>
      </c>
      <c r="N375" s="135">
        <v>0</v>
      </c>
      <c r="O375" s="42">
        <v>0</v>
      </c>
      <c r="P375" s="135">
        <f t="shared" si="76"/>
        <v>0</v>
      </c>
      <c r="Q375" s="135">
        <f t="shared" si="77"/>
        <v>1500</v>
      </c>
      <c r="R375" s="136">
        <f t="shared" si="81"/>
        <v>533.56958364312254</v>
      </c>
      <c r="S375" s="136">
        <f t="shared" si="78"/>
        <v>2033.5695836431225</v>
      </c>
      <c r="T375" s="135">
        <v>75</v>
      </c>
      <c r="U375" s="136"/>
      <c r="V375" s="136">
        <f t="shared" si="79"/>
        <v>2108.5695836431223</v>
      </c>
      <c r="W375" s="16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</row>
    <row r="376" spans="2:44" s="132" customFormat="1" ht="70.150000000000006" customHeight="1">
      <c r="B376" s="333" t="s">
        <v>1399</v>
      </c>
      <c r="C376" s="334"/>
      <c r="D376" s="335"/>
      <c r="E376" s="135">
        <f t="shared" ref="E376:T376" si="92">SUM(E370:E375)</f>
        <v>1500</v>
      </c>
      <c r="F376" s="99">
        <f t="shared" si="92"/>
        <v>1925.3375436802976</v>
      </c>
      <c r="G376" s="136">
        <f t="shared" si="92"/>
        <v>3425.3375436802976</v>
      </c>
      <c r="H376" s="135">
        <f t="shared" si="92"/>
        <v>0</v>
      </c>
      <c r="I376" s="42">
        <f t="shared" si="92"/>
        <v>120</v>
      </c>
      <c r="J376" s="135">
        <f t="shared" si="92"/>
        <v>120</v>
      </c>
      <c r="K376" s="135">
        <f t="shared" si="92"/>
        <v>0</v>
      </c>
      <c r="L376" s="42">
        <f t="shared" si="92"/>
        <v>120</v>
      </c>
      <c r="M376" s="135">
        <f t="shared" si="92"/>
        <v>120</v>
      </c>
      <c r="N376" s="135">
        <f t="shared" si="92"/>
        <v>0</v>
      </c>
      <c r="O376" s="42">
        <f t="shared" si="92"/>
        <v>2450</v>
      </c>
      <c r="P376" s="135">
        <f t="shared" si="92"/>
        <v>2450</v>
      </c>
      <c r="Q376" s="135">
        <f t="shared" si="92"/>
        <v>1500</v>
      </c>
      <c r="R376" s="136">
        <f t="shared" si="92"/>
        <v>4615.337543680298</v>
      </c>
      <c r="S376" s="136">
        <f t="shared" si="92"/>
        <v>6115.337543680298</v>
      </c>
      <c r="T376" s="135">
        <f t="shared" si="92"/>
        <v>75</v>
      </c>
      <c r="U376" s="136"/>
      <c r="V376" s="136">
        <f>SUM(V370:V375)</f>
        <v>6190.337543680298</v>
      </c>
      <c r="W376" s="16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</row>
    <row r="377" spans="2:44" s="132" customFormat="1" ht="70.150000000000006" customHeight="1">
      <c r="B377" s="135">
        <v>321</v>
      </c>
      <c r="C377" s="33">
        <v>616</v>
      </c>
      <c r="D377" s="143" t="s">
        <v>1182</v>
      </c>
      <c r="E377" s="135">
        <v>0</v>
      </c>
      <c r="F377" s="99">
        <f>'नमुना नंबर आठ '!S327/1000*'नमुना नंबर आठ '!T327</f>
        <v>468.04349442379197</v>
      </c>
      <c r="G377" s="136">
        <f t="shared" si="80"/>
        <v>468.04349442379197</v>
      </c>
      <c r="H377" s="135">
        <v>0</v>
      </c>
      <c r="I377" s="42">
        <v>0</v>
      </c>
      <c r="J377" s="135">
        <f t="shared" si="74"/>
        <v>0</v>
      </c>
      <c r="K377" s="135">
        <v>0</v>
      </c>
      <c r="L377" s="42">
        <v>0</v>
      </c>
      <c r="M377" s="135">
        <f t="shared" si="75"/>
        <v>0</v>
      </c>
      <c r="N377" s="135">
        <v>0</v>
      </c>
      <c r="O377" s="42">
        <v>0</v>
      </c>
      <c r="P377" s="135">
        <f t="shared" si="76"/>
        <v>0</v>
      </c>
      <c r="Q377" s="135">
        <f t="shared" si="77"/>
        <v>0</v>
      </c>
      <c r="R377" s="136">
        <f t="shared" si="81"/>
        <v>468.04349442379197</v>
      </c>
      <c r="S377" s="136">
        <f t="shared" si="78"/>
        <v>468.04349442379197</v>
      </c>
      <c r="T377" s="135">
        <v>0</v>
      </c>
      <c r="U377" s="136"/>
      <c r="V377" s="136">
        <f t="shared" si="79"/>
        <v>468.04349442379197</v>
      </c>
      <c r="W377" s="16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</row>
    <row r="378" spans="2:44" s="132" customFormat="1" ht="70.150000000000006" customHeight="1">
      <c r="B378" s="135">
        <v>322</v>
      </c>
      <c r="C378" s="33">
        <v>2</v>
      </c>
      <c r="D378" s="143" t="s">
        <v>398</v>
      </c>
      <c r="E378" s="135">
        <v>3552</v>
      </c>
      <c r="F378" s="99">
        <f>'नमुना नंबर आठ '!S328/1000*'नमुना नंबर आठ '!T328</f>
        <v>788.0032276951672</v>
      </c>
      <c r="G378" s="136">
        <f t="shared" si="80"/>
        <v>4340.003227695167</v>
      </c>
      <c r="H378" s="135">
        <v>180</v>
      </c>
      <c r="I378" s="42">
        <v>30</v>
      </c>
      <c r="J378" s="135">
        <f t="shared" ref="J378:J451" si="93">I378+H378</f>
        <v>210</v>
      </c>
      <c r="K378" s="135">
        <v>180</v>
      </c>
      <c r="L378" s="42">
        <v>30</v>
      </c>
      <c r="M378" s="135">
        <f t="shared" ref="M378:M451" si="94">L378+K378</f>
        <v>210</v>
      </c>
      <c r="N378" s="135">
        <v>0</v>
      </c>
      <c r="O378" s="42">
        <v>0</v>
      </c>
      <c r="P378" s="135">
        <f t="shared" ref="P378:P451" si="95">O378+N378</f>
        <v>0</v>
      </c>
      <c r="Q378" s="135">
        <f t="shared" ref="Q378:Q451" si="96">N378+K378+H378+E378</f>
        <v>3912</v>
      </c>
      <c r="R378" s="136">
        <f t="shared" si="81"/>
        <v>848.0032276951672</v>
      </c>
      <c r="S378" s="136">
        <f t="shared" ref="S378:S451" si="97">G378+J378+M378+P378</f>
        <v>4760.003227695167</v>
      </c>
      <c r="T378" s="135">
        <v>177</v>
      </c>
      <c r="U378" s="136"/>
      <c r="V378" s="136">
        <f t="shared" ref="V378:V451" si="98">G378+J378+M378+P378+T378</f>
        <v>4937.003227695167</v>
      </c>
      <c r="W378" s="16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</row>
    <row r="379" spans="2:44" s="132" customFormat="1" ht="70.150000000000006" customHeight="1">
      <c r="B379" s="135">
        <v>323</v>
      </c>
      <c r="C379" s="33">
        <v>604</v>
      </c>
      <c r="D379" s="143" t="s">
        <v>1054</v>
      </c>
      <c r="E379" s="135">
        <v>0</v>
      </c>
      <c r="F379" s="99">
        <f>'नमुना नंबर आठ '!S329/1000*'नमुना नंबर आठ '!T329</f>
        <v>416.03866171003716</v>
      </c>
      <c r="G379" s="136">
        <f t="shared" ref="G379:G452" si="99">F379+E379</f>
        <v>416.03866171003716</v>
      </c>
      <c r="H379" s="135">
        <v>0</v>
      </c>
      <c r="I379" s="42">
        <v>0</v>
      </c>
      <c r="J379" s="135">
        <f t="shared" si="93"/>
        <v>0</v>
      </c>
      <c r="K379" s="135">
        <v>0</v>
      </c>
      <c r="L379" s="42">
        <v>0</v>
      </c>
      <c r="M379" s="135">
        <f t="shared" si="94"/>
        <v>0</v>
      </c>
      <c r="N379" s="135">
        <v>0</v>
      </c>
      <c r="O379" s="42">
        <v>0</v>
      </c>
      <c r="P379" s="135">
        <f t="shared" si="95"/>
        <v>0</v>
      </c>
      <c r="Q379" s="135">
        <f t="shared" si="96"/>
        <v>0</v>
      </c>
      <c r="R379" s="136">
        <f t="shared" ref="R379:R452" si="100">F379+I379+L379+O379</f>
        <v>416.03866171003716</v>
      </c>
      <c r="S379" s="136">
        <f t="shared" si="97"/>
        <v>416.03866171003716</v>
      </c>
      <c r="T379" s="135">
        <v>0</v>
      </c>
      <c r="U379" s="136"/>
      <c r="V379" s="136">
        <f t="shared" si="98"/>
        <v>416.03866171003716</v>
      </c>
      <c r="W379" s="16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</row>
    <row r="380" spans="2:44" s="132" customFormat="1" ht="70.150000000000006" customHeight="1">
      <c r="B380" s="135">
        <v>324</v>
      </c>
      <c r="C380" s="33">
        <v>248</v>
      </c>
      <c r="D380" s="143" t="s">
        <v>1267</v>
      </c>
      <c r="E380" s="135">
        <v>0</v>
      </c>
      <c r="F380" s="99">
        <f>'नमुना नंबर आठ '!S330/1000*'नमुना नंबर आठ '!T330</f>
        <v>780.07249070631985</v>
      </c>
      <c r="G380" s="136">
        <f t="shared" si="99"/>
        <v>780.07249070631985</v>
      </c>
      <c r="H380" s="135">
        <v>0</v>
      </c>
      <c r="I380" s="42">
        <v>0</v>
      </c>
      <c r="J380" s="135">
        <f t="shared" si="93"/>
        <v>0</v>
      </c>
      <c r="K380" s="135">
        <v>0</v>
      </c>
      <c r="L380" s="42">
        <v>0</v>
      </c>
      <c r="M380" s="135">
        <f t="shared" si="94"/>
        <v>0</v>
      </c>
      <c r="N380" s="135">
        <v>0</v>
      </c>
      <c r="O380" s="42">
        <v>0</v>
      </c>
      <c r="P380" s="135">
        <f t="shared" si="95"/>
        <v>0</v>
      </c>
      <c r="Q380" s="135">
        <f t="shared" si="96"/>
        <v>0</v>
      </c>
      <c r="R380" s="136">
        <f t="shared" si="100"/>
        <v>780.07249070631985</v>
      </c>
      <c r="S380" s="136">
        <f t="shared" si="97"/>
        <v>780.07249070631985</v>
      </c>
      <c r="T380" s="135">
        <v>0</v>
      </c>
      <c r="U380" s="136"/>
      <c r="V380" s="136">
        <f t="shared" si="98"/>
        <v>780.07249070631985</v>
      </c>
      <c r="W380" s="16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</row>
    <row r="381" spans="2:44" s="132" customFormat="1" ht="70.150000000000006" customHeight="1">
      <c r="B381" s="135">
        <v>325</v>
      </c>
      <c r="C381" s="33" t="s">
        <v>30</v>
      </c>
      <c r="D381" s="143" t="s">
        <v>896</v>
      </c>
      <c r="E381" s="135">
        <v>0</v>
      </c>
      <c r="F381" s="99">
        <f>'नमुना नंबर आठ '!S331/1000*'नमुना नंबर आठ '!T331</f>
        <v>385.35581040892191</v>
      </c>
      <c r="G381" s="136">
        <f t="shared" si="99"/>
        <v>385.35581040892191</v>
      </c>
      <c r="H381" s="135">
        <v>0</v>
      </c>
      <c r="I381" s="42">
        <v>30</v>
      </c>
      <c r="J381" s="135">
        <f t="shared" si="93"/>
        <v>30</v>
      </c>
      <c r="K381" s="135">
        <v>0</v>
      </c>
      <c r="L381" s="42">
        <v>30</v>
      </c>
      <c r="M381" s="135">
        <f t="shared" si="94"/>
        <v>30</v>
      </c>
      <c r="N381" s="135">
        <v>0</v>
      </c>
      <c r="O381" s="42">
        <v>750</v>
      </c>
      <c r="P381" s="135">
        <f t="shared" si="95"/>
        <v>750</v>
      </c>
      <c r="Q381" s="135">
        <f t="shared" si="96"/>
        <v>0</v>
      </c>
      <c r="R381" s="136">
        <f t="shared" si="100"/>
        <v>1195.355810408922</v>
      </c>
      <c r="S381" s="136">
        <f t="shared" si="97"/>
        <v>1195.355810408922</v>
      </c>
      <c r="T381" s="135">
        <v>0</v>
      </c>
      <c r="U381" s="136"/>
      <c r="V381" s="136">
        <f t="shared" si="98"/>
        <v>1195.355810408922</v>
      </c>
      <c r="W381" s="16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</row>
    <row r="382" spans="2:44" s="132" customFormat="1" ht="70.150000000000006" customHeight="1">
      <c r="B382" s="135">
        <v>326</v>
      </c>
      <c r="C382" s="33">
        <v>196</v>
      </c>
      <c r="D382" s="143" t="s">
        <v>534</v>
      </c>
      <c r="E382" s="135">
        <v>0</v>
      </c>
      <c r="F382" s="99">
        <f>'नमुना नंबर आठ '!S332/1000*'नमुना नंबर आठ '!T332</f>
        <v>549.17103345724911</v>
      </c>
      <c r="G382" s="136">
        <f t="shared" si="99"/>
        <v>549.17103345724911</v>
      </c>
      <c r="H382" s="135">
        <v>0</v>
      </c>
      <c r="I382" s="42">
        <v>30</v>
      </c>
      <c r="J382" s="135">
        <f t="shared" si="93"/>
        <v>30</v>
      </c>
      <c r="K382" s="135">
        <v>0</v>
      </c>
      <c r="L382" s="42">
        <v>30</v>
      </c>
      <c r="M382" s="135">
        <f t="shared" si="94"/>
        <v>30</v>
      </c>
      <c r="N382" s="135">
        <v>0</v>
      </c>
      <c r="O382" s="42">
        <v>750</v>
      </c>
      <c r="P382" s="135">
        <f t="shared" si="95"/>
        <v>750</v>
      </c>
      <c r="Q382" s="135">
        <f t="shared" si="96"/>
        <v>0</v>
      </c>
      <c r="R382" s="136">
        <f t="shared" si="100"/>
        <v>1359.171033457249</v>
      </c>
      <c r="S382" s="136">
        <f t="shared" si="97"/>
        <v>1359.171033457249</v>
      </c>
      <c r="T382" s="135">
        <v>0</v>
      </c>
      <c r="U382" s="136"/>
      <c r="V382" s="136">
        <f t="shared" si="98"/>
        <v>1359.171033457249</v>
      </c>
      <c r="W382" s="16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</row>
    <row r="383" spans="2:44" s="132" customFormat="1" ht="70.150000000000006" customHeight="1">
      <c r="B383" s="333" t="s">
        <v>1399</v>
      </c>
      <c r="C383" s="334"/>
      <c r="D383" s="335"/>
      <c r="E383" s="135">
        <f t="shared" ref="E383:T383" si="101">SUM(E377:E382)</f>
        <v>3552</v>
      </c>
      <c r="F383" s="99">
        <f t="shared" si="101"/>
        <v>3386.6847184014873</v>
      </c>
      <c r="G383" s="136">
        <f t="shared" si="101"/>
        <v>6938.6847184014869</v>
      </c>
      <c r="H383" s="135">
        <f t="shared" si="101"/>
        <v>180</v>
      </c>
      <c r="I383" s="42">
        <f t="shared" si="101"/>
        <v>90</v>
      </c>
      <c r="J383" s="135">
        <f t="shared" si="101"/>
        <v>270</v>
      </c>
      <c r="K383" s="135">
        <f t="shared" si="101"/>
        <v>180</v>
      </c>
      <c r="L383" s="42">
        <f t="shared" si="101"/>
        <v>90</v>
      </c>
      <c r="M383" s="135">
        <f t="shared" si="101"/>
        <v>270</v>
      </c>
      <c r="N383" s="135">
        <f t="shared" si="101"/>
        <v>0</v>
      </c>
      <c r="O383" s="42">
        <f t="shared" si="101"/>
        <v>1500</v>
      </c>
      <c r="P383" s="135">
        <f t="shared" si="101"/>
        <v>1500</v>
      </c>
      <c r="Q383" s="135">
        <f t="shared" si="101"/>
        <v>3912</v>
      </c>
      <c r="R383" s="136">
        <f t="shared" si="101"/>
        <v>5066.6847184014878</v>
      </c>
      <c r="S383" s="136">
        <f t="shared" si="101"/>
        <v>8978.6847184014878</v>
      </c>
      <c r="T383" s="135">
        <f t="shared" si="101"/>
        <v>177</v>
      </c>
      <c r="U383" s="136"/>
      <c r="V383" s="136">
        <f>SUM(V377:V382)</f>
        <v>9155.6847184014878</v>
      </c>
      <c r="W383" s="16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</row>
    <row r="384" spans="2:44" s="132" customFormat="1" ht="70.150000000000006" customHeight="1">
      <c r="B384" s="135">
        <v>327</v>
      </c>
      <c r="C384" s="33">
        <v>52</v>
      </c>
      <c r="D384" s="143" t="s">
        <v>1287</v>
      </c>
      <c r="E384" s="135">
        <v>4264</v>
      </c>
      <c r="F384" s="99">
        <f>'नमुना नंबर आठ '!S333/1000*'नमुना नंबर आठ '!T333</f>
        <v>795.41391635687739</v>
      </c>
      <c r="G384" s="136">
        <f t="shared" si="99"/>
        <v>5059.4139163568771</v>
      </c>
      <c r="H384" s="135">
        <v>170</v>
      </c>
      <c r="I384" s="42">
        <v>30</v>
      </c>
      <c r="J384" s="135">
        <f t="shared" si="93"/>
        <v>200</v>
      </c>
      <c r="K384" s="135">
        <v>170</v>
      </c>
      <c r="L384" s="42">
        <v>30</v>
      </c>
      <c r="M384" s="135">
        <f t="shared" si="94"/>
        <v>200</v>
      </c>
      <c r="N384" s="135">
        <v>3500</v>
      </c>
      <c r="O384" s="42">
        <v>750</v>
      </c>
      <c r="P384" s="135">
        <f t="shared" si="95"/>
        <v>4250</v>
      </c>
      <c r="Q384" s="135">
        <f t="shared" si="96"/>
        <v>8104</v>
      </c>
      <c r="R384" s="136">
        <f t="shared" si="100"/>
        <v>1605.4139163568775</v>
      </c>
      <c r="S384" s="136">
        <f t="shared" si="97"/>
        <v>9709.4139163568761</v>
      </c>
      <c r="T384" s="135">
        <v>213</v>
      </c>
      <c r="U384" s="136"/>
      <c r="V384" s="136">
        <f t="shared" si="98"/>
        <v>9922.4139163568761</v>
      </c>
      <c r="W384" s="16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</row>
    <row r="385" spans="2:44" s="132" customFormat="1" ht="70.150000000000006" customHeight="1">
      <c r="B385" s="135">
        <v>328</v>
      </c>
      <c r="C385" s="33" t="s">
        <v>1289</v>
      </c>
      <c r="D385" s="143" t="s">
        <v>1373</v>
      </c>
      <c r="E385" s="135">
        <v>0</v>
      </c>
      <c r="F385" s="99">
        <f>'नमुना नंबर आठ '!S334/1000*'नमुना नंबर आठ '!T334</f>
        <v>395.23672862453532</v>
      </c>
      <c r="G385" s="136">
        <f t="shared" si="99"/>
        <v>395.23672862453532</v>
      </c>
      <c r="H385" s="135">
        <v>0</v>
      </c>
      <c r="I385" s="42">
        <v>40</v>
      </c>
      <c r="J385" s="135">
        <f t="shared" si="93"/>
        <v>40</v>
      </c>
      <c r="K385" s="135">
        <v>0</v>
      </c>
      <c r="L385" s="42">
        <v>40</v>
      </c>
      <c r="M385" s="135">
        <f t="shared" si="94"/>
        <v>40</v>
      </c>
      <c r="N385" s="135">
        <v>0</v>
      </c>
      <c r="O385" s="42">
        <v>200</v>
      </c>
      <c r="P385" s="135">
        <f t="shared" si="95"/>
        <v>200</v>
      </c>
      <c r="Q385" s="135">
        <f t="shared" si="96"/>
        <v>0</v>
      </c>
      <c r="R385" s="136">
        <f t="shared" si="100"/>
        <v>675.23672862453532</v>
      </c>
      <c r="S385" s="136">
        <f t="shared" si="97"/>
        <v>675.23672862453532</v>
      </c>
      <c r="T385" s="135">
        <v>0</v>
      </c>
      <c r="U385" s="136"/>
      <c r="V385" s="136">
        <f t="shared" si="98"/>
        <v>675.23672862453532</v>
      </c>
      <c r="W385" s="16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</row>
    <row r="386" spans="2:44" s="132" customFormat="1" ht="70.150000000000006" customHeight="1">
      <c r="B386" s="135">
        <v>329</v>
      </c>
      <c r="C386" s="33">
        <v>620</v>
      </c>
      <c r="D386" s="143" t="s">
        <v>1219</v>
      </c>
      <c r="E386" s="135">
        <v>0</v>
      </c>
      <c r="F386" s="99">
        <f>'नमुना नंबर आठ '!S335/1000*'नमुना नंबर आठ '!T335</f>
        <v>873.68118959107801</v>
      </c>
      <c r="G386" s="136">
        <f t="shared" si="99"/>
        <v>873.68118959107801</v>
      </c>
      <c r="H386" s="135">
        <v>0</v>
      </c>
      <c r="I386" s="42">
        <v>0</v>
      </c>
      <c r="J386" s="135">
        <f t="shared" si="93"/>
        <v>0</v>
      </c>
      <c r="K386" s="135">
        <v>0</v>
      </c>
      <c r="L386" s="42">
        <v>0</v>
      </c>
      <c r="M386" s="135">
        <f t="shared" si="94"/>
        <v>0</v>
      </c>
      <c r="N386" s="135">
        <v>0</v>
      </c>
      <c r="O386" s="42">
        <v>0</v>
      </c>
      <c r="P386" s="135">
        <f t="shared" si="95"/>
        <v>0</v>
      </c>
      <c r="Q386" s="135">
        <f t="shared" si="96"/>
        <v>0</v>
      </c>
      <c r="R386" s="136">
        <f t="shared" si="100"/>
        <v>873.68118959107801</v>
      </c>
      <c r="S386" s="136">
        <f t="shared" si="97"/>
        <v>873.68118959107801</v>
      </c>
      <c r="T386" s="135">
        <v>0</v>
      </c>
      <c r="U386" s="136"/>
      <c r="V386" s="136">
        <f t="shared" si="98"/>
        <v>873.68118959107801</v>
      </c>
      <c r="W386" s="16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</row>
    <row r="387" spans="2:44" s="132" customFormat="1" ht="70.150000000000006" customHeight="1">
      <c r="B387" s="135">
        <v>330</v>
      </c>
      <c r="C387" s="33">
        <v>305</v>
      </c>
      <c r="D387" s="143" t="s">
        <v>606</v>
      </c>
      <c r="E387" s="135">
        <v>0</v>
      </c>
      <c r="F387" s="99">
        <f>'नमुना नंबर आठ '!S336/1000*'नमुना नंबर आठ '!T336</f>
        <v>280.82609665427509</v>
      </c>
      <c r="G387" s="136">
        <f t="shared" si="99"/>
        <v>280.82609665427509</v>
      </c>
      <c r="H387" s="135">
        <v>0</v>
      </c>
      <c r="I387" s="42">
        <v>0</v>
      </c>
      <c r="J387" s="135">
        <f t="shared" si="93"/>
        <v>0</v>
      </c>
      <c r="K387" s="135">
        <v>0</v>
      </c>
      <c r="L387" s="42">
        <v>0</v>
      </c>
      <c r="M387" s="135">
        <f t="shared" si="94"/>
        <v>0</v>
      </c>
      <c r="N387" s="135">
        <v>0</v>
      </c>
      <c r="O387" s="42">
        <v>0</v>
      </c>
      <c r="P387" s="135">
        <f t="shared" si="95"/>
        <v>0</v>
      </c>
      <c r="Q387" s="135">
        <f t="shared" si="96"/>
        <v>0</v>
      </c>
      <c r="R387" s="136">
        <f t="shared" si="100"/>
        <v>280.82609665427509</v>
      </c>
      <c r="S387" s="136">
        <f t="shared" si="97"/>
        <v>280.82609665427509</v>
      </c>
      <c r="T387" s="135">
        <v>0</v>
      </c>
      <c r="U387" s="136"/>
      <c r="V387" s="136">
        <f t="shared" si="98"/>
        <v>280.82609665427509</v>
      </c>
      <c r="W387" s="16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</row>
    <row r="388" spans="2:44" s="132" customFormat="1" ht="70.150000000000006" customHeight="1">
      <c r="B388" s="135">
        <v>331</v>
      </c>
      <c r="C388" s="33">
        <v>31</v>
      </c>
      <c r="D388" s="143" t="s">
        <v>461</v>
      </c>
      <c r="E388" s="135">
        <v>0</v>
      </c>
      <c r="F388" s="99">
        <f>'नमुना नंबर आठ '!S337/1000*'नमुना नंबर आठ '!T337</f>
        <v>158.47583643122675</v>
      </c>
      <c r="G388" s="136">
        <f t="shared" si="99"/>
        <v>158.47583643122675</v>
      </c>
      <c r="H388" s="135">
        <v>0</v>
      </c>
      <c r="I388" s="42">
        <v>0</v>
      </c>
      <c r="J388" s="135">
        <f t="shared" si="93"/>
        <v>0</v>
      </c>
      <c r="K388" s="135">
        <v>0</v>
      </c>
      <c r="L388" s="42">
        <v>0</v>
      </c>
      <c r="M388" s="135">
        <f t="shared" si="94"/>
        <v>0</v>
      </c>
      <c r="N388" s="135">
        <v>0</v>
      </c>
      <c r="O388" s="42">
        <v>0</v>
      </c>
      <c r="P388" s="135">
        <f t="shared" si="95"/>
        <v>0</v>
      </c>
      <c r="Q388" s="135">
        <f t="shared" si="96"/>
        <v>0</v>
      </c>
      <c r="R388" s="136">
        <f t="shared" si="100"/>
        <v>158.47583643122675</v>
      </c>
      <c r="S388" s="136">
        <f t="shared" si="97"/>
        <v>158.47583643122675</v>
      </c>
      <c r="T388" s="135">
        <v>0</v>
      </c>
      <c r="U388" s="136"/>
      <c r="V388" s="136">
        <f t="shared" si="98"/>
        <v>158.47583643122675</v>
      </c>
      <c r="W388" s="16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</row>
    <row r="389" spans="2:44" s="132" customFormat="1" ht="70.150000000000006" customHeight="1">
      <c r="B389" s="135">
        <v>332</v>
      </c>
      <c r="C389" s="42" t="s">
        <v>55</v>
      </c>
      <c r="D389" s="143" t="s">
        <v>546</v>
      </c>
      <c r="E389" s="135">
        <v>0</v>
      </c>
      <c r="F389" s="99">
        <f>'नमुना नंबर आठ '!S338/1000*'नमुना नंबर आठ '!T338</f>
        <v>491.44566914498131</v>
      </c>
      <c r="G389" s="136">
        <f t="shared" si="99"/>
        <v>491.44566914498131</v>
      </c>
      <c r="H389" s="135">
        <v>0</v>
      </c>
      <c r="I389" s="42">
        <v>30</v>
      </c>
      <c r="J389" s="135">
        <f t="shared" si="93"/>
        <v>30</v>
      </c>
      <c r="K389" s="135">
        <v>0</v>
      </c>
      <c r="L389" s="42">
        <v>30</v>
      </c>
      <c r="M389" s="135">
        <f t="shared" si="94"/>
        <v>30</v>
      </c>
      <c r="N389" s="135">
        <v>0</v>
      </c>
      <c r="O389" s="42">
        <v>750</v>
      </c>
      <c r="P389" s="135">
        <f t="shared" si="95"/>
        <v>750</v>
      </c>
      <c r="Q389" s="135">
        <f t="shared" si="96"/>
        <v>0</v>
      </c>
      <c r="R389" s="136">
        <f t="shared" si="100"/>
        <v>1301.4456691449814</v>
      </c>
      <c r="S389" s="136">
        <f t="shared" si="97"/>
        <v>1301.4456691449814</v>
      </c>
      <c r="T389" s="135">
        <v>0</v>
      </c>
      <c r="U389" s="136"/>
      <c r="V389" s="136">
        <f t="shared" si="98"/>
        <v>1301.4456691449814</v>
      </c>
      <c r="W389" s="16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</row>
    <row r="390" spans="2:44" s="132" customFormat="1" ht="70.150000000000006" customHeight="1">
      <c r="B390" s="333" t="s">
        <v>1399</v>
      </c>
      <c r="C390" s="334"/>
      <c r="D390" s="335"/>
      <c r="E390" s="135">
        <f t="shared" ref="E390:T390" si="102">SUM(E384:E389)</f>
        <v>4264</v>
      </c>
      <c r="F390" s="99">
        <f t="shared" si="102"/>
        <v>2995.0794368029747</v>
      </c>
      <c r="G390" s="136">
        <f t="shared" si="102"/>
        <v>7259.0794368029729</v>
      </c>
      <c r="H390" s="135">
        <f t="shared" si="102"/>
        <v>170</v>
      </c>
      <c r="I390" s="42">
        <f t="shared" si="102"/>
        <v>100</v>
      </c>
      <c r="J390" s="135">
        <f t="shared" si="102"/>
        <v>270</v>
      </c>
      <c r="K390" s="135">
        <f t="shared" si="102"/>
        <v>170</v>
      </c>
      <c r="L390" s="42">
        <f t="shared" si="102"/>
        <v>100</v>
      </c>
      <c r="M390" s="135">
        <f t="shared" si="102"/>
        <v>270</v>
      </c>
      <c r="N390" s="135">
        <f t="shared" si="102"/>
        <v>3500</v>
      </c>
      <c r="O390" s="42">
        <f t="shared" si="102"/>
        <v>1700</v>
      </c>
      <c r="P390" s="135">
        <f t="shared" si="102"/>
        <v>5200</v>
      </c>
      <c r="Q390" s="135">
        <f t="shared" si="102"/>
        <v>8104</v>
      </c>
      <c r="R390" s="136">
        <f t="shared" si="102"/>
        <v>4895.0794368029747</v>
      </c>
      <c r="S390" s="136">
        <f t="shared" si="102"/>
        <v>12999.079436802973</v>
      </c>
      <c r="T390" s="135">
        <f t="shared" si="102"/>
        <v>213</v>
      </c>
      <c r="U390" s="136"/>
      <c r="V390" s="136">
        <f>SUM(V384:V389)</f>
        <v>13212.079436802973</v>
      </c>
      <c r="W390" s="16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</row>
    <row r="391" spans="2:44" s="132" customFormat="1" ht="70.150000000000006" customHeight="1">
      <c r="B391" s="135">
        <v>333</v>
      </c>
      <c r="C391" s="33">
        <v>615</v>
      </c>
      <c r="D391" s="143" t="s">
        <v>1181</v>
      </c>
      <c r="E391" s="135">
        <v>0</v>
      </c>
      <c r="F391" s="99">
        <f>'नमुना नंबर आठ '!S339/1000*'नमुना नंबर आठ '!T339</f>
        <v>655.26089219330856</v>
      </c>
      <c r="G391" s="136">
        <f t="shared" si="99"/>
        <v>655.26089219330856</v>
      </c>
      <c r="H391" s="135">
        <v>0</v>
      </c>
      <c r="I391" s="42">
        <v>0</v>
      </c>
      <c r="J391" s="135">
        <f t="shared" si="93"/>
        <v>0</v>
      </c>
      <c r="K391" s="135">
        <v>0</v>
      </c>
      <c r="L391" s="42">
        <v>0</v>
      </c>
      <c r="M391" s="135">
        <f t="shared" si="94"/>
        <v>0</v>
      </c>
      <c r="N391" s="135">
        <v>0</v>
      </c>
      <c r="O391" s="42">
        <v>0</v>
      </c>
      <c r="P391" s="135">
        <f t="shared" si="95"/>
        <v>0</v>
      </c>
      <c r="Q391" s="135">
        <f t="shared" si="96"/>
        <v>0</v>
      </c>
      <c r="R391" s="136">
        <f t="shared" si="100"/>
        <v>655.26089219330856</v>
      </c>
      <c r="S391" s="136">
        <f t="shared" si="97"/>
        <v>655.26089219330856</v>
      </c>
      <c r="T391" s="135">
        <v>0</v>
      </c>
      <c r="U391" s="136"/>
      <c r="V391" s="136">
        <f t="shared" si="98"/>
        <v>655.26089219330856</v>
      </c>
      <c r="W391" s="16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</row>
    <row r="392" spans="2:44" s="132" customFormat="1" ht="70.150000000000006" customHeight="1">
      <c r="B392" s="135">
        <v>334</v>
      </c>
      <c r="C392" s="33" t="s">
        <v>56</v>
      </c>
      <c r="D392" s="143" t="s">
        <v>1171</v>
      </c>
      <c r="E392" s="135">
        <v>0</v>
      </c>
      <c r="F392" s="99">
        <f>'नमुना नंबर आठ '!S340/1000*'नमुना नंबर आठ '!T340</f>
        <v>520.04832713754638</v>
      </c>
      <c r="G392" s="136">
        <f t="shared" si="99"/>
        <v>520.04832713754638</v>
      </c>
      <c r="H392" s="135">
        <v>0</v>
      </c>
      <c r="I392" s="42">
        <v>30</v>
      </c>
      <c r="J392" s="135">
        <f t="shared" si="93"/>
        <v>30</v>
      </c>
      <c r="K392" s="135">
        <v>0</v>
      </c>
      <c r="L392" s="42">
        <v>30</v>
      </c>
      <c r="M392" s="135">
        <f t="shared" si="94"/>
        <v>30</v>
      </c>
      <c r="N392" s="135">
        <v>0</v>
      </c>
      <c r="O392" s="42">
        <v>750</v>
      </c>
      <c r="P392" s="135">
        <f t="shared" si="95"/>
        <v>750</v>
      </c>
      <c r="Q392" s="135">
        <f t="shared" si="96"/>
        <v>0</v>
      </c>
      <c r="R392" s="136">
        <f t="shared" si="100"/>
        <v>1330.0483271375465</v>
      </c>
      <c r="S392" s="136">
        <f t="shared" si="97"/>
        <v>1330.0483271375465</v>
      </c>
      <c r="T392" s="135">
        <v>0</v>
      </c>
      <c r="U392" s="136"/>
      <c r="V392" s="136">
        <f t="shared" si="98"/>
        <v>1330.0483271375465</v>
      </c>
      <c r="W392" s="16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</row>
    <row r="393" spans="2:44" s="132" customFormat="1" ht="70.150000000000006" customHeight="1">
      <c r="B393" s="135">
        <v>335</v>
      </c>
      <c r="C393" s="33">
        <v>24</v>
      </c>
      <c r="D393" s="143" t="s">
        <v>456</v>
      </c>
      <c r="E393" s="135">
        <v>360</v>
      </c>
      <c r="F393" s="99">
        <f>'नमुना नंबर आठ '!S341/1000*'नमुना नंबर आठ '!T341</f>
        <v>99.59107806691452</v>
      </c>
      <c r="G393" s="136">
        <f t="shared" si="99"/>
        <v>459.59107806691452</v>
      </c>
      <c r="H393" s="135">
        <v>0</v>
      </c>
      <c r="I393" s="42">
        <v>0</v>
      </c>
      <c r="J393" s="135">
        <f t="shared" si="93"/>
        <v>0</v>
      </c>
      <c r="K393" s="135">
        <v>0</v>
      </c>
      <c r="L393" s="42">
        <v>0</v>
      </c>
      <c r="M393" s="135">
        <f t="shared" si="94"/>
        <v>0</v>
      </c>
      <c r="N393" s="135">
        <v>0</v>
      </c>
      <c r="O393" s="42">
        <v>0</v>
      </c>
      <c r="P393" s="135">
        <f t="shared" si="95"/>
        <v>0</v>
      </c>
      <c r="Q393" s="135">
        <f t="shared" si="96"/>
        <v>360</v>
      </c>
      <c r="R393" s="136">
        <f t="shared" si="100"/>
        <v>99.59107806691452</v>
      </c>
      <c r="S393" s="136">
        <f t="shared" si="97"/>
        <v>459.59107806691452</v>
      </c>
      <c r="T393" s="135">
        <v>18</v>
      </c>
      <c r="U393" s="136"/>
      <c r="V393" s="136">
        <f t="shared" si="98"/>
        <v>477.59107806691452</v>
      </c>
      <c r="W393" s="16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</row>
    <row r="394" spans="2:44" s="132" customFormat="1" ht="70.150000000000006" customHeight="1">
      <c r="B394" s="135">
        <v>336</v>
      </c>
      <c r="C394" s="33" t="s">
        <v>11</v>
      </c>
      <c r="D394" s="143" t="s">
        <v>791</v>
      </c>
      <c r="E394" s="135">
        <v>0</v>
      </c>
      <c r="F394" s="99">
        <f>'नमुना नंबर आठ '!S342/1000*'नमुना नंबर आठ '!T342</f>
        <v>676.32284944237927</v>
      </c>
      <c r="G394" s="136">
        <f t="shared" si="99"/>
        <v>676.32284944237927</v>
      </c>
      <c r="H394" s="135">
        <v>0</v>
      </c>
      <c r="I394" s="42">
        <v>30</v>
      </c>
      <c r="J394" s="135">
        <f t="shared" si="93"/>
        <v>30</v>
      </c>
      <c r="K394" s="135">
        <v>0</v>
      </c>
      <c r="L394" s="42">
        <v>30</v>
      </c>
      <c r="M394" s="135">
        <f t="shared" si="94"/>
        <v>30</v>
      </c>
      <c r="N394" s="135">
        <v>500</v>
      </c>
      <c r="O394" s="42">
        <v>200</v>
      </c>
      <c r="P394" s="135">
        <f t="shared" si="95"/>
        <v>700</v>
      </c>
      <c r="Q394" s="135">
        <f t="shared" si="96"/>
        <v>500</v>
      </c>
      <c r="R394" s="136">
        <f t="shared" si="100"/>
        <v>936.32284944237927</v>
      </c>
      <c r="S394" s="136">
        <f t="shared" si="97"/>
        <v>1436.3228494423793</v>
      </c>
      <c r="T394" s="135">
        <v>0</v>
      </c>
      <c r="U394" s="136"/>
      <c r="V394" s="136">
        <f t="shared" si="98"/>
        <v>1436.3228494423793</v>
      </c>
      <c r="W394" s="16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</row>
    <row r="395" spans="2:44" s="132" customFormat="1" ht="70.150000000000006" customHeight="1">
      <c r="B395" s="135">
        <v>337</v>
      </c>
      <c r="C395" s="33">
        <v>426</v>
      </c>
      <c r="D395" s="143" t="s">
        <v>935</v>
      </c>
      <c r="E395" s="135">
        <v>0</v>
      </c>
      <c r="F395" s="99">
        <f>'नमुना नंबर आठ '!S343/1000*'नमुना नंबर आठ '!T343</f>
        <v>473.42373373605955</v>
      </c>
      <c r="G395" s="136">
        <f t="shared" si="99"/>
        <v>473.42373373605955</v>
      </c>
      <c r="H395" s="135">
        <v>0</v>
      </c>
      <c r="I395" s="42">
        <v>30</v>
      </c>
      <c r="J395" s="135">
        <f t="shared" si="93"/>
        <v>30</v>
      </c>
      <c r="K395" s="135">
        <v>0</v>
      </c>
      <c r="L395" s="42">
        <v>30</v>
      </c>
      <c r="M395" s="135">
        <f t="shared" si="94"/>
        <v>30</v>
      </c>
      <c r="N395" s="135">
        <v>0</v>
      </c>
      <c r="O395" s="42">
        <v>750</v>
      </c>
      <c r="P395" s="135">
        <f t="shared" si="95"/>
        <v>750</v>
      </c>
      <c r="Q395" s="135">
        <f t="shared" si="96"/>
        <v>0</v>
      </c>
      <c r="R395" s="136">
        <f t="shared" si="100"/>
        <v>1283.4237337360596</v>
      </c>
      <c r="S395" s="136">
        <f t="shared" si="97"/>
        <v>1283.4237337360596</v>
      </c>
      <c r="T395" s="135">
        <v>0</v>
      </c>
      <c r="U395" s="136"/>
      <c r="V395" s="136">
        <f t="shared" si="98"/>
        <v>1283.4237337360596</v>
      </c>
      <c r="W395" s="16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</row>
    <row r="396" spans="2:44" s="132" customFormat="1" ht="70.150000000000006" customHeight="1">
      <c r="B396" s="135">
        <v>338</v>
      </c>
      <c r="C396" s="33">
        <v>208</v>
      </c>
      <c r="D396" s="143" t="s">
        <v>1374</v>
      </c>
      <c r="E396" s="135">
        <v>0</v>
      </c>
      <c r="F396" s="99">
        <f>'नमुना नंबर आठ '!S344/1000*'नमुना नंबर आठ '!T344</f>
        <v>438.35530901486993</v>
      </c>
      <c r="G396" s="136">
        <f t="shared" si="99"/>
        <v>438.35530901486993</v>
      </c>
      <c r="H396" s="135">
        <v>0</v>
      </c>
      <c r="I396" s="42">
        <v>30</v>
      </c>
      <c r="J396" s="135">
        <f t="shared" si="93"/>
        <v>30</v>
      </c>
      <c r="K396" s="135">
        <v>0</v>
      </c>
      <c r="L396" s="42">
        <v>30</v>
      </c>
      <c r="M396" s="135">
        <f t="shared" si="94"/>
        <v>30</v>
      </c>
      <c r="N396" s="135">
        <v>0</v>
      </c>
      <c r="O396" s="42">
        <v>750</v>
      </c>
      <c r="P396" s="135">
        <f t="shared" si="95"/>
        <v>750</v>
      </c>
      <c r="Q396" s="135">
        <f t="shared" si="96"/>
        <v>0</v>
      </c>
      <c r="R396" s="136">
        <f t="shared" si="100"/>
        <v>1248.3553090148698</v>
      </c>
      <c r="S396" s="136">
        <f t="shared" si="97"/>
        <v>1248.3553090148698</v>
      </c>
      <c r="T396" s="135">
        <v>0</v>
      </c>
      <c r="U396" s="136"/>
      <c r="V396" s="136">
        <f t="shared" si="98"/>
        <v>1248.3553090148698</v>
      </c>
      <c r="W396" s="16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</row>
    <row r="397" spans="2:44" s="132" customFormat="1" ht="70.150000000000006" customHeight="1">
      <c r="B397" s="333" t="s">
        <v>1399</v>
      </c>
      <c r="C397" s="334"/>
      <c r="D397" s="335"/>
      <c r="E397" s="135">
        <f t="shared" ref="E397:T397" si="103">SUM(E391:E396)</f>
        <v>360</v>
      </c>
      <c r="F397" s="99">
        <f t="shared" si="103"/>
        <v>2863.0021895910781</v>
      </c>
      <c r="G397" s="136">
        <f t="shared" si="103"/>
        <v>3223.0021895910781</v>
      </c>
      <c r="H397" s="135">
        <f t="shared" si="103"/>
        <v>0</v>
      </c>
      <c r="I397" s="42">
        <f t="shared" si="103"/>
        <v>120</v>
      </c>
      <c r="J397" s="135">
        <f t="shared" si="103"/>
        <v>120</v>
      </c>
      <c r="K397" s="135">
        <f t="shared" si="103"/>
        <v>0</v>
      </c>
      <c r="L397" s="42">
        <f t="shared" si="103"/>
        <v>120</v>
      </c>
      <c r="M397" s="135">
        <f t="shared" si="103"/>
        <v>120</v>
      </c>
      <c r="N397" s="135">
        <f t="shared" si="103"/>
        <v>500</v>
      </c>
      <c r="O397" s="42">
        <f t="shared" si="103"/>
        <v>2450</v>
      </c>
      <c r="P397" s="135">
        <f t="shared" si="103"/>
        <v>2950</v>
      </c>
      <c r="Q397" s="135">
        <f t="shared" si="103"/>
        <v>860</v>
      </c>
      <c r="R397" s="136">
        <f t="shared" si="103"/>
        <v>5553.0021895910786</v>
      </c>
      <c r="S397" s="136">
        <f t="shared" si="103"/>
        <v>6413.0021895910786</v>
      </c>
      <c r="T397" s="135">
        <f t="shared" si="103"/>
        <v>18</v>
      </c>
      <c r="U397" s="136"/>
      <c r="V397" s="136">
        <f>SUM(V391:V396)</f>
        <v>6431.0021895910786</v>
      </c>
      <c r="W397" s="16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</row>
    <row r="398" spans="2:44" s="132" customFormat="1" ht="70.150000000000006" customHeight="1">
      <c r="B398" s="135">
        <v>339</v>
      </c>
      <c r="C398" s="33">
        <v>512</v>
      </c>
      <c r="D398" s="143" t="s">
        <v>752</v>
      </c>
      <c r="E398" s="135">
        <v>0</v>
      </c>
      <c r="F398" s="99">
        <f>'नमुना नंबर आठ '!S345/1000*'नमुना नंबर आठ '!T345</f>
        <v>282.19767657992571</v>
      </c>
      <c r="G398" s="136">
        <f t="shared" si="99"/>
        <v>282.19767657992571</v>
      </c>
      <c r="H398" s="135">
        <v>0</v>
      </c>
      <c r="I398" s="42">
        <v>0</v>
      </c>
      <c r="J398" s="135">
        <f t="shared" si="93"/>
        <v>0</v>
      </c>
      <c r="K398" s="135">
        <v>0</v>
      </c>
      <c r="L398" s="42">
        <v>0</v>
      </c>
      <c r="M398" s="135">
        <f t="shared" si="94"/>
        <v>0</v>
      </c>
      <c r="N398" s="135">
        <v>0</v>
      </c>
      <c r="O398" s="42">
        <v>0</v>
      </c>
      <c r="P398" s="135">
        <f t="shared" si="95"/>
        <v>0</v>
      </c>
      <c r="Q398" s="135">
        <f t="shared" si="96"/>
        <v>0</v>
      </c>
      <c r="R398" s="136">
        <f t="shared" si="100"/>
        <v>282.19767657992571</v>
      </c>
      <c r="S398" s="136">
        <f t="shared" si="97"/>
        <v>282.19767657992571</v>
      </c>
      <c r="T398" s="135">
        <v>0</v>
      </c>
      <c r="U398" s="136"/>
      <c r="V398" s="136">
        <f t="shared" si="98"/>
        <v>282.19767657992571</v>
      </c>
      <c r="W398" s="16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</row>
    <row r="399" spans="2:44" s="132" customFormat="1" ht="70.150000000000006" customHeight="1">
      <c r="B399" s="135">
        <v>340</v>
      </c>
      <c r="C399" s="33">
        <v>202</v>
      </c>
      <c r="D399" s="143" t="s">
        <v>538</v>
      </c>
      <c r="E399" s="135">
        <v>0</v>
      </c>
      <c r="F399" s="99">
        <f>'नमुना नंबर आठ '!S346/1000*'नमुना नंबर आठ '!T346</f>
        <v>212.95978996282525</v>
      </c>
      <c r="G399" s="136">
        <f t="shared" si="99"/>
        <v>212.95978996282525</v>
      </c>
      <c r="H399" s="135">
        <v>0</v>
      </c>
      <c r="I399" s="42">
        <v>20</v>
      </c>
      <c r="J399" s="135">
        <f t="shared" si="93"/>
        <v>20</v>
      </c>
      <c r="K399" s="135">
        <v>0</v>
      </c>
      <c r="L399" s="42">
        <v>20</v>
      </c>
      <c r="M399" s="135">
        <f t="shared" si="94"/>
        <v>20</v>
      </c>
      <c r="N399" s="135">
        <v>0</v>
      </c>
      <c r="O399" s="42">
        <v>0</v>
      </c>
      <c r="P399" s="135">
        <f t="shared" si="95"/>
        <v>0</v>
      </c>
      <c r="Q399" s="135">
        <f t="shared" si="96"/>
        <v>0</v>
      </c>
      <c r="R399" s="136">
        <f t="shared" si="100"/>
        <v>252.95978996282525</v>
      </c>
      <c r="S399" s="136">
        <f t="shared" si="97"/>
        <v>252.95978996282525</v>
      </c>
      <c r="T399" s="135">
        <v>0</v>
      </c>
      <c r="U399" s="136"/>
      <c r="V399" s="136">
        <f t="shared" si="98"/>
        <v>252.95978996282525</v>
      </c>
      <c r="W399" s="16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</row>
    <row r="400" spans="2:44" s="132" customFormat="1" ht="70.150000000000006" customHeight="1">
      <c r="B400" s="135">
        <v>341</v>
      </c>
      <c r="C400" s="33" t="s">
        <v>58</v>
      </c>
      <c r="D400" s="143" t="s">
        <v>568</v>
      </c>
      <c r="E400" s="135">
        <v>0</v>
      </c>
      <c r="F400" s="99">
        <f>'नमुना नंबर आठ '!S347/1000*'नमुना नंबर आठ '!T347</f>
        <v>986.79170074349452</v>
      </c>
      <c r="G400" s="136">
        <f t="shared" si="99"/>
        <v>986.79170074349452</v>
      </c>
      <c r="H400" s="135">
        <v>0</v>
      </c>
      <c r="I400" s="42">
        <v>40</v>
      </c>
      <c r="J400" s="135">
        <f t="shared" si="93"/>
        <v>40</v>
      </c>
      <c r="K400" s="135">
        <v>0</v>
      </c>
      <c r="L400" s="42">
        <v>40</v>
      </c>
      <c r="M400" s="135">
        <f t="shared" si="94"/>
        <v>40</v>
      </c>
      <c r="N400" s="135">
        <v>0</v>
      </c>
      <c r="O400" s="42">
        <v>750</v>
      </c>
      <c r="P400" s="135">
        <f t="shared" si="95"/>
        <v>750</v>
      </c>
      <c r="Q400" s="135">
        <f t="shared" si="96"/>
        <v>0</v>
      </c>
      <c r="R400" s="136">
        <f t="shared" si="100"/>
        <v>1816.7917007434944</v>
      </c>
      <c r="S400" s="136">
        <f t="shared" si="97"/>
        <v>1816.7917007434944</v>
      </c>
      <c r="T400" s="135">
        <v>0</v>
      </c>
      <c r="U400" s="136"/>
      <c r="V400" s="136">
        <f t="shared" si="98"/>
        <v>1816.7917007434944</v>
      </c>
      <c r="W400" s="16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</row>
    <row r="401" spans="2:44" s="132" customFormat="1" ht="70.150000000000006" customHeight="1">
      <c r="B401" s="135">
        <v>342</v>
      </c>
      <c r="C401" s="33">
        <v>214</v>
      </c>
      <c r="D401" s="143" t="s">
        <v>547</v>
      </c>
      <c r="E401" s="135">
        <v>0</v>
      </c>
      <c r="F401" s="99">
        <f>'नमुना नंबर आठ '!S348/1000*'नमुना नंबर आठ '!T348</f>
        <v>265.1172908921933</v>
      </c>
      <c r="G401" s="136">
        <f t="shared" si="99"/>
        <v>265.1172908921933</v>
      </c>
      <c r="H401" s="135">
        <v>0</v>
      </c>
      <c r="I401" s="42">
        <v>30</v>
      </c>
      <c r="J401" s="135">
        <f t="shared" si="93"/>
        <v>30</v>
      </c>
      <c r="K401" s="135">
        <v>0</v>
      </c>
      <c r="L401" s="42">
        <v>30</v>
      </c>
      <c r="M401" s="135">
        <f t="shared" si="94"/>
        <v>30</v>
      </c>
      <c r="N401" s="135">
        <v>0</v>
      </c>
      <c r="O401" s="42">
        <v>0</v>
      </c>
      <c r="P401" s="135">
        <f t="shared" si="95"/>
        <v>0</v>
      </c>
      <c r="Q401" s="135">
        <f t="shared" si="96"/>
        <v>0</v>
      </c>
      <c r="R401" s="136">
        <f t="shared" si="100"/>
        <v>325.1172908921933</v>
      </c>
      <c r="S401" s="136">
        <f t="shared" si="97"/>
        <v>325.1172908921933</v>
      </c>
      <c r="T401" s="135">
        <v>0</v>
      </c>
      <c r="U401" s="136"/>
      <c r="V401" s="136">
        <f t="shared" si="98"/>
        <v>325.1172908921933</v>
      </c>
      <c r="W401" s="16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</row>
    <row r="402" spans="2:44" s="132" customFormat="1" ht="70.150000000000006" customHeight="1">
      <c r="B402" s="135">
        <v>343</v>
      </c>
      <c r="C402" s="158" t="s">
        <v>1298</v>
      </c>
      <c r="D402" s="143" t="s">
        <v>1375</v>
      </c>
      <c r="E402" s="135">
        <v>0</v>
      </c>
      <c r="F402" s="99">
        <f>'नमुना नंबर आठ '!S349/1000*'नमुना नंबर आठ '!T349</f>
        <v>192.8763359665428</v>
      </c>
      <c r="G402" s="136">
        <f t="shared" si="99"/>
        <v>192.8763359665428</v>
      </c>
      <c r="H402" s="135">
        <v>0</v>
      </c>
      <c r="I402" s="42">
        <v>30</v>
      </c>
      <c r="J402" s="135">
        <f t="shared" si="93"/>
        <v>30</v>
      </c>
      <c r="K402" s="135">
        <v>0</v>
      </c>
      <c r="L402" s="42">
        <v>30</v>
      </c>
      <c r="M402" s="135">
        <f t="shared" si="94"/>
        <v>30</v>
      </c>
      <c r="N402" s="135">
        <v>0</v>
      </c>
      <c r="O402" s="42">
        <v>750</v>
      </c>
      <c r="P402" s="135">
        <f t="shared" si="95"/>
        <v>750</v>
      </c>
      <c r="Q402" s="135">
        <f t="shared" si="96"/>
        <v>0</v>
      </c>
      <c r="R402" s="136">
        <f t="shared" si="100"/>
        <v>1002.8763359665428</v>
      </c>
      <c r="S402" s="136">
        <f t="shared" si="97"/>
        <v>1002.8763359665428</v>
      </c>
      <c r="T402" s="135">
        <v>0</v>
      </c>
      <c r="U402" s="136"/>
      <c r="V402" s="136">
        <f t="shared" si="98"/>
        <v>1002.8763359665428</v>
      </c>
      <c r="W402" s="16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</row>
    <row r="403" spans="2:44" s="132" customFormat="1" ht="70.150000000000006" customHeight="1">
      <c r="B403" s="135">
        <v>344</v>
      </c>
      <c r="C403" s="33">
        <v>9</v>
      </c>
      <c r="D403" s="143" t="s">
        <v>402</v>
      </c>
      <c r="E403" s="135">
        <v>0</v>
      </c>
      <c r="F403" s="99">
        <f>'नमुना नंबर आठ '!S350/1000*'नमुना नंबर आठ '!T350</f>
        <v>589.73480297397771</v>
      </c>
      <c r="G403" s="136">
        <f t="shared" si="99"/>
        <v>589.73480297397771</v>
      </c>
      <c r="H403" s="135">
        <v>0</v>
      </c>
      <c r="I403" s="42">
        <v>30</v>
      </c>
      <c r="J403" s="135">
        <f t="shared" si="93"/>
        <v>30</v>
      </c>
      <c r="K403" s="135">
        <v>0</v>
      </c>
      <c r="L403" s="42">
        <v>30</v>
      </c>
      <c r="M403" s="135">
        <f t="shared" si="94"/>
        <v>30</v>
      </c>
      <c r="N403" s="135">
        <v>0</v>
      </c>
      <c r="O403" s="42">
        <v>750</v>
      </c>
      <c r="P403" s="135">
        <f t="shared" si="95"/>
        <v>750</v>
      </c>
      <c r="Q403" s="135">
        <f t="shared" si="96"/>
        <v>0</v>
      </c>
      <c r="R403" s="136">
        <f t="shared" si="100"/>
        <v>1399.7348029739778</v>
      </c>
      <c r="S403" s="136">
        <f t="shared" si="97"/>
        <v>1399.7348029739778</v>
      </c>
      <c r="T403" s="135">
        <v>0</v>
      </c>
      <c r="U403" s="136"/>
      <c r="V403" s="136">
        <f t="shared" si="98"/>
        <v>1399.7348029739778</v>
      </c>
      <c r="W403" s="16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</row>
    <row r="404" spans="2:44" s="132" customFormat="1" ht="70.150000000000006" customHeight="1">
      <c r="B404" s="333" t="s">
        <v>1399</v>
      </c>
      <c r="C404" s="334"/>
      <c r="D404" s="335"/>
      <c r="E404" s="135">
        <f t="shared" ref="E404:T404" si="104">SUM(E398:E403)</f>
        <v>0</v>
      </c>
      <c r="F404" s="99">
        <f t="shared" si="104"/>
        <v>2529.6775971189595</v>
      </c>
      <c r="G404" s="136">
        <f t="shared" si="104"/>
        <v>2529.6775971189595</v>
      </c>
      <c r="H404" s="135">
        <f t="shared" si="104"/>
        <v>0</v>
      </c>
      <c r="I404" s="42">
        <f t="shared" si="104"/>
        <v>150</v>
      </c>
      <c r="J404" s="135">
        <f t="shared" si="104"/>
        <v>150</v>
      </c>
      <c r="K404" s="135">
        <f t="shared" si="104"/>
        <v>0</v>
      </c>
      <c r="L404" s="42">
        <f t="shared" si="104"/>
        <v>150</v>
      </c>
      <c r="M404" s="135">
        <f t="shared" si="104"/>
        <v>150</v>
      </c>
      <c r="N404" s="135">
        <f t="shared" si="104"/>
        <v>0</v>
      </c>
      <c r="O404" s="42">
        <f t="shared" si="104"/>
        <v>2250</v>
      </c>
      <c r="P404" s="135">
        <f t="shared" si="104"/>
        <v>2250</v>
      </c>
      <c r="Q404" s="135">
        <f t="shared" si="104"/>
        <v>0</v>
      </c>
      <c r="R404" s="136">
        <f t="shared" si="104"/>
        <v>5079.6775971189591</v>
      </c>
      <c r="S404" s="136">
        <f t="shared" si="104"/>
        <v>5079.6775971189591</v>
      </c>
      <c r="T404" s="135">
        <f t="shared" si="104"/>
        <v>0</v>
      </c>
      <c r="U404" s="136"/>
      <c r="V404" s="136">
        <f>SUM(V398:V403)</f>
        <v>5079.6775971189591</v>
      </c>
      <c r="W404" s="16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</row>
    <row r="405" spans="2:44" s="132" customFormat="1" ht="70.150000000000006" customHeight="1">
      <c r="B405" s="135">
        <v>345</v>
      </c>
      <c r="C405" s="42" t="s">
        <v>1294</v>
      </c>
      <c r="D405" s="143" t="s">
        <v>1295</v>
      </c>
      <c r="E405" s="135">
        <v>0</v>
      </c>
      <c r="F405" s="99">
        <f>'नमुना नंबर आठ '!S351/1000*'नमुना नंबर आठ '!T351</f>
        <v>405.63769516728627</v>
      </c>
      <c r="G405" s="136">
        <f t="shared" si="99"/>
        <v>405.63769516728627</v>
      </c>
      <c r="H405" s="135">
        <v>0</v>
      </c>
      <c r="I405" s="42">
        <v>30</v>
      </c>
      <c r="J405" s="135">
        <f t="shared" si="93"/>
        <v>30</v>
      </c>
      <c r="K405" s="135">
        <v>0</v>
      </c>
      <c r="L405" s="42">
        <v>30</v>
      </c>
      <c r="M405" s="135">
        <f t="shared" si="94"/>
        <v>30</v>
      </c>
      <c r="N405" s="135">
        <v>0</v>
      </c>
      <c r="O405" s="42">
        <v>200</v>
      </c>
      <c r="P405" s="135">
        <f t="shared" si="95"/>
        <v>200</v>
      </c>
      <c r="Q405" s="135">
        <f t="shared" si="96"/>
        <v>0</v>
      </c>
      <c r="R405" s="136">
        <f t="shared" si="100"/>
        <v>665.63769516728621</v>
      </c>
      <c r="S405" s="136">
        <f t="shared" si="97"/>
        <v>665.63769516728621</v>
      </c>
      <c r="T405" s="135">
        <v>0</v>
      </c>
      <c r="U405" s="136"/>
      <c r="V405" s="136">
        <f t="shared" si="98"/>
        <v>665.63769516728621</v>
      </c>
      <c r="W405" s="16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</row>
    <row r="406" spans="2:44" s="132" customFormat="1" ht="70.150000000000006" customHeight="1">
      <c r="B406" s="135">
        <v>346</v>
      </c>
      <c r="C406" s="33">
        <v>244</v>
      </c>
      <c r="D406" s="143" t="s">
        <v>570</v>
      </c>
      <c r="E406" s="135">
        <v>0</v>
      </c>
      <c r="F406" s="99">
        <f>'नमुना नंबर आठ '!S352/1000*'नमुना नंबर आठ '!T352</f>
        <v>353.48972118959108</v>
      </c>
      <c r="G406" s="136">
        <f t="shared" si="99"/>
        <v>353.48972118959108</v>
      </c>
      <c r="H406" s="135">
        <v>0</v>
      </c>
      <c r="I406" s="42">
        <v>30</v>
      </c>
      <c r="J406" s="135">
        <f t="shared" si="93"/>
        <v>30</v>
      </c>
      <c r="K406" s="135">
        <v>0</v>
      </c>
      <c r="L406" s="42">
        <v>30</v>
      </c>
      <c r="M406" s="135">
        <f t="shared" si="94"/>
        <v>30</v>
      </c>
      <c r="N406" s="135">
        <v>0</v>
      </c>
      <c r="O406" s="42">
        <v>0</v>
      </c>
      <c r="P406" s="135">
        <f t="shared" si="95"/>
        <v>0</v>
      </c>
      <c r="Q406" s="135">
        <f t="shared" si="96"/>
        <v>0</v>
      </c>
      <c r="R406" s="136">
        <f t="shared" si="100"/>
        <v>413.48972118959108</v>
      </c>
      <c r="S406" s="136">
        <f t="shared" si="97"/>
        <v>413.48972118959108</v>
      </c>
      <c r="T406" s="135">
        <v>0</v>
      </c>
      <c r="U406" s="136"/>
      <c r="V406" s="136">
        <f t="shared" si="98"/>
        <v>413.48972118959108</v>
      </c>
      <c r="W406" s="16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</row>
    <row r="407" spans="2:44" s="132" customFormat="1" ht="70.150000000000006" customHeight="1">
      <c r="B407" s="135">
        <v>347</v>
      </c>
      <c r="C407" s="33">
        <v>121</v>
      </c>
      <c r="D407" s="143" t="s">
        <v>1296</v>
      </c>
      <c r="E407" s="135">
        <v>0</v>
      </c>
      <c r="F407" s="99">
        <f>'नमुना नंबर आठ '!S353/1000*'नमुना नंबर आठ '!T353</f>
        <v>0</v>
      </c>
      <c r="G407" s="136">
        <f t="shared" si="99"/>
        <v>0</v>
      </c>
      <c r="H407" s="135">
        <v>0</v>
      </c>
      <c r="I407" s="42">
        <v>0</v>
      </c>
      <c r="J407" s="135">
        <f t="shared" si="93"/>
        <v>0</v>
      </c>
      <c r="K407" s="135">
        <v>0</v>
      </c>
      <c r="L407" s="42">
        <v>0</v>
      </c>
      <c r="M407" s="135">
        <f t="shared" si="94"/>
        <v>0</v>
      </c>
      <c r="N407" s="135">
        <v>0</v>
      </c>
      <c r="O407" s="42">
        <v>0</v>
      </c>
      <c r="P407" s="135">
        <f t="shared" si="95"/>
        <v>0</v>
      </c>
      <c r="Q407" s="135">
        <f t="shared" si="96"/>
        <v>0</v>
      </c>
      <c r="R407" s="136">
        <f t="shared" si="100"/>
        <v>0</v>
      </c>
      <c r="S407" s="136">
        <f t="shared" si="97"/>
        <v>0</v>
      </c>
      <c r="T407" s="135">
        <v>0</v>
      </c>
      <c r="U407" s="136"/>
      <c r="V407" s="136">
        <f t="shared" si="98"/>
        <v>0</v>
      </c>
      <c r="W407" s="16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</row>
    <row r="408" spans="2:44" s="132" customFormat="1" ht="70.150000000000006" customHeight="1">
      <c r="B408" s="135">
        <v>348</v>
      </c>
      <c r="C408" s="33">
        <v>334</v>
      </c>
      <c r="D408" s="143" t="s">
        <v>627</v>
      </c>
      <c r="E408" s="135">
        <v>0</v>
      </c>
      <c r="F408" s="99">
        <f>'नमुना नंबर आठ '!S354/1000*'नमुना नंबर आठ '!T354</f>
        <v>555.80164962825268</v>
      </c>
      <c r="G408" s="136">
        <f t="shared" si="99"/>
        <v>555.80164962825268</v>
      </c>
      <c r="H408" s="135">
        <v>0</v>
      </c>
      <c r="I408" s="42">
        <v>0</v>
      </c>
      <c r="J408" s="135">
        <f t="shared" si="93"/>
        <v>0</v>
      </c>
      <c r="K408" s="135">
        <v>0</v>
      </c>
      <c r="L408" s="42">
        <v>0</v>
      </c>
      <c r="M408" s="135">
        <f t="shared" si="94"/>
        <v>0</v>
      </c>
      <c r="N408" s="135">
        <v>0</v>
      </c>
      <c r="O408" s="42">
        <v>0</v>
      </c>
      <c r="P408" s="135">
        <f t="shared" si="95"/>
        <v>0</v>
      </c>
      <c r="Q408" s="135">
        <f t="shared" si="96"/>
        <v>0</v>
      </c>
      <c r="R408" s="136">
        <f t="shared" si="100"/>
        <v>555.80164962825268</v>
      </c>
      <c r="S408" s="136">
        <f t="shared" si="97"/>
        <v>555.80164962825268</v>
      </c>
      <c r="T408" s="135">
        <v>0</v>
      </c>
      <c r="U408" s="136"/>
      <c r="V408" s="136">
        <f t="shared" si="98"/>
        <v>555.80164962825268</v>
      </c>
      <c r="W408" s="16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</row>
    <row r="409" spans="2:44" s="132" customFormat="1" ht="70.150000000000006" customHeight="1">
      <c r="B409" s="135">
        <v>349</v>
      </c>
      <c r="C409" s="33">
        <v>508</v>
      </c>
      <c r="D409" s="143" t="s">
        <v>749</v>
      </c>
      <c r="E409" s="135">
        <v>0</v>
      </c>
      <c r="F409" s="99">
        <f>'नमुना नंबर आठ '!S355/1000*'नमुना नंबर आठ '!T355</f>
        <v>282.19767657992571</v>
      </c>
      <c r="G409" s="136">
        <f t="shared" si="99"/>
        <v>282.19767657992571</v>
      </c>
      <c r="H409" s="135">
        <v>0</v>
      </c>
      <c r="I409" s="42">
        <v>30</v>
      </c>
      <c r="J409" s="135">
        <f t="shared" si="93"/>
        <v>30</v>
      </c>
      <c r="K409" s="135">
        <v>0</v>
      </c>
      <c r="L409" s="42">
        <v>30</v>
      </c>
      <c r="M409" s="135">
        <f t="shared" si="94"/>
        <v>30</v>
      </c>
      <c r="N409" s="135">
        <v>0</v>
      </c>
      <c r="O409" s="42">
        <v>200</v>
      </c>
      <c r="P409" s="135">
        <f t="shared" si="95"/>
        <v>200</v>
      </c>
      <c r="Q409" s="135">
        <f t="shared" si="96"/>
        <v>0</v>
      </c>
      <c r="R409" s="136">
        <f t="shared" si="100"/>
        <v>542.19767657992566</v>
      </c>
      <c r="S409" s="136">
        <f t="shared" si="97"/>
        <v>542.19767657992566</v>
      </c>
      <c r="T409" s="135">
        <v>0</v>
      </c>
      <c r="U409" s="136"/>
      <c r="V409" s="136">
        <f t="shared" si="98"/>
        <v>542.19767657992566</v>
      </c>
      <c r="W409" s="16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</row>
    <row r="410" spans="2:44" s="132" customFormat="1" ht="70.150000000000006" customHeight="1">
      <c r="B410" s="135">
        <v>350</v>
      </c>
      <c r="C410" s="42" t="s">
        <v>1315</v>
      </c>
      <c r="D410" s="143" t="s">
        <v>1339</v>
      </c>
      <c r="E410" s="135">
        <v>0</v>
      </c>
      <c r="F410" s="99">
        <f>'नमुना नंबर आठ '!S356/1000*'नमुना नंबर आठ '!T356</f>
        <v>245.72283457249065</v>
      </c>
      <c r="G410" s="136">
        <f t="shared" si="99"/>
        <v>245.72283457249065</v>
      </c>
      <c r="H410" s="135">
        <v>0</v>
      </c>
      <c r="I410" s="42">
        <v>20</v>
      </c>
      <c r="J410" s="135">
        <f t="shared" si="93"/>
        <v>20</v>
      </c>
      <c r="K410" s="135">
        <v>0</v>
      </c>
      <c r="L410" s="42">
        <v>20</v>
      </c>
      <c r="M410" s="135">
        <f t="shared" si="94"/>
        <v>20</v>
      </c>
      <c r="N410" s="135">
        <v>0</v>
      </c>
      <c r="O410" s="42">
        <v>200</v>
      </c>
      <c r="P410" s="135">
        <f t="shared" si="95"/>
        <v>200</v>
      </c>
      <c r="Q410" s="135">
        <f t="shared" si="96"/>
        <v>0</v>
      </c>
      <c r="R410" s="136">
        <f t="shared" si="100"/>
        <v>485.72283457249068</v>
      </c>
      <c r="S410" s="136">
        <f t="shared" si="97"/>
        <v>485.72283457249068</v>
      </c>
      <c r="T410" s="135">
        <v>0</v>
      </c>
      <c r="U410" s="136"/>
      <c r="V410" s="136">
        <f t="shared" si="98"/>
        <v>485.72283457249068</v>
      </c>
      <c r="W410" s="16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</row>
    <row r="411" spans="2:44" s="132" customFormat="1" ht="70.150000000000006" customHeight="1">
      <c r="B411" s="333" t="s">
        <v>1399</v>
      </c>
      <c r="C411" s="334"/>
      <c r="D411" s="335"/>
      <c r="E411" s="135">
        <f t="shared" ref="E411:T411" si="105">SUM(E405:E410)</f>
        <v>0</v>
      </c>
      <c r="F411" s="99">
        <f t="shared" si="105"/>
        <v>1842.8495771375462</v>
      </c>
      <c r="G411" s="136">
        <f t="shared" si="105"/>
        <v>1842.8495771375462</v>
      </c>
      <c r="H411" s="135">
        <f t="shared" si="105"/>
        <v>0</v>
      </c>
      <c r="I411" s="42">
        <f t="shared" si="105"/>
        <v>110</v>
      </c>
      <c r="J411" s="135">
        <f t="shared" si="105"/>
        <v>110</v>
      </c>
      <c r="K411" s="135">
        <f t="shared" si="105"/>
        <v>0</v>
      </c>
      <c r="L411" s="42">
        <f t="shared" si="105"/>
        <v>110</v>
      </c>
      <c r="M411" s="135">
        <f t="shared" si="105"/>
        <v>110</v>
      </c>
      <c r="N411" s="135">
        <f t="shared" si="105"/>
        <v>0</v>
      </c>
      <c r="O411" s="42">
        <f t="shared" si="105"/>
        <v>600</v>
      </c>
      <c r="P411" s="135">
        <f t="shared" si="105"/>
        <v>600</v>
      </c>
      <c r="Q411" s="135">
        <f t="shared" si="105"/>
        <v>0</v>
      </c>
      <c r="R411" s="136">
        <f t="shared" si="105"/>
        <v>2662.8495771375465</v>
      </c>
      <c r="S411" s="136">
        <f t="shared" si="105"/>
        <v>2662.8495771375465</v>
      </c>
      <c r="T411" s="135">
        <f t="shared" si="105"/>
        <v>0</v>
      </c>
      <c r="U411" s="136"/>
      <c r="V411" s="136">
        <f>SUM(V405:V410)</f>
        <v>2662.8495771375465</v>
      </c>
      <c r="W411" s="16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</row>
    <row r="412" spans="2:44" s="132" customFormat="1" ht="70.150000000000006" customHeight="1">
      <c r="B412" s="135">
        <v>351</v>
      </c>
      <c r="C412" s="33">
        <v>551</v>
      </c>
      <c r="D412" s="143" t="s">
        <v>773</v>
      </c>
      <c r="E412" s="135">
        <v>0</v>
      </c>
      <c r="F412" s="99">
        <f>'नमुना नंबर आठ '!S357/1000*'नमुना नंबर आठ '!T357</f>
        <v>280.71242565055763</v>
      </c>
      <c r="G412" s="136">
        <f t="shared" si="99"/>
        <v>280.71242565055763</v>
      </c>
      <c r="H412" s="135">
        <v>0</v>
      </c>
      <c r="I412" s="42">
        <v>30</v>
      </c>
      <c r="J412" s="135">
        <f t="shared" si="93"/>
        <v>30</v>
      </c>
      <c r="K412" s="135">
        <v>0</v>
      </c>
      <c r="L412" s="42">
        <v>30</v>
      </c>
      <c r="M412" s="135">
        <f t="shared" si="94"/>
        <v>30</v>
      </c>
      <c r="N412" s="135">
        <v>0</v>
      </c>
      <c r="O412" s="42">
        <v>200</v>
      </c>
      <c r="P412" s="135">
        <f t="shared" si="95"/>
        <v>200</v>
      </c>
      <c r="Q412" s="135">
        <f t="shared" si="96"/>
        <v>0</v>
      </c>
      <c r="R412" s="136">
        <f t="shared" si="100"/>
        <v>540.71242565055763</v>
      </c>
      <c r="S412" s="136">
        <f t="shared" si="97"/>
        <v>540.71242565055763</v>
      </c>
      <c r="T412" s="135">
        <v>0</v>
      </c>
      <c r="U412" s="136"/>
      <c r="V412" s="136">
        <f t="shared" si="98"/>
        <v>540.71242565055763</v>
      </c>
      <c r="W412" s="16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</row>
    <row r="413" spans="2:44" s="132" customFormat="1" ht="70.150000000000006" customHeight="1">
      <c r="B413" s="135">
        <v>352</v>
      </c>
      <c r="C413" s="33">
        <v>100</v>
      </c>
      <c r="D413" s="143" t="s">
        <v>478</v>
      </c>
      <c r="E413" s="135">
        <v>0</v>
      </c>
      <c r="F413" s="99">
        <f>'नमुना नंबर आठ '!S358/1000*'नमुना नंबर आठ '!T358</f>
        <v>592.85509293680298</v>
      </c>
      <c r="G413" s="136">
        <f t="shared" si="99"/>
        <v>592.85509293680298</v>
      </c>
      <c r="H413" s="135">
        <v>0</v>
      </c>
      <c r="I413" s="42">
        <v>30</v>
      </c>
      <c r="J413" s="135">
        <f t="shared" si="93"/>
        <v>30</v>
      </c>
      <c r="K413" s="135">
        <v>0</v>
      </c>
      <c r="L413" s="42">
        <v>30</v>
      </c>
      <c r="M413" s="135">
        <f t="shared" si="94"/>
        <v>30</v>
      </c>
      <c r="N413" s="135">
        <v>0</v>
      </c>
      <c r="O413" s="42">
        <v>1500</v>
      </c>
      <c r="P413" s="135">
        <f t="shared" si="95"/>
        <v>1500</v>
      </c>
      <c r="Q413" s="135">
        <f t="shared" si="96"/>
        <v>0</v>
      </c>
      <c r="R413" s="136">
        <f t="shared" si="100"/>
        <v>2152.855092936803</v>
      </c>
      <c r="S413" s="136">
        <f t="shared" si="97"/>
        <v>2152.855092936803</v>
      </c>
      <c r="T413" s="135">
        <v>0</v>
      </c>
      <c r="U413" s="136"/>
      <c r="V413" s="136">
        <f t="shared" si="98"/>
        <v>2152.855092936803</v>
      </c>
      <c r="W413" s="16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</row>
    <row r="414" spans="2:44" s="132" customFormat="1" ht="70.150000000000006" customHeight="1">
      <c r="B414" s="135">
        <v>353</v>
      </c>
      <c r="C414" s="33">
        <v>536</v>
      </c>
      <c r="D414" s="143" t="s">
        <v>761</v>
      </c>
      <c r="E414" s="135">
        <v>0</v>
      </c>
      <c r="F414" s="99">
        <f>'नमुना नंबर आठ '!S359/1000*'नमुना नंबर आठ '!T359</f>
        <v>421.23914498141272</v>
      </c>
      <c r="G414" s="136">
        <f t="shared" si="99"/>
        <v>421.23914498141272</v>
      </c>
      <c r="H414" s="135">
        <v>0</v>
      </c>
      <c r="I414" s="42">
        <v>30</v>
      </c>
      <c r="J414" s="135">
        <f t="shared" si="93"/>
        <v>30</v>
      </c>
      <c r="K414" s="135">
        <v>0</v>
      </c>
      <c r="L414" s="42">
        <v>30</v>
      </c>
      <c r="M414" s="135">
        <f t="shared" si="94"/>
        <v>30</v>
      </c>
      <c r="N414" s="135">
        <v>0</v>
      </c>
      <c r="O414" s="42">
        <v>750</v>
      </c>
      <c r="P414" s="135">
        <f t="shared" si="95"/>
        <v>750</v>
      </c>
      <c r="Q414" s="135">
        <f t="shared" si="96"/>
        <v>0</v>
      </c>
      <c r="R414" s="136">
        <f t="shared" si="100"/>
        <v>1231.2391449814127</v>
      </c>
      <c r="S414" s="136">
        <f t="shared" si="97"/>
        <v>1231.2391449814127</v>
      </c>
      <c r="T414" s="135">
        <v>0</v>
      </c>
      <c r="U414" s="136"/>
      <c r="V414" s="136">
        <f t="shared" si="98"/>
        <v>1231.2391449814127</v>
      </c>
      <c r="W414" s="16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</row>
    <row r="415" spans="2:44" s="132" customFormat="1" ht="70.150000000000006" customHeight="1">
      <c r="B415" s="135">
        <v>354</v>
      </c>
      <c r="C415" s="33">
        <v>27</v>
      </c>
      <c r="D415" s="143" t="s">
        <v>410</v>
      </c>
      <c r="E415" s="135">
        <v>538</v>
      </c>
      <c r="F415" s="99">
        <f>'नमुना नंबर आठ '!S360/1000*'नमुना नंबर आठ '!T360</f>
        <v>230.6597641728624</v>
      </c>
      <c r="G415" s="136">
        <f t="shared" si="99"/>
        <v>768.65976417286242</v>
      </c>
      <c r="H415" s="135">
        <v>100</v>
      </c>
      <c r="I415" s="42">
        <v>30</v>
      </c>
      <c r="J415" s="135">
        <f t="shared" si="93"/>
        <v>130</v>
      </c>
      <c r="K415" s="135">
        <v>100</v>
      </c>
      <c r="L415" s="42">
        <v>30</v>
      </c>
      <c r="M415" s="135">
        <f t="shared" si="94"/>
        <v>130</v>
      </c>
      <c r="N415" s="135">
        <v>0</v>
      </c>
      <c r="O415" s="42">
        <v>0</v>
      </c>
      <c r="P415" s="135">
        <f t="shared" si="95"/>
        <v>0</v>
      </c>
      <c r="Q415" s="135">
        <f t="shared" si="96"/>
        <v>738</v>
      </c>
      <c r="R415" s="136">
        <f t="shared" si="100"/>
        <v>290.65976417286242</v>
      </c>
      <c r="S415" s="136">
        <f t="shared" si="97"/>
        <v>1028.6597641728624</v>
      </c>
      <c r="T415" s="135">
        <v>26</v>
      </c>
      <c r="U415" s="136"/>
      <c r="V415" s="136">
        <f t="shared" si="98"/>
        <v>1054.6597641728624</v>
      </c>
      <c r="W415" s="16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</row>
    <row r="416" spans="2:44" s="132" customFormat="1" ht="70.150000000000006" customHeight="1">
      <c r="B416" s="135">
        <v>355</v>
      </c>
      <c r="C416" s="33">
        <v>480</v>
      </c>
      <c r="D416" s="143" t="s">
        <v>1086</v>
      </c>
      <c r="E416" s="135">
        <v>0</v>
      </c>
      <c r="F416" s="99">
        <f>'नमुना नंबर आठ '!S361/1000*'नमुना नंबर आठ '!T361</f>
        <v>437.6539405204461</v>
      </c>
      <c r="G416" s="136">
        <f t="shared" si="99"/>
        <v>437.6539405204461</v>
      </c>
      <c r="H416" s="135">
        <v>0</v>
      </c>
      <c r="I416" s="42">
        <v>30</v>
      </c>
      <c r="J416" s="135">
        <f t="shared" si="93"/>
        <v>30</v>
      </c>
      <c r="K416" s="135">
        <v>0</v>
      </c>
      <c r="L416" s="42">
        <v>30</v>
      </c>
      <c r="M416" s="135">
        <f t="shared" si="94"/>
        <v>30</v>
      </c>
      <c r="N416" s="135">
        <v>0</v>
      </c>
      <c r="O416" s="42">
        <v>200</v>
      </c>
      <c r="P416" s="135">
        <f t="shared" si="95"/>
        <v>200</v>
      </c>
      <c r="Q416" s="135">
        <f t="shared" si="96"/>
        <v>0</v>
      </c>
      <c r="R416" s="136">
        <f t="shared" si="100"/>
        <v>697.6539405204461</v>
      </c>
      <c r="S416" s="136">
        <f t="shared" si="97"/>
        <v>697.6539405204461</v>
      </c>
      <c r="T416" s="135">
        <v>0</v>
      </c>
      <c r="U416" s="136"/>
      <c r="V416" s="136">
        <f t="shared" si="98"/>
        <v>697.6539405204461</v>
      </c>
      <c r="W416" s="16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</row>
    <row r="417" spans="2:44" s="132" customFormat="1" ht="70.150000000000006" customHeight="1">
      <c r="B417" s="135">
        <v>356</v>
      </c>
      <c r="C417" s="33">
        <v>500</v>
      </c>
      <c r="D417" s="143" t="s">
        <v>742</v>
      </c>
      <c r="E417" s="135">
        <v>784</v>
      </c>
      <c r="F417" s="99">
        <f>'नमुना नंबर आठ '!S362/1000*'नमुना नंबर आठ '!T362</f>
        <v>392.10624535315986</v>
      </c>
      <c r="G417" s="136">
        <f t="shared" si="99"/>
        <v>1176.1062453531599</v>
      </c>
      <c r="H417" s="135">
        <v>60</v>
      </c>
      <c r="I417" s="42">
        <v>30</v>
      </c>
      <c r="J417" s="135">
        <f t="shared" si="93"/>
        <v>90</v>
      </c>
      <c r="K417" s="135">
        <v>60</v>
      </c>
      <c r="L417" s="42">
        <v>30</v>
      </c>
      <c r="M417" s="135">
        <f t="shared" si="94"/>
        <v>90</v>
      </c>
      <c r="N417" s="135">
        <v>400</v>
      </c>
      <c r="O417" s="42">
        <v>200</v>
      </c>
      <c r="P417" s="135">
        <f t="shared" si="95"/>
        <v>600</v>
      </c>
      <c r="Q417" s="135">
        <f t="shared" si="96"/>
        <v>1304</v>
      </c>
      <c r="R417" s="136">
        <f t="shared" si="100"/>
        <v>652.10624535315992</v>
      </c>
      <c r="S417" s="136">
        <f t="shared" si="97"/>
        <v>1956.1062453531599</v>
      </c>
      <c r="T417" s="135">
        <v>39</v>
      </c>
      <c r="U417" s="136"/>
      <c r="V417" s="136">
        <f t="shared" si="98"/>
        <v>1995.1062453531599</v>
      </c>
      <c r="W417" s="16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</row>
    <row r="418" spans="2:44" s="132" customFormat="1" ht="70.150000000000006" customHeight="1">
      <c r="B418" s="333" t="s">
        <v>1399</v>
      </c>
      <c r="C418" s="334"/>
      <c r="D418" s="335"/>
      <c r="E418" s="135">
        <f t="shared" ref="E418:T418" si="106">SUM(E412:E417)</f>
        <v>1322</v>
      </c>
      <c r="F418" s="99">
        <f t="shared" si="106"/>
        <v>2355.2266136152416</v>
      </c>
      <c r="G418" s="136">
        <f t="shared" si="106"/>
        <v>3677.2266136152421</v>
      </c>
      <c r="H418" s="135">
        <f t="shared" si="106"/>
        <v>160</v>
      </c>
      <c r="I418" s="42">
        <f t="shared" si="106"/>
        <v>180</v>
      </c>
      <c r="J418" s="135">
        <f t="shared" si="106"/>
        <v>340</v>
      </c>
      <c r="K418" s="135">
        <f t="shared" si="106"/>
        <v>160</v>
      </c>
      <c r="L418" s="42">
        <f t="shared" si="106"/>
        <v>180</v>
      </c>
      <c r="M418" s="135">
        <f t="shared" si="106"/>
        <v>340</v>
      </c>
      <c r="N418" s="135">
        <f t="shared" si="106"/>
        <v>400</v>
      </c>
      <c r="O418" s="42">
        <f t="shared" si="106"/>
        <v>2850</v>
      </c>
      <c r="P418" s="135">
        <f t="shared" si="106"/>
        <v>3250</v>
      </c>
      <c r="Q418" s="135">
        <f t="shared" si="106"/>
        <v>2042</v>
      </c>
      <c r="R418" s="136">
        <f t="shared" si="106"/>
        <v>5565.2266136152411</v>
      </c>
      <c r="S418" s="136">
        <f t="shared" si="106"/>
        <v>7607.2266136152411</v>
      </c>
      <c r="T418" s="135">
        <f t="shared" si="106"/>
        <v>65</v>
      </c>
      <c r="U418" s="136"/>
      <c r="V418" s="136">
        <f>SUM(V412:V417)</f>
        <v>7672.2266136152411</v>
      </c>
      <c r="W418" s="16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</row>
    <row r="419" spans="2:44" s="132" customFormat="1" ht="70.150000000000006" customHeight="1">
      <c r="B419" s="135">
        <v>357</v>
      </c>
      <c r="C419" s="33" t="s">
        <v>953</v>
      </c>
      <c r="D419" s="143" t="s">
        <v>955</v>
      </c>
      <c r="E419" s="135">
        <v>0</v>
      </c>
      <c r="F419" s="99">
        <f>'नमुना नंबर आठ '!S363/1000*'नमुना नंबर आठ '!T363</f>
        <v>147.28738382899627</v>
      </c>
      <c r="G419" s="136">
        <f t="shared" si="99"/>
        <v>147.28738382899627</v>
      </c>
      <c r="H419" s="135">
        <v>0</v>
      </c>
      <c r="I419" s="42">
        <v>30</v>
      </c>
      <c r="J419" s="135">
        <f t="shared" si="93"/>
        <v>30</v>
      </c>
      <c r="K419" s="135">
        <v>0</v>
      </c>
      <c r="L419" s="42">
        <v>30</v>
      </c>
      <c r="M419" s="135">
        <f t="shared" si="94"/>
        <v>30</v>
      </c>
      <c r="N419" s="135">
        <v>0</v>
      </c>
      <c r="O419" s="42">
        <v>200</v>
      </c>
      <c r="P419" s="135">
        <f t="shared" si="95"/>
        <v>200</v>
      </c>
      <c r="Q419" s="135">
        <f t="shared" si="96"/>
        <v>0</v>
      </c>
      <c r="R419" s="136">
        <f t="shared" si="100"/>
        <v>407.28738382899627</v>
      </c>
      <c r="S419" s="136">
        <f t="shared" si="97"/>
        <v>407.28738382899627</v>
      </c>
      <c r="T419" s="135">
        <v>0</v>
      </c>
      <c r="U419" s="136"/>
      <c r="V419" s="136">
        <f t="shared" si="98"/>
        <v>407.28738382899627</v>
      </c>
      <c r="W419" s="16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</row>
    <row r="420" spans="2:44" s="132" customFormat="1" ht="70.150000000000006" customHeight="1">
      <c r="B420" s="135">
        <v>358</v>
      </c>
      <c r="C420" s="33">
        <v>566</v>
      </c>
      <c r="D420" s="143" t="s">
        <v>1281</v>
      </c>
      <c r="E420" s="135">
        <v>980</v>
      </c>
      <c r="F420" s="99">
        <f>'नमुना नंबर आठ '!S364/1000*'नमुना नंबर आठ '!T364</f>
        <v>770.71162081784382</v>
      </c>
      <c r="G420" s="136">
        <f t="shared" si="99"/>
        <v>1750.7116208178438</v>
      </c>
      <c r="H420" s="135">
        <v>0</v>
      </c>
      <c r="I420" s="42">
        <v>0</v>
      </c>
      <c r="J420" s="135">
        <f t="shared" si="93"/>
        <v>0</v>
      </c>
      <c r="K420" s="135">
        <v>0</v>
      </c>
      <c r="L420" s="42">
        <v>0</v>
      </c>
      <c r="M420" s="135">
        <f t="shared" si="94"/>
        <v>0</v>
      </c>
      <c r="N420" s="135">
        <v>0</v>
      </c>
      <c r="O420" s="42">
        <v>0</v>
      </c>
      <c r="P420" s="135">
        <f t="shared" si="95"/>
        <v>0</v>
      </c>
      <c r="Q420" s="135">
        <f t="shared" si="96"/>
        <v>980</v>
      </c>
      <c r="R420" s="136">
        <f t="shared" si="100"/>
        <v>770.71162081784382</v>
      </c>
      <c r="S420" s="136">
        <f t="shared" si="97"/>
        <v>1750.7116208178438</v>
      </c>
      <c r="T420" s="135">
        <v>49</v>
      </c>
      <c r="U420" s="136"/>
      <c r="V420" s="136">
        <f t="shared" si="98"/>
        <v>1799.7116208178438</v>
      </c>
      <c r="W420" s="16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</row>
    <row r="421" spans="2:44" s="132" customFormat="1" ht="70.150000000000006" customHeight="1">
      <c r="B421" s="135">
        <v>359</v>
      </c>
      <c r="C421" s="33">
        <v>524</v>
      </c>
      <c r="D421" s="143" t="s">
        <v>757</v>
      </c>
      <c r="E421" s="135">
        <v>0</v>
      </c>
      <c r="F421" s="99">
        <f>'नमुना नंबर आठ '!S365/1000*'नमुना नंबर आठ '!T365</f>
        <v>468.04349442379174</v>
      </c>
      <c r="G421" s="136">
        <f t="shared" si="99"/>
        <v>468.04349442379174</v>
      </c>
      <c r="H421" s="135">
        <v>0</v>
      </c>
      <c r="I421" s="42">
        <v>0</v>
      </c>
      <c r="J421" s="135">
        <f t="shared" si="93"/>
        <v>0</v>
      </c>
      <c r="K421" s="135">
        <v>0</v>
      </c>
      <c r="L421" s="42">
        <v>0</v>
      </c>
      <c r="M421" s="135">
        <f t="shared" si="94"/>
        <v>0</v>
      </c>
      <c r="N421" s="135">
        <v>0</v>
      </c>
      <c r="O421" s="42">
        <v>0</v>
      </c>
      <c r="P421" s="135">
        <f t="shared" si="95"/>
        <v>0</v>
      </c>
      <c r="Q421" s="135">
        <f t="shared" si="96"/>
        <v>0</v>
      </c>
      <c r="R421" s="136">
        <f t="shared" si="100"/>
        <v>468.04349442379174</v>
      </c>
      <c r="S421" s="136">
        <f t="shared" si="97"/>
        <v>468.04349442379174</v>
      </c>
      <c r="T421" s="135">
        <v>0</v>
      </c>
      <c r="U421" s="136"/>
      <c r="V421" s="136">
        <f t="shared" si="98"/>
        <v>468.04349442379174</v>
      </c>
      <c r="W421" s="16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</row>
    <row r="422" spans="2:44" s="132" customFormat="1" ht="70.150000000000006" customHeight="1">
      <c r="B422" s="135">
        <v>360</v>
      </c>
      <c r="C422" s="33">
        <v>192</v>
      </c>
      <c r="D422" s="143" t="s">
        <v>524</v>
      </c>
      <c r="E422" s="135">
        <v>0</v>
      </c>
      <c r="F422" s="99">
        <f>'नमुना नंबर आठ '!S366/1000*'नमुना नंबर आठ '!T366</f>
        <v>212.95978996282525</v>
      </c>
      <c r="G422" s="136">
        <f t="shared" si="99"/>
        <v>212.95978996282525</v>
      </c>
      <c r="H422" s="135">
        <v>0</v>
      </c>
      <c r="I422" s="42">
        <v>20</v>
      </c>
      <c r="J422" s="135">
        <f t="shared" si="93"/>
        <v>20</v>
      </c>
      <c r="K422" s="135">
        <v>0</v>
      </c>
      <c r="L422" s="42">
        <v>20</v>
      </c>
      <c r="M422" s="135">
        <f t="shared" si="94"/>
        <v>20</v>
      </c>
      <c r="N422" s="135">
        <v>0</v>
      </c>
      <c r="O422" s="42">
        <v>750</v>
      </c>
      <c r="P422" s="135">
        <f t="shared" si="95"/>
        <v>750</v>
      </c>
      <c r="Q422" s="135">
        <f t="shared" si="96"/>
        <v>0</v>
      </c>
      <c r="R422" s="136">
        <f t="shared" si="100"/>
        <v>1002.9597899628252</v>
      </c>
      <c r="S422" s="136">
        <f t="shared" si="97"/>
        <v>1002.9597899628252</v>
      </c>
      <c r="T422" s="135">
        <v>0</v>
      </c>
      <c r="U422" s="136"/>
      <c r="V422" s="136">
        <f t="shared" si="98"/>
        <v>1002.9597899628252</v>
      </c>
      <c r="W422" s="16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</row>
    <row r="423" spans="2:44" s="132" customFormat="1" ht="70.150000000000006" customHeight="1">
      <c r="B423" s="135">
        <v>361</v>
      </c>
      <c r="C423" s="42" t="s">
        <v>1293</v>
      </c>
      <c r="D423" s="143" t="s">
        <v>1376</v>
      </c>
      <c r="E423" s="135">
        <v>0</v>
      </c>
      <c r="F423" s="99">
        <f>'नमुना नंबर आठ '!S367/1000*'नमुना नंबर आठ '!T367</f>
        <v>405.63769516728627</v>
      </c>
      <c r="G423" s="136">
        <f t="shared" si="99"/>
        <v>405.63769516728627</v>
      </c>
      <c r="H423" s="135">
        <v>0</v>
      </c>
      <c r="I423" s="42">
        <v>30</v>
      </c>
      <c r="J423" s="135">
        <f t="shared" si="93"/>
        <v>30</v>
      </c>
      <c r="K423" s="135">
        <v>0</v>
      </c>
      <c r="L423" s="42">
        <v>30</v>
      </c>
      <c r="M423" s="135">
        <f t="shared" si="94"/>
        <v>30</v>
      </c>
      <c r="N423" s="135">
        <v>0</v>
      </c>
      <c r="O423" s="42">
        <v>750</v>
      </c>
      <c r="P423" s="135">
        <f t="shared" si="95"/>
        <v>750</v>
      </c>
      <c r="Q423" s="135">
        <f t="shared" si="96"/>
        <v>0</v>
      </c>
      <c r="R423" s="136">
        <f t="shared" si="100"/>
        <v>1215.6376951672862</v>
      </c>
      <c r="S423" s="136">
        <f t="shared" si="97"/>
        <v>1215.6376951672862</v>
      </c>
      <c r="T423" s="135">
        <v>0</v>
      </c>
      <c r="U423" s="136"/>
      <c r="V423" s="136">
        <f t="shared" si="98"/>
        <v>1215.6376951672862</v>
      </c>
      <c r="W423" s="16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</row>
    <row r="424" spans="2:44" s="132" customFormat="1" ht="70.150000000000006" customHeight="1">
      <c r="B424" s="135">
        <v>362</v>
      </c>
      <c r="C424" s="33">
        <v>438</v>
      </c>
      <c r="D424" s="143" t="s">
        <v>699</v>
      </c>
      <c r="E424" s="135">
        <v>0</v>
      </c>
      <c r="F424" s="99">
        <f>'नमुना नंबर आठ '!S368/1000*'नमुना नंबर आठ '!T368</f>
        <v>2543.2795539033459</v>
      </c>
      <c r="G424" s="136">
        <f t="shared" si="99"/>
        <v>2543.2795539033459</v>
      </c>
      <c r="H424" s="135">
        <v>0</v>
      </c>
      <c r="I424" s="42">
        <v>40</v>
      </c>
      <c r="J424" s="135">
        <f t="shared" si="93"/>
        <v>40</v>
      </c>
      <c r="K424" s="135">
        <v>0</v>
      </c>
      <c r="L424" s="42">
        <v>40</v>
      </c>
      <c r="M424" s="135">
        <f t="shared" si="94"/>
        <v>40</v>
      </c>
      <c r="N424" s="135">
        <v>0</v>
      </c>
      <c r="O424" s="42">
        <v>200</v>
      </c>
      <c r="P424" s="135">
        <f t="shared" si="95"/>
        <v>200</v>
      </c>
      <c r="Q424" s="135">
        <f t="shared" si="96"/>
        <v>0</v>
      </c>
      <c r="R424" s="136">
        <f t="shared" si="100"/>
        <v>2823.2795539033459</v>
      </c>
      <c r="S424" s="136">
        <f t="shared" si="97"/>
        <v>2823.2795539033459</v>
      </c>
      <c r="T424" s="135">
        <v>0</v>
      </c>
      <c r="U424" s="136"/>
      <c r="V424" s="136">
        <f t="shared" si="98"/>
        <v>2823.2795539033459</v>
      </c>
      <c r="W424" s="16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</row>
    <row r="425" spans="2:44" s="132" customFormat="1" ht="70.150000000000006" customHeight="1">
      <c r="B425" s="333" t="s">
        <v>1399</v>
      </c>
      <c r="C425" s="334"/>
      <c r="D425" s="335"/>
      <c r="E425" s="135">
        <f t="shared" ref="E425:T425" si="107">SUM(E419:E424)</f>
        <v>980</v>
      </c>
      <c r="F425" s="99">
        <f t="shared" si="107"/>
        <v>4547.919538104089</v>
      </c>
      <c r="G425" s="136">
        <f t="shared" si="107"/>
        <v>5527.91953810409</v>
      </c>
      <c r="H425" s="135">
        <f t="shared" si="107"/>
        <v>0</v>
      </c>
      <c r="I425" s="42">
        <f t="shared" si="107"/>
        <v>120</v>
      </c>
      <c r="J425" s="135">
        <f t="shared" si="107"/>
        <v>120</v>
      </c>
      <c r="K425" s="135">
        <f t="shared" si="107"/>
        <v>0</v>
      </c>
      <c r="L425" s="42">
        <f t="shared" si="107"/>
        <v>120</v>
      </c>
      <c r="M425" s="135">
        <f t="shared" si="107"/>
        <v>120</v>
      </c>
      <c r="N425" s="135">
        <f t="shared" si="107"/>
        <v>0</v>
      </c>
      <c r="O425" s="42">
        <f t="shared" si="107"/>
        <v>1900</v>
      </c>
      <c r="P425" s="135">
        <f t="shared" si="107"/>
        <v>1900</v>
      </c>
      <c r="Q425" s="135">
        <f t="shared" si="107"/>
        <v>980</v>
      </c>
      <c r="R425" s="136">
        <f t="shared" si="107"/>
        <v>6687.919538104089</v>
      </c>
      <c r="S425" s="136">
        <f t="shared" si="107"/>
        <v>7667.919538104089</v>
      </c>
      <c r="T425" s="135">
        <f t="shared" si="107"/>
        <v>49</v>
      </c>
      <c r="U425" s="136"/>
      <c r="V425" s="136">
        <f>SUM(V419:V424)</f>
        <v>7716.919538104089</v>
      </c>
      <c r="W425" s="16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</row>
    <row r="426" spans="2:44" s="132" customFormat="1" ht="70.150000000000006" customHeight="1">
      <c r="B426" s="135">
        <v>363</v>
      </c>
      <c r="C426" s="33">
        <v>439</v>
      </c>
      <c r="D426" s="143" t="s">
        <v>699</v>
      </c>
      <c r="E426" s="135">
        <v>0</v>
      </c>
      <c r="F426" s="99">
        <f>'नमुना नंबर आठ '!S369/1000*'नमुना नंबर आठ '!T369</f>
        <v>321.92813894052045</v>
      </c>
      <c r="G426" s="136">
        <f t="shared" si="99"/>
        <v>321.92813894052045</v>
      </c>
      <c r="H426" s="135">
        <v>0</v>
      </c>
      <c r="I426" s="42">
        <v>30</v>
      </c>
      <c r="J426" s="135">
        <f t="shared" si="93"/>
        <v>30</v>
      </c>
      <c r="K426" s="135">
        <v>0</v>
      </c>
      <c r="L426" s="42">
        <v>30</v>
      </c>
      <c r="M426" s="135">
        <f t="shared" si="94"/>
        <v>30</v>
      </c>
      <c r="N426" s="135">
        <v>0</v>
      </c>
      <c r="O426" s="42">
        <v>750</v>
      </c>
      <c r="P426" s="135">
        <f t="shared" si="95"/>
        <v>750</v>
      </c>
      <c r="Q426" s="135">
        <f t="shared" si="96"/>
        <v>0</v>
      </c>
      <c r="R426" s="136">
        <f t="shared" si="100"/>
        <v>1131.9281389405205</v>
      </c>
      <c r="S426" s="136">
        <f t="shared" si="97"/>
        <v>1131.9281389405205</v>
      </c>
      <c r="T426" s="135">
        <v>0</v>
      </c>
      <c r="U426" s="136"/>
      <c r="V426" s="136">
        <f t="shared" si="98"/>
        <v>1131.9281389405205</v>
      </c>
      <c r="W426" s="16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</row>
    <row r="427" spans="2:44" s="132" customFormat="1" ht="70.150000000000006" customHeight="1">
      <c r="B427" s="135">
        <v>364</v>
      </c>
      <c r="C427" s="33">
        <v>347</v>
      </c>
      <c r="D427" s="143" t="s">
        <v>636</v>
      </c>
      <c r="E427" s="135">
        <v>941</v>
      </c>
      <c r="F427" s="99">
        <f>'नमुना नंबर आठ '!S370/1000*'नमुना नंबर आठ '!T370</f>
        <v>282.19767657992571</v>
      </c>
      <c r="G427" s="136">
        <f t="shared" si="99"/>
        <v>1223.1976765799257</v>
      </c>
      <c r="H427" s="135">
        <v>0</v>
      </c>
      <c r="I427" s="42">
        <v>0</v>
      </c>
      <c r="J427" s="135">
        <f t="shared" si="93"/>
        <v>0</v>
      </c>
      <c r="K427" s="135">
        <v>0</v>
      </c>
      <c r="L427" s="42">
        <v>0</v>
      </c>
      <c r="M427" s="135">
        <f t="shared" si="94"/>
        <v>0</v>
      </c>
      <c r="N427" s="135">
        <v>0</v>
      </c>
      <c r="O427" s="42">
        <v>0</v>
      </c>
      <c r="P427" s="135">
        <f t="shared" si="95"/>
        <v>0</v>
      </c>
      <c r="Q427" s="135">
        <f t="shared" si="96"/>
        <v>941</v>
      </c>
      <c r="R427" s="136">
        <f t="shared" si="100"/>
        <v>282.19767657992571</v>
      </c>
      <c r="S427" s="136">
        <f t="shared" si="97"/>
        <v>1223.1976765799257</v>
      </c>
      <c r="T427" s="135">
        <v>47</v>
      </c>
      <c r="U427" s="136"/>
      <c r="V427" s="136">
        <f t="shared" si="98"/>
        <v>1270.1976765799257</v>
      </c>
      <c r="W427" s="16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</row>
    <row r="428" spans="2:44" s="132" customFormat="1" ht="70.150000000000006" customHeight="1">
      <c r="B428" s="135">
        <v>365</v>
      </c>
      <c r="C428" s="33" t="s">
        <v>1074</v>
      </c>
      <c r="D428" s="143" t="s">
        <v>1166</v>
      </c>
      <c r="E428" s="135">
        <v>0</v>
      </c>
      <c r="F428" s="99">
        <f>'नमुना नंबर आठ '!S371/1000*'नमुना नंबर आठ '!T371</f>
        <v>273.02537174721186</v>
      </c>
      <c r="G428" s="136">
        <f t="shared" si="99"/>
        <v>273.02537174721186</v>
      </c>
      <c r="H428" s="135">
        <v>0</v>
      </c>
      <c r="I428" s="42">
        <v>30</v>
      </c>
      <c r="J428" s="135">
        <f t="shared" si="93"/>
        <v>30</v>
      </c>
      <c r="K428" s="135">
        <v>0</v>
      </c>
      <c r="L428" s="42">
        <v>30</v>
      </c>
      <c r="M428" s="135">
        <f t="shared" si="94"/>
        <v>30</v>
      </c>
      <c r="N428" s="135">
        <v>0</v>
      </c>
      <c r="O428" s="42">
        <v>750</v>
      </c>
      <c r="P428" s="135">
        <f t="shared" si="95"/>
        <v>750</v>
      </c>
      <c r="Q428" s="135">
        <f t="shared" si="96"/>
        <v>0</v>
      </c>
      <c r="R428" s="136">
        <f t="shared" si="100"/>
        <v>1083.0253717472119</v>
      </c>
      <c r="S428" s="136">
        <f t="shared" si="97"/>
        <v>1083.0253717472119</v>
      </c>
      <c r="T428" s="135">
        <v>0</v>
      </c>
      <c r="U428" s="136"/>
      <c r="V428" s="136">
        <f t="shared" si="98"/>
        <v>1083.0253717472119</v>
      </c>
      <c r="W428" s="16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</row>
    <row r="429" spans="2:44" s="132" customFormat="1" ht="70.150000000000006" customHeight="1">
      <c r="B429" s="135">
        <v>366</v>
      </c>
      <c r="C429" s="33">
        <v>294</v>
      </c>
      <c r="D429" s="143" t="s">
        <v>599</v>
      </c>
      <c r="E429" s="135">
        <v>0</v>
      </c>
      <c r="F429" s="99">
        <f>'नमुना नंबर आठ '!S372/1000*'नमुना नंबर आठ '!T372</f>
        <v>358.68809944237915</v>
      </c>
      <c r="G429" s="136">
        <f t="shared" si="99"/>
        <v>358.68809944237915</v>
      </c>
      <c r="H429" s="135">
        <v>0</v>
      </c>
      <c r="I429" s="42">
        <v>30</v>
      </c>
      <c r="J429" s="135">
        <f t="shared" si="93"/>
        <v>30</v>
      </c>
      <c r="K429" s="135">
        <v>0</v>
      </c>
      <c r="L429" s="42">
        <v>30</v>
      </c>
      <c r="M429" s="135">
        <f t="shared" si="94"/>
        <v>30</v>
      </c>
      <c r="N429" s="135">
        <v>0</v>
      </c>
      <c r="O429" s="42">
        <v>750</v>
      </c>
      <c r="P429" s="135">
        <f t="shared" si="95"/>
        <v>750</v>
      </c>
      <c r="Q429" s="135">
        <f t="shared" si="96"/>
        <v>0</v>
      </c>
      <c r="R429" s="136">
        <f t="shared" si="100"/>
        <v>1168.6880994423791</v>
      </c>
      <c r="S429" s="136">
        <f t="shared" si="97"/>
        <v>1168.6880994423791</v>
      </c>
      <c r="T429" s="135">
        <v>0</v>
      </c>
      <c r="U429" s="136"/>
      <c r="V429" s="136">
        <f t="shared" si="98"/>
        <v>1168.6880994423791</v>
      </c>
      <c r="W429" s="16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</row>
    <row r="430" spans="2:44" s="132" customFormat="1" ht="70.150000000000006" customHeight="1">
      <c r="B430" s="135">
        <v>367</v>
      </c>
      <c r="C430" s="33">
        <v>277</v>
      </c>
      <c r="D430" s="143" t="s">
        <v>592</v>
      </c>
      <c r="E430" s="135">
        <v>0</v>
      </c>
      <c r="F430" s="99">
        <v>570</v>
      </c>
      <c r="G430" s="136">
        <f t="shared" si="99"/>
        <v>570</v>
      </c>
      <c r="H430" s="135">
        <v>0</v>
      </c>
      <c r="I430" s="42">
        <v>30</v>
      </c>
      <c r="J430" s="135">
        <f t="shared" si="93"/>
        <v>30</v>
      </c>
      <c r="K430" s="135">
        <v>0</v>
      </c>
      <c r="L430" s="42">
        <v>30</v>
      </c>
      <c r="M430" s="135">
        <f t="shared" si="94"/>
        <v>30</v>
      </c>
      <c r="N430" s="135">
        <v>0</v>
      </c>
      <c r="O430" s="42">
        <v>750</v>
      </c>
      <c r="P430" s="135">
        <f t="shared" si="95"/>
        <v>750</v>
      </c>
      <c r="Q430" s="135">
        <f t="shared" si="96"/>
        <v>0</v>
      </c>
      <c r="R430" s="136">
        <f t="shared" si="100"/>
        <v>1380</v>
      </c>
      <c r="S430" s="136">
        <f t="shared" si="97"/>
        <v>1380</v>
      </c>
      <c r="T430" s="135">
        <v>0</v>
      </c>
      <c r="U430" s="136"/>
      <c r="V430" s="136">
        <f t="shared" si="98"/>
        <v>1380</v>
      </c>
      <c r="W430" s="16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</row>
    <row r="431" spans="2:44" s="132" customFormat="1" ht="70.150000000000006" customHeight="1">
      <c r="B431" s="135">
        <v>368</v>
      </c>
      <c r="C431" s="33" t="s">
        <v>1172</v>
      </c>
      <c r="D431" s="143" t="s">
        <v>558</v>
      </c>
      <c r="E431" s="135">
        <v>622</v>
      </c>
      <c r="F431" s="99">
        <f>'नमुना नंबर आठ '!S374/1000*'नमुना नंबर आठ '!T374</f>
        <v>311.24892379182154</v>
      </c>
      <c r="G431" s="136">
        <f t="shared" si="99"/>
        <v>933.24892379182154</v>
      </c>
      <c r="H431" s="135">
        <v>30</v>
      </c>
      <c r="I431" s="42">
        <v>30</v>
      </c>
      <c r="J431" s="135">
        <f t="shared" si="93"/>
        <v>60</v>
      </c>
      <c r="K431" s="135">
        <v>30</v>
      </c>
      <c r="L431" s="42">
        <v>30</v>
      </c>
      <c r="M431" s="135">
        <f t="shared" si="94"/>
        <v>60</v>
      </c>
      <c r="N431" s="135">
        <v>750</v>
      </c>
      <c r="O431" s="42">
        <v>750</v>
      </c>
      <c r="P431" s="135">
        <f t="shared" si="95"/>
        <v>1500</v>
      </c>
      <c r="Q431" s="135">
        <f t="shared" si="96"/>
        <v>1432</v>
      </c>
      <c r="R431" s="136">
        <f t="shared" si="100"/>
        <v>1121.2489237918217</v>
      </c>
      <c r="S431" s="136">
        <f t="shared" si="97"/>
        <v>2553.2489237918217</v>
      </c>
      <c r="T431" s="135">
        <v>31</v>
      </c>
      <c r="U431" s="136"/>
      <c r="V431" s="136">
        <f t="shared" si="98"/>
        <v>2584.2489237918217</v>
      </c>
      <c r="W431" s="16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</row>
    <row r="432" spans="2:44" s="132" customFormat="1" ht="70.150000000000006" customHeight="1">
      <c r="B432" s="333" t="s">
        <v>1399</v>
      </c>
      <c r="C432" s="334"/>
      <c r="D432" s="335"/>
      <c r="E432" s="135">
        <f t="shared" ref="E432:T432" si="108">SUM(E426:E431)</f>
        <v>1563</v>
      </c>
      <c r="F432" s="99">
        <f t="shared" si="108"/>
        <v>2117.0882105018586</v>
      </c>
      <c r="G432" s="136">
        <f t="shared" si="108"/>
        <v>3680.0882105018591</v>
      </c>
      <c r="H432" s="135">
        <f t="shared" si="108"/>
        <v>30</v>
      </c>
      <c r="I432" s="42">
        <f t="shared" si="108"/>
        <v>150</v>
      </c>
      <c r="J432" s="135">
        <f t="shared" si="108"/>
        <v>180</v>
      </c>
      <c r="K432" s="135">
        <f t="shared" si="108"/>
        <v>30</v>
      </c>
      <c r="L432" s="42">
        <f t="shared" si="108"/>
        <v>150</v>
      </c>
      <c r="M432" s="135">
        <f t="shared" si="108"/>
        <v>180</v>
      </c>
      <c r="N432" s="135">
        <f t="shared" si="108"/>
        <v>750</v>
      </c>
      <c r="O432" s="42">
        <f t="shared" si="108"/>
        <v>3750</v>
      </c>
      <c r="P432" s="135">
        <f t="shared" si="108"/>
        <v>4500</v>
      </c>
      <c r="Q432" s="135">
        <f t="shared" si="108"/>
        <v>2373</v>
      </c>
      <c r="R432" s="136">
        <f t="shared" si="108"/>
        <v>6167.0882105018591</v>
      </c>
      <c r="S432" s="136">
        <f t="shared" si="108"/>
        <v>8540.0882105018591</v>
      </c>
      <c r="T432" s="135">
        <f t="shared" si="108"/>
        <v>78</v>
      </c>
      <c r="U432" s="136"/>
      <c r="V432" s="136">
        <f>SUM(V426:V431)</f>
        <v>8618.0882105018591</v>
      </c>
      <c r="W432" s="16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</row>
    <row r="433" spans="2:44" s="132" customFormat="1" ht="70.150000000000006" customHeight="1">
      <c r="B433" s="135">
        <v>369</v>
      </c>
      <c r="C433" s="33">
        <v>559</v>
      </c>
      <c r="D433" s="143" t="s">
        <v>798</v>
      </c>
      <c r="E433" s="135">
        <v>0</v>
      </c>
      <c r="F433" s="99">
        <f>'नमुना नंबर आठ '!S375/1000*'नमुना नंबर आठ '!T375</f>
        <v>1976.1836431226764</v>
      </c>
      <c r="G433" s="136">
        <f t="shared" si="99"/>
        <v>1976.1836431226764</v>
      </c>
      <c r="H433" s="135">
        <v>0</v>
      </c>
      <c r="I433" s="42">
        <v>0</v>
      </c>
      <c r="J433" s="135">
        <f t="shared" si="93"/>
        <v>0</v>
      </c>
      <c r="K433" s="135">
        <v>0</v>
      </c>
      <c r="L433" s="42">
        <v>0</v>
      </c>
      <c r="M433" s="135">
        <f t="shared" si="94"/>
        <v>0</v>
      </c>
      <c r="N433" s="135">
        <v>0</v>
      </c>
      <c r="O433" s="42">
        <v>0</v>
      </c>
      <c r="P433" s="135">
        <f t="shared" si="95"/>
        <v>0</v>
      </c>
      <c r="Q433" s="135">
        <f t="shared" si="96"/>
        <v>0</v>
      </c>
      <c r="R433" s="136">
        <f t="shared" si="100"/>
        <v>1976.1836431226764</v>
      </c>
      <c r="S433" s="136">
        <f t="shared" si="97"/>
        <v>1976.1836431226764</v>
      </c>
      <c r="T433" s="135">
        <v>0</v>
      </c>
      <c r="U433" s="136"/>
      <c r="V433" s="136">
        <f t="shared" si="98"/>
        <v>1976.1836431226764</v>
      </c>
      <c r="W433" s="16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</row>
    <row r="434" spans="2:44" s="132" customFormat="1" ht="70.150000000000006" customHeight="1">
      <c r="B434" s="135">
        <v>370</v>
      </c>
      <c r="C434" s="33">
        <v>588</v>
      </c>
      <c r="D434" s="143" t="s">
        <v>982</v>
      </c>
      <c r="E434" s="135">
        <v>0</v>
      </c>
      <c r="F434" s="99">
        <f>'नमुना नंबर आठ '!S376/1000*'नमुना नंबर आठ '!T376</f>
        <v>714.87685873605938</v>
      </c>
      <c r="G434" s="136">
        <f t="shared" si="99"/>
        <v>714.87685873605938</v>
      </c>
      <c r="H434" s="135">
        <v>0</v>
      </c>
      <c r="I434" s="42">
        <v>0</v>
      </c>
      <c r="J434" s="135">
        <f t="shared" si="93"/>
        <v>0</v>
      </c>
      <c r="K434" s="135">
        <v>0</v>
      </c>
      <c r="L434" s="42">
        <v>0</v>
      </c>
      <c r="M434" s="135">
        <f t="shared" si="94"/>
        <v>0</v>
      </c>
      <c r="N434" s="135">
        <v>0</v>
      </c>
      <c r="O434" s="42">
        <v>0</v>
      </c>
      <c r="P434" s="135">
        <f t="shared" si="95"/>
        <v>0</v>
      </c>
      <c r="Q434" s="135">
        <f t="shared" si="96"/>
        <v>0</v>
      </c>
      <c r="R434" s="136">
        <f t="shared" si="100"/>
        <v>714.87685873605938</v>
      </c>
      <c r="S434" s="136">
        <f t="shared" si="97"/>
        <v>714.87685873605938</v>
      </c>
      <c r="T434" s="135">
        <v>0</v>
      </c>
      <c r="U434" s="136"/>
      <c r="V434" s="136">
        <f t="shared" si="98"/>
        <v>714.87685873605938</v>
      </c>
      <c r="W434" s="16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</row>
    <row r="435" spans="2:44" s="132" customFormat="1" ht="70.150000000000006" customHeight="1">
      <c r="B435" s="135">
        <v>371</v>
      </c>
      <c r="C435" s="33">
        <v>140</v>
      </c>
      <c r="D435" s="142" t="s">
        <v>1377</v>
      </c>
      <c r="E435" s="135">
        <v>0</v>
      </c>
      <c r="F435" s="99">
        <f>'नमुना नंबर आठ '!S377/1000*'नमुना नंबर आठ '!T377</f>
        <v>481.22130111524166</v>
      </c>
      <c r="G435" s="136">
        <f t="shared" si="99"/>
        <v>481.22130111524166</v>
      </c>
      <c r="H435" s="135">
        <v>0</v>
      </c>
      <c r="I435" s="42">
        <v>40</v>
      </c>
      <c r="J435" s="135">
        <f t="shared" si="93"/>
        <v>40</v>
      </c>
      <c r="K435" s="135">
        <v>0</v>
      </c>
      <c r="L435" s="42">
        <v>40</v>
      </c>
      <c r="M435" s="135">
        <f t="shared" si="94"/>
        <v>40</v>
      </c>
      <c r="N435" s="135">
        <v>0</v>
      </c>
      <c r="O435" s="42">
        <v>750</v>
      </c>
      <c r="P435" s="135">
        <f t="shared" si="95"/>
        <v>750</v>
      </c>
      <c r="Q435" s="135">
        <f t="shared" si="96"/>
        <v>0</v>
      </c>
      <c r="R435" s="136">
        <f t="shared" si="100"/>
        <v>1311.2213011152417</v>
      </c>
      <c r="S435" s="136">
        <f t="shared" si="97"/>
        <v>1311.2213011152417</v>
      </c>
      <c r="T435" s="135">
        <v>0</v>
      </c>
      <c r="U435" s="136"/>
      <c r="V435" s="136">
        <f t="shared" si="98"/>
        <v>1311.2213011152417</v>
      </c>
      <c r="W435" s="16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</row>
    <row r="436" spans="2:44" s="132" customFormat="1" ht="70.150000000000006" customHeight="1">
      <c r="B436" s="135">
        <v>372</v>
      </c>
      <c r="C436" s="42" t="s">
        <v>1303</v>
      </c>
      <c r="D436" s="143" t="s">
        <v>1378</v>
      </c>
      <c r="E436" s="135">
        <v>0</v>
      </c>
      <c r="F436" s="99">
        <f>'नमुना नंबर आठ '!S378/1000*'नमुना नंबर आठ '!T378</f>
        <v>140.27369888475837</v>
      </c>
      <c r="G436" s="136">
        <f t="shared" si="99"/>
        <v>140.27369888475837</v>
      </c>
      <c r="H436" s="135">
        <v>0</v>
      </c>
      <c r="I436" s="42">
        <v>30</v>
      </c>
      <c r="J436" s="135">
        <f t="shared" si="93"/>
        <v>30</v>
      </c>
      <c r="K436" s="135">
        <v>0</v>
      </c>
      <c r="L436" s="42">
        <v>30</v>
      </c>
      <c r="M436" s="135">
        <f t="shared" si="94"/>
        <v>30</v>
      </c>
      <c r="N436" s="135">
        <v>0</v>
      </c>
      <c r="O436" s="42">
        <v>750</v>
      </c>
      <c r="P436" s="135">
        <f t="shared" si="95"/>
        <v>750</v>
      </c>
      <c r="Q436" s="135">
        <f t="shared" si="96"/>
        <v>0</v>
      </c>
      <c r="R436" s="136">
        <f t="shared" si="100"/>
        <v>950.27369888475835</v>
      </c>
      <c r="S436" s="136">
        <f t="shared" si="97"/>
        <v>950.27369888475835</v>
      </c>
      <c r="T436" s="135">
        <v>0</v>
      </c>
      <c r="U436" s="136"/>
      <c r="V436" s="136">
        <f t="shared" si="98"/>
        <v>950.27369888475835</v>
      </c>
      <c r="W436" s="16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</row>
    <row r="437" spans="2:44" s="132" customFormat="1" ht="70.150000000000006" customHeight="1">
      <c r="B437" s="135">
        <v>373</v>
      </c>
      <c r="C437" s="42" t="s">
        <v>1066</v>
      </c>
      <c r="D437" s="143" t="s">
        <v>1251</v>
      </c>
      <c r="E437" s="135">
        <v>385</v>
      </c>
      <c r="F437" s="99">
        <f>'नमुना नंबर आठ '!S379/1000*'नमुना नंबर आठ '!T379</f>
        <v>208.30644284386619</v>
      </c>
      <c r="G437" s="136">
        <f t="shared" si="99"/>
        <v>593.30644284386619</v>
      </c>
      <c r="H437" s="135">
        <v>40</v>
      </c>
      <c r="I437" s="42">
        <v>40</v>
      </c>
      <c r="J437" s="135">
        <f t="shared" si="93"/>
        <v>80</v>
      </c>
      <c r="K437" s="135">
        <v>40</v>
      </c>
      <c r="L437" s="42">
        <v>40</v>
      </c>
      <c r="M437" s="135">
        <f t="shared" si="94"/>
        <v>80</v>
      </c>
      <c r="N437" s="135">
        <v>750</v>
      </c>
      <c r="O437" s="42">
        <v>750</v>
      </c>
      <c r="P437" s="135">
        <f t="shared" si="95"/>
        <v>1500</v>
      </c>
      <c r="Q437" s="135">
        <f t="shared" si="96"/>
        <v>1215</v>
      </c>
      <c r="R437" s="136">
        <f t="shared" si="100"/>
        <v>1038.3064428438661</v>
      </c>
      <c r="S437" s="136">
        <f t="shared" si="97"/>
        <v>2253.3064428438661</v>
      </c>
      <c r="T437" s="135">
        <v>19</v>
      </c>
      <c r="U437" s="136"/>
      <c r="V437" s="136">
        <f t="shared" si="98"/>
        <v>2272.3064428438661</v>
      </c>
      <c r="W437" s="16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</row>
    <row r="438" spans="2:44" s="132" customFormat="1" ht="70.150000000000006" customHeight="1">
      <c r="B438" s="135">
        <v>374</v>
      </c>
      <c r="C438" s="33" t="s">
        <v>1158</v>
      </c>
      <c r="D438" s="143" t="s">
        <v>662</v>
      </c>
      <c r="E438" s="135">
        <v>350</v>
      </c>
      <c r="F438" s="99">
        <f>'नमुना नंबर आठ '!S380/1000*'नमुना नंबर आठ '!T380</f>
        <v>182.35580855018583</v>
      </c>
      <c r="G438" s="136">
        <f t="shared" si="99"/>
        <v>532.35580855018588</v>
      </c>
      <c r="H438" s="135">
        <v>30</v>
      </c>
      <c r="I438" s="42">
        <v>30</v>
      </c>
      <c r="J438" s="135">
        <f t="shared" si="93"/>
        <v>60</v>
      </c>
      <c r="K438" s="135">
        <v>30</v>
      </c>
      <c r="L438" s="42">
        <v>30</v>
      </c>
      <c r="M438" s="135">
        <f t="shared" si="94"/>
        <v>60</v>
      </c>
      <c r="N438" s="135">
        <v>200</v>
      </c>
      <c r="O438" s="42">
        <v>200</v>
      </c>
      <c r="P438" s="135">
        <f t="shared" si="95"/>
        <v>400</v>
      </c>
      <c r="Q438" s="135">
        <f t="shared" si="96"/>
        <v>610</v>
      </c>
      <c r="R438" s="136">
        <f t="shared" si="100"/>
        <v>442.35580855018583</v>
      </c>
      <c r="S438" s="136">
        <f t="shared" si="97"/>
        <v>1052.3558085501859</v>
      </c>
      <c r="T438" s="135">
        <v>17</v>
      </c>
      <c r="U438" s="136"/>
      <c r="V438" s="136">
        <f t="shared" si="98"/>
        <v>1069.3558085501859</v>
      </c>
      <c r="W438" s="16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</row>
    <row r="439" spans="2:44" s="132" customFormat="1" ht="70.150000000000006" customHeight="1">
      <c r="B439" s="333" t="s">
        <v>1399</v>
      </c>
      <c r="C439" s="334"/>
      <c r="D439" s="335"/>
      <c r="E439" s="135">
        <f t="shared" ref="E439:T439" si="109">SUM(E433:E438)</f>
        <v>735</v>
      </c>
      <c r="F439" s="99">
        <f t="shared" si="109"/>
        <v>3703.2177532527876</v>
      </c>
      <c r="G439" s="136">
        <f t="shared" si="109"/>
        <v>4438.2177532527876</v>
      </c>
      <c r="H439" s="135">
        <f t="shared" si="109"/>
        <v>70</v>
      </c>
      <c r="I439" s="42">
        <f t="shared" si="109"/>
        <v>140</v>
      </c>
      <c r="J439" s="135">
        <f t="shared" si="109"/>
        <v>210</v>
      </c>
      <c r="K439" s="135">
        <f t="shared" si="109"/>
        <v>70</v>
      </c>
      <c r="L439" s="42">
        <f t="shared" si="109"/>
        <v>140</v>
      </c>
      <c r="M439" s="135">
        <f t="shared" si="109"/>
        <v>210</v>
      </c>
      <c r="N439" s="135">
        <f t="shared" si="109"/>
        <v>950</v>
      </c>
      <c r="O439" s="42">
        <f t="shared" si="109"/>
        <v>2450</v>
      </c>
      <c r="P439" s="135">
        <f t="shared" si="109"/>
        <v>3400</v>
      </c>
      <c r="Q439" s="135">
        <f t="shared" si="109"/>
        <v>1825</v>
      </c>
      <c r="R439" s="136">
        <f t="shared" si="109"/>
        <v>6433.2177532527867</v>
      </c>
      <c r="S439" s="136">
        <f t="shared" si="109"/>
        <v>8258.2177532527876</v>
      </c>
      <c r="T439" s="135">
        <f t="shared" si="109"/>
        <v>36</v>
      </c>
      <c r="U439" s="136"/>
      <c r="V439" s="136">
        <f>SUM(V433:V438)</f>
        <v>8294.2177532527876</v>
      </c>
      <c r="W439" s="16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</row>
    <row r="440" spans="2:44" s="132" customFormat="1" ht="70.150000000000006" customHeight="1">
      <c r="B440" s="135">
        <v>375</v>
      </c>
      <c r="C440" s="33">
        <v>237</v>
      </c>
      <c r="D440" s="143" t="s">
        <v>565</v>
      </c>
      <c r="E440" s="135">
        <v>0</v>
      </c>
      <c r="F440" s="99">
        <f>'नमुना नंबर आठ '!S381/1000*'नमुना नंबर आठ '!T381</f>
        <v>335.95121933085505</v>
      </c>
      <c r="G440" s="136">
        <f t="shared" si="99"/>
        <v>335.95121933085505</v>
      </c>
      <c r="H440" s="135">
        <v>0</v>
      </c>
      <c r="I440" s="42">
        <v>30</v>
      </c>
      <c r="J440" s="135">
        <f t="shared" si="93"/>
        <v>30</v>
      </c>
      <c r="K440" s="135">
        <v>0</v>
      </c>
      <c r="L440" s="42">
        <v>30</v>
      </c>
      <c r="M440" s="135">
        <f t="shared" si="94"/>
        <v>30</v>
      </c>
      <c r="N440" s="135">
        <v>0</v>
      </c>
      <c r="O440" s="42">
        <v>750</v>
      </c>
      <c r="P440" s="135">
        <f t="shared" si="95"/>
        <v>750</v>
      </c>
      <c r="Q440" s="135">
        <f t="shared" si="96"/>
        <v>0</v>
      </c>
      <c r="R440" s="136">
        <f t="shared" si="100"/>
        <v>1145.9512193308551</v>
      </c>
      <c r="S440" s="136">
        <f t="shared" si="97"/>
        <v>1145.9512193308551</v>
      </c>
      <c r="T440" s="135">
        <v>0</v>
      </c>
      <c r="U440" s="136"/>
      <c r="V440" s="136">
        <f t="shared" si="98"/>
        <v>1145.9512193308551</v>
      </c>
      <c r="W440" s="16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</row>
    <row r="441" spans="2:44" s="132" customFormat="1" ht="70.150000000000006" customHeight="1">
      <c r="B441" s="135">
        <v>376</v>
      </c>
      <c r="C441" s="33">
        <v>64</v>
      </c>
      <c r="D441" s="143" t="s">
        <v>424</v>
      </c>
      <c r="E441" s="135">
        <v>104</v>
      </c>
      <c r="F441" s="99">
        <f>'नमुना नंबर आठ '!S382/1000*'नमुना नंबर आठ '!T382</f>
        <v>52.193308550185876</v>
      </c>
      <c r="G441" s="136">
        <f t="shared" si="99"/>
        <v>156.19330855018586</v>
      </c>
      <c r="H441" s="135">
        <v>0</v>
      </c>
      <c r="I441" s="42">
        <v>0</v>
      </c>
      <c r="J441" s="135">
        <f t="shared" si="93"/>
        <v>0</v>
      </c>
      <c r="K441" s="135">
        <v>0</v>
      </c>
      <c r="L441" s="42">
        <v>0</v>
      </c>
      <c r="M441" s="135">
        <f t="shared" si="94"/>
        <v>0</v>
      </c>
      <c r="N441" s="135">
        <v>0</v>
      </c>
      <c r="O441" s="42">
        <v>0</v>
      </c>
      <c r="P441" s="135">
        <f t="shared" si="95"/>
        <v>0</v>
      </c>
      <c r="Q441" s="135">
        <f t="shared" si="96"/>
        <v>104</v>
      </c>
      <c r="R441" s="136">
        <f t="shared" si="100"/>
        <v>52.193308550185876</v>
      </c>
      <c r="S441" s="136">
        <f t="shared" si="97"/>
        <v>156.19330855018586</v>
      </c>
      <c r="T441" s="135">
        <v>5</v>
      </c>
      <c r="U441" s="136"/>
      <c r="V441" s="136">
        <f t="shared" si="98"/>
        <v>161.19330855018586</v>
      </c>
      <c r="W441" s="16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</row>
    <row r="442" spans="2:44" s="132" customFormat="1" ht="70.150000000000006" customHeight="1">
      <c r="B442" s="135">
        <v>377</v>
      </c>
      <c r="C442" s="33">
        <v>475</v>
      </c>
      <c r="D442" s="143" t="s">
        <v>722</v>
      </c>
      <c r="E442" s="135">
        <v>0</v>
      </c>
      <c r="F442" s="99">
        <f>'नमुना नंबर आठ '!S383/1000*'नमुना नंबर आठ '!T383</f>
        <v>280.82609665427509</v>
      </c>
      <c r="G442" s="136">
        <f t="shared" si="99"/>
        <v>280.82609665427509</v>
      </c>
      <c r="H442" s="135">
        <v>0</v>
      </c>
      <c r="I442" s="42">
        <v>20</v>
      </c>
      <c r="J442" s="135">
        <f t="shared" si="93"/>
        <v>20</v>
      </c>
      <c r="K442" s="135">
        <v>0</v>
      </c>
      <c r="L442" s="42">
        <v>20</v>
      </c>
      <c r="M442" s="135">
        <f t="shared" si="94"/>
        <v>20</v>
      </c>
      <c r="N442" s="135">
        <v>0</v>
      </c>
      <c r="O442" s="42">
        <v>200</v>
      </c>
      <c r="P442" s="135">
        <f t="shared" si="95"/>
        <v>200</v>
      </c>
      <c r="Q442" s="135">
        <f t="shared" si="96"/>
        <v>0</v>
      </c>
      <c r="R442" s="136">
        <f t="shared" si="100"/>
        <v>520.82609665427503</v>
      </c>
      <c r="S442" s="136">
        <f t="shared" si="97"/>
        <v>520.82609665427503</v>
      </c>
      <c r="T442" s="135">
        <v>0</v>
      </c>
      <c r="U442" s="136"/>
      <c r="V442" s="136">
        <f t="shared" si="98"/>
        <v>520.82609665427503</v>
      </c>
      <c r="W442" s="16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</row>
    <row r="443" spans="2:44" s="132" customFormat="1" ht="70.150000000000006" customHeight="1">
      <c r="B443" s="135">
        <v>378</v>
      </c>
      <c r="C443" s="42" t="s">
        <v>1309</v>
      </c>
      <c r="D443" s="143" t="s">
        <v>682</v>
      </c>
      <c r="E443" s="135">
        <v>0</v>
      </c>
      <c r="F443" s="99">
        <f>'नमुना नंबर आठ '!S384/1000*'नमुना नंबर आठ '!T384</f>
        <v>138.8709618959108</v>
      </c>
      <c r="G443" s="136">
        <f t="shared" si="99"/>
        <v>138.8709618959108</v>
      </c>
      <c r="H443" s="135">
        <v>0</v>
      </c>
      <c r="I443" s="42">
        <v>30</v>
      </c>
      <c r="J443" s="135">
        <f t="shared" si="93"/>
        <v>30</v>
      </c>
      <c r="K443" s="135">
        <v>0</v>
      </c>
      <c r="L443" s="42">
        <v>30</v>
      </c>
      <c r="M443" s="135">
        <f t="shared" si="94"/>
        <v>30</v>
      </c>
      <c r="N443" s="135">
        <v>0</v>
      </c>
      <c r="O443" s="42">
        <v>200</v>
      </c>
      <c r="P443" s="135">
        <f t="shared" si="95"/>
        <v>200</v>
      </c>
      <c r="Q443" s="135">
        <f t="shared" si="96"/>
        <v>0</v>
      </c>
      <c r="R443" s="136">
        <f t="shared" si="100"/>
        <v>398.8709618959108</v>
      </c>
      <c r="S443" s="136">
        <f t="shared" si="97"/>
        <v>398.8709618959108</v>
      </c>
      <c r="T443" s="135">
        <v>0</v>
      </c>
      <c r="U443" s="136"/>
      <c r="V443" s="136">
        <f t="shared" si="98"/>
        <v>398.8709618959108</v>
      </c>
      <c r="W443" s="16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</row>
    <row r="444" spans="2:44" s="132" customFormat="1" ht="70.150000000000006" customHeight="1">
      <c r="B444" s="135">
        <v>379</v>
      </c>
      <c r="C444" s="42" t="s">
        <v>1212</v>
      </c>
      <c r="D444" s="143" t="s">
        <v>698</v>
      </c>
      <c r="E444" s="135">
        <v>746</v>
      </c>
      <c r="F444" s="99">
        <f>'नमुना नंबर आठ '!S385/1000*'नमुना नंबर आठ '!T385</f>
        <v>373.1280390334573</v>
      </c>
      <c r="G444" s="136">
        <f t="shared" si="99"/>
        <v>1119.1280390334573</v>
      </c>
      <c r="H444" s="135">
        <v>40</v>
      </c>
      <c r="I444" s="42">
        <v>40</v>
      </c>
      <c r="J444" s="135">
        <f t="shared" si="93"/>
        <v>80</v>
      </c>
      <c r="K444" s="135">
        <v>40</v>
      </c>
      <c r="L444" s="42">
        <v>40</v>
      </c>
      <c r="M444" s="135">
        <f t="shared" si="94"/>
        <v>80</v>
      </c>
      <c r="N444" s="135">
        <v>200</v>
      </c>
      <c r="O444" s="42">
        <v>200</v>
      </c>
      <c r="P444" s="135">
        <f t="shared" si="95"/>
        <v>400</v>
      </c>
      <c r="Q444" s="135">
        <f t="shared" si="96"/>
        <v>1026</v>
      </c>
      <c r="R444" s="136">
        <f t="shared" si="100"/>
        <v>653.1280390334573</v>
      </c>
      <c r="S444" s="136">
        <f t="shared" si="97"/>
        <v>1679.1280390334573</v>
      </c>
      <c r="T444" s="135">
        <v>37</v>
      </c>
      <c r="U444" s="136"/>
      <c r="V444" s="136">
        <f t="shared" si="98"/>
        <v>1716.1280390334573</v>
      </c>
      <c r="W444" s="16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</row>
    <row r="445" spans="2:44" s="132" customFormat="1" ht="70.150000000000006" customHeight="1">
      <c r="B445" s="135">
        <v>380</v>
      </c>
      <c r="C445" s="33">
        <v>465</v>
      </c>
      <c r="D445" s="143" t="s">
        <v>698</v>
      </c>
      <c r="E445" s="135">
        <v>492</v>
      </c>
      <c r="F445" s="99">
        <f>'नमुना नंबर आठ '!S386/1000*'नमुना नंबर आठ '!T386</f>
        <v>245.72283457249065</v>
      </c>
      <c r="G445" s="136">
        <f t="shared" si="99"/>
        <v>737.72283457249068</v>
      </c>
      <c r="H445" s="135">
        <v>40</v>
      </c>
      <c r="I445" s="42">
        <v>20</v>
      </c>
      <c r="J445" s="135">
        <f t="shared" si="93"/>
        <v>60</v>
      </c>
      <c r="K445" s="135">
        <v>40</v>
      </c>
      <c r="L445" s="42">
        <v>20</v>
      </c>
      <c r="M445" s="135">
        <f t="shared" si="94"/>
        <v>60</v>
      </c>
      <c r="N445" s="135">
        <v>400</v>
      </c>
      <c r="O445" s="42">
        <v>200</v>
      </c>
      <c r="P445" s="135">
        <f t="shared" si="95"/>
        <v>600</v>
      </c>
      <c r="Q445" s="135">
        <f t="shared" si="96"/>
        <v>972</v>
      </c>
      <c r="R445" s="136">
        <f t="shared" si="100"/>
        <v>485.72283457249068</v>
      </c>
      <c r="S445" s="136">
        <f t="shared" si="97"/>
        <v>1457.7228345724907</v>
      </c>
      <c r="T445" s="135">
        <v>25</v>
      </c>
      <c r="U445" s="136"/>
      <c r="V445" s="136">
        <f t="shared" si="98"/>
        <v>1482.7228345724907</v>
      </c>
      <c r="W445" s="16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</row>
    <row r="446" spans="2:44" s="132" customFormat="1" ht="70.150000000000006" customHeight="1">
      <c r="B446" s="333" t="s">
        <v>1399</v>
      </c>
      <c r="C446" s="334"/>
      <c r="D446" s="335"/>
      <c r="E446" s="135">
        <f t="shared" ref="E446:T446" si="110">SUM(E440:E445)</f>
        <v>1342</v>
      </c>
      <c r="F446" s="99">
        <f t="shared" si="110"/>
        <v>1426.6924600371749</v>
      </c>
      <c r="G446" s="136">
        <f t="shared" si="110"/>
        <v>2768.6924600371749</v>
      </c>
      <c r="H446" s="135">
        <f t="shared" si="110"/>
        <v>80</v>
      </c>
      <c r="I446" s="42">
        <f t="shared" si="110"/>
        <v>140</v>
      </c>
      <c r="J446" s="135">
        <f t="shared" si="110"/>
        <v>220</v>
      </c>
      <c r="K446" s="135">
        <f t="shared" si="110"/>
        <v>80</v>
      </c>
      <c r="L446" s="42">
        <f t="shared" si="110"/>
        <v>140</v>
      </c>
      <c r="M446" s="135">
        <f t="shared" si="110"/>
        <v>220</v>
      </c>
      <c r="N446" s="135">
        <f t="shared" si="110"/>
        <v>600</v>
      </c>
      <c r="O446" s="42">
        <f t="shared" si="110"/>
        <v>1550</v>
      </c>
      <c r="P446" s="135">
        <f t="shared" si="110"/>
        <v>2150</v>
      </c>
      <c r="Q446" s="135">
        <f t="shared" si="110"/>
        <v>2102</v>
      </c>
      <c r="R446" s="136">
        <f t="shared" si="110"/>
        <v>3256.6924600371749</v>
      </c>
      <c r="S446" s="136">
        <f t="shared" si="110"/>
        <v>5358.6924600371749</v>
      </c>
      <c r="T446" s="135">
        <f t="shared" si="110"/>
        <v>67</v>
      </c>
      <c r="U446" s="136"/>
      <c r="V446" s="136">
        <f>SUM(V440:V445)</f>
        <v>5425.6924600371749</v>
      </c>
      <c r="W446" s="16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</row>
    <row r="447" spans="2:44" s="132" customFormat="1" ht="70.150000000000006" customHeight="1">
      <c r="B447" s="135">
        <v>381</v>
      </c>
      <c r="C447" s="33">
        <v>186</v>
      </c>
      <c r="D447" s="143" t="s">
        <v>530</v>
      </c>
      <c r="E447" s="135">
        <v>0</v>
      </c>
      <c r="F447" s="99">
        <f>'नमुना नंबर आठ '!S387/1000*'नमुना नंबर आठ '!T387</f>
        <v>289.01685780669141</v>
      </c>
      <c r="G447" s="136">
        <f t="shared" si="99"/>
        <v>289.01685780669141</v>
      </c>
      <c r="H447" s="135">
        <v>0</v>
      </c>
      <c r="I447" s="42">
        <v>20</v>
      </c>
      <c r="J447" s="135">
        <f t="shared" si="93"/>
        <v>20</v>
      </c>
      <c r="K447" s="135">
        <v>0</v>
      </c>
      <c r="L447" s="42">
        <v>20</v>
      </c>
      <c r="M447" s="135">
        <f t="shared" si="94"/>
        <v>20</v>
      </c>
      <c r="N447" s="135">
        <v>0</v>
      </c>
      <c r="O447" s="42">
        <v>750</v>
      </c>
      <c r="P447" s="135">
        <f t="shared" si="95"/>
        <v>750</v>
      </c>
      <c r="Q447" s="135">
        <f t="shared" si="96"/>
        <v>0</v>
      </c>
      <c r="R447" s="136">
        <f t="shared" si="100"/>
        <v>1079.0168578066914</v>
      </c>
      <c r="S447" s="136">
        <f t="shared" si="97"/>
        <v>1079.0168578066914</v>
      </c>
      <c r="T447" s="135">
        <v>0</v>
      </c>
      <c r="U447" s="136"/>
      <c r="V447" s="136">
        <f t="shared" si="98"/>
        <v>1079.0168578066914</v>
      </c>
      <c r="W447" s="16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</row>
    <row r="448" spans="2:44" s="132" customFormat="1" ht="70.150000000000006" customHeight="1">
      <c r="B448" s="135">
        <v>382</v>
      </c>
      <c r="C448" s="33">
        <v>307</v>
      </c>
      <c r="D448" s="143" t="s">
        <v>1246</v>
      </c>
      <c r="E448" s="135">
        <v>0</v>
      </c>
      <c r="F448" s="99">
        <f>'नमुना नंबर आठ '!S388/1000*'नमुना नंबर आठ '!T388</f>
        <v>266.52002788104096</v>
      </c>
      <c r="G448" s="136">
        <f t="shared" si="99"/>
        <v>266.52002788104096</v>
      </c>
      <c r="H448" s="135">
        <v>0</v>
      </c>
      <c r="I448" s="42">
        <v>30</v>
      </c>
      <c r="J448" s="135">
        <f t="shared" si="93"/>
        <v>30</v>
      </c>
      <c r="K448" s="135">
        <v>0</v>
      </c>
      <c r="L448" s="42">
        <v>30</v>
      </c>
      <c r="M448" s="135">
        <f t="shared" si="94"/>
        <v>30</v>
      </c>
      <c r="N448" s="135">
        <v>0</v>
      </c>
      <c r="O448" s="42">
        <v>750</v>
      </c>
      <c r="P448" s="135">
        <f t="shared" si="95"/>
        <v>750</v>
      </c>
      <c r="Q448" s="135">
        <f t="shared" si="96"/>
        <v>0</v>
      </c>
      <c r="R448" s="136">
        <f t="shared" si="100"/>
        <v>1076.520027881041</v>
      </c>
      <c r="S448" s="136">
        <f t="shared" si="97"/>
        <v>1076.520027881041</v>
      </c>
      <c r="T448" s="135">
        <v>0</v>
      </c>
      <c r="U448" s="136"/>
      <c r="V448" s="136">
        <f t="shared" si="98"/>
        <v>1076.520027881041</v>
      </c>
      <c r="W448" s="16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</row>
    <row r="449" spans="2:44" s="132" customFormat="1" ht="70.150000000000006" customHeight="1">
      <c r="B449" s="135">
        <v>383</v>
      </c>
      <c r="C449" s="33">
        <v>587</v>
      </c>
      <c r="D449" s="143" t="s">
        <v>964</v>
      </c>
      <c r="E449" s="135">
        <v>0</v>
      </c>
      <c r="F449" s="99">
        <f>'नमुना नंबर आठ '!S389/1000*'नमुना नंबर आठ '!T389</f>
        <v>520.04832713754638</v>
      </c>
      <c r="G449" s="136">
        <f t="shared" si="99"/>
        <v>520.04832713754638</v>
      </c>
      <c r="H449" s="135">
        <v>0</v>
      </c>
      <c r="I449" s="42">
        <v>0</v>
      </c>
      <c r="J449" s="135">
        <f t="shared" si="93"/>
        <v>0</v>
      </c>
      <c r="K449" s="135">
        <v>0</v>
      </c>
      <c r="L449" s="42">
        <v>0</v>
      </c>
      <c r="M449" s="135">
        <f t="shared" si="94"/>
        <v>0</v>
      </c>
      <c r="N449" s="135">
        <v>0</v>
      </c>
      <c r="O449" s="42">
        <v>0</v>
      </c>
      <c r="P449" s="135">
        <f t="shared" si="95"/>
        <v>0</v>
      </c>
      <c r="Q449" s="135">
        <f t="shared" si="96"/>
        <v>0</v>
      </c>
      <c r="R449" s="136">
        <f t="shared" si="100"/>
        <v>520.04832713754638</v>
      </c>
      <c r="S449" s="136">
        <f t="shared" si="97"/>
        <v>520.04832713754638</v>
      </c>
      <c r="T449" s="135">
        <v>0</v>
      </c>
      <c r="U449" s="136"/>
      <c r="V449" s="136">
        <f t="shared" si="98"/>
        <v>520.04832713754638</v>
      </c>
      <c r="W449" s="16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</row>
    <row r="450" spans="2:44" s="132" customFormat="1" ht="70.150000000000006" customHeight="1">
      <c r="B450" s="135">
        <v>384</v>
      </c>
      <c r="C450" s="33">
        <v>295</v>
      </c>
      <c r="D450" s="143" t="s">
        <v>600</v>
      </c>
      <c r="E450" s="135">
        <v>0</v>
      </c>
      <c r="F450" s="99">
        <f>'नमुना नंबर आठ '!S390/1000*'नमुना नंबर आठ '!T390</f>
        <v>1778.5652788104092</v>
      </c>
      <c r="G450" s="136">
        <f t="shared" si="99"/>
        <v>1778.5652788104092</v>
      </c>
      <c r="H450" s="135">
        <v>0</v>
      </c>
      <c r="I450" s="42">
        <v>40</v>
      </c>
      <c r="J450" s="135">
        <f t="shared" si="93"/>
        <v>40</v>
      </c>
      <c r="K450" s="135">
        <v>0</v>
      </c>
      <c r="L450" s="42">
        <v>40</v>
      </c>
      <c r="M450" s="135">
        <f t="shared" si="94"/>
        <v>40</v>
      </c>
      <c r="N450" s="135">
        <v>0</v>
      </c>
      <c r="O450" s="42">
        <v>750</v>
      </c>
      <c r="P450" s="135">
        <f t="shared" si="95"/>
        <v>750</v>
      </c>
      <c r="Q450" s="135">
        <f t="shared" si="96"/>
        <v>0</v>
      </c>
      <c r="R450" s="136">
        <f t="shared" si="100"/>
        <v>2608.5652788104089</v>
      </c>
      <c r="S450" s="136">
        <f t="shared" si="97"/>
        <v>2608.5652788104089</v>
      </c>
      <c r="T450" s="135">
        <v>0</v>
      </c>
      <c r="U450" s="136"/>
      <c r="V450" s="136">
        <f t="shared" si="98"/>
        <v>2608.5652788104089</v>
      </c>
      <c r="W450" s="16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</row>
    <row r="451" spans="2:44" s="132" customFormat="1" ht="70.150000000000006" customHeight="1">
      <c r="B451" s="135">
        <v>385</v>
      </c>
      <c r="C451" s="33">
        <v>393</v>
      </c>
      <c r="D451" s="143" t="s">
        <v>668</v>
      </c>
      <c r="E451" s="135">
        <v>0</v>
      </c>
      <c r="F451" s="99">
        <f>'नमुना नंबर आठ '!S391/1000*'नमुना नंबर आठ '!T391</f>
        <v>262.31181691449808</v>
      </c>
      <c r="G451" s="136">
        <f t="shared" si="99"/>
        <v>262.31181691449808</v>
      </c>
      <c r="H451" s="135">
        <v>0</v>
      </c>
      <c r="I451" s="42">
        <v>30</v>
      </c>
      <c r="J451" s="135">
        <f t="shared" si="93"/>
        <v>30</v>
      </c>
      <c r="K451" s="135">
        <v>0</v>
      </c>
      <c r="L451" s="42">
        <v>30</v>
      </c>
      <c r="M451" s="135">
        <f t="shared" si="94"/>
        <v>30</v>
      </c>
      <c r="N451" s="135">
        <v>0</v>
      </c>
      <c r="O451" s="42">
        <v>200</v>
      </c>
      <c r="P451" s="135">
        <f t="shared" si="95"/>
        <v>200</v>
      </c>
      <c r="Q451" s="135">
        <f t="shared" si="96"/>
        <v>0</v>
      </c>
      <c r="R451" s="136">
        <f t="shared" si="100"/>
        <v>522.31181691449808</v>
      </c>
      <c r="S451" s="136">
        <f t="shared" si="97"/>
        <v>522.31181691449808</v>
      </c>
      <c r="T451" s="135">
        <v>0</v>
      </c>
      <c r="U451" s="136"/>
      <c r="V451" s="136">
        <f t="shared" si="98"/>
        <v>522.31181691449808</v>
      </c>
      <c r="W451" s="16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</row>
    <row r="452" spans="2:44" s="132" customFormat="1" ht="70.150000000000006" customHeight="1">
      <c r="B452" s="135">
        <v>386</v>
      </c>
      <c r="C452" s="33">
        <v>481</v>
      </c>
      <c r="D452" s="143" t="s">
        <v>727</v>
      </c>
      <c r="E452" s="135">
        <v>1331</v>
      </c>
      <c r="F452" s="99">
        <f>'नमुना नंबर आठ '!S392/1000*'नमुना नंबर आठ '!T392</f>
        <v>458.68262453531605</v>
      </c>
      <c r="G452" s="136">
        <f t="shared" si="99"/>
        <v>1789.6826245353161</v>
      </c>
      <c r="H452" s="135">
        <v>100</v>
      </c>
      <c r="I452" s="42">
        <v>30</v>
      </c>
      <c r="J452" s="135">
        <f t="shared" ref="J452:J526" si="111">I452+H452</f>
        <v>130</v>
      </c>
      <c r="K452" s="135">
        <v>100</v>
      </c>
      <c r="L452" s="42">
        <v>30</v>
      </c>
      <c r="M452" s="135">
        <f t="shared" ref="M452:M526" si="112">L452+K452</f>
        <v>130</v>
      </c>
      <c r="N452" s="135">
        <v>600</v>
      </c>
      <c r="O452" s="42">
        <v>200</v>
      </c>
      <c r="P452" s="135">
        <f t="shared" ref="P452:P526" si="113">O452+N452</f>
        <v>800</v>
      </c>
      <c r="Q452" s="135">
        <f t="shared" ref="Q452:Q526" si="114">N452+K452+H452+E452</f>
        <v>2131</v>
      </c>
      <c r="R452" s="136">
        <f t="shared" si="100"/>
        <v>718.68262453531611</v>
      </c>
      <c r="S452" s="136">
        <f t="shared" ref="S452:S526" si="115">G452+J452+M452+P452</f>
        <v>2849.6826245353159</v>
      </c>
      <c r="T452" s="135">
        <v>66</v>
      </c>
      <c r="U452" s="136"/>
      <c r="V452" s="136">
        <f t="shared" ref="V452:V526" si="116">G452+J452+M452+P452+T452</f>
        <v>2915.6826245353159</v>
      </c>
      <c r="W452" s="16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</row>
    <row r="453" spans="2:44" s="132" customFormat="1" ht="70.150000000000006" customHeight="1">
      <c r="B453" s="333" t="s">
        <v>1399</v>
      </c>
      <c r="C453" s="334"/>
      <c r="D453" s="335"/>
      <c r="E453" s="135">
        <f t="shared" ref="E453:T453" si="117">SUM(E447:E452)</f>
        <v>1331</v>
      </c>
      <c r="F453" s="99">
        <f t="shared" si="117"/>
        <v>3575.1449330855021</v>
      </c>
      <c r="G453" s="136">
        <f t="shared" si="117"/>
        <v>4906.1449330855021</v>
      </c>
      <c r="H453" s="135">
        <f t="shared" si="117"/>
        <v>100</v>
      </c>
      <c r="I453" s="42">
        <f t="shared" si="117"/>
        <v>150</v>
      </c>
      <c r="J453" s="135">
        <f t="shared" si="117"/>
        <v>250</v>
      </c>
      <c r="K453" s="135">
        <f t="shared" si="117"/>
        <v>100</v>
      </c>
      <c r="L453" s="42">
        <f t="shared" si="117"/>
        <v>150</v>
      </c>
      <c r="M453" s="135">
        <f t="shared" si="117"/>
        <v>250</v>
      </c>
      <c r="N453" s="135">
        <f t="shared" si="117"/>
        <v>600</v>
      </c>
      <c r="O453" s="42">
        <f t="shared" si="117"/>
        <v>2650</v>
      </c>
      <c r="P453" s="135">
        <f t="shared" si="117"/>
        <v>3250</v>
      </c>
      <c r="Q453" s="135">
        <f t="shared" si="117"/>
        <v>2131</v>
      </c>
      <c r="R453" s="136">
        <f t="shared" si="117"/>
        <v>6525.1449330855021</v>
      </c>
      <c r="S453" s="136">
        <f t="shared" si="117"/>
        <v>8656.144933085503</v>
      </c>
      <c r="T453" s="135">
        <f t="shared" si="117"/>
        <v>66</v>
      </c>
      <c r="U453" s="136"/>
      <c r="V453" s="136">
        <f>SUM(V447:V452)</f>
        <v>8722.144933085503</v>
      </c>
      <c r="W453" s="16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</row>
    <row r="454" spans="2:44" s="132" customFormat="1" ht="70.150000000000006" customHeight="1">
      <c r="B454" s="135">
        <v>387</v>
      </c>
      <c r="C454" s="33">
        <v>329</v>
      </c>
      <c r="D454" s="143" t="s">
        <v>625</v>
      </c>
      <c r="E454" s="135">
        <v>0</v>
      </c>
      <c r="F454" s="99">
        <f>'नमुना नंबर आठ '!S393/1000*'नमुना नंबर आठ '!T393</f>
        <v>416.03866171003722</v>
      </c>
      <c r="G454" s="136">
        <f t="shared" ref="G454:G527" si="118">F454+E454</f>
        <v>416.03866171003722</v>
      </c>
      <c r="H454" s="135">
        <v>0</v>
      </c>
      <c r="I454" s="42">
        <v>30</v>
      </c>
      <c r="J454" s="135">
        <f t="shared" si="111"/>
        <v>30</v>
      </c>
      <c r="K454" s="135">
        <v>0</v>
      </c>
      <c r="L454" s="42">
        <v>30</v>
      </c>
      <c r="M454" s="135">
        <f t="shared" si="112"/>
        <v>30</v>
      </c>
      <c r="N454" s="135">
        <v>0</v>
      </c>
      <c r="O454" s="42">
        <v>750</v>
      </c>
      <c r="P454" s="135">
        <f t="shared" si="113"/>
        <v>750</v>
      </c>
      <c r="Q454" s="135">
        <f t="shared" si="114"/>
        <v>0</v>
      </c>
      <c r="R454" s="136">
        <f t="shared" ref="R454:R527" si="119">F454+I454+L454+O454</f>
        <v>1226.0386617100371</v>
      </c>
      <c r="S454" s="136">
        <f t="shared" si="115"/>
        <v>1226.0386617100371</v>
      </c>
      <c r="T454" s="135">
        <v>0</v>
      </c>
      <c r="U454" s="136"/>
      <c r="V454" s="136">
        <f t="shared" si="116"/>
        <v>1226.0386617100371</v>
      </c>
      <c r="W454" s="16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</row>
    <row r="455" spans="2:44" s="132" customFormat="1" ht="70.150000000000006" customHeight="1">
      <c r="B455" s="135">
        <v>388</v>
      </c>
      <c r="C455" s="33">
        <v>391</v>
      </c>
      <c r="D455" s="143" t="s">
        <v>666</v>
      </c>
      <c r="E455" s="135">
        <v>0</v>
      </c>
      <c r="F455" s="99">
        <f>'नमुना नंबर आठ '!S394/1000*'नमुना नंबर आठ '!T394</f>
        <v>652.14060223048318</v>
      </c>
      <c r="G455" s="136">
        <f t="shared" si="118"/>
        <v>652.14060223048318</v>
      </c>
      <c r="H455" s="135">
        <v>0</v>
      </c>
      <c r="I455" s="42">
        <v>40</v>
      </c>
      <c r="J455" s="135">
        <f t="shared" si="111"/>
        <v>40</v>
      </c>
      <c r="K455" s="135">
        <v>0</v>
      </c>
      <c r="L455" s="42">
        <v>40</v>
      </c>
      <c r="M455" s="135">
        <f t="shared" si="112"/>
        <v>40</v>
      </c>
      <c r="N455" s="135">
        <v>0</v>
      </c>
      <c r="O455" s="42">
        <v>200</v>
      </c>
      <c r="P455" s="135">
        <f t="shared" si="113"/>
        <v>200</v>
      </c>
      <c r="Q455" s="135">
        <f t="shared" si="114"/>
        <v>0</v>
      </c>
      <c r="R455" s="136">
        <f t="shared" si="119"/>
        <v>932.14060223048318</v>
      </c>
      <c r="S455" s="136">
        <f t="shared" si="115"/>
        <v>932.14060223048318</v>
      </c>
      <c r="T455" s="135">
        <v>0</v>
      </c>
      <c r="U455" s="136"/>
      <c r="V455" s="136">
        <f t="shared" si="116"/>
        <v>932.14060223048318</v>
      </c>
      <c r="W455" s="16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</row>
    <row r="456" spans="2:44" s="132" customFormat="1" ht="70.150000000000006" customHeight="1">
      <c r="B456" s="135">
        <v>389</v>
      </c>
      <c r="C456" s="33">
        <v>247</v>
      </c>
      <c r="D456" s="143" t="s">
        <v>573</v>
      </c>
      <c r="E456" s="135">
        <v>0</v>
      </c>
      <c r="F456" s="99">
        <f>'नमुना नंबर आठ '!S395/1000*'नमुना नंबर आठ '!T395</f>
        <v>418.21561338289968</v>
      </c>
      <c r="G456" s="136">
        <f t="shared" si="118"/>
        <v>418.21561338289968</v>
      </c>
      <c r="H456" s="135">
        <v>0</v>
      </c>
      <c r="I456" s="42">
        <v>0</v>
      </c>
      <c r="J456" s="135">
        <f t="shared" si="111"/>
        <v>0</v>
      </c>
      <c r="K456" s="135">
        <v>0</v>
      </c>
      <c r="L456" s="42">
        <v>0</v>
      </c>
      <c r="M456" s="135">
        <f t="shared" si="112"/>
        <v>0</v>
      </c>
      <c r="N456" s="135">
        <v>0</v>
      </c>
      <c r="O456" s="42">
        <v>0</v>
      </c>
      <c r="P456" s="135">
        <f t="shared" si="113"/>
        <v>0</v>
      </c>
      <c r="Q456" s="135">
        <f t="shared" si="114"/>
        <v>0</v>
      </c>
      <c r="R456" s="136">
        <f t="shared" si="119"/>
        <v>418.21561338289968</v>
      </c>
      <c r="S456" s="136">
        <f t="shared" si="115"/>
        <v>418.21561338289968</v>
      </c>
      <c r="T456" s="135">
        <v>0</v>
      </c>
      <c r="U456" s="136"/>
      <c r="V456" s="136">
        <f t="shared" si="116"/>
        <v>418.21561338289968</v>
      </c>
      <c r="W456" s="16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</row>
    <row r="457" spans="2:44" s="132" customFormat="1" ht="70.150000000000006" customHeight="1">
      <c r="B457" s="135">
        <v>390</v>
      </c>
      <c r="C457" s="42" t="s">
        <v>867</v>
      </c>
      <c r="D457" s="143" t="s">
        <v>551</v>
      </c>
      <c r="E457" s="135">
        <v>0</v>
      </c>
      <c r="F457" s="99">
        <f>'नमुना नंबर आठ '!S396/1000*'नमुना नंबर आठ '!T396</f>
        <v>327.63044609665428</v>
      </c>
      <c r="G457" s="136">
        <f t="shared" si="118"/>
        <v>327.63044609665428</v>
      </c>
      <c r="H457" s="135">
        <v>0</v>
      </c>
      <c r="I457" s="42">
        <v>30</v>
      </c>
      <c r="J457" s="135">
        <f t="shared" si="111"/>
        <v>30</v>
      </c>
      <c r="K457" s="135">
        <v>0</v>
      </c>
      <c r="L457" s="42">
        <v>30</v>
      </c>
      <c r="M457" s="135">
        <f t="shared" si="112"/>
        <v>30</v>
      </c>
      <c r="N457" s="135">
        <v>0</v>
      </c>
      <c r="O457" s="42">
        <v>750</v>
      </c>
      <c r="P457" s="135">
        <f t="shared" si="113"/>
        <v>750</v>
      </c>
      <c r="Q457" s="135">
        <f t="shared" si="114"/>
        <v>0</v>
      </c>
      <c r="R457" s="136">
        <f t="shared" si="119"/>
        <v>1137.6304460966544</v>
      </c>
      <c r="S457" s="136">
        <f t="shared" si="115"/>
        <v>1137.6304460966544</v>
      </c>
      <c r="T457" s="135">
        <v>0</v>
      </c>
      <c r="U457" s="136"/>
      <c r="V457" s="136">
        <f t="shared" si="116"/>
        <v>1137.6304460966544</v>
      </c>
      <c r="W457" s="16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</row>
    <row r="458" spans="2:44" s="132" customFormat="1" ht="70.150000000000006" customHeight="1">
      <c r="B458" s="135">
        <v>391</v>
      </c>
      <c r="C458" s="42" t="s">
        <v>1335</v>
      </c>
      <c r="D458" s="134" t="s">
        <v>657</v>
      </c>
      <c r="E458" s="135">
        <v>0</v>
      </c>
      <c r="F458" s="99">
        <f>'नमुना नंबर आठ '!S397/1000*'नमुना नंबर आठ '!T397</f>
        <v>238.46528810408921</v>
      </c>
      <c r="G458" s="136">
        <f t="shared" si="118"/>
        <v>238.46528810408921</v>
      </c>
      <c r="H458" s="135">
        <v>0</v>
      </c>
      <c r="I458" s="42">
        <v>30</v>
      </c>
      <c r="J458" s="135">
        <f t="shared" si="111"/>
        <v>30</v>
      </c>
      <c r="K458" s="135">
        <v>0</v>
      </c>
      <c r="L458" s="42">
        <v>30</v>
      </c>
      <c r="M458" s="135">
        <f t="shared" si="112"/>
        <v>30</v>
      </c>
      <c r="N458" s="135">
        <v>0</v>
      </c>
      <c r="O458" s="42">
        <v>200</v>
      </c>
      <c r="P458" s="135">
        <f t="shared" si="113"/>
        <v>200</v>
      </c>
      <c r="Q458" s="135">
        <f t="shared" si="114"/>
        <v>0</v>
      </c>
      <c r="R458" s="136">
        <f t="shared" si="119"/>
        <v>498.46528810408921</v>
      </c>
      <c r="S458" s="136">
        <f t="shared" si="115"/>
        <v>498.46528810408921</v>
      </c>
      <c r="T458" s="135">
        <v>0</v>
      </c>
      <c r="U458" s="136"/>
      <c r="V458" s="136">
        <f t="shared" si="116"/>
        <v>498.46528810408921</v>
      </c>
      <c r="W458" s="16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</row>
    <row r="459" spans="2:44" s="132" customFormat="1" ht="70.150000000000006" customHeight="1">
      <c r="B459" s="135">
        <v>392</v>
      </c>
      <c r="C459" s="33" t="s">
        <v>10</v>
      </c>
      <c r="D459" s="143" t="s">
        <v>790</v>
      </c>
      <c r="E459" s="135">
        <v>393</v>
      </c>
      <c r="F459" s="99">
        <f>'नमुना नंबर आठ '!S398/1000*'नमुना नंबर आठ '!T398</f>
        <v>393.15653531598514</v>
      </c>
      <c r="G459" s="136">
        <f t="shared" si="118"/>
        <v>786.15653531598514</v>
      </c>
      <c r="H459" s="135">
        <v>30</v>
      </c>
      <c r="I459" s="42">
        <v>30</v>
      </c>
      <c r="J459" s="135">
        <f t="shared" si="111"/>
        <v>60</v>
      </c>
      <c r="K459" s="135">
        <v>30</v>
      </c>
      <c r="L459" s="42">
        <v>30</v>
      </c>
      <c r="M459" s="135">
        <f t="shared" si="112"/>
        <v>60</v>
      </c>
      <c r="N459" s="135">
        <v>750</v>
      </c>
      <c r="O459" s="42">
        <v>750</v>
      </c>
      <c r="P459" s="135">
        <f t="shared" si="113"/>
        <v>1500</v>
      </c>
      <c r="Q459" s="135">
        <f t="shared" si="114"/>
        <v>1203</v>
      </c>
      <c r="R459" s="136">
        <f t="shared" si="119"/>
        <v>1203.1565353159851</v>
      </c>
      <c r="S459" s="136">
        <f t="shared" si="115"/>
        <v>2406.1565353159849</v>
      </c>
      <c r="T459" s="135">
        <v>20</v>
      </c>
      <c r="U459" s="136"/>
      <c r="V459" s="136">
        <f t="shared" si="116"/>
        <v>2426.1565353159849</v>
      </c>
      <c r="W459" s="16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</row>
    <row r="460" spans="2:44" s="132" customFormat="1" ht="70.150000000000006" customHeight="1">
      <c r="B460" s="333" t="s">
        <v>1399</v>
      </c>
      <c r="C460" s="334"/>
      <c r="D460" s="335"/>
      <c r="E460" s="135">
        <f t="shared" ref="E460:T460" si="120">SUM(E454:E459)</f>
        <v>393</v>
      </c>
      <c r="F460" s="99">
        <f t="shared" si="120"/>
        <v>2445.6471468401487</v>
      </c>
      <c r="G460" s="136">
        <f t="shared" si="120"/>
        <v>2838.6471468401487</v>
      </c>
      <c r="H460" s="135">
        <f t="shared" si="120"/>
        <v>30</v>
      </c>
      <c r="I460" s="42">
        <f t="shared" si="120"/>
        <v>160</v>
      </c>
      <c r="J460" s="135">
        <f t="shared" si="120"/>
        <v>190</v>
      </c>
      <c r="K460" s="135">
        <f t="shared" si="120"/>
        <v>30</v>
      </c>
      <c r="L460" s="42">
        <f t="shared" si="120"/>
        <v>160</v>
      </c>
      <c r="M460" s="135">
        <f t="shared" si="120"/>
        <v>190</v>
      </c>
      <c r="N460" s="135">
        <f t="shared" si="120"/>
        <v>750</v>
      </c>
      <c r="O460" s="42">
        <f t="shared" si="120"/>
        <v>2650</v>
      </c>
      <c r="P460" s="135">
        <f t="shared" si="120"/>
        <v>3400</v>
      </c>
      <c r="Q460" s="135">
        <f t="shared" si="120"/>
        <v>1203</v>
      </c>
      <c r="R460" s="136">
        <f t="shared" si="120"/>
        <v>5415.6471468401487</v>
      </c>
      <c r="S460" s="136">
        <f t="shared" si="120"/>
        <v>6618.6471468401487</v>
      </c>
      <c r="T460" s="135">
        <f t="shared" si="120"/>
        <v>20</v>
      </c>
      <c r="U460" s="136"/>
      <c r="V460" s="136">
        <f>SUM(V454:V459)</f>
        <v>6638.6471468401487</v>
      </c>
      <c r="W460" s="16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</row>
    <row r="461" spans="2:44" s="132" customFormat="1" ht="70.150000000000006" customHeight="1">
      <c r="B461" s="135">
        <v>393</v>
      </c>
      <c r="C461" s="42" t="s">
        <v>844</v>
      </c>
      <c r="D461" s="143" t="s">
        <v>846</v>
      </c>
      <c r="E461" s="135">
        <v>0</v>
      </c>
      <c r="F461" s="99">
        <f>'नमुना नंबर आठ '!S399/1000*'नमुना नंबर आठ '!T399</f>
        <v>1072.5996747211896</v>
      </c>
      <c r="G461" s="136">
        <f t="shared" si="118"/>
        <v>1072.5996747211896</v>
      </c>
      <c r="H461" s="135">
        <v>0</v>
      </c>
      <c r="I461" s="42">
        <v>0</v>
      </c>
      <c r="J461" s="135">
        <f t="shared" si="111"/>
        <v>0</v>
      </c>
      <c r="K461" s="135">
        <v>0</v>
      </c>
      <c r="L461" s="42">
        <v>0</v>
      </c>
      <c r="M461" s="135">
        <f t="shared" si="112"/>
        <v>0</v>
      </c>
      <c r="N461" s="135">
        <v>0</v>
      </c>
      <c r="O461" s="42">
        <v>0</v>
      </c>
      <c r="P461" s="135">
        <f t="shared" si="113"/>
        <v>0</v>
      </c>
      <c r="Q461" s="135">
        <f t="shared" si="114"/>
        <v>0</v>
      </c>
      <c r="R461" s="136">
        <f t="shared" si="119"/>
        <v>1072.5996747211896</v>
      </c>
      <c r="S461" s="136">
        <f t="shared" si="115"/>
        <v>1072.5996747211896</v>
      </c>
      <c r="T461" s="135">
        <v>0</v>
      </c>
      <c r="U461" s="136"/>
      <c r="V461" s="136">
        <f t="shared" si="116"/>
        <v>1072.5996747211896</v>
      </c>
      <c r="W461" s="16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</row>
    <row r="462" spans="2:44" s="132" customFormat="1" ht="70.150000000000006" customHeight="1">
      <c r="B462" s="135">
        <v>394</v>
      </c>
      <c r="C462" s="42" t="s">
        <v>1317</v>
      </c>
      <c r="D462" s="134" t="s">
        <v>1379</v>
      </c>
      <c r="E462" s="135">
        <v>0</v>
      </c>
      <c r="F462" s="99">
        <f>'नमुना नंबर आठ '!S400/1000*'नमुना नंबर आठ '!T400</f>
        <v>168.32843866171001</v>
      </c>
      <c r="G462" s="136">
        <f t="shared" si="118"/>
        <v>168.32843866171001</v>
      </c>
      <c r="H462" s="135">
        <v>0</v>
      </c>
      <c r="I462" s="42">
        <v>30</v>
      </c>
      <c r="J462" s="135">
        <f t="shared" si="111"/>
        <v>30</v>
      </c>
      <c r="K462" s="135">
        <v>0</v>
      </c>
      <c r="L462" s="42">
        <v>30</v>
      </c>
      <c r="M462" s="135">
        <f t="shared" si="112"/>
        <v>30</v>
      </c>
      <c r="N462" s="135">
        <v>0</v>
      </c>
      <c r="O462" s="42">
        <v>750</v>
      </c>
      <c r="P462" s="135">
        <f t="shared" si="113"/>
        <v>750</v>
      </c>
      <c r="Q462" s="135">
        <f t="shared" si="114"/>
        <v>0</v>
      </c>
      <c r="R462" s="136">
        <f t="shared" si="119"/>
        <v>978.32843866171004</v>
      </c>
      <c r="S462" s="136">
        <f t="shared" si="115"/>
        <v>978.32843866171004</v>
      </c>
      <c r="T462" s="135">
        <v>0</v>
      </c>
      <c r="U462" s="136"/>
      <c r="V462" s="136">
        <f t="shared" si="116"/>
        <v>978.32843866171004</v>
      </c>
      <c r="W462" s="16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</row>
    <row r="463" spans="2:44" s="132" customFormat="1" ht="70.150000000000006" customHeight="1">
      <c r="B463" s="135">
        <v>395</v>
      </c>
      <c r="C463" s="33">
        <v>538</v>
      </c>
      <c r="D463" s="143" t="s">
        <v>763</v>
      </c>
      <c r="E463" s="135">
        <v>0</v>
      </c>
      <c r="F463" s="99">
        <f>'नमुना नंबर आठ '!S401/1000*'नमुना नंबर आठ '!T401</f>
        <v>464.1409154275093</v>
      </c>
      <c r="G463" s="136">
        <f t="shared" si="118"/>
        <v>464.1409154275093</v>
      </c>
      <c r="H463" s="135">
        <v>0</v>
      </c>
      <c r="I463" s="42">
        <v>30</v>
      </c>
      <c r="J463" s="135">
        <f t="shared" si="111"/>
        <v>30</v>
      </c>
      <c r="K463" s="135">
        <v>0</v>
      </c>
      <c r="L463" s="42">
        <v>30</v>
      </c>
      <c r="M463" s="135">
        <f t="shared" si="112"/>
        <v>30</v>
      </c>
      <c r="N463" s="135">
        <v>0</v>
      </c>
      <c r="O463" s="42">
        <v>200</v>
      </c>
      <c r="P463" s="135">
        <f t="shared" si="113"/>
        <v>200</v>
      </c>
      <c r="Q463" s="135">
        <f t="shared" si="114"/>
        <v>0</v>
      </c>
      <c r="R463" s="136">
        <f t="shared" si="119"/>
        <v>724.1409154275093</v>
      </c>
      <c r="S463" s="136">
        <f t="shared" si="115"/>
        <v>724.1409154275093</v>
      </c>
      <c r="T463" s="135">
        <v>0</v>
      </c>
      <c r="U463" s="136"/>
      <c r="V463" s="136">
        <f t="shared" si="116"/>
        <v>724.1409154275093</v>
      </c>
      <c r="W463" s="16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</row>
    <row r="464" spans="2:44" s="132" customFormat="1" ht="70.150000000000006" customHeight="1">
      <c r="B464" s="135">
        <v>396</v>
      </c>
      <c r="C464" s="33">
        <v>488</v>
      </c>
      <c r="D464" s="143" t="s">
        <v>734</v>
      </c>
      <c r="E464" s="135">
        <v>0</v>
      </c>
      <c r="F464" s="99">
        <f>'नमुना नंबर आठ '!S402/1000*'नमुना नंबर आठ '!T402</f>
        <v>407.58787639405199</v>
      </c>
      <c r="G464" s="136">
        <f t="shared" si="118"/>
        <v>407.58787639405199</v>
      </c>
      <c r="H464" s="135">
        <v>0</v>
      </c>
      <c r="I464" s="42">
        <v>30</v>
      </c>
      <c r="J464" s="135">
        <f t="shared" si="111"/>
        <v>30</v>
      </c>
      <c r="K464" s="135">
        <v>0</v>
      </c>
      <c r="L464" s="42">
        <v>30</v>
      </c>
      <c r="M464" s="135">
        <f t="shared" si="112"/>
        <v>30</v>
      </c>
      <c r="N464" s="135">
        <v>0</v>
      </c>
      <c r="O464" s="42">
        <v>0</v>
      </c>
      <c r="P464" s="135">
        <f t="shared" si="113"/>
        <v>0</v>
      </c>
      <c r="Q464" s="135">
        <f t="shared" si="114"/>
        <v>0</v>
      </c>
      <c r="R464" s="136">
        <f t="shared" si="119"/>
        <v>467.58787639405199</v>
      </c>
      <c r="S464" s="136">
        <f t="shared" si="115"/>
        <v>467.58787639405199</v>
      </c>
      <c r="T464" s="135">
        <v>0</v>
      </c>
      <c r="U464" s="136"/>
      <c r="V464" s="136">
        <f t="shared" si="116"/>
        <v>467.58787639405199</v>
      </c>
      <c r="W464" s="16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</row>
    <row r="465" spans="2:44" s="132" customFormat="1" ht="70.150000000000006" customHeight="1">
      <c r="B465" s="135">
        <v>397</v>
      </c>
      <c r="C465" s="57" t="s">
        <v>907</v>
      </c>
      <c r="D465" s="142" t="s">
        <v>912</v>
      </c>
      <c r="E465" s="135">
        <v>0</v>
      </c>
      <c r="F465" s="159">
        <f>'नमुना नंबर आठ '!S403/1000*'नमुना नंबर आठ '!T403</f>
        <v>93.282009758364325</v>
      </c>
      <c r="G465" s="136">
        <f t="shared" si="118"/>
        <v>93.282009758364325</v>
      </c>
      <c r="H465" s="135">
        <v>0</v>
      </c>
      <c r="I465" s="42">
        <v>40</v>
      </c>
      <c r="J465" s="135">
        <f t="shared" si="111"/>
        <v>40</v>
      </c>
      <c r="K465" s="135">
        <v>0</v>
      </c>
      <c r="L465" s="42">
        <v>40</v>
      </c>
      <c r="M465" s="135">
        <f t="shared" si="112"/>
        <v>40</v>
      </c>
      <c r="N465" s="135">
        <v>0</v>
      </c>
      <c r="O465" s="42">
        <v>200</v>
      </c>
      <c r="P465" s="135">
        <f t="shared" si="113"/>
        <v>200</v>
      </c>
      <c r="Q465" s="135">
        <f t="shared" si="114"/>
        <v>0</v>
      </c>
      <c r="R465" s="136">
        <f t="shared" si="119"/>
        <v>373.28200975836432</v>
      </c>
      <c r="S465" s="136">
        <f t="shared" si="115"/>
        <v>373.28200975836432</v>
      </c>
      <c r="T465" s="135">
        <v>0</v>
      </c>
      <c r="U465" s="136"/>
      <c r="V465" s="136">
        <f t="shared" si="116"/>
        <v>373.28200975836432</v>
      </c>
      <c r="W465" s="16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</row>
    <row r="466" spans="2:44" s="132" customFormat="1" ht="70.150000000000006" customHeight="1">
      <c r="B466" s="135">
        <v>398</v>
      </c>
      <c r="C466" s="33" t="s">
        <v>1151</v>
      </c>
      <c r="D466" s="143" t="s">
        <v>1334</v>
      </c>
      <c r="E466" s="135">
        <v>0</v>
      </c>
      <c r="F466" s="99">
        <f>'नमुना नंबर आठ '!S404/1000*'नमुना नंबर आठ '!T404</f>
        <v>370.53443308550186</v>
      </c>
      <c r="G466" s="136">
        <f t="shared" si="118"/>
        <v>370.53443308550186</v>
      </c>
      <c r="H466" s="135">
        <v>0</v>
      </c>
      <c r="I466" s="42">
        <v>30</v>
      </c>
      <c r="J466" s="135">
        <f t="shared" si="111"/>
        <v>30</v>
      </c>
      <c r="K466" s="135">
        <v>0</v>
      </c>
      <c r="L466" s="42">
        <v>30</v>
      </c>
      <c r="M466" s="135">
        <f t="shared" si="112"/>
        <v>30</v>
      </c>
      <c r="N466" s="135">
        <v>0</v>
      </c>
      <c r="O466" s="42">
        <v>200</v>
      </c>
      <c r="P466" s="135">
        <f t="shared" si="113"/>
        <v>200</v>
      </c>
      <c r="Q466" s="135">
        <f t="shared" si="114"/>
        <v>0</v>
      </c>
      <c r="R466" s="136">
        <f t="shared" si="119"/>
        <v>630.53443308550186</v>
      </c>
      <c r="S466" s="136">
        <f t="shared" si="115"/>
        <v>630.53443308550186</v>
      </c>
      <c r="T466" s="135">
        <v>0</v>
      </c>
      <c r="U466" s="136"/>
      <c r="V466" s="136">
        <f t="shared" si="116"/>
        <v>630.53443308550186</v>
      </c>
      <c r="W466" s="16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</row>
    <row r="467" spans="2:44" s="132" customFormat="1" ht="70.150000000000006" customHeight="1">
      <c r="B467" s="333" t="s">
        <v>1399</v>
      </c>
      <c r="C467" s="334"/>
      <c r="D467" s="335"/>
      <c r="E467" s="135">
        <f t="shared" ref="E467:T467" si="121">SUM(E461:E466)</f>
        <v>0</v>
      </c>
      <c r="F467" s="99">
        <f t="shared" si="121"/>
        <v>2576.4733480483269</v>
      </c>
      <c r="G467" s="136">
        <f t="shared" si="121"/>
        <v>2576.4733480483269</v>
      </c>
      <c r="H467" s="135">
        <f t="shared" si="121"/>
        <v>0</v>
      </c>
      <c r="I467" s="42">
        <f t="shared" si="121"/>
        <v>160</v>
      </c>
      <c r="J467" s="135">
        <f t="shared" si="121"/>
        <v>160</v>
      </c>
      <c r="K467" s="135">
        <f t="shared" si="121"/>
        <v>0</v>
      </c>
      <c r="L467" s="42">
        <f t="shared" si="121"/>
        <v>160</v>
      </c>
      <c r="M467" s="135">
        <f t="shared" si="121"/>
        <v>160</v>
      </c>
      <c r="N467" s="135">
        <f t="shared" si="121"/>
        <v>0</v>
      </c>
      <c r="O467" s="42">
        <f t="shared" si="121"/>
        <v>1350</v>
      </c>
      <c r="P467" s="135">
        <f t="shared" si="121"/>
        <v>1350</v>
      </c>
      <c r="Q467" s="135">
        <f t="shared" si="121"/>
        <v>0</v>
      </c>
      <c r="R467" s="136">
        <f t="shared" si="121"/>
        <v>4246.4733480483264</v>
      </c>
      <c r="S467" s="136">
        <f t="shared" si="121"/>
        <v>4246.4733480483264</v>
      </c>
      <c r="T467" s="135">
        <f t="shared" si="121"/>
        <v>0</v>
      </c>
      <c r="U467" s="136"/>
      <c r="V467" s="136">
        <f>SUM(V461:V466)</f>
        <v>4246.4733480483264</v>
      </c>
      <c r="W467" s="16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</row>
    <row r="468" spans="2:44" s="132" customFormat="1" ht="70.150000000000006" customHeight="1">
      <c r="B468" s="135">
        <v>399</v>
      </c>
      <c r="C468" s="33">
        <v>467</v>
      </c>
      <c r="D468" s="143" t="s">
        <v>718</v>
      </c>
      <c r="E468" s="135">
        <v>0</v>
      </c>
      <c r="F468" s="99">
        <f>'नमुना नंबर आठ '!S405/1000*'नमुना नंबर आठ '!T405</f>
        <v>245.72283457249065</v>
      </c>
      <c r="G468" s="136">
        <f t="shared" si="118"/>
        <v>245.72283457249065</v>
      </c>
      <c r="H468" s="135">
        <v>0</v>
      </c>
      <c r="I468" s="42">
        <v>20</v>
      </c>
      <c r="J468" s="135">
        <f t="shared" si="111"/>
        <v>20</v>
      </c>
      <c r="K468" s="135">
        <v>0</v>
      </c>
      <c r="L468" s="42">
        <v>20</v>
      </c>
      <c r="M468" s="135">
        <f t="shared" si="112"/>
        <v>20</v>
      </c>
      <c r="N468" s="135">
        <v>0</v>
      </c>
      <c r="O468" s="42">
        <v>750</v>
      </c>
      <c r="P468" s="135">
        <f t="shared" si="113"/>
        <v>750</v>
      </c>
      <c r="Q468" s="135">
        <f t="shared" si="114"/>
        <v>0</v>
      </c>
      <c r="R468" s="136">
        <f t="shared" si="119"/>
        <v>1035.7228345724907</v>
      </c>
      <c r="S468" s="136">
        <f t="shared" si="115"/>
        <v>1035.7228345724907</v>
      </c>
      <c r="T468" s="135">
        <v>0</v>
      </c>
      <c r="U468" s="136"/>
      <c r="V468" s="136">
        <f t="shared" si="116"/>
        <v>1035.7228345724907</v>
      </c>
      <c r="W468" s="16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</row>
    <row r="469" spans="2:44" s="132" customFormat="1" ht="70.150000000000006" customHeight="1">
      <c r="B469" s="135">
        <v>400</v>
      </c>
      <c r="C469" s="33" t="s">
        <v>1133</v>
      </c>
      <c r="D469" s="143" t="s">
        <v>1176</v>
      </c>
      <c r="E469" s="135">
        <v>0</v>
      </c>
      <c r="F469" s="99">
        <f>'नमुना नंबर आठ '!S406/1000*'नमुना नंबर आठ '!T406</f>
        <v>303.92634758364312</v>
      </c>
      <c r="G469" s="136">
        <f t="shared" si="118"/>
        <v>303.92634758364312</v>
      </c>
      <c r="H469" s="135">
        <v>0</v>
      </c>
      <c r="I469" s="42">
        <v>30</v>
      </c>
      <c r="J469" s="135">
        <f t="shared" si="111"/>
        <v>30</v>
      </c>
      <c r="K469" s="135">
        <v>0</v>
      </c>
      <c r="L469" s="42">
        <v>30</v>
      </c>
      <c r="M469" s="135">
        <f t="shared" si="112"/>
        <v>30</v>
      </c>
      <c r="N469" s="135">
        <v>0</v>
      </c>
      <c r="O469" s="42">
        <v>200</v>
      </c>
      <c r="P469" s="135">
        <f t="shared" si="113"/>
        <v>200</v>
      </c>
      <c r="Q469" s="135">
        <f t="shared" si="114"/>
        <v>0</v>
      </c>
      <c r="R469" s="136">
        <f t="shared" si="119"/>
        <v>563.92634758364306</v>
      </c>
      <c r="S469" s="136">
        <f t="shared" si="115"/>
        <v>563.92634758364306</v>
      </c>
      <c r="T469" s="135">
        <v>0</v>
      </c>
      <c r="U469" s="136"/>
      <c r="V469" s="136">
        <f t="shared" si="116"/>
        <v>563.92634758364306</v>
      </c>
      <c r="W469" s="16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</row>
    <row r="470" spans="2:44" s="132" customFormat="1" ht="70.150000000000006" customHeight="1">
      <c r="B470" s="135">
        <v>401</v>
      </c>
      <c r="C470" s="42" t="s">
        <v>1336</v>
      </c>
      <c r="D470" s="134" t="s">
        <v>1337</v>
      </c>
      <c r="E470" s="135">
        <v>0</v>
      </c>
      <c r="F470" s="99">
        <f>'नमुना नंबर आठ '!S407/1000*'नमुना नंबर आठ '!T407</f>
        <v>238.46528810408921</v>
      </c>
      <c r="G470" s="136">
        <f t="shared" si="118"/>
        <v>238.46528810408921</v>
      </c>
      <c r="H470" s="135">
        <v>0</v>
      </c>
      <c r="I470" s="42">
        <v>30</v>
      </c>
      <c r="J470" s="135">
        <f t="shared" si="111"/>
        <v>30</v>
      </c>
      <c r="K470" s="135">
        <v>0</v>
      </c>
      <c r="L470" s="42">
        <v>30</v>
      </c>
      <c r="M470" s="135">
        <f t="shared" si="112"/>
        <v>30</v>
      </c>
      <c r="N470" s="135">
        <v>0</v>
      </c>
      <c r="O470" s="42">
        <v>200</v>
      </c>
      <c r="P470" s="135">
        <f t="shared" si="113"/>
        <v>200</v>
      </c>
      <c r="Q470" s="135">
        <f t="shared" si="114"/>
        <v>0</v>
      </c>
      <c r="R470" s="136">
        <f t="shared" si="119"/>
        <v>498.46528810408921</v>
      </c>
      <c r="S470" s="136">
        <f t="shared" si="115"/>
        <v>498.46528810408921</v>
      </c>
      <c r="T470" s="135">
        <v>0</v>
      </c>
      <c r="U470" s="136"/>
      <c r="V470" s="136">
        <f t="shared" si="116"/>
        <v>498.46528810408921</v>
      </c>
      <c r="W470" s="16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</row>
    <row r="471" spans="2:44" s="132" customFormat="1" ht="70.150000000000006" customHeight="1">
      <c r="B471" s="135">
        <v>402</v>
      </c>
      <c r="C471" s="33">
        <v>478</v>
      </c>
      <c r="D471" s="143" t="s">
        <v>725</v>
      </c>
      <c r="E471" s="135">
        <v>0</v>
      </c>
      <c r="F471" s="99">
        <f>'नमुना नंबर आठ '!S408/1000*'नमुना नंबर आठ '!T408</f>
        <v>416.03866171003722</v>
      </c>
      <c r="G471" s="136">
        <f t="shared" si="118"/>
        <v>416.03866171003722</v>
      </c>
      <c r="H471" s="135">
        <v>0</v>
      </c>
      <c r="I471" s="42">
        <v>30</v>
      </c>
      <c r="J471" s="135">
        <f t="shared" si="111"/>
        <v>30</v>
      </c>
      <c r="K471" s="135">
        <v>0</v>
      </c>
      <c r="L471" s="42">
        <v>30</v>
      </c>
      <c r="M471" s="135">
        <f t="shared" si="112"/>
        <v>30</v>
      </c>
      <c r="N471" s="135">
        <v>0</v>
      </c>
      <c r="O471" s="42">
        <v>200</v>
      </c>
      <c r="P471" s="135">
        <f t="shared" si="113"/>
        <v>200</v>
      </c>
      <c r="Q471" s="135">
        <f t="shared" si="114"/>
        <v>0</v>
      </c>
      <c r="R471" s="136">
        <f t="shared" si="119"/>
        <v>676.03866171003722</v>
      </c>
      <c r="S471" s="136">
        <f t="shared" si="115"/>
        <v>676.03866171003722</v>
      </c>
      <c r="T471" s="135">
        <v>0</v>
      </c>
      <c r="U471" s="136"/>
      <c r="V471" s="136">
        <f t="shared" si="116"/>
        <v>676.03866171003722</v>
      </c>
      <c r="W471" s="16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</row>
    <row r="472" spans="2:44" s="132" customFormat="1" ht="70.150000000000006" customHeight="1">
      <c r="B472" s="135">
        <v>403</v>
      </c>
      <c r="C472" s="42" t="s">
        <v>1301</v>
      </c>
      <c r="D472" s="143" t="s">
        <v>508</v>
      </c>
      <c r="E472" s="135">
        <v>421</v>
      </c>
      <c r="F472" s="99">
        <f>'नमुना नंबर आठ '!S409/1000*'नमुना नंबर आठ '!T409</f>
        <v>140.27369888475837</v>
      </c>
      <c r="G472" s="136">
        <f t="shared" si="118"/>
        <v>561.27369888475835</v>
      </c>
      <c r="H472" s="135">
        <v>30</v>
      </c>
      <c r="I472" s="42">
        <v>30</v>
      </c>
      <c r="J472" s="135">
        <f t="shared" si="111"/>
        <v>60</v>
      </c>
      <c r="K472" s="135">
        <v>30</v>
      </c>
      <c r="L472" s="42">
        <v>30</v>
      </c>
      <c r="M472" s="135">
        <f t="shared" si="112"/>
        <v>60</v>
      </c>
      <c r="N472" s="135">
        <v>1500</v>
      </c>
      <c r="O472" s="42">
        <v>200</v>
      </c>
      <c r="P472" s="135">
        <f t="shared" si="113"/>
        <v>1700</v>
      </c>
      <c r="Q472" s="135">
        <f t="shared" si="114"/>
        <v>1981</v>
      </c>
      <c r="R472" s="136">
        <f t="shared" si="119"/>
        <v>400.27369888475835</v>
      </c>
      <c r="S472" s="136">
        <f t="shared" si="115"/>
        <v>2381.2736988847582</v>
      </c>
      <c r="T472" s="135">
        <v>21</v>
      </c>
      <c r="U472" s="136"/>
      <c r="V472" s="136">
        <f t="shared" si="116"/>
        <v>2402.2736988847582</v>
      </c>
      <c r="W472" s="16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</row>
    <row r="473" spans="2:44" s="132" customFormat="1" ht="70.150000000000006" customHeight="1">
      <c r="B473" s="135">
        <v>404</v>
      </c>
      <c r="C473" s="33">
        <v>335</v>
      </c>
      <c r="D473" s="143" t="s">
        <v>628</v>
      </c>
      <c r="E473" s="135">
        <v>0</v>
      </c>
      <c r="F473" s="99">
        <f>'नमुना नंबर आठ '!S410/1000*'नमुना नंबर आठ '!T410</f>
        <v>585.05436802973975</v>
      </c>
      <c r="G473" s="136">
        <f t="shared" si="118"/>
        <v>585.05436802973975</v>
      </c>
      <c r="H473" s="135">
        <v>0</v>
      </c>
      <c r="I473" s="42">
        <v>30</v>
      </c>
      <c r="J473" s="135">
        <f t="shared" si="111"/>
        <v>30</v>
      </c>
      <c r="K473" s="135">
        <v>0</v>
      </c>
      <c r="L473" s="42">
        <v>30</v>
      </c>
      <c r="M473" s="135">
        <f t="shared" si="112"/>
        <v>30</v>
      </c>
      <c r="N473" s="135">
        <v>0</v>
      </c>
      <c r="O473" s="42">
        <v>750</v>
      </c>
      <c r="P473" s="135">
        <f t="shared" si="113"/>
        <v>750</v>
      </c>
      <c r="Q473" s="135">
        <f t="shared" si="114"/>
        <v>0</v>
      </c>
      <c r="R473" s="136">
        <f t="shared" si="119"/>
        <v>1395.0543680297396</v>
      </c>
      <c r="S473" s="136">
        <f t="shared" si="115"/>
        <v>1395.0543680297396</v>
      </c>
      <c r="T473" s="135">
        <v>0</v>
      </c>
      <c r="U473" s="136"/>
      <c r="V473" s="136">
        <f t="shared" si="116"/>
        <v>1395.0543680297396</v>
      </c>
      <c r="W473" s="16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</row>
    <row r="474" spans="2:44" s="132" customFormat="1" ht="70.150000000000006" customHeight="1">
      <c r="B474" s="333" t="s">
        <v>1399</v>
      </c>
      <c r="C474" s="334"/>
      <c r="D474" s="335"/>
      <c r="E474" s="135">
        <f t="shared" ref="E474:T474" si="122">SUM(E468:E473)</f>
        <v>421</v>
      </c>
      <c r="F474" s="99">
        <f t="shared" si="122"/>
        <v>1929.4811988847587</v>
      </c>
      <c r="G474" s="136">
        <f t="shared" si="122"/>
        <v>2350.4811988847582</v>
      </c>
      <c r="H474" s="135">
        <f t="shared" si="122"/>
        <v>30</v>
      </c>
      <c r="I474" s="42">
        <f t="shared" si="122"/>
        <v>170</v>
      </c>
      <c r="J474" s="135">
        <f t="shared" si="122"/>
        <v>200</v>
      </c>
      <c r="K474" s="135">
        <f t="shared" si="122"/>
        <v>30</v>
      </c>
      <c r="L474" s="42">
        <f t="shared" si="122"/>
        <v>170</v>
      </c>
      <c r="M474" s="135">
        <f t="shared" si="122"/>
        <v>200</v>
      </c>
      <c r="N474" s="135">
        <f t="shared" si="122"/>
        <v>1500</v>
      </c>
      <c r="O474" s="42">
        <f t="shared" si="122"/>
        <v>2300</v>
      </c>
      <c r="P474" s="135">
        <f t="shared" si="122"/>
        <v>3800</v>
      </c>
      <c r="Q474" s="135">
        <f t="shared" si="122"/>
        <v>1981</v>
      </c>
      <c r="R474" s="136">
        <f t="shared" si="122"/>
        <v>4569.4811988847578</v>
      </c>
      <c r="S474" s="136">
        <f t="shared" si="122"/>
        <v>6550.4811988847578</v>
      </c>
      <c r="T474" s="135">
        <f t="shared" si="122"/>
        <v>21</v>
      </c>
      <c r="U474" s="136"/>
      <c r="V474" s="136">
        <f>SUM(V468:V473)</f>
        <v>6571.4811988847578</v>
      </c>
      <c r="W474" s="16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</row>
    <row r="475" spans="2:44" s="132" customFormat="1" ht="70.150000000000006" customHeight="1">
      <c r="B475" s="135">
        <v>405</v>
      </c>
      <c r="C475" s="33">
        <v>473</v>
      </c>
      <c r="D475" s="143" t="s">
        <v>721</v>
      </c>
      <c r="E475" s="135">
        <v>295</v>
      </c>
      <c r="F475" s="99">
        <f>'नमुना नंबर आठ '!S411/1000*'नमुना नंबर आठ '!T411</f>
        <v>589.14953531598508</v>
      </c>
      <c r="G475" s="136">
        <f t="shared" si="118"/>
        <v>884.14953531598508</v>
      </c>
      <c r="H475" s="135">
        <v>40</v>
      </c>
      <c r="I475" s="42">
        <v>40</v>
      </c>
      <c r="J475" s="135">
        <f t="shared" si="111"/>
        <v>80</v>
      </c>
      <c r="K475" s="135">
        <v>40</v>
      </c>
      <c r="L475" s="42">
        <v>40</v>
      </c>
      <c r="M475" s="135">
        <f t="shared" si="112"/>
        <v>80</v>
      </c>
      <c r="N475" s="135">
        <v>750</v>
      </c>
      <c r="O475" s="42">
        <v>750</v>
      </c>
      <c r="P475" s="135">
        <f t="shared" si="113"/>
        <v>1500</v>
      </c>
      <c r="Q475" s="135">
        <f t="shared" si="114"/>
        <v>1125</v>
      </c>
      <c r="R475" s="136">
        <f t="shared" si="119"/>
        <v>1419.1495353159851</v>
      </c>
      <c r="S475" s="136">
        <f t="shared" si="115"/>
        <v>2544.1495353159853</v>
      </c>
      <c r="T475" s="135">
        <v>15</v>
      </c>
      <c r="U475" s="136"/>
      <c r="V475" s="136">
        <f t="shared" si="116"/>
        <v>2559.1495353159853</v>
      </c>
      <c r="W475" s="16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</row>
    <row r="476" spans="2:44" s="132" customFormat="1" ht="70.150000000000006" customHeight="1">
      <c r="B476" s="135">
        <v>406</v>
      </c>
      <c r="C476" s="33">
        <v>175</v>
      </c>
      <c r="D476" s="143" t="s">
        <v>522</v>
      </c>
      <c r="E476" s="135">
        <v>484</v>
      </c>
      <c r="F476" s="99">
        <f>'नमुना नंबर आठ '!S412/1000*'नमुना नंबर आठ '!T412</f>
        <v>241.9721305762082</v>
      </c>
      <c r="G476" s="136">
        <f t="shared" si="118"/>
        <v>725.9721305762082</v>
      </c>
      <c r="H476" s="135">
        <v>60</v>
      </c>
      <c r="I476" s="42">
        <v>30</v>
      </c>
      <c r="J476" s="135">
        <f t="shared" si="111"/>
        <v>90</v>
      </c>
      <c r="K476" s="135">
        <v>60</v>
      </c>
      <c r="L476" s="42">
        <v>30</v>
      </c>
      <c r="M476" s="135">
        <f t="shared" si="112"/>
        <v>90</v>
      </c>
      <c r="N476" s="135">
        <v>0</v>
      </c>
      <c r="O476" s="42">
        <v>0</v>
      </c>
      <c r="P476" s="135">
        <f t="shared" si="113"/>
        <v>0</v>
      </c>
      <c r="Q476" s="135">
        <f t="shared" si="114"/>
        <v>604</v>
      </c>
      <c r="R476" s="136">
        <f t="shared" si="119"/>
        <v>301.9721305762082</v>
      </c>
      <c r="S476" s="136">
        <f t="shared" si="115"/>
        <v>905.9721305762082</v>
      </c>
      <c r="T476" s="135">
        <v>24</v>
      </c>
      <c r="U476" s="136"/>
      <c r="V476" s="136">
        <f t="shared" si="116"/>
        <v>929.9721305762082</v>
      </c>
      <c r="W476" s="16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</row>
    <row r="477" spans="2:44" s="132" customFormat="1" ht="70.150000000000006" customHeight="1">
      <c r="B477" s="135">
        <v>407</v>
      </c>
      <c r="C477" s="33">
        <v>215</v>
      </c>
      <c r="D477" s="143" t="s">
        <v>548</v>
      </c>
      <c r="E477" s="135">
        <v>0</v>
      </c>
      <c r="F477" s="99">
        <f>'नमुना नंबर आठ '!S413/1000*'नमुना नंबर आठ '!T413</f>
        <v>503.92682899628244</v>
      </c>
      <c r="G477" s="136">
        <f t="shared" si="118"/>
        <v>503.92682899628244</v>
      </c>
      <c r="H477" s="135">
        <v>0</v>
      </c>
      <c r="I477" s="42">
        <v>30</v>
      </c>
      <c r="J477" s="135">
        <f t="shared" si="111"/>
        <v>30</v>
      </c>
      <c r="K477" s="135">
        <v>0</v>
      </c>
      <c r="L477" s="42">
        <v>30</v>
      </c>
      <c r="M477" s="135">
        <f t="shared" si="112"/>
        <v>30</v>
      </c>
      <c r="N477" s="135">
        <v>0</v>
      </c>
      <c r="O477" s="42">
        <v>750</v>
      </c>
      <c r="P477" s="135">
        <f t="shared" si="113"/>
        <v>750</v>
      </c>
      <c r="Q477" s="135">
        <f t="shared" si="114"/>
        <v>0</v>
      </c>
      <c r="R477" s="136">
        <f t="shared" si="119"/>
        <v>1313.9268289962824</v>
      </c>
      <c r="S477" s="136">
        <f t="shared" si="115"/>
        <v>1313.9268289962824</v>
      </c>
      <c r="T477" s="135">
        <v>0</v>
      </c>
      <c r="U477" s="136"/>
      <c r="V477" s="136">
        <f t="shared" si="116"/>
        <v>1313.9268289962824</v>
      </c>
      <c r="W477" s="16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</row>
    <row r="478" spans="2:44" s="132" customFormat="1" ht="70.150000000000006" customHeight="1">
      <c r="B478" s="135">
        <v>408</v>
      </c>
      <c r="C478" s="33">
        <v>152</v>
      </c>
      <c r="D478" s="143" t="s">
        <v>1380</v>
      </c>
      <c r="E478" s="135">
        <v>0</v>
      </c>
      <c r="F478" s="99">
        <f>'नमुना नंबर आठ '!S414/1000*'नमुना नंबर आठ '!T414</f>
        <v>409.53805762081782</v>
      </c>
      <c r="G478" s="136">
        <f t="shared" si="118"/>
        <v>409.53805762081782</v>
      </c>
      <c r="H478" s="135">
        <v>0</v>
      </c>
      <c r="I478" s="42">
        <v>30</v>
      </c>
      <c r="J478" s="135">
        <f t="shared" si="111"/>
        <v>30</v>
      </c>
      <c r="K478" s="135">
        <v>0</v>
      </c>
      <c r="L478" s="42">
        <v>30</v>
      </c>
      <c r="M478" s="135">
        <f t="shared" si="112"/>
        <v>30</v>
      </c>
      <c r="N478" s="135">
        <v>0</v>
      </c>
      <c r="O478" s="42">
        <v>1500</v>
      </c>
      <c r="P478" s="135">
        <f t="shared" si="113"/>
        <v>1500</v>
      </c>
      <c r="Q478" s="135">
        <f t="shared" si="114"/>
        <v>0</v>
      </c>
      <c r="R478" s="136">
        <f t="shared" si="119"/>
        <v>1969.5380576208179</v>
      </c>
      <c r="S478" s="136">
        <f t="shared" si="115"/>
        <v>1969.5380576208179</v>
      </c>
      <c r="T478" s="135">
        <v>0</v>
      </c>
      <c r="U478" s="136"/>
      <c r="V478" s="136">
        <f t="shared" si="116"/>
        <v>1969.5380576208179</v>
      </c>
      <c r="W478" s="16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</row>
    <row r="479" spans="2:44" s="132" customFormat="1" ht="70.150000000000006" customHeight="1">
      <c r="B479" s="135">
        <v>409</v>
      </c>
      <c r="C479" s="33">
        <v>323</v>
      </c>
      <c r="D479" s="143" t="s">
        <v>619</v>
      </c>
      <c r="E479" s="135">
        <v>0</v>
      </c>
      <c r="F479" s="99">
        <f>'नमुना नंबर आठ '!S415/1000*'नमुना नंबर आठ '!T415</f>
        <v>436.840594795539</v>
      </c>
      <c r="G479" s="136">
        <f t="shared" si="118"/>
        <v>436.840594795539</v>
      </c>
      <c r="H479" s="135">
        <v>0</v>
      </c>
      <c r="I479" s="42">
        <v>0</v>
      </c>
      <c r="J479" s="135">
        <f t="shared" si="111"/>
        <v>0</v>
      </c>
      <c r="K479" s="135">
        <v>0</v>
      </c>
      <c r="L479" s="42">
        <v>0</v>
      </c>
      <c r="M479" s="135">
        <f t="shared" si="112"/>
        <v>0</v>
      </c>
      <c r="N479" s="135">
        <v>0</v>
      </c>
      <c r="O479" s="42">
        <v>0</v>
      </c>
      <c r="P479" s="135">
        <f t="shared" si="113"/>
        <v>0</v>
      </c>
      <c r="Q479" s="135">
        <f t="shared" si="114"/>
        <v>0</v>
      </c>
      <c r="R479" s="136">
        <f t="shared" si="119"/>
        <v>436.840594795539</v>
      </c>
      <c r="S479" s="136">
        <f t="shared" si="115"/>
        <v>436.840594795539</v>
      </c>
      <c r="T479" s="135">
        <v>0</v>
      </c>
      <c r="U479" s="136"/>
      <c r="V479" s="136">
        <f t="shared" si="116"/>
        <v>436.840594795539</v>
      </c>
      <c r="W479" s="16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</row>
    <row r="480" spans="2:44" s="132" customFormat="1" ht="70.150000000000006" customHeight="1">
      <c r="B480" s="135">
        <v>410</v>
      </c>
      <c r="C480" s="33">
        <v>270</v>
      </c>
      <c r="D480" s="143" t="s">
        <v>586</v>
      </c>
      <c r="E480" s="135">
        <v>0</v>
      </c>
      <c r="F480" s="99">
        <f>'नमुना नंबर आठ '!S416/1000*'नमुना नंबर आठ '!T416</f>
        <v>780.07249070631985</v>
      </c>
      <c r="G480" s="136">
        <f t="shared" si="118"/>
        <v>780.07249070631985</v>
      </c>
      <c r="H480" s="135">
        <v>0</v>
      </c>
      <c r="I480" s="42">
        <v>40</v>
      </c>
      <c r="J480" s="135">
        <f t="shared" si="111"/>
        <v>40</v>
      </c>
      <c r="K480" s="135">
        <v>0</v>
      </c>
      <c r="L480" s="42">
        <v>40</v>
      </c>
      <c r="M480" s="135">
        <f t="shared" si="112"/>
        <v>40</v>
      </c>
      <c r="N480" s="135">
        <v>0</v>
      </c>
      <c r="O480" s="42">
        <v>750</v>
      </c>
      <c r="P480" s="135">
        <f t="shared" si="113"/>
        <v>750</v>
      </c>
      <c r="Q480" s="135">
        <f t="shared" si="114"/>
        <v>0</v>
      </c>
      <c r="R480" s="136">
        <f t="shared" si="119"/>
        <v>1610.07249070632</v>
      </c>
      <c r="S480" s="136">
        <f t="shared" si="115"/>
        <v>1610.07249070632</v>
      </c>
      <c r="T480" s="135">
        <v>0</v>
      </c>
      <c r="U480" s="136"/>
      <c r="V480" s="136">
        <f t="shared" si="116"/>
        <v>1610.07249070632</v>
      </c>
      <c r="W480" s="16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</row>
    <row r="481" spans="2:44" s="132" customFormat="1" ht="70.150000000000006" customHeight="1">
      <c r="B481" s="333" t="s">
        <v>1399</v>
      </c>
      <c r="C481" s="334"/>
      <c r="D481" s="335"/>
      <c r="E481" s="135">
        <f t="shared" ref="E481:T481" si="123">SUM(E475:E480)</f>
        <v>779</v>
      </c>
      <c r="F481" s="99">
        <f t="shared" si="123"/>
        <v>2961.4996380111525</v>
      </c>
      <c r="G481" s="136">
        <f t="shared" si="123"/>
        <v>3740.4996380111525</v>
      </c>
      <c r="H481" s="135">
        <f t="shared" si="123"/>
        <v>100</v>
      </c>
      <c r="I481" s="42">
        <f t="shared" si="123"/>
        <v>170</v>
      </c>
      <c r="J481" s="135">
        <f t="shared" si="123"/>
        <v>270</v>
      </c>
      <c r="K481" s="135">
        <f t="shared" si="123"/>
        <v>100</v>
      </c>
      <c r="L481" s="42">
        <f t="shared" si="123"/>
        <v>170</v>
      </c>
      <c r="M481" s="135">
        <f t="shared" si="123"/>
        <v>270</v>
      </c>
      <c r="N481" s="135">
        <f t="shared" si="123"/>
        <v>750</v>
      </c>
      <c r="O481" s="42">
        <f t="shared" si="123"/>
        <v>3750</v>
      </c>
      <c r="P481" s="135">
        <f t="shared" si="123"/>
        <v>4500</v>
      </c>
      <c r="Q481" s="135">
        <f t="shared" si="123"/>
        <v>1729</v>
      </c>
      <c r="R481" s="136">
        <f t="shared" si="123"/>
        <v>7051.4996380111534</v>
      </c>
      <c r="S481" s="136">
        <f t="shared" si="123"/>
        <v>8780.4996380111534</v>
      </c>
      <c r="T481" s="135">
        <f t="shared" si="123"/>
        <v>39</v>
      </c>
      <c r="U481" s="136"/>
      <c r="V481" s="136">
        <f>SUM(V475:V480)</f>
        <v>8819.4996380111534</v>
      </c>
      <c r="W481" s="16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</row>
    <row r="482" spans="2:44" s="132" customFormat="1" ht="70.150000000000006" customHeight="1">
      <c r="B482" s="135">
        <v>411</v>
      </c>
      <c r="C482" s="33" t="s">
        <v>1068</v>
      </c>
      <c r="D482" s="143" t="s">
        <v>1067</v>
      </c>
      <c r="E482" s="135">
        <v>0</v>
      </c>
      <c r="F482" s="99">
        <f>'नमुना नंबर आठ '!S417/1000*'नमुना नंबर आठ '!T417</f>
        <v>418.63890334572494</v>
      </c>
      <c r="G482" s="136">
        <f t="shared" si="118"/>
        <v>418.63890334572494</v>
      </c>
      <c r="H482" s="135">
        <v>0</v>
      </c>
      <c r="I482" s="42">
        <v>30</v>
      </c>
      <c r="J482" s="135">
        <f t="shared" si="111"/>
        <v>30</v>
      </c>
      <c r="K482" s="135">
        <v>0</v>
      </c>
      <c r="L482" s="42">
        <v>30</v>
      </c>
      <c r="M482" s="135">
        <f t="shared" si="112"/>
        <v>30</v>
      </c>
      <c r="N482" s="135">
        <v>0</v>
      </c>
      <c r="O482" s="42">
        <v>200</v>
      </c>
      <c r="P482" s="135">
        <f t="shared" si="113"/>
        <v>200</v>
      </c>
      <c r="Q482" s="135">
        <f t="shared" si="114"/>
        <v>0</v>
      </c>
      <c r="R482" s="136">
        <f t="shared" si="119"/>
        <v>678.63890334572488</v>
      </c>
      <c r="S482" s="136">
        <f t="shared" si="115"/>
        <v>678.63890334572488</v>
      </c>
      <c r="T482" s="135">
        <v>0</v>
      </c>
      <c r="U482" s="136"/>
      <c r="V482" s="136">
        <f t="shared" si="116"/>
        <v>678.63890334572488</v>
      </c>
      <c r="W482" s="16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</row>
    <row r="483" spans="2:44" s="132" customFormat="1" ht="70.150000000000006" customHeight="1">
      <c r="B483" s="135">
        <v>412</v>
      </c>
      <c r="C483" s="98" t="s">
        <v>865</v>
      </c>
      <c r="D483" s="143" t="s">
        <v>885</v>
      </c>
      <c r="E483" s="135">
        <v>0</v>
      </c>
      <c r="F483" s="99">
        <f>'नमुना नंबर आठ '!S418/1000*'नमुना नंबर आठ '!T418</f>
        <v>491.44566914498131</v>
      </c>
      <c r="G483" s="136">
        <f t="shared" si="118"/>
        <v>491.44566914498131</v>
      </c>
      <c r="H483" s="135">
        <v>0</v>
      </c>
      <c r="I483" s="42">
        <v>40</v>
      </c>
      <c r="J483" s="135">
        <f t="shared" si="111"/>
        <v>40</v>
      </c>
      <c r="K483" s="135">
        <v>0</v>
      </c>
      <c r="L483" s="42">
        <v>40</v>
      </c>
      <c r="M483" s="135">
        <f t="shared" si="112"/>
        <v>40</v>
      </c>
      <c r="N483" s="135">
        <v>0</v>
      </c>
      <c r="O483" s="42">
        <v>750</v>
      </c>
      <c r="P483" s="135">
        <f t="shared" si="113"/>
        <v>750</v>
      </c>
      <c r="Q483" s="135">
        <f t="shared" si="114"/>
        <v>0</v>
      </c>
      <c r="R483" s="136">
        <f t="shared" si="119"/>
        <v>1321.4456691449814</v>
      </c>
      <c r="S483" s="136">
        <f t="shared" si="115"/>
        <v>1321.4456691449814</v>
      </c>
      <c r="T483" s="135">
        <v>0</v>
      </c>
      <c r="U483" s="136"/>
      <c r="V483" s="136">
        <f t="shared" si="116"/>
        <v>1321.4456691449814</v>
      </c>
      <c r="W483" s="16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</row>
    <row r="484" spans="2:44" s="132" customFormat="1" ht="70.150000000000006" customHeight="1">
      <c r="B484" s="135">
        <v>413</v>
      </c>
      <c r="C484" s="33">
        <v>602</v>
      </c>
      <c r="D484" s="143" t="s">
        <v>1283</v>
      </c>
      <c r="E484" s="135">
        <v>0</v>
      </c>
      <c r="F484" s="99">
        <f>'नमुना नंबर आठ '!S419/1000*'नमुना नंबर आठ '!T419</f>
        <v>468.04349442379197</v>
      </c>
      <c r="G484" s="136">
        <f t="shared" si="118"/>
        <v>468.04349442379197</v>
      </c>
      <c r="H484" s="135">
        <v>0</v>
      </c>
      <c r="I484" s="42">
        <v>0</v>
      </c>
      <c r="J484" s="135">
        <f t="shared" si="111"/>
        <v>0</v>
      </c>
      <c r="K484" s="135">
        <v>0</v>
      </c>
      <c r="L484" s="42">
        <v>0</v>
      </c>
      <c r="M484" s="135">
        <f t="shared" si="112"/>
        <v>0</v>
      </c>
      <c r="N484" s="135">
        <v>0</v>
      </c>
      <c r="O484" s="42">
        <v>0</v>
      </c>
      <c r="P484" s="135">
        <f t="shared" si="113"/>
        <v>0</v>
      </c>
      <c r="Q484" s="135">
        <f t="shared" si="114"/>
        <v>0</v>
      </c>
      <c r="R484" s="136">
        <f t="shared" si="119"/>
        <v>468.04349442379197</v>
      </c>
      <c r="S484" s="136">
        <f t="shared" si="115"/>
        <v>468.04349442379197</v>
      </c>
      <c r="T484" s="135">
        <v>0</v>
      </c>
      <c r="U484" s="136"/>
      <c r="V484" s="136">
        <f t="shared" si="116"/>
        <v>468.04349442379197</v>
      </c>
      <c r="W484" s="16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</row>
    <row r="485" spans="2:44" s="132" customFormat="1" ht="70.150000000000006" customHeight="1">
      <c r="B485" s="135">
        <v>414</v>
      </c>
      <c r="C485" s="33">
        <v>99</v>
      </c>
      <c r="D485" s="143" t="s">
        <v>438</v>
      </c>
      <c r="E485" s="135">
        <v>0</v>
      </c>
      <c r="F485" s="99">
        <f>'नमुना नंबर आठ '!S420/1000*'नमुना नंबर आठ '!T420</f>
        <v>44.498141263940525</v>
      </c>
      <c r="G485" s="136">
        <f t="shared" si="118"/>
        <v>44.498141263940525</v>
      </c>
      <c r="H485" s="135">
        <v>0</v>
      </c>
      <c r="I485" s="42">
        <v>0</v>
      </c>
      <c r="J485" s="135">
        <f t="shared" si="111"/>
        <v>0</v>
      </c>
      <c r="K485" s="135">
        <v>0</v>
      </c>
      <c r="L485" s="42">
        <v>0</v>
      </c>
      <c r="M485" s="135">
        <f t="shared" si="112"/>
        <v>0</v>
      </c>
      <c r="N485" s="135">
        <v>0</v>
      </c>
      <c r="O485" s="42">
        <v>0</v>
      </c>
      <c r="P485" s="135">
        <f t="shared" si="113"/>
        <v>0</v>
      </c>
      <c r="Q485" s="135">
        <f t="shared" si="114"/>
        <v>0</v>
      </c>
      <c r="R485" s="136">
        <f t="shared" si="119"/>
        <v>44.498141263940525</v>
      </c>
      <c r="S485" s="136">
        <f t="shared" si="115"/>
        <v>44.498141263940525</v>
      </c>
      <c r="T485" s="135">
        <v>0</v>
      </c>
      <c r="U485" s="136"/>
      <c r="V485" s="136">
        <f t="shared" si="116"/>
        <v>44.498141263940525</v>
      </c>
      <c r="W485" s="16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</row>
    <row r="486" spans="2:44" s="132" customFormat="1" ht="70.150000000000006" customHeight="1">
      <c r="B486" s="135">
        <v>415</v>
      </c>
      <c r="C486" s="33">
        <v>250</v>
      </c>
      <c r="D486" s="143" t="s">
        <v>575</v>
      </c>
      <c r="E486" s="135">
        <v>0</v>
      </c>
      <c r="F486" s="99">
        <f>'नमुना नंबर आठ '!S421/1000*'नमुना नंबर आठ '!T421</f>
        <v>76.059479553903358</v>
      </c>
      <c r="G486" s="136">
        <f t="shared" si="118"/>
        <v>76.059479553903358</v>
      </c>
      <c r="H486" s="135">
        <v>0</v>
      </c>
      <c r="I486" s="42">
        <v>0</v>
      </c>
      <c r="J486" s="135">
        <f t="shared" si="111"/>
        <v>0</v>
      </c>
      <c r="K486" s="135">
        <v>0</v>
      </c>
      <c r="L486" s="42">
        <v>0</v>
      </c>
      <c r="M486" s="135">
        <f t="shared" si="112"/>
        <v>0</v>
      </c>
      <c r="N486" s="135">
        <v>0</v>
      </c>
      <c r="O486" s="42">
        <v>0</v>
      </c>
      <c r="P486" s="135">
        <f t="shared" si="113"/>
        <v>0</v>
      </c>
      <c r="Q486" s="135">
        <f t="shared" si="114"/>
        <v>0</v>
      </c>
      <c r="R486" s="136">
        <f t="shared" si="119"/>
        <v>76.059479553903358</v>
      </c>
      <c r="S486" s="136">
        <f t="shared" si="115"/>
        <v>76.059479553903358</v>
      </c>
      <c r="T486" s="135">
        <v>0</v>
      </c>
      <c r="U486" s="136"/>
      <c r="V486" s="136">
        <f t="shared" si="116"/>
        <v>76.059479553903358</v>
      </c>
      <c r="W486" s="16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</row>
    <row r="487" spans="2:44" s="132" customFormat="1" ht="70.150000000000006" customHeight="1">
      <c r="B487" s="135">
        <v>416</v>
      </c>
      <c r="C487" s="33">
        <v>392</v>
      </c>
      <c r="D487" s="143" t="s">
        <v>667</v>
      </c>
      <c r="E487" s="135">
        <v>0</v>
      </c>
      <c r="F487" s="99">
        <f>'नमुना नंबर आठ '!S422/1000*'नमुना नंबर आठ '!T422</f>
        <v>297.46764312267658</v>
      </c>
      <c r="G487" s="136">
        <f t="shared" si="118"/>
        <v>297.46764312267658</v>
      </c>
      <c r="H487" s="135">
        <v>0</v>
      </c>
      <c r="I487" s="42">
        <v>20</v>
      </c>
      <c r="J487" s="135">
        <f t="shared" si="111"/>
        <v>20</v>
      </c>
      <c r="K487" s="135">
        <v>0</v>
      </c>
      <c r="L487" s="42">
        <v>20</v>
      </c>
      <c r="M487" s="135">
        <f t="shared" si="112"/>
        <v>20</v>
      </c>
      <c r="N487" s="135">
        <v>0</v>
      </c>
      <c r="O487" s="42">
        <v>200</v>
      </c>
      <c r="P487" s="135">
        <f t="shared" si="113"/>
        <v>200</v>
      </c>
      <c r="Q487" s="135">
        <f t="shared" si="114"/>
        <v>0</v>
      </c>
      <c r="R487" s="136">
        <f t="shared" si="119"/>
        <v>537.46764312267658</v>
      </c>
      <c r="S487" s="136">
        <f t="shared" si="115"/>
        <v>537.46764312267658</v>
      </c>
      <c r="T487" s="135">
        <v>0</v>
      </c>
      <c r="U487" s="136"/>
      <c r="V487" s="136">
        <f t="shared" si="116"/>
        <v>537.46764312267658</v>
      </c>
      <c r="W487" s="16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</row>
    <row r="488" spans="2:44" s="132" customFormat="1" ht="70.150000000000006" customHeight="1">
      <c r="B488" s="333" t="s">
        <v>1399</v>
      </c>
      <c r="C488" s="334"/>
      <c r="D488" s="335"/>
      <c r="E488" s="135">
        <f t="shared" ref="E488:T488" si="124">SUM(E482:E487)</f>
        <v>0</v>
      </c>
      <c r="F488" s="99">
        <f t="shared" si="124"/>
        <v>1796.1533308550188</v>
      </c>
      <c r="G488" s="136">
        <f t="shared" si="124"/>
        <v>1796.1533308550188</v>
      </c>
      <c r="H488" s="135">
        <f t="shared" si="124"/>
        <v>0</v>
      </c>
      <c r="I488" s="42">
        <f t="shared" si="124"/>
        <v>90</v>
      </c>
      <c r="J488" s="135">
        <f t="shared" si="124"/>
        <v>90</v>
      </c>
      <c r="K488" s="135">
        <f t="shared" si="124"/>
        <v>0</v>
      </c>
      <c r="L488" s="42">
        <f t="shared" si="124"/>
        <v>90</v>
      </c>
      <c r="M488" s="135">
        <f t="shared" si="124"/>
        <v>90</v>
      </c>
      <c r="N488" s="135">
        <f t="shared" si="124"/>
        <v>0</v>
      </c>
      <c r="O488" s="42">
        <f t="shared" si="124"/>
        <v>1150</v>
      </c>
      <c r="P488" s="135">
        <f t="shared" si="124"/>
        <v>1150</v>
      </c>
      <c r="Q488" s="135">
        <f t="shared" si="124"/>
        <v>0</v>
      </c>
      <c r="R488" s="136">
        <f t="shared" si="124"/>
        <v>3126.1533308550183</v>
      </c>
      <c r="S488" s="136">
        <f t="shared" si="124"/>
        <v>3126.1533308550183</v>
      </c>
      <c r="T488" s="135">
        <f t="shared" si="124"/>
        <v>0</v>
      </c>
      <c r="U488" s="136"/>
      <c r="V488" s="136">
        <f>SUM(V482:V487)</f>
        <v>3126.1533308550183</v>
      </c>
      <c r="W488" s="16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</row>
    <row r="489" spans="2:44" s="132" customFormat="1" ht="70.150000000000006" customHeight="1">
      <c r="B489" s="135">
        <v>417</v>
      </c>
      <c r="C489" s="33" t="s">
        <v>14</v>
      </c>
      <c r="D489" s="143" t="s">
        <v>452</v>
      </c>
      <c r="E489" s="135">
        <v>1133</v>
      </c>
      <c r="F489" s="99">
        <f>'नमुना नंबर आठ '!S423/1000*'नमुना नंबर आठ '!T423</f>
        <v>390.03624535315981</v>
      </c>
      <c r="G489" s="136">
        <f t="shared" si="118"/>
        <v>1523.0362453531598</v>
      </c>
      <c r="H489" s="135">
        <v>100</v>
      </c>
      <c r="I489" s="42">
        <v>30</v>
      </c>
      <c r="J489" s="135">
        <f t="shared" si="111"/>
        <v>130</v>
      </c>
      <c r="K489" s="135">
        <v>100</v>
      </c>
      <c r="L489" s="42">
        <v>30</v>
      </c>
      <c r="M489" s="135">
        <f t="shared" si="112"/>
        <v>130</v>
      </c>
      <c r="N489" s="135">
        <v>2500</v>
      </c>
      <c r="O489" s="42">
        <v>750</v>
      </c>
      <c r="P489" s="135">
        <f t="shared" si="113"/>
        <v>3250</v>
      </c>
      <c r="Q489" s="135">
        <f t="shared" si="114"/>
        <v>3833</v>
      </c>
      <c r="R489" s="136">
        <f t="shared" si="119"/>
        <v>1200.0362453531598</v>
      </c>
      <c r="S489" s="136">
        <f t="shared" si="115"/>
        <v>5033.0362453531598</v>
      </c>
      <c r="T489" s="135">
        <v>57</v>
      </c>
      <c r="U489" s="136"/>
      <c r="V489" s="136">
        <f t="shared" si="116"/>
        <v>5090.0362453531598</v>
      </c>
      <c r="W489" s="16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</row>
    <row r="490" spans="2:44" s="132" customFormat="1" ht="70.150000000000006" customHeight="1">
      <c r="B490" s="135">
        <v>418</v>
      </c>
      <c r="C490" s="33">
        <v>416</v>
      </c>
      <c r="D490" s="143" t="s">
        <v>684</v>
      </c>
      <c r="E490" s="135">
        <v>0</v>
      </c>
      <c r="F490" s="99">
        <f>'नमुना नंबर आठ '!S424/1000*'नमुना नंबर आठ '!T424</f>
        <v>580.63395724907059</v>
      </c>
      <c r="G490" s="136">
        <f t="shared" si="118"/>
        <v>580.63395724907059</v>
      </c>
      <c r="H490" s="135">
        <v>0</v>
      </c>
      <c r="I490" s="42">
        <v>30</v>
      </c>
      <c r="J490" s="135">
        <f t="shared" si="111"/>
        <v>30</v>
      </c>
      <c r="K490" s="135">
        <v>0</v>
      </c>
      <c r="L490" s="42">
        <v>30</v>
      </c>
      <c r="M490" s="135">
        <f t="shared" si="112"/>
        <v>30</v>
      </c>
      <c r="N490" s="135">
        <v>0</v>
      </c>
      <c r="O490" s="42">
        <v>200</v>
      </c>
      <c r="P490" s="135">
        <f t="shared" si="113"/>
        <v>200</v>
      </c>
      <c r="Q490" s="135">
        <f t="shared" si="114"/>
        <v>0</v>
      </c>
      <c r="R490" s="136">
        <f t="shared" si="119"/>
        <v>840.63395724907059</v>
      </c>
      <c r="S490" s="136">
        <f t="shared" si="115"/>
        <v>840.63395724907059</v>
      </c>
      <c r="T490" s="135">
        <v>0</v>
      </c>
      <c r="U490" s="136"/>
      <c r="V490" s="136">
        <f t="shared" si="116"/>
        <v>840.63395724907059</v>
      </c>
      <c r="W490" s="16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</row>
    <row r="491" spans="2:44" s="132" customFormat="1" ht="70.150000000000006" customHeight="1">
      <c r="B491" s="135">
        <v>419</v>
      </c>
      <c r="C491" s="33">
        <v>493</v>
      </c>
      <c r="D491" s="143" t="s">
        <v>737</v>
      </c>
      <c r="E491" s="135">
        <v>0</v>
      </c>
      <c r="F491" s="99">
        <f>'नमुना नंबर आठ '!S425/1000*'नमुना नंबर आठ '!T425</f>
        <v>421.23914498141272</v>
      </c>
      <c r="G491" s="136">
        <f t="shared" si="118"/>
        <v>421.23914498141272</v>
      </c>
      <c r="H491" s="135">
        <v>0</v>
      </c>
      <c r="I491" s="42">
        <v>30</v>
      </c>
      <c r="J491" s="135">
        <f t="shared" si="111"/>
        <v>30</v>
      </c>
      <c r="K491" s="135">
        <v>0</v>
      </c>
      <c r="L491" s="42">
        <v>30</v>
      </c>
      <c r="M491" s="135">
        <f t="shared" si="112"/>
        <v>30</v>
      </c>
      <c r="N491" s="135">
        <v>0</v>
      </c>
      <c r="O491" s="42">
        <v>200</v>
      </c>
      <c r="P491" s="135">
        <f t="shared" si="113"/>
        <v>200</v>
      </c>
      <c r="Q491" s="135">
        <f t="shared" si="114"/>
        <v>0</v>
      </c>
      <c r="R491" s="136">
        <f t="shared" si="119"/>
        <v>681.23914498141266</v>
      </c>
      <c r="S491" s="136">
        <f t="shared" si="115"/>
        <v>681.23914498141266</v>
      </c>
      <c r="T491" s="135">
        <v>0</v>
      </c>
      <c r="U491" s="136"/>
      <c r="V491" s="136">
        <f t="shared" si="116"/>
        <v>681.23914498141266</v>
      </c>
      <c r="W491" s="16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</row>
    <row r="492" spans="2:44" s="132" customFormat="1" ht="70.150000000000006" customHeight="1">
      <c r="B492" s="135">
        <v>420</v>
      </c>
      <c r="C492" s="33">
        <v>80</v>
      </c>
      <c r="D492" s="143" t="s">
        <v>469</v>
      </c>
      <c r="E492" s="135">
        <v>0</v>
      </c>
      <c r="F492" s="99">
        <f>'नमुना नंबर आठ '!S426/1000*'नमुना नंबर आठ '!T426</f>
        <v>704.01542286245342</v>
      </c>
      <c r="G492" s="136">
        <f t="shared" si="118"/>
        <v>704.01542286245342</v>
      </c>
      <c r="H492" s="135">
        <v>0</v>
      </c>
      <c r="I492" s="42">
        <v>30</v>
      </c>
      <c r="J492" s="135">
        <f t="shared" si="111"/>
        <v>30</v>
      </c>
      <c r="K492" s="135">
        <v>0</v>
      </c>
      <c r="L492" s="42">
        <v>30</v>
      </c>
      <c r="M492" s="135">
        <f t="shared" si="112"/>
        <v>30</v>
      </c>
      <c r="N492" s="135">
        <v>0</v>
      </c>
      <c r="O492" s="42">
        <v>750</v>
      </c>
      <c r="P492" s="135">
        <f t="shared" si="113"/>
        <v>750</v>
      </c>
      <c r="Q492" s="135">
        <f t="shared" si="114"/>
        <v>0</v>
      </c>
      <c r="R492" s="136">
        <f t="shared" si="119"/>
        <v>1514.0154228624533</v>
      </c>
      <c r="S492" s="136">
        <f t="shared" si="115"/>
        <v>1514.0154228624533</v>
      </c>
      <c r="T492" s="135">
        <v>0</v>
      </c>
      <c r="U492" s="136"/>
      <c r="V492" s="136">
        <f t="shared" si="116"/>
        <v>1514.0154228624533</v>
      </c>
      <c r="W492" s="16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</row>
    <row r="493" spans="2:44" s="132" customFormat="1" ht="70.150000000000006" customHeight="1">
      <c r="B493" s="135">
        <v>421</v>
      </c>
      <c r="C493" s="33">
        <v>61</v>
      </c>
      <c r="D493" s="134" t="s">
        <v>1381</v>
      </c>
      <c r="E493" s="135">
        <v>108</v>
      </c>
      <c r="F493" s="99">
        <f>'नमुना नंबर आठ '!S427/1000*'नमुना नंबर आठ '!T427</f>
        <v>518.7482063197026</v>
      </c>
      <c r="G493" s="136">
        <f t="shared" si="118"/>
        <v>626.7482063197026</v>
      </c>
      <c r="H493" s="135">
        <v>0</v>
      </c>
      <c r="I493" s="42">
        <v>30</v>
      </c>
      <c r="J493" s="135">
        <f t="shared" si="111"/>
        <v>30</v>
      </c>
      <c r="K493" s="135">
        <v>0</v>
      </c>
      <c r="L493" s="42">
        <v>30</v>
      </c>
      <c r="M493" s="135">
        <f t="shared" si="112"/>
        <v>30</v>
      </c>
      <c r="N493" s="135">
        <v>0</v>
      </c>
      <c r="O493" s="42">
        <v>750</v>
      </c>
      <c r="P493" s="135">
        <f t="shared" si="113"/>
        <v>750</v>
      </c>
      <c r="Q493" s="135">
        <f t="shared" si="114"/>
        <v>108</v>
      </c>
      <c r="R493" s="136">
        <f t="shared" si="119"/>
        <v>1328.7482063197026</v>
      </c>
      <c r="S493" s="136">
        <f t="shared" si="115"/>
        <v>1436.7482063197026</v>
      </c>
      <c r="T493" s="135">
        <v>5</v>
      </c>
      <c r="U493" s="136"/>
      <c r="V493" s="136">
        <f t="shared" si="116"/>
        <v>1441.7482063197026</v>
      </c>
      <c r="W493" s="16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</row>
    <row r="494" spans="2:44" s="132" customFormat="1" ht="70.150000000000006" customHeight="1">
      <c r="B494" s="135">
        <v>422</v>
      </c>
      <c r="C494" s="33">
        <v>194</v>
      </c>
      <c r="D494" s="134" t="s">
        <v>1322</v>
      </c>
      <c r="E494" s="135">
        <v>0</v>
      </c>
      <c r="F494" s="99">
        <f>'नमुना नंबर आठ '!S428/1000*'नमुना नंबर आठ '!T428</f>
        <v>468.04349442379197</v>
      </c>
      <c r="G494" s="136">
        <f t="shared" si="118"/>
        <v>468.04349442379197</v>
      </c>
      <c r="H494" s="135">
        <v>0</v>
      </c>
      <c r="I494" s="42">
        <v>30</v>
      </c>
      <c r="J494" s="135">
        <f t="shared" si="111"/>
        <v>30</v>
      </c>
      <c r="K494" s="135">
        <v>0</v>
      </c>
      <c r="L494" s="42">
        <v>30</v>
      </c>
      <c r="M494" s="135">
        <f t="shared" si="112"/>
        <v>30</v>
      </c>
      <c r="N494" s="135">
        <v>0</v>
      </c>
      <c r="O494" s="42">
        <v>750</v>
      </c>
      <c r="P494" s="135">
        <f t="shared" si="113"/>
        <v>750</v>
      </c>
      <c r="Q494" s="135">
        <f t="shared" si="114"/>
        <v>0</v>
      </c>
      <c r="R494" s="136">
        <f t="shared" si="119"/>
        <v>1278.043494423792</v>
      </c>
      <c r="S494" s="136">
        <f t="shared" si="115"/>
        <v>1278.043494423792</v>
      </c>
      <c r="T494" s="135">
        <v>0</v>
      </c>
      <c r="U494" s="136"/>
      <c r="V494" s="136">
        <f t="shared" si="116"/>
        <v>1278.043494423792</v>
      </c>
      <c r="W494" s="16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</row>
    <row r="495" spans="2:44" s="132" customFormat="1" ht="70.150000000000006" customHeight="1">
      <c r="B495" s="333" t="s">
        <v>1399</v>
      </c>
      <c r="C495" s="334"/>
      <c r="D495" s="335"/>
      <c r="E495" s="135">
        <f t="shared" ref="E495:T495" si="125">SUM(E489:E494)</f>
        <v>1241</v>
      </c>
      <c r="F495" s="99">
        <f t="shared" si="125"/>
        <v>3082.7164711895907</v>
      </c>
      <c r="G495" s="136">
        <f t="shared" si="125"/>
        <v>4323.7164711895912</v>
      </c>
      <c r="H495" s="135">
        <f t="shared" si="125"/>
        <v>100</v>
      </c>
      <c r="I495" s="42">
        <f t="shared" si="125"/>
        <v>180</v>
      </c>
      <c r="J495" s="135">
        <f t="shared" si="125"/>
        <v>280</v>
      </c>
      <c r="K495" s="135">
        <f t="shared" si="125"/>
        <v>100</v>
      </c>
      <c r="L495" s="42">
        <f t="shared" si="125"/>
        <v>180</v>
      </c>
      <c r="M495" s="135">
        <f t="shared" si="125"/>
        <v>280</v>
      </c>
      <c r="N495" s="135">
        <f t="shared" si="125"/>
        <v>2500</v>
      </c>
      <c r="O495" s="42">
        <f t="shared" si="125"/>
        <v>3400</v>
      </c>
      <c r="P495" s="135">
        <f t="shared" si="125"/>
        <v>5900</v>
      </c>
      <c r="Q495" s="135">
        <f t="shared" si="125"/>
        <v>3941</v>
      </c>
      <c r="R495" s="136">
        <f t="shared" si="125"/>
        <v>6842.7164711895903</v>
      </c>
      <c r="S495" s="136">
        <f t="shared" si="125"/>
        <v>10783.716471189591</v>
      </c>
      <c r="T495" s="135">
        <f t="shared" si="125"/>
        <v>62</v>
      </c>
      <c r="U495" s="136"/>
      <c r="V495" s="136">
        <f>SUM(V489:V494)</f>
        <v>10845.716471189591</v>
      </c>
      <c r="W495" s="16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</row>
    <row r="496" spans="2:44" s="132" customFormat="1" ht="70.150000000000006" customHeight="1">
      <c r="B496" s="135">
        <v>423</v>
      </c>
      <c r="C496" s="33" t="s">
        <v>1137</v>
      </c>
      <c r="D496" s="143" t="s">
        <v>577</v>
      </c>
      <c r="E496" s="135">
        <v>0</v>
      </c>
      <c r="F496" s="99">
        <f>'नमुना नंबर आठ '!S429/1000*'नमुना नंबर आठ '!T429</f>
        <v>154.30106877323419</v>
      </c>
      <c r="G496" s="136">
        <f t="shared" si="118"/>
        <v>154.30106877323419</v>
      </c>
      <c r="H496" s="135">
        <v>0</v>
      </c>
      <c r="I496" s="42">
        <v>30</v>
      </c>
      <c r="J496" s="135">
        <f t="shared" si="111"/>
        <v>30</v>
      </c>
      <c r="K496" s="135">
        <v>0</v>
      </c>
      <c r="L496" s="42">
        <v>30</v>
      </c>
      <c r="M496" s="135">
        <f t="shared" si="112"/>
        <v>30</v>
      </c>
      <c r="N496" s="135">
        <v>0</v>
      </c>
      <c r="O496" s="42">
        <v>750</v>
      </c>
      <c r="P496" s="135">
        <f t="shared" si="113"/>
        <v>750</v>
      </c>
      <c r="Q496" s="135">
        <f t="shared" si="114"/>
        <v>0</v>
      </c>
      <c r="R496" s="136">
        <f t="shared" si="119"/>
        <v>964.30106877323419</v>
      </c>
      <c r="S496" s="136">
        <f t="shared" si="115"/>
        <v>964.30106877323419</v>
      </c>
      <c r="T496" s="135">
        <v>0</v>
      </c>
      <c r="U496" s="136"/>
      <c r="V496" s="136">
        <f t="shared" si="116"/>
        <v>964.30106877323419</v>
      </c>
      <c r="W496" s="16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</row>
    <row r="497" spans="2:44" s="132" customFormat="1" ht="70.150000000000006" customHeight="1">
      <c r="B497" s="135">
        <v>424</v>
      </c>
      <c r="C497" s="42" t="s">
        <v>46</v>
      </c>
      <c r="D497" s="143" t="s">
        <v>514</v>
      </c>
      <c r="E497" s="135">
        <v>0</v>
      </c>
      <c r="F497" s="99">
        <f>'नमुना नंबर आठ '!S430/1000*'नमुना नंबर आठ '!T430</f>
        <v>468.04349442379174</v>
      </c>
      <c r="G497" s="136">
        <f t="shared" si="118"/>
        <v>468.04349442379174</v>
      </c>
      <c r="H497" s="135">
        <v>0</v>
      </c>
      <c r="I497" s="42">
        <v>30</v>
      </c>
      <c r="J497" s="135">
        <f t="shared" si="111"/>
        <v>30</v>
      </c>
      <c r="K497" s="135">
        <v>0</v>
      </c>
      <c r="L497" s="42">
        <v>30</v>
      </c>
      <c r="M497" s="135">
        <f t="shared" si="112"/>
        <v>30</v>
      </c>
      <c r="N497" s="135">
        <v>0</v>
      </c>
      <c r="O497" s="42">
        <v>750</v>
      </c>
      <c r="P497" s="135">
        <f t="shared" si="113"/>
        <v>750</v>
      </c>
      <c r="Q497" s="135">
        <f t="shared" si="114"/>
        <v>0</v>
      </c>
      <c r="R497" s="136">
        <f t="shared" si="119"/>
        <v>1278.0434944237918</v>
      </c>
      <c r="S497" s="136">
        <f t="shared" si="115"/>
        <v>1278.0434944237918</v>
      </c>
      <c r="T497" s="135">
        <v>0</v>
      </c>
      <c r="U497" s="136"/>
      <c r="V497" s="136">
        <f t="shared" si="116"/>
        <v>1278.0434944237918</v>
      </c>
      <c r="W497" s="16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</row>
    <row r="498" spans="2:44" s="132" customFormat="1" ht="70.150000000000006" customHeight="1">
      <c r="B498" s="135">
        <v>425</v>
      </c>
      <c r="C498" s="33">
        <v>567</v>
      </c>
      <c r="D498" s="143" t="s">
        <v>915</v>
      </c>
      <c r="E498" s="135">
        <v>1268</v>
      </c>
      <c r="F498" s="99">
        <f>'नमुना नंबर आठ '!S431/1000*'नमुना नंबर आठ '!T431</f>
        <v>633.70706319702606</v>
      </c>
      <c r="G498" s="136">
        <f t="shared" si="118"/>
        <v>1901.7070631970259</v>
      </c>
      <c r="H498" s="135">
        <v>0</v>
      </c>
      <c r="I498" s="42">
        <v>0</v>
      </c>
      <c r="J498" s="135">
        <f t="shared" si="111"/>
        <v>0</v>
      </c>
      <c r="K498" s="135">
        <v>0</v>
      </c>
      <c r="L498" s="42">
        <v>0</v>
      </c>
      <c r="M498" s="135">
        <f t="shared" si="112"/>
        <v>0</v>
      </c>
      <c r="N498" s="135">
        <v>0</v>
      </c>
      <c r="O498" s="42">
        <v>0</v>
      </c>
      <c r="P498" s="135">
        <f t="shared" si="113"/>
        <v>0</v>
      </c>
      <c r="Q498" s="135">
        <f t="shared" si="114"/>
        <v>1268</v>
      </c>
      <c r="R498" s="136">
        <f t="shared" si="119"/>
        <v>633.70706319702606</v>
      </c>
      <c r="S498" s="136">
        <f t="shared" si="115"/>
        <v>1901.7070631970259</v>
      </c>
      <c r="T498" s="135">
        <v>63</v>
      </c>
      <c r="U498" s="136"/>
      <c r="V498" s="136">
        <f t="shared" si="116"/>
        <v>1964.7070631970259</v>
      </c>
      <c r="W498" s="16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</row>
    <row r="499" spans="2:44" s="132" customFormat="1" ht="70.150000000000006" customHeight="1">
      <c r="B499" s="135">
        <v>426</v>
      </c>
      <c r="C499" s="33" t="s">
        <v>59</v>
      </c>
      <c r="D499" s="143" t="s">
        <v>1076</v>
      </c>
      <c r="E499" s="135">
        <v>0</v>
      </c>
      <c r="F499" s="99">
        <f>'नमुना नंबर आठ '!S432/1000*'नमुना नंबर आठ '!T432</f>
        <v>986.79170074349452</v>
      </c>
      <c r="G499" s="136">
        <f t="shared" si="118"/>
        <v>986.79170074349452</v>
      </c>
      <c r="H499" s="135">
        <v>0</v>
      </c>
      <c r="I499" s="42">
        <v>40</v>
      </c>
      <c r="J499" s="135">
        <f t="shared" si="111"/>
        <v>40</v>
      </c>
      <c r="K499" s="135">
        <v>0</v>
      </c>
      <c r="L499" s="42">
        <v>40</v>
      </c>
      <c r="M499" s="135">
        <f t="shared" si="112"/>
        <v>40</v>
      </c>
      <c r="N499" s="135">
        <v>0</v>
      </c>
      <c r="O499" s="42">
        <v>750</v>
      </c>
      <c r="P499" s="135">
        <f t="shared" si="113"/>
        <v>750</v>
      </c>
      <c r="Q499" s="135">
        <f t="shared" si="114"/>
        <v>0</v>
      </c>
      <c r="R499" s="136">
        <f t="shared" si="119"/>
        <v>1816.7917007434944</v>
      </c>
      <c r="S499" s="136">
        <f t="shared" si="115"/>
        <v>1816.7917007434944</v>
      </c>
      <c r="T499" s="135">
        <v>0</v>
      </c>
      <c r="U499" s="136"/>
      <c r="V499" s="136">
        <f t="shared" si="116"/>
        <v>1816.7917007434944</v>
      </c>
      <c r="W499" s="16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</row>
    <row r="500" spans="2:44" s="132" customFormat="1" ht="70.150000000000006" customHeight="1">
      <c r="B500" s="135">
        <v>427</v>
      </c>
      <c r="C500" s="33">
        <v>486</v>
      </c>
      <c r="D500" s="143" t="s">
        <v>732</v>
      </c>
      <c r="E500" s="135">
        <v>592</v>
      </c>
      <c r="F500" s="99">
        <f>'नमुना नंबर आठ '!S433/1000*'नमुना नंबर आठ '!T433</f>
        <v>592.85509293680298</v>
      </c>
      <c r="G500" s="136">
        <f t="shared" si="118"/>
        <v>1184.855092936803</v>
      </c>
      <c r="H500" s="135">
        <v>30</v>
      </c>
      <c r="I500" s="42">
        <v>30</v>
      </c>
      <c r="J500" s="135">
        <f t="shared" si="111"/>
        <v>60</v>
      </c>
      <c r="K500" s="135">
        <v>30</v>
      </c>
      <c r="L500" s="42">
        <v>30</v>
      </c>
      <c r="M500" s="135">
        <f t="shared" si="112"/>
        <v>60</v>
      </c>
      <c r="N500" s="135">
        <v>0</v>
      </c>
      <c r="O500" s="42">
        <v>0</v>
      </c>
      <c r="P500" s="135">
        <f t="shared" si="113"/>
        <v>0</v>
      </c>
      <c r="Q500" s="135">
        <f t="shared" si="114"/>
        <v>652</v>
      </c>
      <c r="R500" s="136">
        <f t="shared" si="119"/>
        <v>652.85509293680298</v>
      </c>
      <c r="S500" s="136">
        <f t="shared" si="115"/>
        <v>1304.855092936803</v>
      </c>
      <c r="T500" s="135">
        <v>29</v>
      </c>
      <c r="U500" s="136"/>
      <c r="V500" s="136">
        <f t="shared" si="116"/>
        <v>1333.855092936803</v>
      </c>
      <c r="W500" s="16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</row>
    <row r="501" spans="2:44" s="132" customFormat="1" ht="70.150000000000006" customHeight="1">
      <c r="B501" s="135">
        <v>428</v>
      </c>
      <c r="C501" s="33">
        <v>356</v>
      </c>
      <c r="D501" s="143" t="s">
        <v>638</v>
      </c>
      <c r="E501" s="135">
        <v>445</v>
      </c>
      <c r="F501" s="99">
        <f>'नमुना नंबर आठ '!S434/1000*'नमुना नंबर आठ '!T434</f>
        <v>444.64131970260229</v>
      </c>
      <c r="G501" s="136">
        <f t="shared" si="118"/>
        <v>889.64131970260223</v>
      </c>
      <c r="H501" s="135">
        <v>30</v>
      </c>
      <c r="I501" s="42">
        <v>30</v>
      </c>
      <c r="J501" s="135">
        <f t="shared" si="111"/>
        <v>60</v>
      </c>
      <c r="K501" s="135">
        <v>30</v>
      </c>
      <c r="L501" s="42">
        <v>30</v>
      </c>
      <c r="M501" s="135">
        <f t="shared" si="112"/>
        <v>60</v>
      </c>
      <c r="N501" s="135">
        <v>750</v>
      </c>
      <c r="O501" s="42">
        <v>750</v>
      </c>
      <c r="P501" s="135">
        <f t="shared" si="113"/>
        <v>1500</v>
      </c>
      <c r="Q501" s="135">
        <f t="shared" si="114"/>
        <v>1255</v>
      </c>
      <c r="R501" s="136">
        <f t="shared" si="119"/>
        <v>1254.6413197026022</v>
      </c>
      <c r="S501" s="136">
        <f t="shared" si="115"/>
        <v>2509.6413197026022</v>
      </c>
      <c r="T501" s="135">
        <v>22</v>
      </c>
      <c r="U501" s="136"/>
      <c r="V501" s="136">
        <f t="shared" si="116"/>
        <v>2531.6413197026022</v>
      </c>
      <c r="W501" s="16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</row>
    <row r="502" spans="2:44" s="132" customFormat="1" ht="70.150000000000006" customHeight="1">
      <c r="B502" s="333" t="s">
        <v>1399</v>
      </c>
      <c r="C502" s="334"/>
      <c r="D502" s="335"/>
      <c r="E502" s="135">
        <f t="shared" ref="E502:T502" si="126">SUM(E496:E501)</f>
        <v>2305</v>
      </c>
      <c r="F502" s="99">
        <f t="shared" si="126"/>
        <v>3280.3397397769518</v>
      </c>
      <c r="G502" s="136">
        <f t="shared" si="126"/>
        <v>5585.3397397769513</v>
      </c>
      <c r="H502" s="135">
        <f t="shared" si="126"/>
        <v>60</v>
      </c>
      <c r="I502" s="42">
        <f t="shared" si="126"/>
        <v>160</v>
      </c>
      <c r="J502" s="135">
        <f t="shared" si="126"/>
        <v>220</v>
      </c>
      <c r="K502" s="135">
        <f t="shared" si="126"/>
        <v>60</v>
      </c>
      <c r="L502" s="42">
        <f t="shared" si="126"/>
        <v>160</v>
      </c>
      <c r="M502" s="135">
        <f t="shared" si="126"/>
        <v>220</v>
      </c>
      <c r="N502" s="135">
        <f t="shared" si="126"/>
        <v>750</v>
      </c>
      <c r="O502" s="42">
        <f t="shared" si="126"/>
        <v>3000</v>
      </c>
      <c r="P502" s="135">
        <f t="shared" si="126"/>
        <v>3750</v>
      </c>
      <c r="Q502" s="135">
        <f t="shared" si="126"/>
        <v>3175</v>
      </c>
      <c r="R502" s="136">
        <f t="shared" si="126"/>
        <v>6600.3397397769522</v>
      </c>
      <c r="S502" s="136">
        <f t="shared" si="126"/>
        <v>9775.3397397769513</v>
      </c>
      <c r="T502" s="135">
        <f t="shared" si="126"/>
        <v>114</v>
      </c>
      <c r="U502" s="136"/>
      <c r="V502" s="136">
        <f>SUM(V496:V501)</f>
        <v>9889.3397397769513</v>
      </c>
      <c r="W502" s="16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</row>
    <row r="503" spans="2:44" s="132" customFormat="1" ht="70.150000000000006" customHeight="1">
      <c r="B503" s="135">
        <v>429</v>
      </c>
      <c r="C503" s="33">
        <v>525</v>
      </c>
      <c r="D503" s="143" t="s">
        <v>1382</v>
      </c>
      <c r="E503" s="135">
        <v>2618</v>
      </c>
      <c r="F503" s="99">
        <f>'नमुना नंबर आठ '!S435/1000*'नमुना नंबर आठ '!T435</f>
        <v>691.6642750929368</v>
      </c>
      <c r="G503" s="136">
        <f t="shared" si="118"/>
        <v>3309.6642750929368</v>
      </c>
      <c r="H503" s="135">
        <v>0</v>
      </c>
      <c r="I503" s="42">
        <v>0</v>
      </c>
      <c r="J503" s="135">
        <f t="shared" si="111"/>
        <v>0</v>
      </c>
      <c r="K503" s="135">
        <v>0</v>
      </c>
      <c r="L503" s="42">
        <v>0</v>
      </c>
      <c r="M503" s="135">
        <f t="shared" si="112"/>
        <v>0</v>
      </c>
      <c r="N503" s="135">
        <v>0</v>
      </c>
      <c r="O503" s="42">
        <v>0</v>
      </c>
      <c r="P503" s="135">
        <f t="shared" si="113"/>
        <v>0</v>
      </c>
      <c r="Q503" s="135">
        <f t="shared" si="114"/>
        <v>2618</v>
      </c>
      <c r="R503" s="136">
        <f t="shared" si="119"/>
        <v>691.6642750929368</v>
      </c>
      <c r="S503" s="136">
        <f t="shared" si="115"/>
        <v>3309.6642750929368</v>
      </c>
      <c r="T503" s="135">
        <v>130</v>
      </c>
      <c r="U503" s="136"/>
      <c r="V503" s="136">
        <f t="shared" si="116"/>
        <v>3439.6642750929368</v>
      </c>
      <c r="W503" s="16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</row>
    <row r="504" spans="2:44" s="132" customFormat="1" ht="70.150000000000006" customHeight="1">
      <c r="B504" s="135">
        <v>430</v>
      </c>
      <c r="C504" s="33">
        <v>586</v>
      </c>
      <c r="D504" s="143" t="s">
        <v>959</v>
      </c>
      <c r="E504" s="135">
        <v>468</v>
      </c>
      <c r="F504" s="99">
        <f>'नमुना नंबर आठ '!S436/1000*'नमुना नंबर आठ '!T436</f>
        <v>468.04349442379174</v>
      </c>
      <c r="G504" s="136">
        <f t="shared" si="118"/>
        <v>936.0434944237918</v>
      </c>
      <c r="H504" s="135">
        <v>0</v>
      </c>
      <c r="I504" s="42">
        <v>0</v>
      </c>
      <c r="J504" s="135">
        <f t="shared" si="111"/>
        <v>0</v>
      </c>
      <c r="K504" s="135">
        <v>0</v>
      </c>
      <c r="L504" s="42">
        <v>0</v>
      </c>
      <c r="M504" s="135">
        <f t="shared" si="112"/>
        <v>0</v>
      </c>
      <c r="N504" s="135">
        <v>0</v>
      </c>
      <c r="O504" s="42">
        <v>0</v>
      </c>
      <c r="P504" s="135">
        <f t="shared" si="113"/>
        <v>0</v>
      </c>
      <c r="Q504" s="135">
        <f t="shared" si="114"/>
        <v>468</v>
      </c>
      <c r="R504" s="136">
        <f t="shared" si="119"/>
        <v>468.04349442379174</v>
      </c>
      <c r="S504" s="136">
        <f t="shared" si="115"/>
        <v>936.0434944237918</v>
      </c>
      <c r="T504" s="135">
        <v>23</v>
      </c>
      <c r="U504" s="136"/>
      <c r="V504" s="136">
        <f t="shared" si="116"/>
        <v>959.0434944237918</v>
      </c>
      <c r="W504" s="16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</row>
    <row r="505" spans="2:44" s="132" customFormat="1" ht="70.150000000000006" customHeight="1">
      <c r="B505" s="135">
        <v>431</v>
      </c>
      <c r="C505" s="33" t="s">
        <v>1150</v>
      </c>
      <c r="D505" s="143" t="s">
        <v>656</v>
      </c>
      <c r="E505" s="135">
        <v>0</v>
      </c>
      <c r="F505" s="99">
        <f>'नमुना नंबर आठ '!S437/1000*'नमुना नंबर आठ '!T437</f>
        <v>199.89002091078066</v>
      </c>
      <c r="G505" s="136">
        <f t="shared" si="118"/>
        <v>199.89002091078066</v>
      </c>
      <c r="H505" s="135">
        <v>0</v>
      </c>
      <c r="I505" s="42">
        <v>30</v>
      </c>
      <c r="J505" s="135">
        <f t="shared" si="111"/>
        <v>30</v>
      </c>
      <c r="K505" s="135">
        <v>0</v>
      </c>
      <c r="L505" s="42">
        <v>30</v>
      </c>
      <c r="M505" s="135">
        <f t="shared" si="112"/>
        <v>30</v>
      </c>
      <c r="N505" s="135">
        <v>0</v>
      </c>
      <c r="O505" s="42">
        <v>200</v>
      </c>
      <c r="P505" s="135">
        <f t="shared" si="113"/>
        <v>200</v>
      </c>
      <c r="Q505" s="135">
        <f t="shared" si="114"/>
        <v>0</v>
      </c>
      <c r="R505" s="136">
        <f t="shared" si="119"/>
        <v>459.89002091078066</v>
      </c>
      <c r="S505" s="136">
        <f t="shared" si="115"/>
        <v>459.89002091078066</v>
      </c>
      <c r="T505" s="135">
        <v>0</v>
      </c>
      <c r="U505" s="136"/>
      <c r="V505" s="136">
        <f t="shared" si="116"/>
        <v>459.89002091078066</v>
      </c>
      <c r="W505" s="16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</row>
    <row r="506" spans="2:44" s="132" customFormat="1" ht="70.150000000000006" customHeight="1">
      <c r="B506" s="135">
        <v>432</v>
      </c>
      <c r="C506" s="33">
        <v>331</v>
      </c>
      <c r="D506" s="143" t="s">
        <v>626</v>
      </c>
      <c r="E506" s="135">
        <v>0</v>
      </c>
      <c r="F506" s="99">
        <f>'नमुना नंबर आठ '!S438/1000*'नमुना नंबर आठ '!T438</f>
        <v>650.06040892193312</v>
      </c>
      <c r="G506" s="136">
        <f t="shared" si="118"/>
        <v>650.06040892193312</v>
      </c>
      <c r="H506" s="135">
        <v>0</v>
      </c>
      <c r="I506" s="42">
        <v>0</v>
      </c>
      <c r="J506" s="135">
        <f t="shared" si="111"/>
        <v>0</v>
      </c>
      <c r="K506" s="135">
        <v>0</v>
      </c>
      <c r="L506" s="42">
        <v>0</v>
      </c>
      <c r="M506" s="135">
        <f t="shared" si="112"/>
        <v>0</v>
      </c>
      <c r="N506" s="135">
        <v>0</v>
      </c>
      <c r="O506" s="42">
        <v>0</v>
      </c>
      <c r="P506" s="135">
        <f t="shared" si="113"/>
        <v>0</v>
      </c>
      <c r="Q506" s="135">
        <f t="shared" si="114"/>
        <v>0</v>
      </c>
      <c r="R506" s="136">
        <f t="shared" si="119"/>
        <v>650.06040892193312</v>
      </c>
      <c r="S506" s="136">
        <f t="shared" si="115"/>
        <v>650.06040892193312</v>
      </c>
      <c r="T506" s="135">
        <v>0</v>
      </c>
      <c r="U506" s="136"/>
      <c r="V506" s="136">
        <f t="shared" si="116"/>
        <v>650.06040892193312</v>
      </c>
      <c r="W506" s="16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</row>
    <row r="507" spans="2:44" s="132" customFormat="1" ht="70.150000000000006" customHeight="1">
      <c r="B507" s="135">
        <v>433</v>
      </c>
      <c r="C507" s="33">
        <v>348</v>
      </c>
      <c r="D507" s="143" t="s">
        <v>626</v>
      </c>
      <c r="E507" s="135">
        <v>934</v>
      </c>
      <c r="F507" s="99">
        <f>'नमुना नंबर आठ '!S439/1000*'नमुना नंबर आठ '!T439</f>
        <v>466.8733856877322</v>
      </c>
      <c r="G507" s="136">
        <f t="shared" si="118"/>
        <v>1400.8733856877323</v>
      </c>
      <c r="H507" s="135">
        <v>0</v>
      </c>
      <c r="I507" s="42">
        <v>0</v>
      </c>
      <c r="J507" s="135">
        <f t="shared" si="111"/>
        <v>0</v>
      </c>
      <c r="K507" s="135">
        <v>0</v>
      </c>
      <c r="L507" s="42">
        <v>0</v>
      </c>
      <c r="M507" s="135">
        <f t="shared" si="112"/>
        <v>0</v>
      </c>
      <c r="N507" s="135">
        <v>0</v>
      </c>
      <c r="O507" s="42">
        <v>0</v>
      </c>
      <c r="P507" s="135">
        <f t="shared" si="113"/>
        <v>0</v>
      </c>
      <c r="Q507" s="135">
        <f t="shared" si="114"/>
        <v>934</v>
      </c>
      <c r="R507" s="136">
        <f t="shared" si="119"/>
        <v>466.8733856877322</v>
      </c>
      <c r="S507" s="136">
        <f t="shared" si="115"/>
        <v>1400.8733856877323</v>
      </c>
      <c r="T507" s="135">
        <v>47</v>
      </c>
      <c r="U507" s="136"/>
      <c r="V507" s="136">
        <f t="shared" si="116"/>
        <v>1447.8733856877323</v>
      </c>
      <c r="W507" s="16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</row>
    <row r="508" spans="2:44" s="132" customFormat="1" ht="70.150000000000006" customHeight="1">
      <c r="B508" s="135">
        <v>434</v>
      </c>
      <c r="C508" s="33">
        <v>341</v>
      </c>
      <c r="D508" s="143" t="s">
        <v>119</v>
      </c>
      <c r="E508" s="135">
        <v>0</v>
      </c>
      <c r="F508" s="99">
        <v>38340</v>
      </c>
      <c r="G508" s="136">
        <f t="shared" si="118"/>
        <v>38340</v>
      </c>
      <c r="H508" s="135">
        <v>0</v>
      </c>
      <c r="I508" s="42">
        <v>0</v>
      </c>
      <c r="J508" s="135">
        <f t="shared" si="111"/>
        <v>0</v>
      </c>
      <c r="K508" s="135">
        <v>0</v>
      </c>
      <c r="L508" s="42">
        <v>0</v>
      </c>
      <c r="M508" s="135">
        <f t="shared" si="112"/>
        <v>0</v>
      </c>
      <c r="N508" s="135">
        <v>0</v>
      </c>
      <c r="O508" s="42">
        <v>0</v>
      </c>
      <c r="P508" s="135">
        <f t="shared" si="113"/>
        <v>0</v>
      </c>
      <c r="Q508" s="135">
        <f t="shared" si="114"/>
        <v>0</v>
      </c>
      <c r="R508" s="136">
        <f t="shared" si="119"/>
        <v>38340</v>
      </c>
      <c r="S508" s="136">
        <f t="shared" si="115"/>
        <v>38340</v>
      </c>
      <c r="T508" s="135">
        <v>0</v>
      </c>
      <c r="U508" s="136"/>
      <c r="V508" s="136">
        <f t="shared" si="116"/>
        <v>38340</v>
      </c>
      <c r="W508" s="16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</row>
    <row r="509" spans="2:44" s="132" customFormat="1" ht="70.150000000000006" customHeight="1">
      <c r="B509" s="333" t="s">
        <v>1399</v>
      </c>
      <c r="C509" s="334"/>
      <c r="D509" s="335"/>
      <c r="E509" s="135">
        <f t="shared" ref="E509:T509" si="127">SUM(E503:E508)</f>
        <v>4020</v>
      </c>
      <c r="F509" s="99">
        <f t="shared" si="127"/>
        <v>40816.531585037177</v>
      </c>
      <c r="G509" s="136">
        <f t="shared" si="127"/>
        <v>44836.531585037177</v>
      </c>
      <c r="H509" s="135">
        <f t="shared" si="127"/>
        <v>0</v>
      </c>
      <c r="I509" s="42">
        <f t="shared" si="127"/>
        <v>30</v>
      </c>
      <c r="J509" s="135">
        <f t="shared" si="127"/>
        <v>30</v>
      </c>
      <c r="K509" s="135">
        <f t="shared" si="127"/>
        <v>0</v>
      </c>
      <c r="L509" s="42">
        <f t="shared" si="127"/>
        <v>30</v>
      </c>
      <c r="M509" s="135">
        <f t="shared" si="127"/>
        <v>30</v>
      </c>
      <c r="N509" s="135">
        <f t="shared" si="127"/>
        <v>0</v>
      </c>
      <c r="O509" s="42">
        <f t="shared" si="127"/>
        <v>200</v>
      </c>
      <c r="P509" s="135">
        <f t="shared" si="127"/>
        <v>200</v>
      </c>
      <c r="Q509" s="135">
        <f t="shared" si="127"/>
        <v>4020</v>
      </c>
      <c r="R509" s="136">
        <f t="shared" si="127"/>
        <v>41076.531585037177</v>
      </c>
      <c r="S509" s="136">
        <f t="shared" si="127"/>
        <v>45096.531585037177</v>
      </c>
      <c r="T509" s="135">
        <f t="shared" si="127"/>
        <v>200</v>
      </c>
      <c r="U509" s="136"/>
      <c r="V509" s="136">
        <f>SUM(V503:V508)</f>
        <v>45296.531585037177</v>
      </c>
      <c r="W509" s="16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</row>
    <row r="510" spans="2:44" s="132" customFormat="1" ht="70.150000000000006" customHeight="1">
      <c r="B510" s="135">
        <v>435</v>
      </c>
      <c r="C510" s="33">
        <v>324</v>
      </c>
      <c r="D510" s="143" t="s">
        <v>620</v>
      </c>
      <c r="E510" s="135">
        <v>436</v>
      </c>
      <c r="F510" s="99">
        <f>'नमुना नंबर आठ '!S441/1000*'नमुना नंबर आठ '!T441</f>
        <v>436.840594795539</v>
      </c>
      <c r="G510" s="136">
        <f t="shared" si="118"/>
        <v>872.840594795539</v>
      </c>
      <c r="H510" s="135">
        <v>0</v>
      </c>
      <c r="I510" s="42">
        <v>0</v>
      </c>
      <c r="J510" s="135">
        <f t="shared" si="111"/>
        <v>0</v>
      </c>
      <c r="K510" s="135">
        <v>0</v>
      </c>
      <c r="L510" s="42">
        <v>0</v>
      </c>
      <c r="M510" s="135">
        <f t="shared" si="112"/>
        <v>0</v>
      </c>
      <c r="N510" s="135">
        <v>0</v>
      </c>
      <c r="O510" s="42">
        <v>0</v>
      </c>
      <c r="P510" s="135">
        <f t="shared" si="113"/>
        <v>0</v>
      </c>
      <c r="Q510" s="135">
        <f t="shared" si="114"/>
        <v>436</v>
      </c>
      <c r="R510" s="136">
        <f t="shared" si="119"/>
        <v>436.840594795539</v>
      </c>
      <c r="S510" s="136">
        <f t="shared" si="115"/>
        <v>872.840594795539</v>
      </c>
      <c r="T510" s="135">
        <v>21</v>
      </c>
      <c r="U510" s="136"/>
      <c r="V510" s="136">
        <f t="shared" si="116"/>
        <v>893.840594795539</v>
      </c>
      <c r="W510" s="16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</row>
    <row r="511" spans="2:44" s="132" customFormat="1" ht="70.150000000000006" customHeight="1">
      <c r="B511" s="135">
        <v>436</v>
      </c>
      <c r="C511" s="33" t="s">
        <v>1041</v>
      </c>
      <c r="D511" s="143" t="s">
        <v>1331</v>
      </c>
      <c r="E511" s="135">
        <v>0</v>
      </c>
      <c r="F511" s="99">
        <f>'नमुना नंबर आठ '!S442/1000*'नमुना नंबर आठ '!T442</f>
        <v>546.05074349442373</v>
      </c>
      <c r="G511" s="136">
        <f t="shared" si="118"/>
        <v>546.05074349442373</v>
      </c>
      <c r="H511" s="135">
        <v>0</v>
      </c>
      <c r="I511" s="42">
        <v>30</v>
      </c>
      <c r="J511" s="135">
        <f t="shared" si="111"/>
        <v>30</v>
      </c>
      <c r="K511" s="135">
        <v>0</v>
      </c>
      <c r="L511" s="42">
        <v>30</v>
      </c>
      <c r="M511" s="135">
        <f t="shared" si="112"/>
        <v>30</v>
      </c>
      <c r="N511" s="135">
        <v>0</v>
      </c>
      <c r="O511" s="42">
        <v>0</v>
      </c>
      <c r="P511" s="135">
        <f t="shared" si="113"/>
        <v>0</v>
      </c>
      <c r="Q511" s="135">
        <f t="shared" si="114"/>
        <v>0</v>
      </c>
      <c r="R511" s="136">
        <f t="shared" si="119"/>
        <v>606.05074349442373</v>
      </c>
      <c r="S511" s="136">
        <f t="shared" si="115"/>
        <v>606.05074349442373</v>
      </c>
      <c r="T511" s="135">
        <v>0</v>
      </c>
      <c r="U511" s="136"/>
      <c r="V511" s="136">
        <f t="shared" si="116"/>
        <v>606.05074349442373</v>
      </c>
      <c r="W511" s="16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</row>
    <row r="512" spans="2:44" s="132" customFormat="1" ht="70.150000000000006" customHeight="1">
      <c r="B512" s="135">
        <v>437</v>
      </c>
      <c r="C512" s="33">
        <v>590</v>
      </c>
      <c r="D512" s="143" t="s">
        <v>1352</v>
      </c>
      <c r="E512" s="135">
        <v>0</v>
      </c>
      <c r="F512" s="99">
        <f>'नमुना नंबर आठ '!S443/1000*'नमुना नंबर आठ '!T443</f>
        <v>908.31412639405221</v>
      </c>
      <c r="G512" s="136">
        <f t="shared" si="118"/>
        <v>908.31412639405221</v>
      </c>
      <c r="H512" s="135">
        <v>0</v>
      </c>
      <c r="I512" s="42">
        <v>0</v>
      </c>
      <c r="J512" s="135">
        <f t="shared" si="111"/>
        <v>0</v>
      </c>
      <c r="K512" s="135">
        <v>0</v>
      </c>
      <c r="L512" s="42">
        <v>0</v>
      </c>
      <c r="M512" s="135">
        <f t="shared" si="112"/>
        <v>0</v>
      </c>
      <c r="N512" s="135">
        <v>0</v>
      </c>
      <c r="O512" s="42">
        <v>0</v>
      </c>
      <c r="P512" s="135">
        <f t="shared" si="113"/>
        <v>0</v>
      </c>
      <c r="Q512" s="135">
        <f t="shared" si="114"/>
        <v>0</v>
      </c>
      <c r="R512" s="136">
        <f t="shared" si="119"/>
        <v>908.31412639405221</v>
      </c>
      <c r="S512" s="136">
        <f t="shared" si="115"/>
        <v>908.31412639405221</v>
      </c>
      <c r="T512" s="135">
        <v>0</v>
      </c>
      <c r="U512" s="136"/>
      <c r="V512" s="136">
        <f t="shared" si="116"/>
        <v>908.31412639405221</v>
      </c>
      <c r="W512" s="16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</row>
    <row r="513" spans="2:44" s="132" customFormat="1" ht="70.150000000000006" customHeight="1">
      <c r="B513" s="135">
        <v>438</v>
      </c>
      <c r="C513" s="42" t="s">
        <v>1216</v>
      </c>
      <c r="D513" s="143" t="s">
        <v>1349</v>
      </c>
      <c r="E513" s="135">
        <v>0</v>
      </c>
      <c r="F513" s="99">
        <f>'नमुना नंबर आठ '!S444/1000*'नमुना नंबर आठ '!T444</f>
        <v>260.02416356877319</v>
      </c>
      <c r="G513" s="136">
        <f t="shared" si="118"/>
        <v>260.02416356877319</v>
      </c>
      <c r="H513" s="135">
        <v>0</v>
      </c>
      <c r="I513" s="42">
        <v>30</v>
      </c>
      <c r="J513" s="135">
        <f t="shared" si="111"/>
        <v>30</v>
      </c>
      <c r="K513" s="135">
        <v>0</v>
      </c>
      <c r="L513" s="42">
        <v>30</v>
      </c>
      <c r="M513" s="135">
        <f t="shared" si="112"/>
        <v>30</v>
      </c>
      <c r="N513" s="135">
        <v>0</v>
      </c>
      <c r="O513" s="42">
        <v>750</v>
      </c>
      <c r="P513" s="135">
        <f t="shared" si="113"/>
        <v>750</v>
      </c>
      <c r="Q513" s="135">
        <f t="shared" si="114"/>
        <v>0</v>
      </c>
      <c r="R513" s="136">
        <f t="shared" si="119"/>
        <v>1070.0241635687732</v>
      </c>
      <c r="S513" s="136">
        <f t="shared" si="115"/>
        <v>1070.0241635687732</v>
      </c>
      <c r="T513" s="135">
        <v>0</v>
      </c>
      <c r="U513" s="136"/>
      <c r="V513" s="136">
        <f t="shared" si="116"/>
        <v>1070.0241635687732</v>
      </c>
      <c r="W513" s="16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</row>
    <row r="514" spans="2:44" s="132" customFormat="1" ht="70.150000000000006" customHeight="1">
      <c r="B514" s="135">
        <v>439</v>
      </c>
      <c r="C514" s="33">
        <v>429</v>
      </c>
      <c r="D514" s="143" t="s">
        <v>691</v>
      </c>
      <c r="E514" s="135">
        <v>0</v>
      </c>
      <c r="F514" s="99">
        <f>'नमुना नंबर आठ '!S445/1000*'नमुना नंबर आठ '!T445</f>
        <v>308.60213754646838</v>
      </c>
      <c r="G514" s="136">
        <f t="shared" si="118"/>
        <v>308.60213754646838</v>
      </c>
      <c r="H514" s="135">
        <v>0</v>
      </c>
      <c r="I514" s="42">
        <v>30</v>
      </c>
      <c r="J514" s="135">
        <f t="shared" si="111"/>
        <v>30</v>
      </c>
      <c r="K514" s="135">
        <v>0</v>
      </c>
      <c r="L514" s="42">
        <v>30</v>
      </c>
      <c r="M514" s="135">
        <f t="shared" si="112"/>
        <v>30</v>
      </c>
      <c r="N514" s="135">
        <v>0</v>
      </c>
      <c r="O514" s="42">
        <v>200</v>
      </c>
      <c r="P514" s="135">
        <f t="shared" si="113"/>
        <v>200</v>
      </c>
      <c r="Q514" s="135">
        <f t="shared" si="114"/>
        <v>0</v>
      </c>
      <c r="R514" s="136">
        <f t="shared" si="119"/>
        <v>568.60213754646838</v>
      </c>
      <c r="S514" s="136">
        <f t="shared" si="115"/>
        <v>568.60213754646838</v>
      </c>
      <c r="T514" s="135">
        <v>0</v>
      </c>
      <c r="U514" s="136"/>
      <c r="V514" s="136">
        <f t="shared" si="116"/>
        <v>568.60213754646838</v>
      </c>
      <c r="W514" s="16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</row>
    <row r="515" spans="2:44" s="132" customFormat="1" ht="70.150000000000006" customHeight="1">
      <c r="B515" s="135">
        <v>440</v>
      </c>
      <c r="C515" s="57" t="s">
        <v>906</v>
      </c>
      <c r="D515" s="142" t="s">
        <v>911</v>
      </c>
      <c r="E515" s="135">
        <v>0</v>
      </c>
      <c r="F515" s="159">
        <f>'नमुना नंबर आठ '!S446/1000*'नमुना नंबर आठ '!T446</f>
        <v>93.282009758364325</v>
      </c>
      <c r="G515" s="136">
        <f t="shared" si="118"/>
        <v>93.282009758364325</v>
      </c>
      <c r="H515" s="135">
        <v>0</v>
      </c>
      <c r="I515" s="42">
        <v>40</v>
      </c>
      <c r="J515" s="135">
        <f t="shared" si="111"/>
        <v>40</v>
      </c>
      <c r="K515" s="135">
        <v>0</v>
      </c>
      <c r="L515" s="42">
        <v>40</v>
      </c>
      <c r="M515" s="135">
        <f t="shared" si="112"/>
        <v>40</v>
      </c>
      <c r="N515" s="135">
        <v>0</v>
      </c>
      <c r="O515" s="42">
        <v>200</v>
      </c>
      <c r="P515" s="135">
        <f t="shared" si="113"/>
        <v>200</v>
      </c>
      <c r="Q515" s="135">
        <f t="shared" si="114"/>
        <v>0</v>
      </c>
      <c r="R515" s="136">
        <f t="shared" si="119"/>
        <v>373.28200975836432</v>
      </c>
      <c r="S515" s="136">
        <f t="shared" si="115"/>
        <v>373.28200975836432</v>
      </c>
      <c r="T515" s="135">
        <v>0</v>
      </c>
      <c r="U515" s="136"/>
      <c r="V515" s="136">
        <f t="shared" si="116"/>
        <v>373.28200975836432</v>
      </c>
      <c r="W515" s="16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</row>
    <row r="516" spans="2:44" s="132" customFormat="1" ht="70.150000000000006" customHeight="1">
      <c r="B516" s="333" t="s">
        <v>1399</v>
      </c>
      <c r="C516" s="334"/>
      <c r="D516" s="335"/>
      <c r="E516" s="135">
        <f t="shared" ref="E516:T516" si="128">SUM(E510:E515)</f>
        <v>436</v>
      </c>
      <c r="F516" s="159">
        <f t="shared" si="128"/>
        <v>2553.113775557621</v>
      </c>
      <c r="G516" s="136">
        <f t="shared" si="128"/>
        <v>2989.113775557621</v>
      </c>
      <c r="H516" s="135">
        <f t="shared" si="128"/>
        <v>0</v>
      </c>
      <c r="I516" s="42">
        <f t="shared" si="128"/>
        <v>130</v>
      </c>
      <c r="J516" s="135">
        <f t="shared" si="128"/>
        <v>130</v>
      </c>
      <c r="K516" s="135">
        <f t="shared" si="128"/>
        <v>0</v>
      </c>
      <c r="L516" s="42">
        <f t="shared" si="128"/>
        <v>130</v>
      </c>
      <c r="M516" s="135">
        <f t="shared" si="128"/>
        <v>130</v>
      </c>
      <c r="N516" s="135">
        <f t="shared" si="128"/>
        <v>0</v>
      </c>
      <c r="O516" s="42">
        <f t="shared" si="128"/>
        <v>1150</v>
      </c>
      <c r="P516" s="135">
        <f t="shared" si="128"/>
        <v>1150</v>
      </c>
      <c r="Q516" s="135">
        <f t="shared" si="128"/>
        <v>436</v>
      </c>
      <c r="R516" s="136">
        <f t="shared" si="128"/>
        <v>3963.113775557621</v>
      </c>
      <c r="S516" s="136">
        <f t="shared" si="128"/>
        <v>4399.113775557621</v>
      </c>
      <c r="T516" s="135">
        <f t="shared" si="128"/>
        <v>21</v>
      </c>
      <c r="U516" s="136"/>
      <c r="V516" s="136">
        <f>SUM(V510:V515)</f>
        <v>4420.113775557621</v>
      </c>
      <c r="W516" s="16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</row>
    <row r="517" spans="2:44" s="132" customFormat="1" ht="70.150000000000006" customHeight="1">
      <c r="B517" s="135">
        <v>441</v>
      </c>
      <c r="C517" s="33">
        <v>212</v>
      </c>
      <c r="D517" s="143" t="s">
        <v>544</v>
      </c>
      <c r="E517" s="135">
        <v>0</v>
      </c>
      <c r="F517" s="99">
        <f>'नमुना नंबर आठ '!S447/1000*'नमुना नंबर आठ '!T447</f>
        <v>258.10360594795537</v>
      </c>
      <c r="G517" s="136">
        <f t="shared" si="118"/>
        <v>258.10360594795537</v>
      </c>
      <c r="H517" s="135">
        <v>0</v>
      </c>
      <c r="I517" s="42">
        <v>30</v>
      </c>
      <c r="J517" s="135">
        <f t="shared" si="111"/>
        <v>30</v>
      </c>
      <c r="K517" s="135">
        <v>0</v>
      </c>
      <c r="L517" s="42">
        <v>30</v>
      </c>
      <c r="M517" s="135">
        <f t="shared" si="112"/>
        <v>30</v>
      </c>
      <c r="N517" s="135">
        <v>0</v>
      </c>
      <c r="O517" s="42">
        <v>750</v>
      </c>
      <c r="P517" s="135">
        <f t="shared" si="113"/>
        <v>750</v>
      </c>
      <c r="Q517" s="135">
        <f t="shared" si="114"/>
        <v>0</v>
      </c>
      <c r="R517" s="136">
        <f t="shared" si="119"/>
        <v>1068.1036059479554</v>
      </c>
      <c r="S517" s="136">
        <f t="shared" si="115"/>
        <v>1068.1036059479554</v>
      </c>
      <c r="T517" s="135">
        <v>0</v>
      </c>
      <c r="U517" s="136"/>
      <c r="V517" s="136">
        <f t="shared" si="116"/>
        <v>1068.1036059479554</v>
      </c>
      <c r="W517" s="16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</row>
    <row r="518" spans="2:44" s="132" customFormat="1" ht="70.150000000000006" customHeight="1">
      <c r="B518" s="135">
        <v>442</v>
      </c>
      <c r="C518" s="33" t="s">
        <v>1112</v>
      </c>
      <c r="D518" s="143" t="s">
        <v>1185</v>
      </c>
      <c r="E518" s="135">
        <v>0</v>
      </c>
      <c r="F518" s="99">
        <f>'नमुना नंबर आठ '!S448/1000*'नमुना नंबर आठ '!T448</f>
        <v>354.93298327137546</v>
      </c>
      <c r="G518" s="136">
        <f t="shared" si="118"/>
        <v>354.93298327137546</v>
      </c>
      <c r="H518" s="135">
        <v>0</v>
      </c>
      <c r="I518" s="42">
        <v>30</v>
      </c>
      <c r="J518" s="135">
        <f t="shared" si="111"/>
        <v>30</v>
      </c>
      <c r="K518" s="135">
        <v>0</v>
      </c>
      <c r="L518" s="42">
        <v>30</v>
      </c>
      <c r="M518" s="135">
        <f t="shared" si="112"/>
        <v>30</v>
      </c>
      <c r="N518" s="135">
        <v>0</v>
      </c>
      <c r="O518" s="42">
        <v>750</v>
      </c>
      <c r="P518" s="135">
        <f t="shared" si="113"/>
        <v>750</v>
      </c>
      <c r="Q518" s="135">
        <f t="shared" si="114"/>
        <v>0</v>
      </c>
      <c r="R518" s="136">
        <f t="shared" si="119"/>
        <v>1164.9329832713754</v>
      </c>
      <c r="S518" s="136">
        <f t="shared" si="115"/>
        <v>1164.9329832713754</v>
      </c>
      <c r="T518" s="135">
        <v>0</v>
      </c>
      <c r="U518" s="136"/>
      <c r="V518" s="136">
        <f t="shared" si="116"/>
        <v>1164.9329832713754</v>
      </c>
      <c r="W518" s="16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</row>
    <row r="519" spans="2:44" s="132" customFormat="1" ht="70.150000000000006" customHeight="1">
      <c r="B519" s="135">
        <v>443</v>
      </c>
      <c r="C519" s="33">
        <v>322</v>
      </c>
      <c r="D519" s="143" t="s">
        <v>618</v>
      </c>
      <c r="E519" s="135">
        <v>0</v>
      </c>
      <c r="F519" s="99">
        <f>'नमुना नंबर आठ '!S449/1000*'नमुना नंबर आठ '!T449</f>
        <v>336.9913159851302</v>
      </c>
      <c r="G519" s="136">
        <f t="shared" si="118"/>
        <v>336.9913159851302</v>
      </c>
      <c r="H519" s="135">
        <v>0</v>
      </c>
      <c r="I519" s="42">
        <v>30</v>
      </c>
      <c r="J519" s="135">
        <f t="shared" si="111"/>
        <v>30</v>
      </c>
      <c r="K519" s="135">
        <v>0</v>
      </c>
      <c r="L519" s="42">
        <v>30</v>
      </c>
      <c r="M519" s="135">
        <f t="shared" si="112"/>
        <v>30</v>
      </c>
      <c r="N519" s="135">
        <v>0</v>
      </c>
      <c r="O519" s="42">
        <v>750</v>
      </c>
      <c r="P519" s="135">
        <f t="shared" si="113"/>
        <v>750</v>
      </c>
      <c r="Q519" s="135">
        <f t="shared" si="114"/>
        <v>0</v>
      </c>
      <c r="R519" s="136">
        <f t="shared" si="119"/>
        <v>1146.9913159851303</v>
      </c>
      <c r="S519" s="136">
        <f t="shared" si="115"/>
        <v>1146.9913159851303</v>
      </c>
      <c r="T519" s="135">
        <v>0</v>
      </c>
      <c r="U519" s="136"/>
      <c r="V519" s="136">
        <f t="shared" si="116"/>
        <v>1146.9913159851303</v>
      </c>
      <c r="W519" s="16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</row>
    <row r="520" spans="2:44" s="132" customFormat="1" ht="70.150000000000006" customHeight="1">
      <c r="B520" s="135">
        <v>444</v>
      </c>
      <c r="C520" s="33" t="s">
        <v>1167</v>
      </c>
      <c r="D520" s="143" t="s">
        <v>552</v>
      </c>
      <c r="E520" s="135">
        <v>0</v>
      </c>
      <c r="F520" s="99">
        <f>'नमुना नंबर आठ '!S450/1000*'नमुना नंबर आठ '!T450</f>
        <v>225.84065520446097</v>
      </c>
      <c r="G520" s="136">
        <f t="shared" si="118"/>
        <v>225.84065520446097</v>
      </c>
      <c r="H520" s="135">
        <v>0</v>
      </c>
      <c r="I520" s="42">
        <v>30</v>
      </c>
      <c r="J520" s="135">
        <f t="shared" si="111"/>
        <v>30</v>
      </c>
      <c r="K520" s="135">
        <v>0</v>
      </c>
      <c r="L520" s="42">
        <v>30</v>
      </c>
      <c r="M520" s="135">
        <f t="shared" si="112"/>
        <v>30</v>
      </c>
      <c r="N520" s="135">
        <v>0</v>
      </c>
      <c r="O520" s="42">
        <v>750</v>
      </c>
      <c r="P520" s="135">
        <f t="shared" si="113"/>
        <v>750</v>
      </c>
      <c r="Q520" s="135">
        <f t="shared" si="114"/>
        <v>0</v>
      </c>
      <c r="R520" s="136">
        <f t="shared" si="119"/>
        <v>1035.840655204461</v>
      </c>
      <c r="S520" s="136">
        <f t="shared" si="115"/>
        <v>1035.840655204461</v>
      </c>
      <c r="T520" s="135">
        <v>0</v>
      </c>
      <c r="U520" s="136"/>
      <c r="V520" s="136">
        <f t="shared" si="116"/>
        <v>1035.840655204461</v>
      </c>
      <c r="W520" s="16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</row>
    <row r="521" spans="2:44" s="132" customFormat="1" ht="70.150000000000006" customHeight="1">
      <c r="B521" s="135">
        <v>445</v>
      </c>
      <c r="C521" s="42" t="s">
        <v>931</v>
      </c>
      <c r="D521" s="143" t="s">
        <v>892</v>
      </c>
      <c r="E521" s="135">
        <v>0</v>
      </c>
      <c r="F521" s="99">
        <f>'नमुना नंबर आठ '!S451/1000*'नमुना नंबर आठ '!T451</f>
        <v>327.63044609665428</v>
      </c>
      <c r="G521" s="136">
        <f t="shared" si="118"/>
        <v>327.63044609665428</v>
      </c>
      <c r="H521" s="135">
        <v>0</v>
      </c>
      <c r="I521" s="42">
        <v>30</v>
      </c>
      <c r="J521" s="135">
        <f t="shared" si="111"/>
        <v>30</v>
      </c>
      <c r="K521" s="135">
        <v>0</v>
      </c>
      <c r="L521" s="42">
        <v>30</v>
      </c>
      <c r="M521" s="135">
        <f t="shared" si="112"/>
        <v>30</v>
      </c>
      <c r="N521" s="135">
        <v>0</v>
      </c>
      <c r="O521" s="42">
        <v>200</v>
      </c>
      <c r="P521" s="135">
        <f t="shared" si="113"/>
        <v>200</v>
      </c>
      <c r="Q521" s="135">
        <f t="shared" si="114"/>
        <v>0</v>
      </c>
      <c r="R521" s="136">
        <f t="shared" si="119"/>
        <v>587.63044609665428</v>
      </c>
      <c r="S521" s="136">
        <f t="shared" si="115"/>
        <v>587.63044609665428</v>
      </c>
      <c r="T521" s="135">
        <v>0</v>
      </c>
      <c r="U521" s="136"/>
      <c r="V521" s="136">
        <f t="shared" si="116"/>
        <v>587.63044609665428</v>
      </c>
      <c r="W521" s="16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</row>
    <row r="522" spans="2:44" s="132" customFormat="1" ht="70.150000000000006" customHeight="1">
      <c r="B522" s="135">
        <v>446</v>
      </c>
      <c r="C522" s="33">
        <v>292</v>
      </c>
      <c r="D522" s="143" t="s">
        <v>598</v>
      </c>
      <c r="E522" s="135">
        <v>842</v>
      </c>
      <c r="F522" s="99">
        <f>'नमुना नंबर आठ '!S452/1000*'नमुना नंबर आठ '!T452</f>
        <v>421.23914498141272</v>
      </c>
      <c r="G522" s="136">
        <f t="shared" si="118"/>
        <v>1263.2391449814127</v>
      </c>
      <c r="H522" s="135">
        <v>60</v>
      </c>
      <c r="I522" s="42">
        <v>30</v>
      </c>
      <c r="J522" s="135">
        <f t="shared" si="111"/>
        <v>90</v>
      </c>
      <c r="K522" s="135">
        <v>60</v>
      </c>
      <c r="L522" s="42">
        <v>30</v>
      </c>
      <c r="M522" s="135">
        <f t="shared" si="112"/>
        <v>90</v>
      </c>
      <c r="N522" s="135">
        <v>0</v>
      </c>
      <c r="O522" s="42">
        <v>0</v>
      </c>
      <c r="P522" s="135">
        <f t="shared" si="113"/>
        <v>0</v>
      </c>
      <c r="Q522" s="135">
        <f t="shared" si="114"/>
        <v>962</v>
      </c>
      <c r="R522" s="136">
        <f t="shared" si="119"/>
        <v>481.23914498141272</v>
      </c>
      <c r="S522" s="136">
        <f t="shared" si="115"/>
        <v>1443.2391449814127</v>
      </c>
      <c r="T522" s="135">
        <v>42</v>
      </c>
      <c r="U522" s="136"/>
      <c r="V522" s="136">
        <f t="shared" si="116"/>
        <v>1485.2391449814127</v>
      </c>
      <c r="W522" s="16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</row>
    <row r="523" spans="2:44" s="132" customFormat="1" ht="70.150000000000006" customHeight="1">
      <c r="B523" s="333" t="s">
        <v>1399</v>
      </c>
      <c r="C523" s="334"/>
      <c r="D523" s="335"/>
      <c r="E523" s="135">
        <f t="shared" ref="E523:T523" si="129">SUM(E517:E522)</f>
        <v>842</v>
      </c>
      <c r="F523" s="99">
        <f t="shared" si="129"/>
        <v>1924.738151486989</v>
      </c>
      <c r="G523" s="136">
        <f t="shared" si="129"/>
        <v>2766.738151486989</v>
      </c>
      <c r="H523" s="135">
        <f t="shared" si="129"/>
        <v>60</v>
      </c>
      <c r="I523" s="42">
        <f t="shared" si="129"/>
        <v>180</v>
      </c>
      <c r="J523" s="135">
        <f t="shared" si="129"/>
        <v>240</v>
      </c>
      <c r="K523" s="135">
        <f t="shared" si="129"/>
        <v>60</v>
      </c>
      <c r="L523" s="42">
        <f t="shared" si="129"/>
        <v>180</v>
      </c>
      <c r="M523" s="135">
        <f t="shared" si="129"/>
        <v>240</v>
      </c>
      <c r="N523" s="135">
        <f t="shared" si="129"/>
        <v>0</v>
      </c>
      <c r="O523" s="42">
        <f t="shared" si="129"/>
        <v>3200</v>
      </c>
      <c r="P523" s="135">
        <f t="shared" si="129"/>
        <v>3200</v>
      </c>
      <c r="Q523" s="135">
        <f t="shared" si="129"/>
        <v>962</v>
      </c>
      <c r="R523" s="136">
        <f t="shared" si="129"/>
        <v>5484.7381514869894</v>
      </c>
      <c r="S523" s="136">
        <f t="shared" si="129"/>
        <v>6446.7381514869885</v>
      </c>
      <c r="T523" s="135">
        <f t="shared" si="129"/>
        <v>42</v>
      </c>
      <c r="U523" s="136"/>
      <c r="V523" s="136">
        <f>SUM(V517:V522)</f>
        <v>6488.7381514869885</v>
      </c>
      <c r="W523" s="16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</row>
    <row r="524" spans="2:44" s="132" customFormat="1" ht="70.150000000000006" customHeight="1">
      <c r="B524" s="135">
        <v>447</v>
      </c>
      <c r="C524" s="33" t="s">
        <v>51</v>
      </c>
      <c r="D524" s="143" t="s">
        <v>527</v>
      </c>
      <c r="E524" s="135">
        <v>0</v>
      </c>
      <c r="F524" s="99">
        <f>'नमुना नंबर आठ '!S453/1000*'नमुना नंबर आठ '!T453</f>
        <v>202.69549488847582</v>
      </c>
      <c r="G524" s="136">
        <f t="shared" si="118"/>
        <v>202.69549488847582</v>
      </c>
      <c r="H524" s="135">
        <v>0</v>
      </c>
      <c r="I524" s="42">
        <v>20</v>
      </c>
      <c r="J524" s="135">
        <f t="shared" si="111"/>
        <v>20</v>
      </c>
      <c r="K524" s="135">
        <v>0</v>
      </c>
      <c r="L524" s="42">
        <v>20</v>
      </c>
      <c r="M524" s="135">
        <f t="shared" si="112"/>
        <v>20</v>
      </c>
      <c r="N524" s="135">
        <v>0</v>
      </c>
      <c r="O524" s="42">
        <v>0</v>
      </c>
      <c r="P524" s="135">
        <f t="shared" si="113"/>
        <v>0</v>
      </c>
      <c r="Q524" s="135">
        <f t="shared" si="114"/>
        <v>0</v>
      </c>
      <c r="R524" s="136">
        <f t="shared" si="119"/>
        <v>242.69549488847582</v>
      </c>
      <c r="S524" s="136">
        <f t="shared" si="115"/>
        <v>242.69549488847582</v>
      </c>
      <c r="T524" s="135">
        <v>0</v>
      </c>
      <c r="U524" s="136"/>
      <c r="V524" s="136">
        <f t="shared" si="116"/>
        <v>242.69549488847582</v>
      </c>
      <c r="W524" s="16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</row>
    <row r="525" spans="2:44" s="132" customFormat="1" ht="70.150000000000006" customHeight="1">
      <c r="B525" s="135">
        <v>448</v>
      </c>
      <c r="C525" s="33">
        <v>346</v>
      </c>
      <c r="D525" s="143" t="s">
        <v>635</v>
      </c>
      <c r="E525" s="135">
        <v>445</v>
      </c>
      <c r="F525" s="99">
        <f>'नमुना नंबर आठ '!S454/1000*'नमुना नंबर आठ '!T454</f>
        <v>444.64131970260229</v>
      </c>
      <c r="G525" s="136">
        <f t="shared" si="118"/>
        <v>889.64131970260223</v>
      </c>
      <c r="H525" s="135">
        <v>30</v>
      </c>
      <c r="I525" s="42">
        <v>30</v>
      </c>
      <c r="J525" s="135">
        <f t="shared" si="111"/>
        <v>60</v>
      </c>
      <c r="K525" s="135">
        <v>30</v>
      </c>
      <c r="L525" s="42">
        <v>30</v>
      </c>
      <c r="M525" s="135">
        <f t="shared" si="112"/>
        <v>60</v>
      </c>
      <c r="N525" s="135">
        <v>750</v>
      </c>
      <c r="O525" s="42">
        <v>750</v>
      </c>
      <c r="P525" s="135">
        <f t="shared" si="113"/>
        <v>1500</v>
      </c>
      <c r="Q525" s="135">
        <f t="shared" si="114"/>
        <v>1255</v>
      </c>
      <c r="R525" s="136">
        <f t="shared" si="119"/>
        <v>1254.6413197026022</v>
      </c>
      <c r="S525" s="136">
        <f t="shared" si="115"/>
        <v>2509.6413197026022</v>
      </c>
      <c r="T525" s="135">
        <v>22</v>
      </c>
      <c r="U525" s="136"/>
      <c r="V525" s="136">
        <f t="shared" si="116"/>
        <v>2531.6413197026022</v>
      </c>
      <c r="W525" s="16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</row>
    <row r="526" spans="2:44" s="132" customFormat="1" ht="70.150000000000006" customHeight="1">
      <c r="B526" s="135">
        <v>449</v>
      </c>
      <c r="C526" s="33">
        <v>289</v>
      </c>
      <c r="D526" s="143" t="s">
        <v>597</v>
      </c>
      <c r="E526" s="135">
        <v>0</v>
      </c>
      <c r="F526" s="99">
        <f>'नमुना नंबर आठ '!S455/1000*'नमुना नंबर आठ '!T455</f>
        <v>780.07249070631985</v>
      </c>
      <c r="G526" s="136">
        <f t="shared" si="118"/>
        <v>780.07249070631985</v>
      </c>
      <c r="H526" s="135">
        <v>0</v>
      </c>
      <c r="I526" s="42">
        <v>0</v>
      </c>
      <c r="J526" s="135">
        <f t="shared" si="111"/>
        <v>0</v>
      </c>
      <c r="K526" s="135">
        <v>0</v>
      </c>
      <c r="L526" s="42">
        <v>0</v>
      </c>
      <c r="M526" s="135">
        <f t="shared" si="112"/>
        <v>0</v>
      </c>
      <c r="N526" s="135">
        <v>0</v>
      </c>
      <c r="O526" s="42">
        <v>0</v>
      </c>
      <c r="P526" s="135">
        <f t="shared" si="113"/>
        <v>0</v>
      </c>
      <c r="Q526" s="135">
        <f t="shared" si="114"/>
        <v>0</v>
      </c>
      <c r="R526" s="136">
        <f t="shared" si="119"/>
        <v>780.07249070631985</v>
      </c>
      <c r="S526" s="136">
        <f t="shared" si="115"/>
        <v>780.07249070631985</v>
      </c>
      <c r="T526" s="135">
        <v>0</v>
      </c>
      <c r="U526" s="136"/>
      <c r="V526" s="136">
        <f t="shared" si="116"/>
        <v>780.07249070631985</v>
      </c>
      <c r="W526" s="16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</row>
    <row r="527" spans="2:44" s="132" customFormat="1" ht="70.150000000000006" customHeight="1">
      <c r="B527" s="135">
        <v>450</v>
      </c>
      <c r="C527" s="42" t="s">
        <v>38</v>
      </c>
      <c r="D527" s="143" t="s">
        <v>1255</v>
      </c>
      <c r="E527" s="135">
        <v>0</v>
      </c>
      <c r="F527" s="99">
        <f>'नमुना नंबर आठ '!S456/1000*'नमुना नंबर आठ '!T456</f>
        <v>1302.331023234201</v>
      </c>
      <c r="G527" s="136">
        <f t="shared" si="118"/>
        <v>1302.331023234201</v>
      </c>
      <c r="H527" s="135">
        <v>0</v>
      </c>
      <c r="I527" s="42">
        <v>40</v>
      </c>
      <c r="J527" s="135">
        <f t="shared" ref="J527:J601" si="130">I527+H527</f>
        <v>40</v>
      </c>
      <c r="K527" s="135">
        <v>0</v>
      </c>
      <c r="L527" s="42">
        <v>40</v>
      </c>
      <c r="M527" s="135">
        <f t="shared" ref="M527:M601" si="131">L527+K527</f>
        <v>40</v>
      </c>
      <c r="N527" s="135">
        <v>0</v>
      </c>
      <c r="O527" s="42">
        <v>750</v>
      </c>
      <c r="P527" s="135">
        <f t="shared" ref="P527:P601" si="132">O527+N527</f>
        <v>750</v>
      </c>
      <c r="Q527" s="135">
        <f t="shared" ref="Q527:Q601" si="133">N527+K527+H527+E527</f>
        <v>0</v>
      </c>
      <c r="R527" s="136">
        <f t="shared" si="119"/>
        <v>2132.331023234201</v>
      </c>
      <c r="S527" s="136">
        <f t="shared" ref="S527:S601" si="134">G527+J527+M527+P527</f>
        <v>2132.331023234201</v>
      </c>
      <c r="T527" s="135">
        <v>0</v>
      </c>
      <c r="U527" s="136"/>
      <c r="V527" s="136">
        <f t="shared" ref="V527:V601" si="135">G527+J527+M527+P527+T527</f>
        <v>2132.331023234201</v>
      </c>
      <c r="W527" s="16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</row>
    <row r="528" spans="2:44" s="132" customFormat="1" ht="70.150000000000006" customHeight="1">
      <c r="B528" s="135">
        <v>451</v>
      </c>
      <c r="C528" s="33">
        <v>65</v>
      </c>
      <c r="D528" s="143" t="s">
        <v>425</v>
      </c>
      <c r="E528" s="135">
        <v>34</v>
      </c>
      <c r="F528" s="99">
        <f>'नमुना नंबर आठ '!S457/1000*'नमुना नंबर आठ '!T457</f>
        <v>34.349442379182157</v>
      </c>
      <c r="G528" s="136">
        <f t="shared" ref="G528:G602" si="136">F528+E528</f>
        <v>68.349442379182165</v>
      </c>
      <c r="H528" s="135">
        <v>0</v>
      </c>
      <c r="I528" s="42">
        <v>0</v>
      </c>
      <c r="J528" s="135">
        <f t="shared" si="130"/>
        <v>0</v>
      </c>
      <c r="K528" s="135">
        <v>0</v>
      </c>
      <c r="L528" s="42">
        <v>0</v>
      </c>
      <c r="M528" s="135">
        <f t="shared" si="131"/>
        <v>0</v>
      </c>
      <c r="N528" s="135">
        <v>0</v>
      </c>
      <c r="O528" s="42">
        <v>0</v>
      </c>
      <c r="P528" s="135">
        <f t="shared" si="132"/>
        <v>0</v>
      </c>
      <c r="Q528" s="135">
        <f t="shared" si="133"/>
        <v>34</v>
      </c>
      <c r="R528" s="136">
        <f t="shared" ref="R528:R602" si="137">F528+I528+L528+O528</f>
        <v>34.349442379182157</v>
      </c>
      <c r="S528" s="136">
        <f t="shared" si="134"/>
        <v>68.349442379182165</v>
      </c>
      <c r="T528" s="135">
        <v>0</v>
      </c>
      <c r="U528" s="136"/>
      <c r="V528" s="136">
        <f t="shared" si="135"/>
        <v>68.349442379182165</v>
      </c>
      <c r="W528" s="16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</row>
    <row r="529" spans="2:44" s="132" customFormat="1" ht="70.150000000000006" customHeight="1">
      <c r="B529" s="135">
        <v>452</v>
      </c>
      <c r="C529" s="33">
        <v>492</v>
      </c>
      <c r="D529" s="143" t="s">
        <v>736</v>
      </c>
      <c r="E529" s="135">
        <v>0</v>
      </c>
      <c r="F529" s="99">
        <f>'नमुना नंबर आठ '!S458/1000*'नमुना नंबर आठ '!T458</f>
        <v>252.49265799256511</v>
      </c>
      <c r="G529" s="136">
        <f t="shared" si="136"/>
        <v>252.49265799256511</v>
      </c>
      <c r="H529" s="135">
        <v>0</v>
      </c>
      <c r="I529" s="42">
        <v>30</v>
      </c>
      <c r="J529" s="135">
        <f t="shared" si="130"/>
        <v>30</v>
      </c>
      <c r="K529" s="135">
        <v>0</v>
      </c>
      <c r="L529" s="42">
        <v>30</v>
      </c>
      <c r="M529" s="135">
        <f t="shared" si="131"/>
        <v>30</v>
      </c>
      <c r="N529" s="135">
        <v>0</v>
      </c>
      <c r="O529" s="42">
        <v>750</v>
      </c>
      <c r="P529" s="135">
        <f t="shared" si="132"/>
        <v>750</v>
      </c>
      <c r="Q529" s="135">
        <f t="shared" si="133"/>
        <v>0</v>
      </c>
      <c r="R529" s="136">
        <f t="shared" si="137"/>
        <v>1062.492657992565</v>
      </c>
      <c r="S529" s="136">
        <f t="shared" si="134"/>
        <v>1062.492657992565</v>
      </c>
      <c r="T529" s="135">
        <v>0</v>
      </c>
      <c r="U529" s="136"/>
      <c r="V529" s="136">
        <f t="shared" si="135"/>
        <v>1062.492657992565</v>
      </c>
      <c r="W529" s="16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</row>
    <row r="530" spans="2:44" s="132" customFormat="1" ht="70.150000000000006" customHeight="1">
      <c r="B530" s="333" t="s">
        <v>1399</v>
      </c>
      <c r="C530" s="334"/>
      <c r="D530" s="335"/>
      <c r="E530" s="135">
        <f t="shared" ref="E530:T530" si="138">SUM(E524:E529)</f>
        <v>479</v>
      </c>
      <c r="F530" s="99">
        <f t="shared" si="138"/>
        <v>3016.5824289033462</v>
      </c>
      <c r="G530" s="136">
        <f t="shared" si="138"/>
        <v>3495.5824289033462</v>
      </c>
      <c r="H530" s="135">
        <f t="shared" si="138"/>
        <v>30</v>
      </c>
      <c r="I530" s="42">
        <f t="shared" si="138"/>
        <v>120</v>
      </c>
      <c r="J530" s="135">
        <f t="shared" si="138"/>
        <v>150</v>
      </c>
      <c r="K530" s="135">
        <f t="shared" si="138"/>
        <v>30</v>
      </c>
      <c r="L530" s="42">
        <f t="shared" si="138"/>
        <v>120</v>
      </c>
      <c r="M530" s="135">
        <f t="shared" si="138"/>
        <v>150</v>
      </c>
      <c r="N530" s="135">
        <f t="shared" si="138"/>
        <v>750</v>
      </c>
      <c r="O530" s="42">
        <f t="shared" si="138"/>
        <v>2250</v>
      </c>
      <c r="P530" s="135">
        <f t="shared" si="138"/>
        <v>3000</v>
      </c>
      <c r="Q530" s="135">
        <f t="shared" si="138"/>
        <v>1289</v>
      </c>
      <c r="R530" s="136">
        <f t="shared" si="138"/>
        <v>5506.5824289033462</v>
      </c>
      <c r="S530" s="136">
        <f t="shared" si="138"/>
        <v>6795.5824289033462</v>
      </c>
      <c r="T530" s="135">
        <f t="shared" si="138"/>
        <v>22</v>
      </c>
      <c r="U530" s="136"/>
      <c r="V530" s="136">
        <f>SUM(V524:V529)</f>
        <v>6817.5824289033462</v>
      </c>
      <c r="W530" s="16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</row>
    <row r="531" spans="2:44" s="132" customFormat="1" ht="70.150000000000006" customHeight="1">
      <c r="B531" s="135">
        <v>453</v>
      </c>
      <c r="C531" s="33">
        <v>428</v>
      </c>
      <c r="D531" s="143" t="s">
        <v>690</v>
      </c>
      <c r="E531" s="135">
        <v>0</v>
      </c>
      <c r="F531" s="99">
        <f>'नमुना नंबर आठ '!S459/1000*'नमुना नंबर आठ '!T459</f>
        <v>308.60213754646838</v>
      </c>
      <c r="G531" s="136">
        <f t="shared" si="136"/>
        <v>308.60213754646838</v>
      </c>
      <c r="H531" s="135">
        <v>0</v>
      </c>
      <c r="I531" s="42">
        <v>30</v>
      </c>
      <c r="J531" s="135">
        <f t="shared" si="130"/>
        <v>30</v>
      </c>
      <c r="K531" s="135">
        <v>0</v>
      </c>
      <c r="L531" s="42">
        <v>30</v>
      </c>
      <c r="M531" s="135">
        <f t="shared" si="131"/>
        <v>30</v>
      </c>
      <c r="N531" s="135">
        <v>0</v>
      </c>
      <c r="O531" s="42">
        <v>200</v>
      </c>
      <c r="P531" s="135">
        <f t="shared" si="132"/>
        <v>200</v>
      </c>
      <c r="Q531" s="135">
        <f t="shared" si="133"/>
        <v>0</v>
      </c>
      <c r="R531" s="136">
        <f t="shared" si="137"/>
        <v>568.60213754646838</v>
      </c>
      <c r="S531" s="136">
        <f t="shared" si="134"/>
        <v>568.60213754646838</v>
      </c>
      <c r="T531" s="135">
        <v>0</v>
      </c>
      <c r="U531" s="136"/>
      <c r="V531" s="136">
        <f t="shared" si="135"/>
        <v>568.60213754646838</v>
      </c>
      <c r="W531" s="16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</row>
    <row r="532" spans="2:44" s="132" customFormat="1" ht="70.150000000000006" customHeight="1">
      <c r="B532" s="135">
        <v>454</v>
      </c>
      <c r="C532" s="33">
        <v>399</v>
      </c>
      <c r="D532" s="143" t="s">
        <v>673</v>
      </c>
      <c r="E532" s="135">
        <v>0</v>
      </c>
      <c r="F532" s="99">
        <f>'नमुना नंबर आठ '!S460/1000*'नमुना नंबर आठ '!T460</f>
        <v>371.83455390334569</v>
      </c>
      <c r="G532" s="136">
        <f t="shared" si="136"/>
        <v>371.83455390334569</v>
      </c>
      <c r="H532" s="135">
        <v>0</v>
      </c>
      <c r="I532" s="42">
        <v>20</v>
      </c>
      <c r="J532" s="135">
        <f t="shared" si="130"/>
        <v>20</v>
      </c>
      <c r="K532" s="135">
        <v>0</v>
      </c>
      <c r="L532" s="42">
        <v>20</v>
      </c>
      <c r="M532" s="135">
        <f t="shared" si="131"/>
        <v>20</v>
      </c>
      <c r="N532" s="135">
        <v>0</v>
      </c>
      <c r="O532" s="42">
        <v>200</v>
      </c>
      <c r="P532" s="135">
        <f t="shared" si="132"/>
        <v>200</v>
      </c>
      <c r="Q532" s="135">
        <f t="shared" si="133"/>
        <v>0</v>
      </c>
      <c r="R532" s="136">
        <f t="shared" si="137"/>
        <v>611.83455390334575</v>
      </c>
      <c r="S532" s="136">
        <f t="shared" si="134"/>
        <v>611.83455390334575</v>
      </c>
      <c r="T532" s="135">
        <v>0</v>
      </c>
      <c r="U532" s="136"/>
      <c r="V532" s="136">
        <f t="shared" si="135"/>
        <v>611.83455390334575</v>
      </c>
      <c r="W532" s="16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</row>
    <row r="533" spans="2:44" s="132" customFormat="1" ht="70.150000000000006" customHeight="1">
      <c r="B533" s="135">
        <v>455</v>
      </c>
      <c r="C533" s="33">
        <v>483</v>
      </c>
      <c r="D533" s="143" t="s">
        <v>729</v>
      </c>
      <c r="E533" s="135">
        <v>309</v>
      </c>
      <c r="F533" s="99">
        <f>'नमुना नंबर आठ '!S461/1000*'नमुना नंबर आठ '!T461</f>
        <v>309.30350604089216</v>
      </c>
      <c r="G533" s="136">
        <f t="shared" si="136"/>
        <v>618.30350604089222</v>
      </c>
      <c r="H533" s="135">
        <v>30</v>
      </c>
      <c r="I533" s="42">
        <v>30</v>
      </c>
      <c r="J533" s="135">
        <f t="shared" si="130"/>
        <v>60</v>
      </c>
      <c r="K533" s="135">
        <v>30</v>
      </c>
      <c r="L533" s="42">
        <v>30</v>
      </c>
      <c r="M533" s="135">
        <f t="shared" si="131"/>
        <v>60</v>
      </c>
      <c r="N533" s="135">
        <v>200</v>
      </c>
      <c r="O533" s="42">
        <v>200</v>
      </c>
      <c r="P533" s="135">
        <f t="shared" si="132"/>
        <v>400</v>
      </c>
      <c r="Q533" s="135">
        <f t="shared" si="133"/>
        <v>569</v>
      </c>
      <c r="R533" s="136">
        <f t="shared" si="137"/>
        <v>569.30350604089222</v>
      </c>
      <c r="S533" s="136">
        <f t="shared" si="134"/>
        <v>1138.3035060408922</v>
      </c>
      <c r="T533" s="135">
        <v>15</v>
      </c>
      <c r="U533" s="136"/>
      <c r="V533" s="136">
        <f t="shared" si="135"/>
        <v>1153.3035060408922</v>
      </c>
      <c r="W533" s="16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</row>
    <row r="534" spans="2:44" s="132" customFormat="1" ht="70.150000000000006" customHeight="1">
      <c r="B534" s="135">
        <v>456</v>
      </c>
      <c r="C534" s="33" t="s">
        <v>1045</v>
      </c>
      <c r="D534" s="143" t="s">
        <v>1268</v>
      </c>
      <c r="E534" s="135">
        <v>0</v>
      </c>
      <c r="F534" s="99">
        <f>'नमुना नंबर आठ '!S462/1000*'नमुना नंबर आठ '!T462</f>
        <v>235.65981412639405</v>
      </c>
      <c r="G534" s="136">
        <f t="shared" si="136"/>
        <v>235.65981412639405</v>
      </c>
      <c r="H534" s="135">
        <v>0</v>
      </c>
      <c r="I534" s="42">
        <v>20</v>
      </c>
      <c r="J534" s="135">
        <f t="shared" si="130"/>
        <v>20</v>
      </c>
      <c r="K534" s="135">
        <v>0</v>
      </c>
      <c r="L534" s="42">
        <v>20</v>
      </c>
      <c r="M534" s="135">
        <f t="shared" si="131"/>
        <v>20</v>
      </c>
      <c r="N534" s="135">
        <v>0</v>
      </c>
      <c r="O534" s="42">
        <v>750</v>
      </c>
      <c r="P534" s="135">
        <f t="shared" si="132"/>
        <v>750</v>
      </c>
      <c r="Q534" s="135">
        <f t="shared" si="133"/>
        <v>0</v>
      </c>
      <c r="R534" s="136">
        <f t="shared" si="137"/>
        <v>1025.6598141263939</v>
      </c>
      <c r="S534" s="136">
        <f t="shared" si="134"/>
        <v>1025.6598141263939</v>
      </c>
      <c r="T534" s="135">
        <v>0</v>
      </c>
      <c r="U534" s="136"/>
      <c r="V534" s="136">
        <f t="shared" si="135"/>
        <v>1025.6598141263939</v>
      </c>
      <c r="W534" s="16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</row>
    <row r="535" spans="2:44" s="132" customFormat="1" ht="70.150000000000006" customHeight="1">
      <c r="B535" s="135">
        <v>457</v>
      </c>
      <c r="C535" s="42" t="s">
        <v>41</v>
      </c>
      <c r="D535" s="143" t="s">
        <v>505</v>
      </c>
      <c r="E535" s="135">
        <v>0</v>
      </c>
      <c r="F535" s="99">
        <f>'नमुना नंबर आठ '!S463/1000*'नमुना नंबर आठ '!T463</f>
        <v>305.07334990706318</v>
      </c>
      <c r="G535" s="136">
        <f t="shared" si="136"/>
        <v>305.07334990706318</v>
      </c>
      <c r="H535" s="135">
        <v>0</v>
      </c>
      <c r="I535" s="42">
        <v>20</v>
      </c>
      <c r="J535" s="135">
        <f t="shared" si="130"/>
        <v>20</v>
      </c>
      <c r="K535" s="135">
        <v>0</v>
      </c>
      <c r="L535" s="42">
        <v>20</v>
      </c>
      <c r="M535" s="135">
        <f t="shared" si="131"/>
        <v>20</v>
      </c>
      <c r="N535" s="135">
        <v>0</v>
      </c>
      <c r="O535" s="42">
        <v>750</v>
      </c>
      <c r="P535" s="135">
        <f t="shared" si="132"/>
        <v>750</v>
      </c>
      <c r="Q535" s="135">
        <f t="shared" si="133"/>
        <v>0</v>
      </c>
      <c r="R535" s="136">
        <f t="shared" si="137"/>
        <v>1095.0733499070632</v>
      </c>
      <c r="S535" s="136">
        <f t="shared" si="134"/>
        <v>1095.0733499070632</v>
      </c>
      <c r="T535" s="135">
        <v>0</v>
      </c>
      <c r="U535" s="136"/>
      <c r="V535" s="136">
        <f t="shared" si="135"/>
        <v>1095.0733499070632</v>
      </c>
      <c r="W535" s="16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</row>
    <row r="536" spans="2:44" s="132" customFormat="1" ht="70.150000000000006" customHeight="1">
      <c r="B536" s="135">
        <v>458</v>
      </c>
      <c r="C536" s="33">
        <v>448</v>
      </c>
      <c r="D536" s="143" t="s">
        <v>706</v>
      </c>
      <c r="E536" s="135">
        <v>1332</v>
      </c>
      <c r="F536" s="99">
        <f>'नमुना नंबर आठ '!S464/1000*'नमुना नंबर आठ '!T464</f>
        <v>245.72283457249065</v>
      </c>
      <c r="G536" s="136">
        <f t="shared" si="136"/>
        <v>1577.7228345724907</v>
      </c>
      <c r="H536" s="135">
        <v>140</v>
      </c>
      <c r="I536" s="42">
        <v>20</v>
      </c>
      <c r="J536" s="135">
        <f t="shared" si="130"/>
        <v>160</v>
      </c>
      <c r="K536" s="135">
        <v>140</v>
      </c>
      <c r="L536" s="42">
        <v>20</v>
      </c>
      <c r="M536" s="135">
        <f t="shared" si="131"/>
        <v>160</v>
      </c>
      <c r="N536" s="135">
        <v>0</v>
      </c>
      <c r="O536" s="42">
        <v>0</v>
      </c>
      <c r="P536" s="135">
        <f t="shared" si="132"/>
        <v>0</v>
      </c>
      <c r="Q536" s="135">
        <f t="shared" si="133"/>
        <v>1612</v>
      </c>
      <c r="R536" s="136">
        <f t="shared" si="137"/>
        <v>285.72283457249068</v>
      </c>
      <c r="S536" s="136">
        <f t="shared" si="134"/>
        <v>1897.7228345724907</v>
      </c>
      <c r="T536" s="135">
        <v>67</v>
      </c>
      <c r="U536" s="136"/>
      <c r="V536" s="136">
        <f t="shared" si="135"/>
        <v>1964.7228345724907</v>
      </c>
      <c r="W536" s="16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</row>
    <row r="537" spans="2:44" s="132" customFormat="1" ht="70.150000000000006" customHeight="1">
      <c r="B537" s="333" t="s">
        <v>1399</v>
      </c>
      <c r="C537" s="334"/>
      <c r="D537" s="335"/>
      <c r="E537" s="135">
        <f t="shared" ref="E537:T537" si="139">SUM(E531:E536)</f>
        <v>1641</v>
      </c>
      <c r="F537" s="99">
        <f t="shared" si="139"/>
        <v>1776.1961960966544</v>
      </c>
      <c r="G537" s="136">
        <f t="shared" si="139"/>
        <v>3417.1961960966546</v>
      </c>
      <c r="H537" s="135">
        <f t="shared" si="139"/>
        <v>170</v>
      </c>
      <c r="I537" s="42">
        <f t="shared" si="139"/>
        <v>140</v>
      </c>
      <c r="J537" s="135">
        <f t="shared" si="139"/>
        <v>310</v>
      </c>
      <c r="K537" s="135">
        <f t="shared" si="139"/>
        <v>170</v>
      </c>
      <c r="L537" s="42">
        <f t="shared" si="139"/>
        <v>140</v>
      </c>
      <c r="M537" s="135">
        <f t="shared" si="139"/>
        <v>310</v>
      </c>
      <c r="N537" s="135">
        <f t="shared" si="139"/>
        <v>200</v>
      </c>
      <c r="O537" s="42">
        <f t="shared" si="139"/>
        <v>2100</v>
      </c>
      <c r="P537" s="135">
        <f t="shared" si="139"/>
        <v>2300</v>
      </c>
      <c r="Q537" s="135">
        <f t="shared" si="139"/>
        <v>2181</v>
      </c>
      <c r="R537" s="136">
        <f t="shared" si="139"/>
        <v>4156.1961960966537</v>
      </c>
      <c r="S537" s="136">
        <f t="shared" si="139"/>
        <v>6337.1961960966537</v>
      </c>
      <c r="T537" s="135">
        <f t="shared" si="139"/>
        <v>82</v>
      </c>
      <c r="U537" s="136"/>
      <c r="V537" s="136">
        <f>SUM(V531:V536)</f>
        <v>6419.1961960966537</v>
      </c>
      <c r="W537" s="16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</row>
    <row r="538" spans="2:44" s="132" customFormat="1" ht="70.150000000000006" customHeight="1">
      <c r="B538" s="135">
        <v>459</v>
      </c>
      <c r="C538" s="33" t="s">
        <v>31</v>
      </c>
      <c r="D538" s="143" t="s">
        <v>32</v>
      </c>
      <c r="E538" s="135">
        <v>0</v>
      </c>
      <c r="F538" s="99">
        <f>'नमुना नंबर आठ '!S465/1000*'नमुना नंबर आठ '!T465</f>
        <v>405.63769516728627</v>
      </c>
      <c r="G538" s="136">
        <f t="shared" si="136"/>
        <v>405.63769516728627</v>
      </c>
      <c r="H538" s="135">
        <v>0</v>
      </c>
      <c r="I538" s="42">
        <v>30</v>
      </c>
      <c r="J538" s="135">
        <f t="shared" si="130"/>
        <v>30</v>
      </c>
      <c r="K538" s="135">
        <v>0</v>
      </c>
      <c r="L538" s="42">
        <v>30</v>
      </c>
      <c r="M538" s="135">
        <f t="shared" si="131"/>
        <v>30</v>
      </c>
      <c r="N538" s="135">
        <v>0</v>
      </c>
      <c r="O538" s="42">
        <v>750</v>
      </c>
      <c r="P538" s="135">
        <f t="shared" si="132"/>
        <v>750</v>
      </c>
      <c r="Q538" s="135">
        <f t="shared" si="133"/>
        <v>0</v>
      </c>
      <c r="R538" s="136">
        <f t="shared" si="137"/>
        <v>1215.6376951672862</v>
      </c>
      <c r="S538" s="136">
        <f t="shared" si="134"/>
        <v>1215.6376951672862</v>
      </c>
      <c r="T538" s="135">
        <v>0</v>
      </c>
      <c r="U538" s="136"/>
      <c r="V538" s="136">
        <f t="shared" si="135"/>
        <v>1215.6376951672862</v>
      </c>
      <c r="W538" s="16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</row>
    <row r="539" spans="2:44" s="132" customFormat="1" ht="70.150000000000006" customHeight="1">
      <c r="B539" s="135">
        <v>460</v>
      </c>
      <c r="C539" s="33">
        <v>174</v>
      </c>
      <c r="D539" s="143" t="s">
        <v>521</v>
      </c>
      <c r="E539" s="135">
        <v>0</v>
      </c>
      <c r="F539" s="99">
        <f>'नमुना नंबर आठ '!S466/1000*'नमुना नंबर आठ '!T466</f>
        <v>412.40467472118962</v>
      </c>
      <c r="G539" s="136">
        <f t="shared" si="136"/>
        <v>412.40467472118962</v>
      </c>
      <c r="H539" s="135">
        <v>0</v>
      </c>
      <c r="I539" s="42">
        <v>30</v>
      </c>
      <c r="J539" s="135">
        <f t="shared" si="130"/>
        <v>30</v>
      </c>
      <c r="K539" s="135">
        <v>0</v>
      </c>
      <c r="L539" s="42">
        <v>30</v>
      </c>
      <c r="M539" s="135">
        <f t="shared" si="131"/>
        <v>30</v>
      </c>
      <c r="N539" s="135">
        <v>0</v>
      </c>
      <c r="O539" s="42">
        <v>750</v>
      </c>
      <c r="P539" s="135">
        <f t="shared" si="132"/>
        <v>750</v>
      </c>
      <c r="Q539" s="135">
        <f t="shared" si="133"/>
        <v>0</v>
      </c>
      <c r="R539" s="136">
        <f t="shared" si="137"/>
        <v>1222.4046747211896</v>
      </c>
      <c r="S539" s="136">
        <f t="shared" si="134"/>
        <v>1222.4046747211896</v>
      </c>
      <c r="T539" s="135">
        <v>0</v>
      </c>
      <c r="U539" s="136"/>
      <c r="V539" s="136">
        <f t="shared" si="135"/>
        <v>1222.4046747211896</v>
      </c>
      <c r="W539" s="16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</row>
    <row r="540" spans="2:44" s="132" customFormat="1" ht="70.150000000000006" customHeight="1">
      <c r="B540" s="135">
        <v>461</v>
      </c>
      <c r="C540" s="33">
        <v>560</v>
      </c>
      <c r="D540" s="143" t="s">
        <v>847</v>
      </c>
      <c r="E540" s="135">
        <v>0</v>
      </c>
      <c r="F540" s="99">
        <f>'नमुना नंबर आठ '!S467/1000*'नमुना नंबर आठ '!T467</f>
        <v>494.04591078066909</v>
      </c>
      <c r="G540" s="136">
        <f t="shared" si="136"/>
        <v>494.04591078066909</v>
      </c>
      <c r="H540" s="135">
        <v>0</v>
      </c>
      <c r="I540" s="42">
        <v>30</v>
      </c>
      <c r="J540" s="135">
        <f t="shared" si="130"/>
        <v>30</v>
      </c>
      <c r="K540" s="135">
        <v>0</v>
      </c>
      <c r="L540" s="42">
        <v>30</v>
      </c>
      <c r="M540" s="135">
        <f t="shared" si="131"/>
        <v>30</v>
      </c>
      <c r="N540" s="135">
        <v>0</v>
      </c>
      <c r="O540" s="42">
        <v>200</v>
      </c>
      <c r="P540" s="135">
        <f t="shared" si="132"/>
        <v>200</v>
      </c>
      <c r="Q540" s="135">
        <f t="shared" si="133"/>
        <v>0</v>
      </c>
      <c r="R540" s="136">
        <f t="shared" si="137"/>
        <v>754.04591078066915</v>
      </c>
      <c r="S540" s="136">
        <f t="shared" si="134"/>
        <v>754.04591078066915</v>
      </c>
      <c r="T540" s="135">
        <v>0</v>
      </c>
      <c r="U540" s="136"/>
      <c r="V540" s="136">
        <f t="shared" si="135"/>
        <v>754.04591078066915</v>
      </c>
      <c r="W540" s="16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</row>
    <row r="541" spans="2:44" s="132" customFormat="1" ht="70.150000000000006" customHeight="1">
      <c r="B541" s="135">
        <v>462</v>
      </c>
      <c r="C541" s="42" t="s">
        <v>48</v>
      </c>
      <c r="D541" s="143" t="s">
        <v>1089</v>
      </c>
      <c r="E541" s="135">
        <v>0</v>
      </c>
      <c r="F541" s="99">
        <f>'नमुना नंबर आठ '!S468/1000*'नमुना नंबर आठ '!T468</f>
        <v>420.82109665427504</v>
      </c>
      <c r="G541" s="136">
        <f t="shared" si="136"/>
        <v>420.82109665427504</v>
      </c>
      <c r="H541" s="135">
        <v>0</v>
      </c>
      <c r="I541" s="42">
        <v>30</v>
      </c>
      <c r="J541" s="135">
        <f t="shared" si="130"/>
        <v>30</v>
      </c>
      <c r="K541" s="135">
        <v>0</v>
      </c>
      <c r="L541" s="42">
        <v>30</v>
      </c>
      <c r="M541" s="135">
        <f t="shared" si="131"/>
        <v>30</v>
      </c>
      <c r="N541" s="135">
        <v>0</v>
      </c>
      <c r="O541" s="42">
        <v>750</v>
      </c>
      <c r="P541" s="135">
        <f t="shared" si="132"/>
        <v>750</v>
      </c>
      <c r="Q541" s="135">
        <f t="shared" si="133"/>
        <v>0</v>
      </c>
      <c r="R541" s="136">
        <f t="shared" si="137"/>
        <v>1230.8210966542752</v>
      </c>
      <c r="S541" s="136">
        <f t="shared" si="134"/>
        <v>1230.8210966542752</v>
      </c>
      <c r="T541" s="135">
        <v>0</v>
      </c>
      <c r="U541" s="136"/>
      <c r="V541" s="136">
        <f t="shared" si="135"/>
        <v>1230.8210966542752</v>
      </c>
      <c r="W541" s="16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</row>
    <row r="542" spans="2:44" s="132" customFormat="1" ht="70.150000000000006" customHeight="1">
      <c r="B542" s="135">
        <v>463</v>
      </c>
      <c r="C542" s="33">
        <v>451</v>
      </c>
      <c r="D542" s="143" t="s">
        <v>709</v>
      </c>
      <c r="E542" s="135">
        <v>245</v>
      </c>
      <c r="F542" s="99">
        <f>'नमुना नंबर आठ '!S469/1000*'नमुना नंबर आठ '!T469</f>
        <v>245.72283457249065</v>
      </c>
      <c r="G542" s="136">
        <f t="shared" si="136"/>
        <v>490.72283457249068</v>
      </c>
      <c r="H542" s="135">
        <v>20</v>
      </c>
      <c r="I542" s="42">
        <v>20</v>
      </c>
      <c r="J542" s="135">
        <f t="shared" si="130"/>
        <v>40</v>
      </c>
      <c r="K542" s="135">
        <v>20</v>
      </c>
      <c r="L542" s="42">
        <v>20</v>
      </c>
      <c r="M542" s="135">
        <f t="shared" si="131"/>
        <v>40</v>
      </c>
      <c r="N542" s="135">
        <v>0</v>
      </c>
      <c r="O542" s="42">
        <v>0</v>
      </c>
      <c r="P542" s="135">
        <f t="shared" si="132"/>
        <v>0</v>
      </c>
      <c r="Q542" s="135">
        <f t="shared" si="133"/>
        <v>285</v>
      </c>
      <c r="R542" s="136">
        <f t="shared" si="137"/>
        <v>285.72283457249068</v>
      </c>
      <c r="S542" s="136">
        <f t="shared" si="134"/>
        <v>570.72283457249068</v>
      </c>
      <c r="T542" s="135">
        <v>13</v>
      </c>
      <c r="U542" s="136"/>
      <c r="V542" s="136">
        <f t="shared" si="135"/>
        <v>583.72283457249068</v>
      </c>
      <c r="W542" s="16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</row>
    <row r="543" spans="2:44" s="132" customFormat="1" ht="70.150000000000006" customHeight="1">
      <c r="B543" s="135">
        <v>464</v>
      </c>
      <c r="C543" s="42" t="s">
        <v>47</v>
      </c>
      <c r="D543" s="143" t="s">
        <v>923</v>
      </c>
      <c r="E543" s="135">
        <v>95</v>
      </c>
      <c r="F543" s="99">
        <f>'नमुना नंबर आठ '!S470/1000*'नमुना नंबर आठ '!T470</f>
        <v>585.05436802973975</v>
      </c>
      <c r="G543" s="136">
        <f t="shared" si="136"/>
        <v>680.05436802973975</v>
      </c>
      <c r="H543" s="135">
        <v>0</v>
      </c>
      <c r="I543" s="42">
        <v>30</v>
      </c>
      <c r="J543" s="135">
        <f t="shared" si="130"/>
        <v>30</v>
      </c>
      <c r="K543" s="135">
        <v>0</v>
      </c>
      <c r="L543" s="42">
        <v>30</v>
      </c>
      <c r="M543" s="135">
        <f t="shared" si="131"/>
        <v>30</v>
      </c>
      <c r="N543" s="135">
        <v>0</v>
      </c>
      <c r="O543" s="42">
        <v>750</v>
      </c>
      <c r="P543" s="135">
        <f t="shared" si="132"/>
        <v>750</v>
      </c>
      <c r="Q543" s="135">
        <f t="shared" si="133"/>
        <v>95</v>
      </c>
      <c r="R543" s="136">
        <f t="shared" si="137"/>
        <v>1395.0543680297396</v>
      </c>
      <c r="S543" s="136">
        <f t="shared" si="134"/>
        <v>1490.0543680297396</v>
      </c>
      <c r="T543" s="135">
        <v>5</v>
      </c>
      <c r="U543" s="136"/>
      <c r="V543" s="136">
        <f t="shared" si="135"/>
        <v>1495.0543680297396</v>
      </c>
      <c r="W543" s="16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</row>
    <row r="544" spans="2:44" s="132" customFormat="1" ht="70.150000000000006" customHeight="1">
      <c r="B544" s="333" t="s">
        <v>1399</v>
      </c>
      <c r="C544" s="334"/>
      <c r="D544" s="335"/>
      <c r="E544" s="135">
        <f t="shared" ref="E544:T544" si="140">SUM(E538:E543)</f>
        <v>340</v>
      </c>
      <c r="F544" s="99">
        <f t="shared" si="140"/>
        <v>2563.6865799256502</v>
      </c>
      <c r="G544" s="136">
        <f t="shared" si="140"/>
        <v>2903.6865799256502</v>
      </c>
      <c r="H544" s="135">
        <f t="shared" si="140"/>
        <v>20</v>
      </c>
      <c r="I544" s="42">
        <f t="shared" si="140"/>
        <v>170</v>
      </c>
      <c r="J544" s="135">
        <f t="shared" si="140"/>
        <v>190</v>
      </c>
      <c r="K544" s="135">
        <f t="shared" si="140"/>
        <v>20</v>
      </c>
      <c r="L544" s="42">
        <f t="shared" si="140"/>
        <v>170</v>
      </c>
      <c r="M544" s="135">
        <f t="shared" si="140"/>
        <v>190</v>
      </c>
      <c r="N544" s="135">
        <f t="shared" si="140"/>
        <v>0</v>
      </c>
      <c r="O544" s="42">
        <f t="shared" si="140"/>
        <v>3200</v>
      </c>
      <c r="P544" s="135">
        <f t="shared" si="140"/>
        <v>3200</v>
      </c>
      <c r="Q544" s="135">
        <f t="shared" si="140"/>
        <v>380</v>
      </c>
      <c r="R544" s="136">
        <f t="shared" si="140"/>
        <v>6103.6865799256502</v>
      </c>
      <c r="S544" s="136">
        <f t="shared" si="140"/>
        <v>6483.6865799256502</v>
      </c>
      <c r="T544" s="135">
        <f t="shared" si="140"/>
        <v>18</v>
      </c>
      <c r="U544" s="136"/>
      <c r="V544" s="136">
        <f>SUM(V538:V543)</f>
        <v>6501.6865799256502</v>
      </c>
      <c r="W544" s="16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</row>
    <row r="545" spans="2:44" s="132" customFormat="1" ht="70.150000000000006" customHeight="1">
      <c r="B545" s="135">
        <v>465</v>
      </c>
      <c r="C545" s="33" t="s">
        <v>1149</v>
      </c>
      <c r="D545" s="143" t="s">
        <v>1383</v>
      </c>
      <c r="E545" s="135">
        <v>0</v>
      </c>
      <c r="F545" s="99">
        <f>'नमुना नंबर आठ '!S471/1000*'नमुना नंबर आठ '!T471</f>
        <v>143.0791728624535</v>
      </c>
      <c r="G545" s="136">
        <f t="shared" si="136"/>
        <v>143.0791728624535</v>
      </c>
      <c r="H545" s="135">
        <v>0</v>
      </c>
      <c r="I545" s="42">
        <v>30</v>
      </c>
      <c r="J545" s="135">
        <f t="shared" si="130"/>
        <v>30</v>
      </c>
      <c r="K545" s="135">
        <v>0</v>
      </c>
      <c r="L545" s="42">
        <v>30</v>
      </c>
      <c r="M545" s="135">
        <f t="shared" si="131"/>
        <v>30</v>
      </c>
      <c r="N545" s="135">
        <v>0</v>
      </c>
      <c r="O545" s="42">
        <v>200</v>
      </c>
      <c r="P545" s="135">
        <f t="shared" si="132"/>
        <v>200</v>
      </c>
      <c r="Q545" s="135">
        <f t="shared" si="133"/>
        <v>0</v>
      </c>
      <c r="R545" s="136">
        <f t="shared" si="137"/>
        <v>403.0791728624535</v>
      </c>
      <c r="S545" s="136">
        <f t="shared" si="134"/>
        <v>403.0791728624535</v>
      </c>
      <c r="T545" s="135">
        <v>0</v>
      </c>
      <c r="U545" s="136"/>
      <c r="V545" s="136">
        <f t="shared" si="135"/>
        <v>403.0791728624535</v>
      </c>
      <c r="W545" s="16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</row>
    <row r="546" spans="2:44" s="132" customFormat="1" ht="70.150000000000006" customHeight="1">
      <c r="B546" s="135">
        <v>466</v>
      </c>
      <c r="C546" s="33">
        <v>372</v>
      </c>
      <c r="D546" s="143" t="s">
        <v>651</v>
      </c>
      <c r="E546" s="135">
        <v>0</v>
      </c>
      <c r="F546" s="99">
        <f>'नमुना नंबर आठ '!S472/1000*'नमुना नंबर आठ '!T472</f>
        <v>436.840594795539</v>
      </c>
      <c r="G546" s="136">
        <f t="shared" si="136"/>
        <v>436.840594795539</v>
      </c>
      <c r="H546" s="135">
        <v>0</v>
      </c>
      <c r="I546" s="42">
        <v>30</v>
      </c>
      <c r="J546" s="135">
        <f t="shared" si="130"/>
        <v>30</v>
      </c>
      <c r="K546" s="135">
        <v>0</v>
      </c>
      <c r="L546" s="42">
        <v>30</v>
      </c>
      <c r="M546" s="135">
        <f t="shared" si="131"/>
        <v>30</v>
      </c>
      <c r="N546" s="135">
        <v>0</v>
      </c>
      <c r="O546" s="42">
        <v>200</v>
      </c>
      <c r="P546" s="135">
        <f t="shared" si="132"/>
        <v>200</v>
      </c>
      <c r="Q546" s="135">
        <f t="shared" si="133"/>
        <v>0</v>
      </c>
      <c r="R546" s="136">
        <f t="shared" si="137"/>
        <v>696.840594795539</v>
      </c>
      <c r="S546" s="136">
        <f t="shared" si="134"/>
        <v>696.840594795539</v>
      </c>
      <c r="T546" s="135">
        <v>0</v>
      </c>
      <c r="U546" s="136"/>
      <c r="V546" s="136">
        <f t="shared" si="135"/>
        <v>696.840594795539</v>
      </c>
      <c r="W546" s="16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</row>
    <row r="547" spans="2:44" s="132" customFormat="1" ht="70.150000000000006" customHeight="1">
      <c r="B547" s="135">
        <v>467</v>
      </c>
      <c r="C547" s="33">
        <v>164</v>
      </c>
      <c r="D547" s="143" t="s">
        <v>515</v>
      </c>
      <c r="E547" s="135">
        <v>0</v>
      </c>
      <c r="F547" s="99">
        <f>'नमुना नंबर आठ '!S473/1000*'नमुना नंबर आठ '!T473</f>
        <v>86.988847583643135</v>
      </c>
      <c r="G547" s="136">
        <f t="shared" si="136"/>
        <v>86.988847583643135</v>
      </c>
      <c r="H547" s="135">
        <v>0</v>
      </c>
      <c r="I547" s="42">
        <v>0</v>
      </c>
      <c r="J547" s="135">
        <f t="shared" si="130"/>
        <v>0</v>
      </c>
      <c r="K547" s="135">
        <v>0</v>
      </c>
      <c r="L547" s="42">
        <v>0</v>
      </c>
      <c r="M547" s="135">
        <f t="shared" si="131"/>
        <v>0</v>
      </c>
      <c r="N547" s="135">
        <v>0</v>
      </c>
      <c r="O547" s="42">
        <v>0</v>
      </c>
      <c r="P547" s="135">
        <f t="shared" si="132"/>
        <v>0</v>
      </c>
      <c r="Q547" s="135">
        <f t="shared" si="133"/>
        <v>0</v>
      </c>
      <c r="R547" s="136">
        <f t="shared" si="137"/>
        <v>86.988847583643135</v>
      </c>
      <c r="S547" s="136">
        <f t="shared" si="134"/>
        <v>86.988847583643135</v>
      </c>
      <c r="T547" s="135">
        <v>0</v>
      </c>
      <c r="U547" s="136"/>
      <c r="V547" s="136">
        <f t="shared" si="135"/>
        <v>86.988847583643135</v>
      </c>
      <c r="W547" s="16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</row>
    <row r="548" spans="2:44" s="132" customFormat="1" ht="70.150000000000006" customHeight="1">
      <c r="B548" s="135">
        <v>468</v>
      </c>
      <c r="C548" s="33">
        <v>148</v>
      </c>
      <c r="D548" s="143" t="s">
        <v>501</v>
      </c>
      <c r="E548" s="135">
        <v>0</v>
      </c>
      <c r="F548" s="99">
        <f>'नमुना नंबर आठ '!S474/1000*'नमुना नंबर आठ '!T474</f>
        <v>419.93902416356877</v>
      </c>
      <c r="G548" s="136">
        <f t="shared" si="136"/>
        <v>419.93902416356877</v>
      </c>
      <c r="H548" s="135">
        <v>0</v>
      </c>
      <c r="I548" s="42">
        <v>30</v>
      </c>
      <c r="J548" s="135">
        <f t="shared" si="130"/>
        <v>30</v>
      </c>
      <c r="K548" s="135">
        <v>0</v>
      </c>
      <c r="L548" s="42">
        <v>30</v>
      </c>
      <c r="M548" s="135">
        <f t="shared" si="131"/>
        <v>30</v>
      </c>
      <c r="N548" s="135">
        <v>0</v>
      </c>
      <c r="O548" s="42">
        <v>750</v>
      </c>
      <c r="P548" s="135">
        <f t="shared" si="132"/>
        <v>750</v>
      </c>
      <c r="Q548" s="135">
        <f t="shared" si="133"/>
        <v>0</v>
      </c>
      <c r="R548" s="136">
        <f t="shared" si="137"/>
        <v>1229.9390241635688</v>
      </c>
      <c r="S548" s="136">
        <f t="shared" si="134"/>
        <v>1229.9390241635688</v>
      </c>
      <c r="T548" s="135">
        <v>0</v>
      </c>
      <c r="U548" s="136"/>
      <c r="V548" s="136">
        <f t="shared" si="135"/>
        <v>1229.9390241635688</v>
      </c>
      <c r="W548" s="16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</row>
    <row r="549" spans="2:44" s="132" customFormat="1" ht="70.150000000000006" customHeight="1">
      <c r="B549" s="135">
        <v>469</v>
      </c>
      <c r="C549" s="33">
        <v>491</v>
      </c>
      <c r="D549" s="143" t="s">
        <v>735</v>
      </c>
      <c r="E549" s="135">
        <v>0</v>
      </c>
      <c r="F549" s="99">
        <f>'नमुना नंबर आठ '!S475/1000*'नमुना नंबर आठ '!T475</f>
        <v>421.23914498141272</v>
      </c>
      <c r="G549" s="136">
        <f t="shared" si="136"/>
        <v>421.23914498141272</v>
      </c>
      <c r="H549" s="135">
        <v>0</v>
      </c>
      <c r="I549" s="42">
        <v>30</v>
      </c>
      <c r="J549" s="135">
        <f t="shared" si="130"/>
        <v>30</v>
      </c>
      <c r="K549" s="135">
        <v>0</v>
      </c>
      <c r="L549" s="42">
        <v>30</v>
      </c>
      <c r="M549" s="135">
        <f t="shared" si="131"/>
        <v>30</v>
      </c>
      <c r="N549" s="135">
        <v>0</v>
      </c>
      <c r="O549" s="42">
        <v>750</v>
      </c>
      <c r="P549" s="135">
        <f t="shared" si="132"/>
        <v>750</v>
      </c>
      <c r="Q549" s="135">
        <f t="shared" si="133"/>
        <v>0</v>
      </c>
      <c r="R549" s="136">
        <f t="shared" si="137"/>
        <v>1231.2391449814127</v>
      </c>
      <c r="S549" s="136">
        <f t="shared" si="134"/>
        <v>1231.2391449814127</v>
      </c>
      <c r="T549" s="135">
        <v>0</v>
      </c>
      <c r="U549" s="136"/>
      <c r="V549" s="136">
        <f t="shared" si="135"/>
        <v>1231.2391449814127</v>
      </c>
      <c r="W549" s="16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</row>
    <row r="550" spans="2:44" s="132" customFormat="1" ht="70.150000000000006" customHeight="1">
      <c r="B550" s="135">
        <v>470</v>
      </c>
      <c r="C550" s="33">
        <v>243</v>
      </c>
      <c r="D550" s="143" t="s">
        <v>936</v>
      </c>
      <c r="E550" s="135">
        <v>935</v>
      </c>
      <c r="F550" s="99">
        <f>'नमुना नंबर आठ '!S476/1000*'नमुना नंबर आठ '!T476</f>
        <v>353.48972118959108</v>
      </c>
      <c r="G550" s="136">
        <f t="shared" si="136"/>
        <v>1288.4897211895911</v>
      </c>
      <c r="H550" s="135">
        <v>90</v>
      </c>
      <c r="I550" s="42">
        <v>30</v>
      </c>
      <c r="J550" s="135">
        <f t="shared" si="130"/>
        <v>120</v>
      </c>
      <c r="K550" s="135">
        <v>90</v>
      </c>
      <c r="L550" s="42">
        <v>30</v>
      </c>
      <c r="M550" s="135">
        <f t="shared" si="131"/>
        <v>120</v>
      </c>
      <c r="N550" s="135">
        <v>1500</v>
      </c>
      <c r="O550" s="42">
        <v>750</v>
      </c>
      <c r="P550" s="135">
        <f t="shared" si="132"/>
        <v>2250</v>
      </c>
      <c r="Q550" s="135">
        <f t="shared" si="133"/>
        <v>2615</v>
      </c>
      <c r="R550" s="136">
        <f t="shared" si="137"/>
        <v>1163.4897211895911</v>
      </c>
      <c r="S550" s="136">
        <f t="shared" si="134"/>
        <v>3778.4897211895914</v>
      </c>
      <c r="T550" s="135">
        <v>47</v>
      </c>
      <c r="U550" s="136"/>
      <c r="V550" s="136">
        <f t="shared" si="135"/>
        <v>3825.4897211895914</v>
      </c>
      <c r="W550" s="16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</row>
    <row r="551" spans="2:44" s="132" customFormat="1" ht="70.150000000000006" customHeight="1">
      <c r="B551" s="333" t="s">
        <v>1399</v>
      </c>
      <c r="C551" s="334"/>
      <c r="D551" s="335"/>
      <c r="E551" s="135">
        <f t="shared" ref="E551:T551" si="141">SUM(E545:E550)</f>
        <v>935</v>
      </c>
      <c r="F551" s="99">
        <f t="shared" si="141"/>
        <v>1861.5765055762083</v>
      </c>
      <c r="G551" s="136">
        <f t="shared" si="141"/>
        <v>2796.5765055762085</v>
      </c>
      <c r="H551" s="135">
        <f t="shared" si="141"/>
        <v>90</v>
      </c>
      <c r="I551" s="42">
        <f t="shared" si="141"/>
        <v>150</v>
      </c>
      <c r="J551" s="135">
        <f t="shared" si="141"/>
        <v>240</v>
      </c>
      <c r="K551" s="135">
        <f t="shared" si="141"/>
        <v>90</v>
      </c>
      <c r="L551" s="42">
        <f t="shared" si="141"/>
        <v>150</v>
      </c>
      <c r="M551" s="135">
        <f t="shared" si="141"/>
        <v>240</v>
      </c>
      <c r="N551" s="135">
        <f t="shared" si="141"/>
        <v>1500</v>
      </c>
      <c r="O551" s="42">
        <f t="shared" si="141"/>
        <v>2650</v>
      </c>
      <c r="P551" s="135">
        <f t="shared" si="141"/>
        <v>4150</v>
      </c>
      <c r="Q551" s="135">
        <f t="shared" si="141"/>
        <v>2615</v>
      </c>
      <c r="R551" s="136">
        <f t="shared" si="141"/>
        <v>4811.5765055762076</v>
      </c>
      <c r="S551" s="136">
        <f t="shared" si="141"/>
        <v>7426.5765055762076</v>
      </c>
      <c r="T551" s="135">
        <f t="shared" si="141"/>
        <v>47</v>
      </c>
      <c r="U551" s="136"/>
      <c r="V551" s="136">
        <f>SUM(V545:V550)</f>
        <v>7473.5765055762076</v>
      </c>
      <c r="W551" s="16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</row>
    <row r="552" spans="2:44" s="132" customFormat="1" ht="70.150000000000006" customHeight="1">
      <c r="B552" s="135">
        <v>471</v>
      </c>
      <c r="C552" s="33">
        <v>198</v>
      </c>
      <c r="D552" s="143" t="s">
        <v>535</v>
      </c>
      <c r="E552" s="135">
        <v>0</v>
      </c>
      <c r="F552" s="99">
        <f>'नमुना नंबर आठ '!S477/1000*'नमुना नंबर आठ '!T477</f>
        <v>648.43525789962814</v>
      </c>
      <c r="G552" s="136">
        <f t="shared" si="136"/>
        <v>648.43525789962814</v>
      </c>
      <c r="H552" s="135">
        <v>0</v>
      </c>
      <c r="I552" s="42">
        <v>30</v>
      </c>
      <c r="J552" s="135">
        <f t="shared" si="130"/>
        <v>30</v>
      </c>
      <c r="K552" s="135">
        <v>0</v>
      </c>
      <c r="L552" s="42">
        <v>30</v>
      </c>
      <c r="M552" s="135">
        <f t="shared" si="131"/>
        <v>30</v>
      </c>
      <c r="N552" s="135">
        <v>0</v>
      </c>
      <c r="O552" s="42">
        <v>750</v>
      </c>
      <c r="P552" s="135">
        <f t="shared" si="132"/>
        <v>750</v>
      </c>
      <c r="Q552" s="135">
        <f t="shared" si="133"/>
        <v>0</v>
      </c>
      <c r="R552" s="136">
        <f t="shared" si="137"/>
        <v>1458.4352578996281</v>
      </c>
      <c r="S552" s="136">
        <f t="shared" si="134"/>
        <v>1458.4352578996281</v>
      </c>
      <c r="T552" s="135">
        <v>0</v>
      </c>
      <c r="U552" s="136"/>
      <c r="V552" s="136">
        <f t="shared" si="135"/>
        <v>1458.4352578996281</v>
      </c>
      <c r="W552" s="16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</row>
    <row r="553" spans="2:44" s="132" customFormat="1" ht="70.150000000000006" customHeight="1">
      <c r="B553" s="135">
        <v>472</v>
      </c>
      <c r="C553" s="33">
        <v>535</v>
      </c>
      <c r="D553" s="143" t="s">
        <v>928</v>
      </c>
      <c r="E553" s="135">
        <v>2117</v>
      </c>
      <c r="F553" s="99">
        <f>'नमुना नंबर आठ '!S478/1000*'नमुना नंबर आठ '!T478</f>
        <v>731.31796003717477</v>
      </c>
      <c r="G553" s="136">
        <f t="shared" si="136"/>
        <v>2848.317960037175</v>
      </c>
      <c r="H553" s="135">
        <v>100</v>
      </c>
      <c r="I553" s="42">
        <v>30</v>
      </c>
      <c r="J553" s="135">
        <f t="shared" si="130"/>
        <v>130</v>
      </c>
      <c r="K553" s="135">
        <v>100</v>
      </c>
      <c r="L553" s="42">
        <v>30</v>
      </c>
      <c r="M553" s="135">
        <f t="shared" si="131"/>
        <v>130</v>
      </c>
      <c r="N553" s="135">
        <v>2000</v>
      </c>
      <c r="O553" s="42">
        <v>750</v>
      </c>
      <c r="P553" s="135">
        <f t="shared" si="132"/>
        <v>2750</v>
      </c>
      <c r="Q553" s="135">
        <f t="shared" si="133"/>
        <v>4317</v>
      </c>
      <c r="R553" s="136">
        <f t="shared" si="137"/>
        <v>1541.3179600371748</v>
      </c>
      <c r="S553" s="136">
        <f t="shared" si="134"/>
        <v>5858.317960037175</v>
      </c>
      <c r="T553" s="135">
        <v>106</v>
      </c>
      <c r="U553" s="136"/>
      <c r="V553" s="136">
        <f t="shared" si="135"/>
        <v>5964.317960037175</v>
      </c>
      <c r="W553" s="16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</row>
    <row r="554" spans="2:44" s="132" customFormat="1" ht="70.150000000000006" customHeight="1">
      <c r="B554" s="135">
        <v>473</v>
      </c>
      <c r="C554" s="33" t="s">
        <v>1132</v>
      </c>
      <c r="D554" s="143" t="s">
        <v>1274</v>
      </c>
      <c r="E554" s="135">
        <v>0</v>
      </c>
      <c r="F554" s="99">
        <f>'नमुना नंबर आठ '!S479/1000*'नमुना नंबर आठ '!T479</f>
        <v>245.47897304832716</v>
      </c>
      <c r="G554" s="136">
        <f t="shared" si="136"/>
        <v>245.47897304832716</v>
      </c>
      <c r="H554" s="135">
        <v>0</v>
      </c>
      <c r="I554" s="42">
        <v>30</v>
      </c>
      <c r="J554" s="135">
        <f t="shared" si="130"/>
        <v>30</v>
      </c>
      <c r="K554" s="135">
        <v>0</v>
      </c>
      <c r="L554" s="42">
        <v>30</v>
      </c>
      <c r="M554" s="135">
        <f t="shared" si="131"/>
        <v>30</v>
      </c>
      <c r="N554" s="135">
        <v>0</v>
      </c>
      <c r="O554" s="42">
        <v>200</v>
      </c>
      <c r="P554" s="135">
        <f t="shared" si="132"/>
        <v>200</v>
      </c>
      <c r="Q554" s="135">
        <f t="shared" si="133"/>
        <v>0</v>
      </c>
      <c r="R554" s="136">
        <f t="shared" si="137"/>
        <v>505.47897304832713</v>
      </c>
      <c r="S554" s="136">
        <f t="shared" si="134"/>
        <v>505.47897304832713</v>
      </c>
      <c r="T554" s="135">
        <v>0</v>
      </c>
      <c r="U554" s="136"/>
      <c r="V554" s="136">
        <f t="shared" si="135"/>
        <v>505.47897304832713</v>
      </c>
      <c r="W554" s="16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</row>
    <row r="555" spans="2:44" s="132" customFormat="1" ht="70.150000000000006" customHeight="1">
      <c r="B555" s="135">
        <v>474</v>
      </c>
      <c r="C555" s="33" t="s">
        <v>1169</v>
      </c>
      <c r="D555" s="143" t="s">
        <v>1106</v>
      </c>
      <c r="E555" s="135">
        <v>0</v>
      </c>
      <c r="F555" s="99">
        <f>'नमुना नंबर आठ '!S480/1000*'नमुना नंबर आठ '!T480</f>
        <v>236.62198884758365</v>
      </c>
      <c r="G555" s="136">
        <f t="shared" si="136"/>
        <v>236.62198884758365</v>
      </c>
      <c r="H555" s="135">
        <v>0</v>
      </c>
      <c r="I555" s="42">
        <v>30</v>
      </c>
      <c r="J555" s="135">
        <f t="shared" si="130"/>
        <v>30</v>
      </c>
      <c r="K555" s="135">
        <v>0</v>
      </c>
      <c r="L555" s="42">
        <v>30</v>
      </c>
      <c r="M555" s="135">
        <f t="shared" si="131"/>
        <v>30</v>
      </c>
      <c r="N555" s="135">
        <v>0</v>
      </c>
      <c r="O555" s="42">
        <v>200</v>
      </c>
      <c r="P555" s="135">
        <f t="shared" si="132"/>
        <v>200</v>
      </c>
      <c r="Q555" s="135">
        <f t="shared" si="133"/>
        <v>0</v>
      </c>
      <c r="R555" s="136">
        <f t="shared" si="137"/>
        <v>496.62198884758368</v>
      </c>
      <c r="S555" s="136">
        <f t="shared" si="134"/>
        <v>496.62198884758368</v>
      </c>
      <c r="T555" s="135">
        <v>0</v>
      </c>
      <c r="U555" s="136"/>
      <c r="V555" s="136">
        <f t="shared" si="135"/>
        <v>496.62198884758368</v>
      </c>
      <c r="W555" s="16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</row>
    <row r="556" spans="2:44" s="132" customFormat="1" ht="70.150000000000006" customHeight="1">
      <c r="B556" s="135">
        <v>475</v>
      </c>
      <c r="C556" s="161">
        <v>62.2</v>
      </c>
      <c r="D556" s="142" t="s">
        <v>1384</v>
      </c>
      <c r="E556" s="135">
        <v>0</v>
      </c>
      <c r="F556" s="159">
        <f>'नमुना नंबर आठ '!S481/1000*'नमुना नंबर आठ '!T481</f>
        <v>333.48098977695162</v>
      </c>
      <c r="G556" s="136">
        <f t="shared" si="136"/>
        <v>333.48098977695162</v>
      </c>
      <c r="H556" s="135">
        <v>0</v>
      </c>
      <c r="I556" s="42">
        <v>20</v>
      </c>
      <c r="J556" s="135">
        <f t="shared" si="130"/>
        <v>20</v>
      </c>
      <c r="K556" s="135">
        <v>0</v>
      </c>
      <c r="L556" s="42">
        <v>20</v>
      </c>
      <c r="M556" s="135">
        <f t="shared" si="131"/>
        <v>20</v>
      </c>
      <c r="N556" s="135">
        <v>0</v>
      </c>
      <c r="O556" s="42">
        <v>750</v>
      </c>
      <c r="P556" s="135">
        <f t="shared" si="132"/>
        <v>750</v>
      </c>
      <c r="Q556" s="135">
        <f t="shared" si="133"/>
        <v>0</v>
      </c>
      <c r="R556" s="136">
        <f t="shared" si="137"/>
        <v>1123.4809897769517</v>
      </c>
      <c r="S556" s="136">
        <f t="shared" si="134"/>
        <v>1123.4809897769517</v>
      </c>
      <c r="T556" s="135">
        <v>0</v>
      </c>
      <c r="U556" s="136"/>
      <c r="V556" s="136">
        <f t="shared" si="135"/>
        <v>1123.4809897769517</v>
      </c>
      <c r="W556" s="16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</row>
    <row r="557" spans="2:44" s="132" customFormat="1" ht="70.150000000000006" customHeight="1">
      <c r="B557" s="135">
        <v>476</v>
      </c>
      <c r="C557" s="33">
        <v>22</v>
      </c>
      <c r="D557" s="143" t="s">
        <v>454</v>
      </c>
      <c r="E557" s="135">
        <v>0</v>
      </c>
      <c r="F557" s="99">
        <f>'नमुना नंबर आठ '!S482/1000*'नमुना नंबर आठ '!T482</f>
        <v>770.1026068773233</v>
      </c>
      <c r="G557" s="136">
        <f t="shared" si="136"/>
        <v>770.1026068773233</v>
      </c>
      <c r="H557" s="135">
        <v>0</v>
      </c>
      <c r="I557" s="42">
        <v>40</v>
      </c>
      <c r="J557" s="135">
        <f t="shared" si="130"/>
        <v>40</v>
      </c>
      <c r="K557" s="135">
        <v>0</v>
      </c>
      <c r="L557" s="42">
        <v>40</v>
      </c>
      <c r="M557" s="135">
        <f t="shared" si="131"/>
        <v>40</v>
      </c>
      <c r="N557" s="135">
        <v>0</v>
      </c>
      <c r="O557" s="42">
        <v>0</v>
      </c>
      <c r="P557" s="135">
        <f t="shared" si="132"/>
        <v>0</v>
      </c>
      <c r="Q557" s="135">
        <f t="shared" si="133"/>
        <v>0</v>
      </c>
      <c r="R557" s="136">
        <f t="shared" si="137"/>
        <v>850.1026068773233</v>
      </c>
      <c r="S557" s="136">
        <f t="shared" si="134"/>
        <v>850.1026068773233</v>
      </c>
      <c r="T557" s="135">
        <v>0</v>
      </c>
      <c r="U557" s="136"/>
      <c r="V557" s="136">
        <f t="shared" si="135"/>
        <v>850.1026068773233</v>
      </c>
      <c r="W557" s="16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</row>
    <row r="558" spans="2:44" s="132" customFormat="1" ht="70.150000000000006" customHeight="1">
      <c r="B558" s="333" t="s">
        <v>1399</v>
      </c>
      <c r="C558" s="334"/>
      <c r="D558" s="335"/>
      <c r="E558" s="135">
        <f t="shared" ref="E558:T558" si="142">SUM(E552:E557)</f>
        <v>2117</v>
      </c>
      <c r="F558" s="99">
        <f t="shared" si="142"/>
        <v>2965.4377764869887</v>
      </c>
      <c r="G558" s="136">
        <f t="shared" si="142"/>
        <v>5082.4377764869887</v>
      </c>
      <c r="H558" s="135">
        <f t="shared" si="142"/>
        <v>100</v>
      </c>
      <c r="I558" s="42">
        <f t="shared" si="142"/>
        <v>180</v>
      </c>
      <c r="J558" s="135">
        <f t="shared" si="142"/>
        <v>280</v>
      </c>
      <c r="K558" s="135">
        <f t="shared" si="142"/>
        <v>100</v>
      </c>
      <c r="L558" s="42">
        <f t="shared" si="142"/>
        <v>180</v>
      </c>
      <c r="M558" s="135">
        <f t="shared" si="142"/>
        <v>280</v>
      </c>
      <c r="N558" s="135">
        <f t="shared" si="142"/>
        <v>2000</v>
      </c>
      <c r="O558" s="42">
        <f t="shared" si="142"/>
        <v>2650</v>
      </c>
      <c r="P558" s="135">
        <f t="shared" si="142"/>
        <v>4650</v>
      </c>
      <c r="Q558" s="135">
        <f t="shared" si="142"/>
        <v>4317</v>
      </c>
      <c r="R558" s="136">
        <f t="shared" si="142"/>
        <v>5975.4377764869887</v>
      </c>
      <c r="S558" s="136">
        <f t="shared" si="142"/>
        <v>10292.437776486988</v>
      </c>
      <c r="T558" s="135">
        <f t="shared" si="142"/>
        <v>106</v>
      </c>
      <c r="U558" s="136"/>
      <c r="V558" s="136">
        <f>SUM(V552:V557)</f>
        <v>10398.437776486988</v>
      </c>
      <c r="W558" s="16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</row>
    <row r="559" spans="2:44" s="132" customFormat="1" ht="70.150000000000006" customHeight="1">
      <c r="B559" s="135">
        <v>477</v>
      </c>
      <c r="C559" s="33">
        <v>583</v>
      </c>
      <c r="D559" s="143" t="s">
        <v>943</v>
      </c>
      <c r="E559" s="135">
        <v>0</v>
      </c>
      <c r="F559" s="99">
        <f>'नमुना नंबर आठ '!S483/1000*'नमुना नंबर आठ '!T483</f>
        <v>436.840594795539</v>
      </c>
      <c r="G559" s="136">
        <f t="shared" si="136"/>
        <v>436.840594795539</v>
      </c>
      <c r="H559" s="135">
        <v>0</v>
      </c>
      <c r="I559" s="42">
        <v>0</v>
      </c>
      <c r="J559" s="135">
        <f t="shared" si="130"/>
        <v>0</v>
      </c>
      <c r="K559" s="135">
        <v>0</v>
      </c>
      <c r="L559" s="42">
        <v>0</v>
      </c>
      <c r="M559" s="135">
        <f t="shared" si="131"/>
        <v>0</v>
      </c>
      <c r="N559" s="135">
        <v>0</v>
      </c>
      <c r="O559" s="42">
        <v>0</v>
      </c>
      <c r="P559" s="135">
        <f t="shared" si="132"/>
        <v>0</v>
      </c>
      <c r="Q559" s="135">
        <f t="shared" si="133"/>
        <v>0</v>
      </c>
      <c r="R559" s="136">
        <f t="shared" si="137"/>
        <v>436.840594795539</v>
      </c>
      <c r="S559" s="136">
        <f t="shared" si="134"/>
        <v>436.840594795539</v>
      </c>
      <c r="T559" s="135">
        <v>0</v>
      </c>
      <c r="U559" s="136"/>
      <c r="V559" s="136">
        <f t="shared" si="135"/>
        <v>436.840594795539</v>
      </c>
      <c r="W559" s="16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</row>
    <row r="560" spans="2:44" s="132" customFormat="1" ht="70.150000000000006" customHeight="1">
      <c r="B560" s="135">
        <v>478</v>
      </c>
      <c r="C560" s="42" t="s">
        <v>783</v>
      </c>
      <c r="D560" s="143" t="s">
        <v>891</v>
      </c>
      <c r="E560" s="135">
        <v>0</v>
      </c>
      <c r="F560" s="99">
        <f>'नमुना नंबर आठ '!S484/1000*'नमुना नंबर आठ '!T484</f>
        <v>190.77223048327136</v>
      </c>
      <c r="G560" s="136">
        <f t="shared" si="136"/>
        <v>190.77223048327136</v>
      </c>
      <c r="H560" s="135">
        <v>0</v>
      </c>
      <c r="I560" s="42">
        <v>20</v>
      </c>
      <c r="J560" s="135">
        <f t="shared" si="130"/>
        <v>20</v>
      </c>
      <c r="K560" s="135">
        <v>0</v>
      </c>
      <c r="L560" s="42">
        <v>20</v>
      </c>
      <c r="M560" s="135">
        <f t="shared" si="131"/>
        <v>20</v>
      </c>
      <c r="N560" s="135">
        <v>0</v>
      </c>
      <c r="O560" s="42">
        <v>200</v>
      </c>
      <c r="P560" s="135">
        <f t="shared" si="132"/>
        <v>200</v>
      </c>
      <c r="Q560" s="135">
        <f t="shared" si="133"/>
        <v>0</v>
      </c>
      <c r="R560" s="136">
        <f t="shared" si="137"/>
        <v>430.77223048327136</v>
      </c>
      <c r="S560" s="136">
        <f t="shared" si="134"/>
        <v>430.77223048327136</v>
      </c>
      <c r="T560" s="135">
        <v>0</v>
      </c>
      <c r="U560" s="136"/>
      <c r="V560" s="136">
        <f t="shared" si="135"/>
        <v>430.77223048327136</v>
      </c>
      <c r="W560" s="16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</row>
    <row r="561" spans="2:44" s="132" customFormat="1" ht="70.150000000000006" customHeight="1">
      <c r="B561" s="135">
        <v>479</v>
      </c>
      <c r="C561" s="33">
        <v>501</v>
      </c>
      <c r="D561" s="143" t="s">
        <v>743</v>
      </c>
      <c r="E561" s="135">
        <v>0</v>
      </c>
      <c r="F561" s="99">
        <f>'नमुना नंबर आठ '!S485/1000*'नमुना नंबर आठ '!T485</f>
        <v>546.05074349442373</v>
      </c>
      <c r="G561" s="136">
        <f t="shared" si="136"/>
        <v>546.05074349442373</v>
      </c>
      <c r="H561" s="135">
        <v>0</v>
      </c>
      <c r="I561" s="42">
        <v>0</v>
      </c>
      <c r="J561" s="135">
        <f t="shared" si="130"/>
        <v>0</v>
      </c>
      <c r="K561" s="135">
        <v>0</v>
      </c>
      <c r="L561" s="42">
        <v>0</v>
      </c>
      <c r="M561" s="135">
        <f t="shared" si="131"/>
        <v>0</v>
      </c>
      <c r="N561" s="135">
        <v>0</v>
      </c>
      <c r="O561" s="42">
        <v>0</v>
      </c>
      <c r="P561" s="135">
        <f t="shared" si="132"/>
        <v>0</v>
      </c>
      <c r="Q561" s="135">
        <f t="shared" si="133"/>
        <v>0</v>
      </c>
      <c r="R561" s="136">
        <f t="shared" si="137"/>
        <v>546.05074349442373</v>
      </c>
      <c r="S561" s="136">
        <f t="shared" si="134"/>
        <v>546.05074349442373</v>
      </c>
      <c r="T561" s="135">
        <v>0</v>
      </c>
      <c r="U561" s="136"/>
      <c r="V561" s="136">
        <f t="shared" si="135"/>
        <v>546.05074349442373</v>
      </c>
      <c r="W561" s="16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</row>
    <row r="562" spans="2:44" s="132" customFormat="1" ht="70.150000000000006" customHeight="1">
      <c r="B562" s="135">
        <v>480</v>
      </c>
      <c r="C562" s="33">
        <v>405</v>
      </c>
      <c r="D562" s="143" t="s">
        <v>676</v>
      </c>
      <c r="E562" s="135">
        <v>309</v>
      </c>
      <c r="F562" s="99">
        <f>'नमुना नंबर आठ '!S486/1000*'नमुना नंबर आठ '!T486</f>
        <v>309.30350604089216</v>
      </c>
      <c r="G562" s="136">
        <f t="shared" si="136"/>
        <v>618.30350604089222</v>
      </c>
      <c r="H562" s="135">
        <v>30</v>
      </c>
      <c r="I562" s="42">
        <v>30</v>
      </c>
      <c r="J562" s="135">
        <f t="shared" si="130"/>
        <v>60</v>
      </c>
      <c r="K562" s="135">
        <v>30</v>
      </c>
      <c r="L562" s="42">
        <v>30</v>
      </c>
      <c r="M562" s="135">
        <f t="shared" si="131"/>
        <v>60</v>
      </c>
      <c r="N562" s="135">
        <v>200</v>
      </c>
      <c r="O562" s="42">
        <v>200</v>
      </c>
      <c r="P562" s="135">
        <f t="shared" si="132"/>
        <v>400</v>
      </c>
      <c r="Q562" s="135">
        <f t="shared" si="133"/>
        <v>569</v>
      </c>
      <c r="R562" s="136">
        <f t="shared" si="137"/>
        <v>569.30350604089222</v>
      </c>
      <c r="S562" s="136">
        <f t="shared" si="134"/>
        <v>1138.3035060408922</v>
      </c>
      <c r="T562" s="135">
        <v>15</v>
      </c>
      <c r="U562" s="136"/>
      <c r="V562" s="136">
        <f t="shared" si="135"/>
        <v>1153.3035060408922</v>
      </c>
      <c r="W562" s="16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</row>
    <row r="563" spans="2:44" s="132" customFormat="1" ht="70.150000000000006" customHeight="1">
      <c r="B563" s="135">
        <v>481</v>
      </c>
      <c r="C563" s="33">
        <v>427</v>
      </c>
      <c r="D563" s="143" t="s">
        <v>689</v>
      </c>
      <c r="E563" s="135">
        <v>0</v>
      </c>
      <c r="F563" s="99">
        <f>'नमुना नंबर आठ '!S487/1000*'नमुना नंबर आठ '!T487</f>
        <v>250.38855250929367</v>
      </c>
      <c r="G563" s="136">
        <f t="shared" si="136"/>
        <v>250.38855250929367</v>
      </c>
      <c r="H563" s="135">
        <v>0</v>
      </c>
      <c r="I563" s="42">
        <v>30</v>
      </c>
      <c r="J563" s="135">
        <f t="shared" si="130"/>
        <v>30</v>
      </c>
      <c r="K563" s="135">
        <v>0</v>
      </c>
      <c r="L563" s="42">
        <v>30</v>
      </c>
      <c r="M563" s="135">
        <f t="shared" si="131"/>
        <v>30</v>
      </c>
      <c r="N563" s="135">
        <v>0</v>
      </c>
      <c r="O563" s="42">
        <v>200</v>
      </c>
      <c r="P563" s="135">
        <f t="shared" si="132"/>
        <v>200</v>
      </c>
      <c r="Q563" s="135">
        <f t="shared" si="133"/>
        <v>0</v>
      </c>
      <c r="R563" s="136">
        <f t="shared" si="137"/>
        <v>510.38855250929367</v>
      </c>
      <c r="S563" s="136">
        <f t="shared" si="134"/>
        <v>510.38855250929367</v>
      </c>
      <c r="T563" s="135">
        <v>0</v>
      </c>
      <c r="U563" s="136"/>
      <c r="V563" s="136">
        <f t="shared" si="135"/>
        <v>510.38855250929367</v>
      </c>
      <c r="W563" s="16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</row>
    <row r="564" spans="2:44" s="132" customFormat="1" ht="70.150000000000006" customHeight="1">
      <c r="B564" s="135">
        <v>482</v>
      </c>
      <c r="C564" s="33">
        <v>464</v>
      </c>
      <c r="D564" s="143" t="s">
        <v>689</v>
      </c>
      <c r="E564" s="135">
        <v>0</v>
      </c>
      <c r="F564" s="99">
        <f>'नमुना नंबर आठ '!S488/1000*'नमुना नंबर आठ '!T488</f>
        <v>245.72283457249065</v>
      </c>
      <c r="G564" s="136">
        <f t="shared" si="136"/>
        <v>245.72283457249065</v>
      </c>
      <c r="H564" s="135">
        <v>0</v>
      </c>
      <c r="I564" s="42">
        <v>20</v>
      </c>
      <c r="J564" s="135">
        <f t="shared" si="130"/>
        <v>20</v>
      </c>
      <c r="K564" s="135">
        <v>0</v>
      </c>
      <c r="L564" s="42">
        <v>20</v>
      </c>
      <c r="M564" s="135">
        <f t="shared" si="131"/>
        <v>20</v>
      </c>
      <c r="N564" s="135">
        <v>0</v>
      </c>
      <c r="O564" s="42">
        <v>200</v>
      </c>
      <c r="P564" s="135">
        <f t="shared" si="132"/>
        <v>200</v>
      </c>
      <c r="Q564" s="135">
        <f t="shared" si="133"/>
        <v>0</v>
      </c>
      <c r="R564" s="136">
        <f t="shared" si="137"/>
        <v>485.72283457249068</v>
      </c>
      <c r="S564" s="136">
        <f t="shared" si="134"/>
        <v>485.72283457249068</v>
      </c>
      <c r="T564" s="135">
        <v>0</v>
      </c>
      <c r="U564" s="136"/>
      <c r="V564" s="136">
        <f t="shared" si="135"/>
        <v>485.72283457249068</v>
      </c>
      <c r="W564" s="16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</row>
    <row r="565" spans="2:44" s="132" customFormat="1" ht="70.150000000000006" customHeight="1">
      <c r="B565" s="333" t="s">
        <v>1399</v>
      </c>
      <c r="C565" s="334"/>
      <c r="D565" s="335"/>
      <c r="E565" s="135">
        <f t="shared" ref="E565:T565" si="143">SUM(E559:E564)</f>
        <v>309</v>
      </c>
      <c r="F565" s="99">
        <f t="shared" si="143"/>
        <v>1979.0784618959108</v>
      </c>
      <c r="G565" s="136">
        <f t="shared" si="143"/>
        <v>2288.0784618959106</v>
      </c>
      <c r="H565" s="135">
        <f t="shared" si="143"/>
        <v>30</v>
      </c>
      <c r="I565" s="42">
        <f t="shared" si="143"/>
        <v>100</v>
      </c>
      <c r="J565" s="135">
        <f t="shared" si="143"/>
        <v>130</v>
      </c>
      <c r="K565" s="135">
        <f t="shared" si="143"/>
        <v>30</v>
      </c>
      <c r="L565" s="42">
        <f t="shared" si="143"/>
        <v>100</v>
      </c>
      <c r="M565" s="135">
        <f t="shared" si="143"/>
        <v>130</v>
      </c>
      <c r="N565" s="135">
        <f t="shared" si="143"/>
        <v>200</v>
      </c>
      <c r="O565" s="42">
        <f t="shared" si="143"/>
        <v>800</v>
      </c>
      <c r="P565" s="135">
        <f t="shared" si="143"/>
        <v>1000</v>
      </c>
      <c r="Q565" s="135">
        <f t="shared" si="143"/>
        <v>569</v>
      </c>
      <c r="R565" s="136">
        <f t="shared" si="143"/>
        <v>2979.0784618959106</v>
      </c>
      <c r="S565" s="136">
        <f t="shared" si="143"/>
        <v>3548.0784618959106</v>
      </c>
      <c r="T565" s="135">
        <f t="shared" si="143"/>
        <v>15</v>
      </c>
      <c r="U565" s="136"/>
      <c r="V565" s="136">
        <f>SUM(V559:V564)</f>
        <v>3563.0784618959106</v>
      </c>
      <c r="W565" s="16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</row>
    <row r="566" spans="2:44" s="132" customFormat="1" ht="70.150000000000006" customHeight="1">
      <c r="B566" s="135">
        <v>483</v>
      </c>
      <c r="C566" s="33">
        <v>206</v>
      </c>
      <c r="D566" s="143" t="s">
        <v>525</v>
      </c>
      <c r="E566" s="135">
        <v>0</v>
      </c>
      <c r="F566" s="99">
        <f>'नमुना नंबर आठ '!S489/1000*'नमुना नंबर आठ '!T489</f>
        <v>212.95978996282525</v>
      </c>
      <c r="G566" s="136">
        <f t="shared" si="136"/>
        <v>212.95978996282525</v>
      </c>
      <c r="H566" s="135">
        <v>0</v>
      </c>
      <c r="I566" s="42">
        <v>20</v>
      </c>
      <c r="J566" s="135">
        <f t="shared" si="130"/>
        <v>20</v>
      </c>
      <c r="K566" s="135">
        <v>0</v>
      </c>
      <c r="L566" s="42">
        <v>20</v>
      </c>
      <c r="M566" s="135">
        <f t="shared" si="131"/>
        <v>20</v>
      </c>
      <c r="N566" s="135">
        <v>0</v>
      </c>
      <c r="O566" s="42">
        <v>0</v>
      </c>
      <c r="P566" s="135">
        <f t="shared" si="132"/>
        <v>0</v>
      </c>
      <c r="Q566" s="135">
        <f t="shared" si="133"/>
        <v>0</v>
      </c>
      <c r="R566" s="136">
        <f t="shared" si="137"/>
        <v>252.95978996282525</v>
      </c>
      <c r="S566" s="136">
        <f t="shared" si="134"/>
        <v>252.95978996282525</v>
      </c>
      <c r="T566" s="135">
        <v>0</v>
      </c>
      <c r="U566" s="136"/>
      <c r="V566" s="136">
        <f t="shared" si="135"/>
        <v>252.95978996282525</v>
      </c>
      <c r="W566" s="16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</row>
    <row r="567" spans="2:44" s="132" customFormat="1" ht="70.150000000000006" customHeight="1">
      <c r="B567" s="135">
        <v>484</v>
      </c>
      <c r="C567" s="33">
        <v>355</v>
      </c>
      <c r="D567" s="143" t="s">
        <v>637</v>
      </c>
      <c r="E567" s="135">
        <v>0</v>
      </c>
      <c r="F567" s="99">
        <f>'नमुना नंबर आठ '!S490/1000*'नमुना नंबर आठ '!T490</f>
        <v>520.04832713754638</v>
      </c>
      <c r="G567" s="136">
        <f t="shared" si="136"/>
        <v>520.04832713754638</v>
      </c>
      <c r="H567" s="135">
        <v>0</v>
      </c>
      <c r="I567" s="42">
        <v>30</v>
      </c>
      <c r="J567" s="135">
        <f t="shared" si="130"/>
        <v>30</v>
      </c>
      <c r="K567" s="135">
        <v>0</v>
      </c>
      <c r="L567" s="42">
        <v>30</v>
      </c>
      <c r="M567" s="135">
        <f t="shared" si="131"/>
        <v>30</v>
      </c>
      <c r="N567" s="135">
        <v>0</v>
      </c>
      <c r="O567" s="42">
        <v>750</v>
      </c>
      <c r="P567" s="135">
        <f t="shared" si="132"/>
        <v>750</v>
      </c>
      <c r="Q567" s="135">
        <f t="shared" si="133"/>
        <v>0</v>
      </c>
      <c r="R567" s="136">
        <f t="shared" si="137"/>
        <v>1330.0483271375465</v>
      </c>
      <c r="S567" s="136">
        <f t="shared" si="134"/>
        <v>1330.0483271375465</v>
      </c>
      <c r="T567" s="135">
        <v>0</v>
      </c>
      <c r="U567" s="136"/>
      <c r="V567" s="136">
        <f t="shared" si="135"/>
        <v>1330.0483271375465</v>
      </c>
      <c r="W567" s="16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</row>
    <row r="568" spans="2:44" s="132" customFormat="1" ht="70.150000000000006" customHeight="1">
      <c r="B568" s="135">
        <v>485</v>
      </c>
      <c r="C568" s="33">
        <v>337</v>
      </c>
      <c r="D568" s="143" t="s">
        <v>629</v>
      </c>
      <c r="E568" s="135">
        <v>0</v>
      </c>
      <c r="F568" s="99">
        <f>'नमुना नंबर आठ '!S491/1000*'नमुना नंबर आठ '!T491</f>
        <v>533.56958364312254</v>
      </c>
      <c r="G568" s="136">
        <f t="shared" si="136"/>
        <v>533.56958364312254</v>
      </c>
      <c r="H568" s="135">
        <v>0</v>
      </c>
      <c r="I568" s="42">
        <v>0</v>
      </c>
      <c r="J568" s="135">
        <f t="shared" si="130"/>
        <v>0</v>
      </c>
      <c r="K568" s="135">
        <v>0</v>
      </c>
      <c r="L568" s="42">
        <v>0</v>
      </c>
      <c r="M568" s="135">
        <f t="shared" si="131"/>
        <v>0</v>
      </c>
      <c r="N568" s="135">
        <v>0</v>
      </c>
      <c r="O568" s="42">
        <v>0</v>
      </c>
      <c r="P568" s="135">
        <f t="shared" si="132"/>
        <v>0</v>
      </c>
      <c r="Q568" s="135">
        <f t="shared" si="133"/>
        <v>0</v>
      </c>
      <c r="R568" s="136">
        <f t="shared" si="137"/>
        <v>533.56958364312254</v>
      </c>
      <c r="S568" s="136">
        <f t="shared" si="134"/>
        <v>533.56958364312254</v>
      </c>
      <c r="T568" s="135">
        <v>0</v>
      </c>
      <c r="U568" s="136"/>
      <c r="V568" s="136">
        <f t="shared" si="135"/>
        <v>533.56958364312254</v>
      </c>
      <c r="W568" s="16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</row>
    <row r="569" spans="2:44" s="132" customFormat="1" ht="70.150000000000006" customHeight="1">
      <c r="B569" s="135">
        <v>486</v>
      </c>
      <c r="C569" s="33">
        <v>417</v>
      </c>
      <c r="D569" s="143" t="s">
        <v>685</v>
      </c>
      <c r="E569" s="135">
        <v>0</v>
      </c>
      <c r="F569" s="99">
        <f>'नमुना नंबर आठ '!S492/1000*'नमुना नंबर आठ '!T492</f>
        <v>489.10545167286233</v>
      </c>
      <c r="G569" s="136">
        <f t="shared" si="136"/>
        <v>489.10545167286233</v>
      </c>
      <c r="H569" s="135">
        <v>0</v>
      </c>
      <c r="I569" s="42">
        <v>30</v>
      </c>
      <c r="J569" s="135">
        <f t="shared" si="130"/>
        <v>30</v>
      </c>
      <c r="K569" s="135">
        <v>0</v>
      </c>
      <c r="L569" s="42">
        <v>30</v>
      </c>
      <c r="M569" s="135">
        <f t="shared" si="131"/>
        <v>30</v>
      </c>
      <c r="N569" s="135">
        <v>0</v>
      </c>
      <c r="O569" s="42">
        <v>200</v>
      </c>
      <c r="P569" s="135">
        <f t="shared" si="132"/>
        <v>200</v>
      </c>
      <c r="Q569" s="135">
        <f t="shared" si="133"/>
        <v>0</v>
      </c>
      <c r="R569" s="136">
        <f t="shared" si="137"/>
        <v>749.10545167286227</v>
      </c>
      <c r="S569" s="136">
        <f t="shared" si="134"/>
        <v>749.10545167286227</v>
      </c>
      <c r="T569" s="135">
        <v>0</v>
      </c>
      <c r="U569" s="136"/>
      <c r="V569" s="136">
        <f t="shared" si="135"/>
        <v>749.10545167286227</v>
      </c>
      <c r="W569" s="16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</row>
    <row r="570" spans="2:44" s="132" customFormat="1" ht="70.150000000000006" customHeight="1">
      <c r="B570" s="135">
        <v>487</v>
      </c>
      <c r="C570" s="33">
        <v>10</v>
      </c>
      <c r="D570" s="143" t="s">
        <v>450</v>
      </c>
      <c r="E570" s="135">
        <v>0</v>
      </c>
      <c r="F570" s="99">
        <f>'नमुना नंबर आठ '!S493/1000*'नमुना नंबर आठ '!T493</f>
        <v>533.56958364312266</v>
      </c>
      <c r="G570" s="136">
        <f t="shared" si="136"/>
        <v>533.56958364312266</v>
      </c>
      <c r="H570" s="135">
        <v>0</v>
      </c>
      <c r="I570" s="42">
        <v>30</v>
      </c>
      <c r="J570" s="135">
        <f t="shared" si="130"/>
        <v>30</v>
      </c>
      <c r="K570" s="135">
        <v>0</v>
      </c>
      <c r="L570" s="42">
        <v>30</v>
      </c>
      <c r="M570" s="135">
        <f t="shared" si="131"/>
        <v>30</v>
      </c>
      <c r="N570" s="135">
        <v>0</v>
      </c>
      <c r="O570" s="42">
        <v>750</v>
      </c>
      <c r="P570" s="135">
        <f t="shared" si="132"/>
        <v>750</v>
      </c>
      <c r="Q570" s="135">
        <f t="shared" si="133"/>
        <v>0</v>
      </c>
      <c r="R570" s="136">
        <f t="shared" si="137"/>
        <v>1343.5695836431228</v>
      </c>
      <c r="S570" s="136">
        <f t="shared" si="134"/>
        <v>1343.5695836431228</v>
      </c>
      <c r="T570" s="135">
        <v>0</v>
      </c>
      <c r="U570" s="136"/>
      <c r="V570" s="136">
        <f t="shared" si="135"/>
        <v>1343.5695836431228</v>
      </c>
      <c r="W570" s="16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</row>
    <row r="571" spans="2:44" s="132" customFormat="1" ht="70.150000000000006" customHeight="1">
      <c r="B571" s="135">
        <v>488</v>
      </c>
      <c r="C571" s="33">
        <v>156</v>
      </c>
      <c r="D571" s="143" t="s">
        <v>794</v>
      </c>
      <c r="E571" s="135">
        <v>1068</v>
      </c>
      <c r="F571" s="99">
        <f>'नमुना नंबर आठ '!S494/1000*'नमुना नंबर आठ '!T494</f>
        <v>482.92987778810408</v>
      </c>
      <c r="G571" s="136">
        <f t="shared" si="136"/>
        <v>1550.929877788104</v>
      </c>
      <c r="H571" s="135">
        <v>60</v>
      </c>
      <c r="I571" s="42">
        <v>20</v>
      </c>
      <c r="J571" s="135">
        <f t="shared" si="130"/>
        <v>80</v>
      </c>
      <c r="K571" s="135">
        <v>60</v>
      </c>
      <c r="L571" s="42">
        <v>20</v>
      </c>
      <c r="M571" s="135">
        <f t="shared" si="131"/>
        <v>80</v>
      </c>
      <c r="N571" s="135">
        <v>1500</v>
      </c>
      <c r="O571" s="42">
        <v>750</v>
      </c>
      <c r="P571" s="135">
        <f t="shared" si="132"/>
        <v>2250</v>
      </c>
      <c r="Q571" s="135">
        <f t="shared" si="133"/>
        <v>2688</v>
      </c>
      <c r="R571" s="136">
        <f t="shared" si="137"/>
        <v>1272.929877788104</v>
      </c>
      <c r="S571" s="136">
        <f t="shared" si="134"/>
        <v>3960.929877788104</v>
      </c>
      <c r="T571" s="135">
        <v>53</v>
      </c>
      <c r="U571" s="136"/>
      <c r="V571" s="136">
        <f t="shared" si="135"/>
        <v>4013.929877788104</v>
      </c>
      <c r="W571" s="16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</row>
    <row r="572" spans="2:44" s="132" customFormat="1" ht="70.150000000000006" customHeight="1">
      <c r="B572" s="333" t="s">
        <v>1399</v>
      </c>
      <c r="C572" s="334"/>
      <c r="D572" s="335"/>
      <c r="E572" s="135">
        <f t="shared" ref="E572:T572" si="144">SUM(E566:E571)</f>
        <v>1068</v>
      </c>
      <c r="F572" s="99">
        <f t="shared" si="144"/>
        <v>2772.1826138475831</v>
      </c>
      <c r="G572" s="136">
        <f t="shared" si="144"/>
        <v>3840.1826138475831</v>
      </c>
      <c r="H572" s="135">
        <f t="shared" si="144"/>
        <v>60</v>
      </c>
      <c r="I572" s="42">
        <f t="shared" si="144"/>
        <v>130</v>
      </c>
      <c r="J572" s="135">
        <f t="shared" si="144"/>
        <v>190</v>
      </c>
      <c r="K572" s="135">
        <f t="shared" si="144"/>
        <v>60</v>
      </c>
      <c r="L572" s="42">
        <f t="shared" si="144"/>
        <v>130</v>
      </c>
      <c r="M572" s="135">
        <f t="shared" si="144"/>
        <v>190</v>
      </c>
      <c r="N572" s="135">
        <f t="shared" si="144"/>
        <v>1500</v>
      </c>
      <c r="O572" s="42">
        <f t="shared" si="144"/>
        <v>2450</v>
      </c>
      <c r="P572" s="135">
        <f t="shared" si="144"/>
        <v>3950</v>
      </c>
      <c r="Q572" s="135">
        <f t="shared" si="144"/>
        <v>2688</v>
      </c>
      <c r="R572" s="136">
        <f t="shared" si="144"/>
        <v>5482.1826138475835</v>
      </c>
      <c r="S572" s="136">
        <f t="shared" si="144"/>
        <v>8170.1826138475835</v>
      </c>
      <c r="T572" s="135">
        <f t="shared" si="144"/>
        <v>53</v>
      </c>
      <c r="U572" s="136"/>
      <c r="V572" s="136">
        <f>SUM(V566:V571)</f>
        <v>8223.1826138475844</v>
      </c>
      <c r="W572" s="16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</row>
    <row r="573" spans="2:44" s="132" customFormat="1" ht="70.150000000000006" customHeight="1">
      <c r="B573" s="135">
        <v>489</v>
      </c>
      <c r="C573" s="33" t="s">
        <v>35</v>
      </c>
      <c r="D573" s="143" t="s">
        <v>449</v>
      </c>
      <c r="E573" s="135">
        <v>0</v>
      </c>
      <c r="F573" s="99">
        <f>'नमुना नंबर आठ '!S495/1000*'नमुना नंबर आठ '!T495</f>
        <v>396.06691449814127</v>
      </c>
      <c r="G573" s="136">
        <f t="shared" si="136"/>
        <v>396.06691449814127</v>
      </c>
      <c r="H573" s="135">
        <v>0</v>
      </c>
      <c r="I573" s="42">
        <v>30</v>
      </c>
      <c r="J573" s="135">
        <f t="shared" si="130"/>
        <v>30</v>
      </c>
      <c r="K573" s="135">
        <v>0</v>
      </c>
      <c r="L573" s="42">
        <v>30</v>
      </c>
      <c r="M573" s="135">
        <f t="shared" si="131"/>
        <v>30</v>
      </c>
      <c r="N573" s="135">
        <v>0</v>
      </c>
      <c r="O573" s="42">
        <v>750</v>
      </c>
      <c r="P573" s="135">
        <f t="shared" si="132"/>
        <v>750</v>
      </c>
      <c r="Q573" s="135">
        <f t="shared" si="133"/>
        <v>0</v>
      </c>
      <c r="R573" s="136">
        <f t="shared" si="137"/>
        <v>1206.0669144981412</v>
      </c>
      <c r="S573" s="136">
        <f t="shared" si="134"/>
        <v>1206.0669144981412</v>
      </c>
      <c r="T573" s="135">
        <v>0</v>
      </c>
      <c r="U573" s="136"/>
      <c r="V573" s="136">
        <f t="shared" si="135"/>
        <v>1206.0669144981412</v>
      </c>
      <c r="W573" s="16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</row>
    <row r="574" spans="2:44" s="132" customFormat="1" ht="70.150000000000006" customHeight="1">
      <c r="B574" s="135">
        <v>490</v>
      </c>
      <c r="C574" s="33">
        <v>134</v>
      </c>
      <c r="D574" s="143" t="s">
        <v>492</v>
      </c>
      <c r="E574" s="135">
        <v>0</v>
      </c>
      <c r="F574" s="99">
        <f>'नमुना नंबर आठ '!S496/1000*'नमुना नंबर आठ '!T496</f>
        <v>333.48098977695162</v>
      </c>
      <c r="G574" s="136">
        <f t="shared" si="136"/>
        <v>333.48098977695162</v>
      </c>
      <c r="H574" s="135">
        <v>0</v>
      </c>
      <c r="I574" s="42">
        <v>20</v>
      </c>
      <c r="J574" s="135">
        <f t="shared" si="130"/>
        <v>20</v>
      </c>
      <c r="K574" s="135">
        <v>0</v>
      </c>
      <c r="L574" s="42">
        <v>20</v>
      </c>
      <c r="M574" s="135">
        <f t="shared" si="131"/>
        <v>20</v>
      </c>
      <c r="N574" s="135">
        <v>0</v>
      </c>
      <c r="O574" s="42">
        <v>750</v>
      </c>
      <c r="P574" s="135">
        <f t="shared" si="132"/>
        <v>750</v>
      </c>
      <c r="Q574" s="135">
        <f t="shared" si="133"/>
        <v>0</v>
      </c>
      <c r="R574" s="136">
        <f t="shared" si="137"/>
        <v>1123.4809897769517</v>
      </c>
      <c r="S574" s="136">
        <f t="shared" si="134"/>
        <v>1123.4809897769517</v>
      </c>
      <c r="T574" s="135">
        <v>0</v>
      </c>
      <c r="U574" s="136"/>
      <c r="V574" s="136">
        <f t="shared" si="135"/>
        <v>1123.4809897769517</v>
      </c>
      <c r="W574" s="16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</row>
    <row r="575" spans="2:44" s="132" customFormat="1" ht="70.150000000000006" customHeight="1">
      <c r="B575" s="135">
        <v>491</v>
      </c>
      <c r="C575" s="33">
        <v>149</v>
      </c>
      <c r="D575" s="143" t="s">
        <v>502</v>
      </c>
      <c r="E575" s="135">
        <v>0</v>
      </c>
      <c r="F575" s="99">
        <f>'नमुना नंबर आठ '!S497/1000*'नमुना नंबर आठ '!T497</f>
        <v>224.43791821561339</v>
      </c>
      <c r="G575" s="136">
        <f t="shared" si="136"/>
        <v>224.43791821561339</v>
      </c>
      <c r="H575" s="135">
        <v>0</v>
      </c>
      <c r="I575" s="42">
        <v>30</v>
      </c>
      <c r="J575" s="135">
        <f t="shared" si="130"/>
        <v>30</v>
      </c>
      <c r="K575" s="135">
        <v>0</v>
      </c>
      <c r="L575" s="42">
        <v>30</v>
      </c>
      <c r="M575" s="135">
        <f t="shared" si="131"/>
        <v>30</v>
      </c>
      <c r="N575" s="135">
        <v>0</v>
      </c>
      <c r="O575" s="42">
        <v>750</v>
      </c>
      <c r="P575" s="135">
        <f t="shared" si="132"/>
        <v>750</v>
      </c>
      <c r="Q575" s="135">
        <f t="shared" si="133"/>
        <v>0</v>
      </c>
      <c r="R575" s="136">
        <f t="shared" si="137"/>
        <v>1034.4379182156135</v>
      </c>
      <c r="S575" s="136">
        <f t="shared" si="134"/>
        <v>1034.4379182156135</v>
      </c>
      <c r="T575" s="135">
        <v>0</v>
      </c>
      <c r="U575" s="136"/>
      <c r="V575" s="136">
        <f t="shared" si="135"/>
        <v>1034.4379182156135</v>
      </c>
      <c r="W575" s="16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</row>
    <row r="576" spans="2:44" s="132" customFormat="1" ht="70.150000000000006" customHeight="1">
      <c r="B576" s="135">
        <v>492</v>
      </c>
      <c r="C576" s="42" t="s">
        <v>781</v>
      </c>
      <c r="D576" s="143" t="s">
        <v>880</v>
      </c>
      <c r="E576" s="135">
        <v>0</v>
      </c>
      <c r="F576" s="99">
        <f>'नमुना नंबर आठ '!S498/1000*'नमुना नंबर आठ '!T498</f>
        <v>190.77223048327136</v>
      </c>
      <c r="G576" s="136">
        <f t="shared" si="136"/>
        <v>190.77223048327136</v>
      </c>
      <c r="H576" s="135">
        <v>0</v>
      </c>
      <c r="I576" s="42">
        <v>20</v>
      </c>
      <c r="J576" s="135">
        <f t="shared" si="130"/>
        <v>20</v>
      </c>
      <c r="K576" s="135">
        <v>0</v>
      </c>
      <c r="L576" s="42">
        <v>20</v>
      </c>
      <c r="M576" s="135">
        <f t="shared" si="131"/>
        <v>20</v>
      </c>
      <c r="N576" s="135">
        <v>0</v>
      </c>
      <c r="O576" s="42">
        <v>0</v>
      </c>
      <c r="P576" s="135">
        <f t="shared" si="132"/>
        <v>0</v>
      </c>
      <c r="Q576" s="135">
        <f t="shared" si="133"/>
        <v>0</v>
      </c>
      <c r="R576" s="136">
        <f t="shared" si="137"/>
        <v>230.77223048327136</v>
      </c>
      <c r="S576" s="136">
        <f t="shared" si="134"/>
        <v>230.77223048327136</v>
      </c>
      <c r="T576" s="135">
        <v>0</v>
      </c>
      <c r="U576" s="136"/>
      <c r="V576" s="136">
        <f t="shared" si="135"/>
        <v>230.77223048327136</v>
      </c>
      <c r="W576" s="16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</row>
    <row r="577" spans="2:44" s="132" customFormat="1" ht="70.150000000000006" customHeight="1">
      <c r="B577" s="135">
        <v>493</v>
      </c>
      <c r="C577" s="33">
        <v>499</v>
      </c>
      <c r="D577" s="143" t="s">
        <v>741</v>
      </c>
      <c r="E577" s="135">
        <v>0</v>
      </c>
      <c r="F577" s="99">
        <f>'नमुना नंबर आठ '!S499/1000*'नमुना नंबर आठ '!T499</f>
        <v>421.23914498141272</v>
      </c>
      <c r="G577" s="136">
        <f t="shared" si="136"/>
        <v>421.23914498141272</v>
      </c>
      <c r="H577" s="135">
        <v>0</v>
      </c>
      <c r="I577" s="42">
        <v>30</v>
      </c>
      <c r="J577" s="135">
        <f t="shared" si="130"/>
        <v>30</v>
      </c>
      <c r="K577" s="135">
        <v>0</v>
      </c>
      <c r="L577" s="42">
        <v>30</v>
      </c>
      <c r="M577" s="135">
        <f t="shared" si="131"/>
        <v>30</v>
      </c>
      <c r="N577" s="135">
        <v>0</v>
      </c>
      <c r="O577" s="42">
        <v>200</v>
      </c>
      <c r="P577" s="135">
        <f t="shared" si="132"/>
        <v>200</v>
      </c>
      <c r="Q577" s="135">
        <f t="shared" si="133"/>
        <v>0</v>
      </c>
      <c r="R577" s="136">
        <f t="shared" si="137"/>
        <v>681.23914498141266</v>
      </c>
      <c r="S577" s="136">
        <f t="shared" si="134"/>
        <v>681.23914498141266</v>
      </c>
      <c r="T577" s="135">
        <v>0</v>
      </c>
      <c r="U577" s="136"/>
      <c r="V577" s="136">
        <f t="shared" si="135"/>
        <v>681.23914498141266</v>
      </c>
      <c r="W577" s="16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</row>
    <row r="578" spans="2:44" s="132" customFormat="1" ht="70.150000000000006" customHeight="1">
      <c r="B578" s="135">
        <v>494</v>
      </c>
      <c r="C578" s="33" t="s">
        <v>33</v>
      </c>
      <c r="D578" s="143" t="s">
        <v>480</v>
      </c>
      <c r="E578" s="135">
        <v>0</v>
      </c>
      <c r="F578" s="99">
        <f>'नमुना नंबर आठ '!S500/1000*'नमुना नंबर आठ '!T500</f>
        <v>486.76523420074341</v>
      </c>
      <c r="G578" s="136">
        <f t="shared" si="136"/>
        <v>486.76523420074341</v>
      </c>
      <c r="H578" s="135">
        <v>0</v>
      </c>
      <c r="I578" s="42">
        <v>30</v>
      </c>
      <c r="J578" s="135">
        <f t="shared" si="130"/>
        <v>30</v>
      </c>
      <c r="K578" s="135">
        <v>0</v>
      </c>
      <c r="L578" s="42">
        <v>30</v>
      </c>
      <c r="M578" s="135">
        <f t="shared" si="131"/>
        <v>30</v>
      </c>
      <c r="N578" s="135">
        <v>0</v>
      </c>
      <c r="O578" s="42">
        <v>750</v>
      </c>
      <c r="P578" s="135">
        <f t="shared" si="132"/>
        <v>750</v>
      </c>
      <c r="Q578" s="135">
        <f t="shared" si="133"/>
        <v>0</v>
      </c>
      <c r="R578" s="136">
        <f t="shared" si="137"/>
        <v>1296.7652342007434</v>
      </c>
      <c r="S578" s="136">
        <f t="shared" si="134"/>
        <v>1296.7652342007434</v>
      </c>
      <c r="T578" s="135">
        <v>0</v>
      </c>
      <c r="U578" s="136"/>
      <c r="V578" s="136">
        <f t="shared" si="135"/>
        <v>1296.7652342007434</v>
      </c>
      <c r="W578" s="16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</row>
    <row r="579" spans="2:44" s="132" customFormat="1" ht="70.150000000000006" customHeight="1">
      <c r="B579" s="333" t="s">
        <v>1399</v>
      </c>
      <c r="C579" s="334"/>
      <c r="D579" s="335"/>
      <c r="E579" s="135">
        <f t="shared" ref="E579:T579" si="145">SUM(E573:E578)</f>
        <v>0</v>
      </c>
      <c r="F579" s="99">
        <f t="shared" si="145"/>
        <v>2052.7624321561334</v>
      </c>
      <c r="G579" s="136">
        <f t="shared" si="145"/>
        <v>2052.7624321561334</v>
      </c>
      <c r="H579" s="135">
        <f t="shared" si="145"/>
        <v>0</v>
      </c>
      <c r="I579" s="42">
        <f t="shared" si="145"/>
        <v>160</v>
      </c>
      <c r="J579" s="135">
        <f t="shared" si="145"/>
        <v>160</v>
      </c>
      <c r="K579" s="135">
        <f t="shared" si="145"/>
        <v>0</v>
      </c>
      <c r="L579" s="42">
        <f t="shared" si="145"/>
        <v>160</v>
      </c>
      <c r="M579" s="135">
        <f t="shared" si="145"/>
        <v>160</v>
      </c>
      <c r="N579" s="135">
        <f t="shared" si="145"/>
        <v>0</v>
      </c>
      <c r="O579" s="42">
        <f t="shared" si="145"/>
        <v>3200</v>
      </c>
      <c r="P579" s="135">
        <f t="shared" si="145"/>
        <v>3200</v>
      </c>
      <c r="Q579" s="135">
        <f t="shared" si="145"/>
        <v>0</v>
      </c>
      <c r="R579" s="136">
        <f t="shared" si="145"/>
        <v>5572.7624321561334</v>
      </c>
      <c r="S579" s="136">
        <f t="shared" si="145"/>
        <v>5572.7624321561334</v>
      </c>
      <c r="T579" s="135">
        <f t="shared" si="145"/>
        <v>0</v>
      </c>
      <c r="U579" s="136"/>
      <c r="V579" s="136">
        <f>SUM(V573:V578)</f>
        <v>5572.7624321561334</v>
      </c>
      <c r="W579" s="16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</row>
    <row r="580" spans="2:44" s="132" customFormat="1" ht="70.150000000000006" customHeight="1">
      <c r="B580" s="135">
        <v>495</v>
      </c>
      <c r="C580" s="57" t="s">
        <v>909</v>
      </c>
      <c r="D580" s="142" t="s">
        <v>913</v>
      </c>
      <c r="E580" s="135">
        <v>93</v>
      </c>
      <c r="F580" s="159">
        <f>'नमुना नंबर आठ '!S501/1000*'नमुना नंबर आठ '!T501</f>
        <v>93.282009758364325</v>
      </c>
      <c r="G580" s="136">
        <f t="shared" si="136"/>
        <v>186.28200975836432</v>
      </c>
      <c r="H580" s="135">
        <v>40</v>
      </c>
      <c r="I580" s="42">
        <v>40</v>
      </c>
      <c r="J580" s="135">
        <f t="shared" si="130"/>
        <v>80</v>
      </c>
      <c r="K580" s="135">
        <v>40</v>
      </c>
      <c r="L580" s="42">
        <v>40</v>
      </c>
      <c r="M580" s="135">
        <f t="shared" si="131"/>
        <v>80</v>
      </c>
      <c r="N580" s="135">
        <v>200</v>
      </c>
      <c r="O580" s="42">
        <v>200</v>
      </c>
      <c r="P580" s="135">
        <f t="shared" si="132"/>
        <v>400</v>
      </c>
      <c r="Q580" s="135">
        <f t="shared" si="133"/>
        <v>373</v>
      </c>
      <c r="R580" s="136">
        <f t="shared" si="137"/>
        <v>373.28200975836432</v>
      </c>
      <c r="S580" s="136">
        <f t="shared" si="134"/>
        <v>746.28200975836432</v>
      </c>
      <c r="T580" s="135">
        <v>4</v>
      </c>
      <c r="U580" s="136"/>
      <c r="V580" s="136">
        <f t="shared" si="135"/>
        <v>750.28200975836432</v>
      </c>
      <c r="W580" s="16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</row>
    <row r="581" spans="2:44" s="132" customFormat="1" ht="70.150000000000006" customHeight="1">
      <c r="B581" s="135">
        <v>496</v>
      </c>
      <c r="C581" s="33">
        <v>375</v>
      </c>
      <c r="D581" s="143" t="s">
        <v>654</v>
      </c>
      <c r="E581" s="135">
        <v>0</v>
      </c>
      <c r="F581" s="99">
        <f>'नमुना नंबर आठ '!S502/1000*'नमुना नंबर आठ '!T502</f>
        <v>400.17718773234202</v>
      </c>
      <c r="G581" s="136">
        <f t="shared" si="136"/>
        <v>400.17718773234202</v>
      </c>
      <c r="H581" s="135">
        <v>0</v>
      </c>
      <c r="I581" s="42">
        <v>30</v>
      </c>
      <c r="J581" s="135">
        <f t="shared" si="130"/>
        <v>30</v>
      </c>
      <c r="K581" s="135">
        <v>0</v>
      </c>
      <c r="L581" s="42">
        <v>30</v>
      </c>
      <c r="M581" s="135">
        <f t="shared" si="131"/>
        <v>30</v>
      </c>
      <c r="N581" s="135">
        <v>0</v>
      </c>
      <c r="O581" s="42">
        <v>200</v>
      </c>
      <c r="P581" s="135">
        <f t="shared" si="132"/>
        <v>200</v>
      </c>
      <c r="Q581" s="135">
        <f t="shared" si="133"/>
        <v>0</v>
      </c>
      <c r="R581" s="136">
        <f t="shared" si="137"/>
        <v>660.17718773234196</v>
      </c>
      <c r="S581" s="136">
        <f t="shared" si="134"/>
        <v>660.17718773234196</v>
      </c>
      <c r="T581" s="135">
        <v>0</v>
      </c>
      <c r="U581" s="136"/>
      <c r="V581" s="136">
        <f t="shared" si="135"/>
        <v>660.17718773234196</v>
      </c>
      <c r="W581" s="16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</row>
    <row r="582" spans="2:44" s="132" customFormat="1" ht="70.150000000000006" customHeight="1">
      <c r="B582" s="135">
        <v>497</v>
      </c>
      <c r="C582" s="33">
        <v>225</v>
      </c>
      <c r="D582" s="143" t="s">
        <v>556</v>
      </c>
      <c r="E582" s="135">
        <v>0</v>
      </c>
      <c r="F582" s="99">
        <f>'नमुना नंबर आठ '!S503/1000*'नमुना नंबर आठ '!T503</f>
        <v>1225.2338587360593</v>
      </c>
      <c r="G582" s="136">
        <f t="shared" si="136"/>
        <v>1225.2338587360593</v>
      </c>
      <c r="H582" s="135">
        <v>0</v>
      </c>
      <c r="I582" s="42">
        <v>40</v>
      </c>
      <c r="J582" s="135">
        <f t="shared" si="130"/>
        <v>40</v>
      </c>
      <c r="K582" s="135">
        <v>0</v>
      </c>
      <c r="L582" s="42">
        <v>40</v>
      </c>
      <c r="M582" s="135">
        <f t="shared" si="131"/>
        <v>40</v>
      </c>
      <c r="N582" s="135">
        <v>0</v>
      </c>
      <c r="O582" s="42">
        <v>750</v>
      </c>
      <c r="P582" s="135">
        <f t="shared" si="132"/>
        <v>750</v>
      </c>
      <c r="Q582" s="135">
        <f t="shared" si="133"/>
        <v>0</v>
      </c>
      <c r="R582" s="136">
        <f t="shared" si="137"/>
        <v>2055.2338587360591</v>
      </c>
      <c r="S582" s="136">
        <f t="shared" si="134"/>
        <v>2055.2338587360591</v>
      </c>
      <c r="T582" s="135">
        <v>0</v>
      </c>
      <c r="U582" s="136"/>
      <c r="V582" s="136">
        <f t="shared" si="135"/>
        <v>2055.2338587360591</v>
      </c>
      <c r="W582" s="16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</row>
    <row r="583" spans="2:44" s="132" customFormat="1" ht="70.150000000000006" customHeight="1">
      <c r="B583" s="135">
        <v>498</v>
      </c>
      <c r="C583" s="42" t="s">
        <v>1302</v>
      </c>
      <c r="D583" s="143" t="s">
        <v>1304</v>
      </c>
      <c r="E583" s="135">
        <v>0</v>
      </c>
      <c r="F583" s="99">
        <f>'नमुना नंबर आठ '!S504/1000*'नमुना नंबर आठ '!T504</f>
        <v>140.27369888475837</v>
      </c>
      <c r="G583" s="136">
        <f t="shared" si="136"/>
        <v>140.27369888475837</v>
      </c>
      <c r="H583" s="135">
        <v>0</v>
      </c>
      <c r="I583" s="42">
        <v>30</v>
      </c>
      <c r="J583" s="135">
        <f t="shared" si="130"/>
        <v>30</v>
      </c>
      <c r="K583" s="135">
        <v>0</v>
      </c>
      <c r="L583" s="42">
        <v>30</v>
      </c>
      <c r="M583" s="135">
        <f t="shared" si="131"/>
        <v>30</v>
      </c>
      <c r="N583" s="135">
        <v>0</v>
      </c>
      <c r="O583" s="42">
        <v>750</v>
      </c>
      <c r="P583" s="135">
        <f t="shared" si="132"/>
        <v>750</v>
      </c>
      <c r="Q583" s="135">
        <f t="shared" si="133"/>
        <v>0</v>
      </c>
      <c r="R583" s="136">
        <f t="shared" si="137"/>
        <v>950.27369888475835</v>
      </c>
      <c r="S583" s="136">
        <f t="shared" si="134"/>
        <v>950.27369888475835</v>
      </c>
      <c r="T583" s="135">
        <v>0</v>
      </c>
      <c r="U583" s="136"/>
      <c r="V583" s="136">
        <f t="shared" si="135"/>
        <v>950.27369888475835</v>
      </c>
      <c r="W583" s="16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</row>
    <row r="584" spans="2:44" s="132" customFormat="1" ht="70.150000000000006" customHeight="1">
      <c r="B584" s="135">
        <v>499</v>
      </c>
      <c r="C584" s="33" t="s">
        <v>45</v>
      </c>
      <c r="D584" s="143" t="s">
        <v>510</v>
      </c>
      <c r="E584" s="135">
        <v>0</v>
      </c>
      <c r="F584" s="99">
        <f>'नमुना नंबर आठ '!S505/1000*'नमुना नंबर आठ '!T505</f>
        <v>414.99856505576213</v>
      </c>
      <c r="G584" s="136">
        <f t="shared" si="136"/>
        <v>414.99856505576213</v>
      </c>
      <c r="H584" s="135">
        <v>0</v>
      </c>
      <c r="I584" s="42">
        <v>30</v>
      </c>
      <c r="J584" s="135">
        <f t="shared" si="130"/>
        <v>30</v>
      </c>
      <c r="K584" s="135">
        <v>0</v>
      </c>
      <c r="L584" s="42">
        <v>30</v>
      </c>
      <c r="M584" s="135">
        <f t="shared" si="131"/>
        <v>30</v>
      </c>
      <c r="N584" s="135">
        <v>0</v>
      </c>
      <c r="O584" s="42">
        <v>750</v>
      </c>
      <c r="P584" s="135">
        <f t="shared" si="132"/>
        <v>750</v>
      </c>
      <c r="Q584" s="135">
        <f t="shared" si="133"/>
        <v>0</v>
      </c>
      <c r="R584" s="136">
        <f t="shared" si="137"/>
        <v>1224.9985650557621</v>
      </c>
      <c r="S584" s="136">
        <f t="shared" si="134"/>
        <v>1224.9985650557621</v>
      </c>
      <c r="T584" s="135">
        <v>0</v>
      </c>
      <c r="U584" s="136"/>
      <c r="V584" s="136">
        <f t="shared" si="135"/>
        <v>1224.9985650557621</v>
      </c>
      <c r="W584" s="16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</row>
    <row r="585" spans="2:44" s="132" customFormat="1" ht="70.150000000000006" customHeight="1">
      <c r="B585" s="135">
        <v>500</v>
      </c>
      <c r="C585" s="42" t="s">
        <v>1291</v>
      </c>
      <c r="D585" s="143" t="s">
        <v>1385</v>
      </c>
      <c r="E585" s="135">
        <v>325</v>
      </c>
      <c r="F585" s="99">
        <f>'नमुना नंबर आठ '!S506/1000*'नमुना नंबर आठ '!T506</f>
        <v>312.02899628252783</v>
      </c>
      <c r="G585" s="136">
        <f t="shared" si="136"/>
        <v>637.02899628252783</v>
      </c>
      <c r="H585" s="135">
        <v>30</v>
      </c>
      <c r="I585" s="42">
        <v>30</v>
      </c>
      <c r="J585" s="135">
        <f t="shared" si="130"/>
        <v>60</v>
      </c>
      <c r="K585" s="135">
        <v>30</v>
      </c>
      <c r="L585" s="42">
        <v>30</v>
      </c>
      <c r="M585" s="135">
        <f t="shared" si="131"/>
        <v>60</v>
      </c>
      <c r="N585" s="135">
        <v>750</v>
      </c>
      <c r="O585" s="42">
        <v>750</v>
      </c>
      <c r="P585" s="135">
        <f t="shared" si="132"/>
        <v>1500</v>
      </c>
      <c r="Q585" s="135">
        <f t="shared" si="133"/>
        <v>1135</v>
      </c>
      <c r="R585" s="136">
        <f t="shared" si="137"/>
        <v>1122.0289962825277</v>
      </c>
      <c r="S585" s="136">
        <f t="shared" si="134"/>
        <v>2257.0289962825277</v>
      </c>
      <c r="T585" s="135">
        <v>16</v>
      </c>
      <c r="U585" s="136"/>
      <c r="V585" s="136">
        <f t="shared" si="135"/>
        <v>2273.0289962825277</v>
      </c>
      <c r="W585" s="16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</row>
    <row r="586" spans="2:44" s="132" customFormat="1" ht="70.150000000000006" customHeight="1">
      <c r="B586" s="333" t="s">
        <v>1399</v>
      </c>
      <c r="C586" s="334"/>
      <c r="D586" s="335"/>
      <c r="E586" s="135">
        <f t="shared" ref="E586:T586" si="146">SUM(E580:E585)</f>
        <v>418</v>
      </c>
      <c r="F586" s="99">
        <f t="shared" si="146"/>
        <v>2585.9943164498141</v>
      </c>
      <c r="G586" s="136">
        <f t="shared" si="146"/>
        <v>3003.9943164498141</v>
      </c>
      <c r="H586" s="135">
        <f t="shared" si="146"/>
        <v>70</v>
      </c>
      <c r="I586" s="42">
        <f t="shared" si="146"/>
        <v>200</v>
      </c>
      <c r="J586" s="135">
        <f t="shared" si="146"/>
        <v>270</v>
      </c>
      <c r="K586" s="135">
        <f t="shared" si="146"/>
        <v>70</v>
      </c>
      <c r="L586" s="42">
        <f t="shared" si="146"/>
        <v>200</v>
      </c>
      <c r="M586" s="135">
        <f t="shared" si="146"/>
        <v>270</v>
      </c>
      <c r="N586" s="135">
        <f t="shared" si="146"/>
        <v>950</v>
      </c>
      <c r="O586" s="42">
        <f t="shared" si="146"/>
        <v>3400</v>
      </c>
      <c r="P586" s="135">
        <f t="shared" si="146"/>
        <v>4350</v>
      </c>
      <c r="Q586" s="135">
        <f t="shared" si="146"/>
        <v>1508</v>
      </c>
      <c r="R586" s="136">
        <f t="shared" si="146"/>
        <v>6385.9943164498127</v>
      </c>
      <c r="S586" s="136">
        <f t="shared" si="146"/>
        <v>7893.9943164498127</v>
      </c>
      <c r="T586" s="135">
        <f t="shared" si="146"/>
        <v>20</v>
      </c>
      <c r="U586" s="136"/>
      <c r="V586" s="136">
        <f>SUM(V580:V585)</f>
        <v>7913.9943164498127</v>
      </c>
      <c r="W586" s="16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</row>
    <row r="587" spans="2:44" s="132" customFormat="1" ht="70.150000000000006" customHeight="1">
      <c r="B587" s="135">
        <v>501</v>
      </c>
      <c r="C587" s="33" t="s">
        <v>1015</v>
      </c>
      <c r="D587" s="143" t="s">
        <v>1260</v>
      </c>
      <c r="E587" s="135">
        <v>0</v>
      </c>
      <c r="F587" s="99">
        <f>'नमुना नंबर आठ '!S507/1000*'नमुना नंबर आठ '!T507</f>
        <v>262.31181691449808</v>
      </c>
      <c r="G587" s="136">
        <f t="shared" si="136"/>
        <v>262.31181691449808</v>
      </c>
      <c r="H587" s="135">
        <v>0</v>
      </c>
      <c r="I587" s="42">
        <v>40</v>
      </c>
      <c r="J587" s="135">
        <f t="shared" si="130"/>
        <v>40</v>
      </c>
      <c r="K587" s="135">
        <v>0</v>
      </c>
      <c r="L587" s="42">
        <v>40</v>
      </c>
      <c r="M587" s="135">
        <f t="shared" si="131"/>
        <v>40</v>
      </c>
      <c r="N587" s="135">
        <v>0</v>
      </c>
      <c r="O587" s="42">
        <v>750</v>
      </c>
      <c r="P587" s="135">
        <f t="shared" si="132"/>
        <v>750</v>
      </c>
      <c r="Q587" s="135">
        <f t="shared" si="133"/>
        <v>0</v>
      </c>
      <c r="R587" s="136">
        <f t="shared" si="137"/>
        <v>1092.3118169144982</v>
      </c>
      <c r="S587" s="136">
        <f t="shared" si="134"/>
        <v>1092.3118169144982</v>
      </c>
      <c r="T587" s="135">
        <v>0</v>
      </c>
      <c r="U587" s="136"/>
      <c r="V587" s="136">
        <f t="shared" si="135"/>
        <v>1092.3118169144982</v>
      </c>
      <c r="W587" s="16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</row>
    <row r="588" spans="2:44" s="132" customFormat="1" ht="70.150000000000006" customHeight="1">
      <c r="B588" s="135">
        <v>502</v>
      </c>
      <c r="C588" s="33" t="s">
        <v>962</v>
      </c>
      <c r="D588" s="143" t="s">
        <v>1386</v>
      </c>
      <c r="E588" s="135">
        <v>0</v>
      </c>
      <c r="F588" s="99">
        <f>'नमुना नंबर आठ '!S508/1000*'नमुना नंबर आठ '!T508</f>
        <v>302.99118959107807</v>
      </c>
      <c r="G588" s="136">
        <f t="shared" si="136"/>
        <v>302.99118959107807</v>
      </c>
      <c r="H588" s="135">
        <v>0</v>
      </c>
      <c r="I588" s="42">
        <v>40</v>
      </c>
      <c r="J588" s="135">
        <f t="shared" si="130"/>
        <v>40</v>
      </c>
      <c r="K588" s="135">
        <v>0</v>
      </c>
      <c r="L588" s="42">
        <v>40</v>
      </c>
      <c r="M588" s="135">
        <f t="shared" si="131"/>
        <v>40</v>
      </c>
      <c r="N588" s="135">
        <v>0</v>
      </c>
      <c r="O588" s="42">
        <v>200</v>
      </c>
      <c r="P588" s="135">
        <f t="shared" si="132"/>
        <v>200</v>
      </c>
      <c r="Q588" s="135">
        <f t="shared" si="133"/>
        <v>0</v>
      </c>
      <c r="R588" s="136">
        <f t="shared" si="137"/>
        <v>582.99118959107807</v>
      </c>
      <c r="S588" s="136">
        <f t="shared" si="134"/>
        <v>582.99118959107807</v>
      </c>
      <c r="T588" s="135">
        <v>0</v>
      </c>
      <c r="U588" s="136"/>
      <c r="V588" s="136">
        <f t="shared" si="135"/>
        <v>582.99118959107807</v>
      </c>
      <c r="W588" s="16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</row>
    <row r="589" spans="2:44" s="132" customFormat="1" ht="70.150000000000006" customHeight="1">
      <c r="B589" s="135">
        <v>503</v>
      </c>
      <c r="C589" s="33">
        <v>60</v>
      </c>
      <c r="D589" s="143" t="s">
        <v>422</v>
      </c>
      <c r="E589" s="135">
        <v>0</v>
      </c>
      <c r="F589" s="99">
        <f>'नमुना नंबर आठ '!S509/1000*'नमुना नंबर आठ '!T509</f>
        <v>454.52223791821569</v>
      </c>
      <c r="G589" s="136">
        <f t="shared" si="136"/>
        <v>454.52223791821569</v>
      </c>
      <c r="H589" s="135">
        <v>0</v>
      </c>
      <c r="I589" s="42">
        <v>30</v>
      </c>
      <c r="J589" s="135">
        <f t="shared" si="130"/>
        <v>30</v>
      </c>
      <c r="K589" s="135">
        <v>0</v>
      </c>
      <c r="L589" s="42">
        <v>30</v>
      </c>
      <c r="M589" s="135">
        <f t="shared" si="131"/>
        <v>30</v>
      </c>
      <c r="N589" s="135">
        <v>0</v>
      </c>
      <c r="O589" s="42">
        <v>750</v>
      </c>
      <c r="P589" s="135">
        <f t="shared" si="132"/>
        <v>750</v>
      </c>
      <c r="Q589" s="135">
        <f t="shared" si="133"/>
        <v>0</v>
      </c>
      <c r="R589" s="136">
        <f t="shared" si="137"/>
        <v>1264.5222379182158</v>
      </c>
      <c r="S589" s="136">
        <f t="shared" si="134"/>
        <v>1264.5222379182158</v>
      </c>
      <c r="T589" s="135">
        <v>0</v>
      </c>
      <c r="U589" s="136"/>
      <c r="V589" s="136">
        <f t="shared" si="135"/>
        <v>1264.5222379182158</v>
      </c>
      <c r="W589" s="16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</row>
    <row r="590" spans="2:44" s="132" customFormat="1" ht="70.150000000000006" customHeight="1">
      <c r="B590" s="135">
        <v>504</v>
      </c>
      <c r="C590" s="33">
        <v>434</v>
      </c>
      <c r="D590" s="143" t="s">
        <v>696</v>
      </c>
      <c r="E590" s="135">
        <v>0</v>
      </c>
      <c r="F590" s="99">
        <f>'नमुना नंबर आठ '!S510/1000*'नमुना नंबर आठ '!T510</f>
        <v>479.73605018587364</v>
      </c>
      <c r="G590" s="136">
        <f t="shared" si="136"/>
        <v>479.73605018587364</v>
      </c>
      <c r="H590" s="135">
        <v>0</v>
      </c>
      <c r="I590" s="42">
        <v>30</v>
      </c>
      <c r="J590" s="135">
        <f t="shared" si="130"/>
        <v>30</v>
      </c>
      <c r="K590" s="135">
        <v>0</v>
      </c>
      <c r="L590" s="42">
        <v>30</v>
      </c>
      <c r="M590" s="135">
        <f t="shared" si="131"/>
        <v>30</v>
      </c>
      <c r="N590" s="135">
        <v>0</v>
      </c>
      <c r="O590" s="42">
        <v>200</v>
      </c>
      <c r="P590" s="135">
        <f t="shared" si="132"/>
        <v>200</v>
      </c>
      <c r="Q590" s="135">
        <f t="shared" si="133"/>
        <v>0</v>
      </c>
      <c r="R590" s="136">
        <f t="shared" si="137"/>
        <v>739.73605018587364</v>
      </c>
      <c r="S590" s="136">
        <f t="shared" si="134"/>
        <v>739.73605018587364</v>
      </c>
      <c r="T590" s="135">
        <v>0</v>
      </c>
      <c r="U590" s="136"/>
      <c r="V590" s="136">
        <f t="shared" si="135"/>
        <v>739.73605018587364</v>
      </c>
      <c r="W590" s="16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</row>
    <row r="591" spans="2:44" s="132" customFormat="1" ht="70.150000000000006" customHeight="1">
      <c r="B591" s="135">
        <v>505</v>
      </c>
      <c r="C591" s="33">
        <v>226</v>
      </c>
      <c r="D591" s="143" t="s">
        <v>557</v>
      </c>
      <c r="E591" s="135">
        <v>0</v>
      </c>
      <c r="F591" s="99">
        <f>'नमुना नंबर आठ '!S511/1000*'नमुना नंबर आठ '!T511</f>
        <v>620.67767843866159</v>
      </c>
      <c r="G591" s="136">
        <f t="shared" si="136"/>
        <v>620.67767843866159</v>
      </c>
      <c r="H591" s="135">
        <v>0</v>
      </c>
      <c r="I591" s="42">
        <v>30</v>
      </c>
      <c r="J591" s="135">
        <f t="shared" si="130"/>
        <v>30</v>
      </c>
      <c r="K591" s="135">
        <v>0</v>
      </c>
      <c r="L591" s="42">
        <v>30</v>
      </c>
      <c r="M591" s="135">
        <f t="shared" si="131"/>
        <v>30</v>
      </c>
      <c r="N591" s="135">
        <v>0</v>
      </c>
      <c r="O591" s="42">
        <v>750</v>
      </c>
      <c r="P591" s="135">
        <f t="shared" si="132"/>
        <v>750</v>
      </c>
      <c r="Q591" s="135">
        <f t="shared" si="133"/>
        <v>0</v>
      </c>
      <c r="R591" s="136">
        <f t="shared" si="137"/>
        <v>1430.6776784386616</v>
      </c>
      <c r="S591" s="136">
        <f t="shared" si="134"/>
        <v>1430.6776784386616</v>
      </c>
      <c r="T591" s="135">
        <v>0</v>
      </c>
      <c r="U591" s="136"/>
      <c r="V591" s="136">
        <f t="shared" si="135"/>
        <v>1430.6776784386616</v>
      </c>
      <c r="W591" s="16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</row>
    <row r="592" spans="2:44" s="132" customFormat="1" ht="70.150000000000006" customHeight="1">
      <c r="B592" s="135">
        <v>506</v>
      </c>
      <c r="C592" s="33">
        <v>618</v>
      </c>
      <c r="D592" s="143" t="s">
        <v>1197</v>
      </c>
      <c r="E592" s="135">
        <v>0</v>
      </c>
      <c r="F592" s="99">
        <f>'नमुना नंबर आठ '!S512/1000*'नमुना नंबर आठ '!T512</f>
        <v>520.04832713754638</v>
      </c>
      <c r="G592" s="136">
        <f t="shared" si="136"/>
        <v>520.04832713754638</v>
      </c>
      <c r="H592" s="135">
        <v>0</v>
      </c>
      <c r="I592" s="42">
        <v>0</v>
      </c>
      <c r="J592" s="135">
        <f t="shared" si="130"/>
        <v>0</v>
      </c>
      <c r="K592" s="135">
        <v>0</v>
      </c>
      <c r="L592" s="42">
        <v>0</v>
      </c>
      <c r="M592" s="135">
        <f t="shared" si="131"/>
        <v>0</v>
      </c>
      <c r="N592" s="135">
        <v>0</v>
      </c>
      <c r="O592" s="42">
        <v>0</v>
      </c>
      <c r="P592" s="135">
        <f t="shared" si="132"/>
        <v>0</v>
      </c>
      <c r="Q592" s="135">
        <f t="shared" si="133"/>
        <v>0</v>
      </c>
      <c r="R592" s="136">
        <f t="shared" si="137"/>
        <v>520.04832713754638</v>
      </c>
      <c r="S592" s="136">
        <f t="shared" si="134"/>
        <v>520.04832713754638</v>
      </c>
      <c r="T592" s="135">
        <v>0</v>
      </c>
      <c r="U592" s="136"/>
      <c r="V592" s="136">
        <f t="shared" si="135"/>
        <v>520.04832713754638</v>
      </c>
      <c r="W592" s="16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</row>
    <row r="593" spans="2:44" s="132" customFormat="1" ht="70.150000000000006" customHeight="1">
      <c r="B593" s="333" t="s">
        <v>1399</v>
      </c>
      <c r="C593" s="334"/>
      <c r="D593" s="335"/>
      <c r="E593" s="135">
        <f t="shared" ref="E593:T593" si="147">SUM(E587:E592)</f>
        <v>0</v>
      </c>
      <c r="F593" s="99">
        <f t="shared" si="147"/>
        <v>2640.2873001858738</v>
      </c>
      <c r="G593" s="136">
        <f t="shared" si="147"/>
        <v>2640.2873001858738</v>
      </c>
      <c r="H593" s="135">
        <f t="shared" si="147"/>
        <v>0</v>
      </c>
      <c r="I593" s="42">
        <f t="shared" si="147"/>
        <v>170</v>
      </c>
      <c r="J593" s="135">
        <f t="shared" si="147"/>
        <v>170</v>
      </c>
      <c r="K593" s="135">
        <f t="shared" si="147"/>
        <v>0</v>
      </c>
      <c r="L593" s="42">
        <f t="shared" si="147"/>
        <v>170</v>
      </c>
      <c r="M593" s="135">
        <f t="shared" si="147"/>
        <v>170</v>
      </c>
      <c r="N593" s="135">
        <f t="shared" si="147"/>
        <v>0</v>
      </c>
      <c r="O593" s="42">
        <f t="shared" si="147"/>
        <v>2650</v>
      </c>
      <c r="P593" s="135">
        <f t="shared" si="147"/>
        <v>2650</v>
      </c>
      <c r="Q593" s="135">
        <f t="shared" si="147"/>
        <v>0</v>
      </c>
      <c r="R593" s="136">
        <f t="shared" si="147"/>
        <v>5630.2873001858743</v>
      </c>
      <c r="S593" s="136">
        <f t="shared" si="147"/>
        <v>5630.2873001858743</v>
      </c>
      <c r="T593" s="135">
        <f t="shared" si="147"/>
        <v>0</v>
      </c>
      <c r="U593" s="136"/>
      <c r="V593" s="136">
        <f>SUM(V587:V592)</f>
        <v>5630.2873001858743</v>
      </c>
      <c r="W593" s="16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</row>
    <row r="594" spans="2:44" s="132" customFormat="1" ht="70.150000000000006" customHeight="1">
      <c r="B594" s="135">
        <v>507</v>
      </c>
      <c r="C594" s="33" t="s">
        <v>1042</v>
      </c>
      <c r="D594" s="143" t="s">
        <v>1332</v>
      </c>
      <c r="E594" s="135">
        <v>0</v>
      </c>
      <c r="F594" s="99">
        <f>'नमुना नंबर आठ '!S513/1000*'नमुना नंबर आठ '!T513</f>
        <v>530.44929368029739</v>
      </c>
      <c r="G594" s="136">
        <f t="shared" si="136"/>
        <v>530.44929368029739</v>
      </c>
      <c r="H594" s="135">
        <v>0</v>
      </c>
      <c r="I594" s="42">
        <v>30</v>
      </c>
      <c r="J594" s="135">
        <f t="shared" si="130"/>
        <v>30</v>
      </c>
      <c r="K594" s="135">
        <v>0</v>
      </c>
      <c r="L594" s="42">
        <v>30</v>
      </c>
      <c r="M594" s="135">
        <f t="shared" si="131"/>
        <v>30</v>
      </c>
      <c r="N594" s="135">
        <v>0</v>
      </c>
      <c r="O594" s="42">
        <v>750</v>
      </c>
      <c r="P594" s="135">
        <f t="shared" si="132"/>
        <v>750</v>
      </c>
      <c r="Q594" s="135">
        <f t="shared" si="133"/>
        <v>0</v>
      </c>
      <c r="R594" s="136">
        <f t="shared" si="137"/>
        <v>1340.4492936802974</v>
      </c>
      <c r="S594" s="136">
        <f t="shared" si="134"/>
        <v>1340.4492936802974</v>
      </c>
      <c r="T594" s="135">
        <v>0</v>
      </c>
      <c r="U594" s="136"/>
      <c r="V594" s="136">
        <f t="shared" si="135"/>
        <v>1340.4492936802974</v>
      </c>
      <c r="W594" s="16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</row>
    <row r="595" spans="2:44" s="132" customFormat="1" ht="70.150000000000006" customHeight="1">
      <c r="B595" s="135">
        <v>508</v>
      </c>
      <c r="C595" s="42" t="s">
        <v>1306</v>
      </c>
      <c r="D595" s="143" t="s">
        <v>630</v>
      </c>
      <c r="E595" s="135">
        <v>0</v>
      </c>
      <c r="F595" s="99">
        <f>'नमुना नंबर आठ '!S514/1000*'नमुना नंबर आठ '!T514</f>
        <v>574.32837128252788</v>
      </c>
      <c r="G595" s="136">
        <f t="shared" si="136"/>
        <v>574.32837128252788</v>
      </c>
      <c r="H595" s="135">
        <v>0</v>
      </c>
      <c r="I595" s="42">
        <v>40</v>
      </c>
      <c r="J595" s="135">
        <f t="shared" si="130"/>
        <v>40</v>
      </c>
      <c r="K595" s="135">
        <v>0</v>
      </c>
      <c r="L595" s="42">
        <v>40</v>
      </c>
      <c r="M595" s="135">
        <f t="shared" si="131"/>
        <v>40</v>
      </c>
      <c r="N595" s="135">
        <v>0</v>
      </c>
      <c r="O595" s="42">
        <v>750</v>
      </c>
      <c r="P595" s="135">
        <f t="shared" si="132"/>
        <v>750</v>
      </c>
      <c r="Q595" s="135">
        <f t="shared" si="133"/>
        <v>0</v>
      </c>
      <c r="R595" s="136">
        <f t="shared" si="137"/>
        <v>1404.3283712825278</v>
      </c>
      <c r="S595" s="136">
        <f t="shared" si="134"/>
        <v>1404.3283712825278</v>
      </c>
      <c r="T595" s="135">
        <v>0</v>
      </c>
      <c r="U595" s="136"/>
      <c r="V595" s="136">
        <f t="shared" si="135"/>
        <v>1404.3283712825278</v>
      </c>
      <c r="W595" s="16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</row>
    <row r="596" spans="2:44" s="132" customFormat="1" ht="70.150000000000006" customHeight="1">
      <c r="B596" s="135">
        <v>509</v>
      </c>
      <c r="C596" s="33">
        <v>28</v>
      </c>
      <c r="D596" s="143" t="s">
        <v>458</v>
      </c>
      <c r="E596" s="135">
        <v>462</v>
      </c>
      <c r="F596" s="99">
        <f>'नमुना नंबर आठ '!S515/1000*'नमुना नंबर आठ '!T515</f>
        <v>230.6597641728624</v>
      </c>
      <c r="G596" s="136">
        <f t="shared" si="136"/>
        <v>692.65976417286242</v>
      </c>
      <c r="H596" s="135">
        <v>60</v>
      </c>
      <c r="I596" s="42">
        <v>30</v>
      </c>
      <c r="J596" s="135">
        <f t="shared" si="130"/>
        <v>90</v>
      </c>
      <c r="K596" s="135">
        <v>60</v>
      </c>
      <c r="L596" s="42">
        <v>30</v>
      </c>
      <c r="M596" s="135">
        <f t="shared" si="131"/>
        <v>90</v>
      </c>
      <c r="N596" s="135">
        <v>1500</v>
      </c>
      <c r="O596" s="42">
        <v>750</v>
      </c>
      <c r="P596" s="135">
        <f t="shared" si="132"/>
        <v>2250</v>
      </c>
      <c r="Q596" s="135">
        <f t="shared" si="133"/>
        <v>2082</v>
      </c>
      <c r="R596" s="136">
        <f t="shared" si="137"/>
        <v>1040.6597641728624</v>
      </c>
      <c r="S596" s="136">
        <f t="shared" si="134"/>
        <v>3122.6597641728622</v>
      </c>
      <c r="T596" s="135">
        <v>23</v>
      </c>
      <c r="U596" s="136"/>
      <c r="V596" s="136">
        <f t="shared" si="135"/>
        <v>3145.6597641728622</v>
      </c>
      <c r="W596" s="16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</row>
    <row r="597" spans="2:44" s="132" customFormat="1" ht="70.150000000000006" customHeight="1">
      <c r="B597" s="135">
        <v>510</v>
      </c>
      <c r="C597" s="33">
        <v>502</v>
      </c>
      <c r="D597" s="143" t="s">
        <v>744</v>
      </c>
      <c r="E597" s="135">
        <v>0</v>
      </c>
      <c r="F597" s="99">
        <f>'नमुना नंबर आठ '!S516/1000*'नमुना नंबर आठ '!T516</f>
        <v>518.74820631970249</v>
      </c>
      <c r="G597" s="136">
        <f t="shared" si="136"/>
        <v>518.74820631970249</v>
      </c>
      <c r="H597" s="135">
        <v>0</v>
      </c>
      <c r="I597" s="42">
        <v>0</v>
      </c>
      <c r="J597" s="135">
        <f t="shared" si="130"/>
        <v>0</v>
      </c>
      <c r="K597" s="135">
        <v>0</v>
      </c>
      <c r="L597" s="42">
        <v>0</v>
      </c>
      <c r="M597" s="135">
        <f t="shared" si="131"/>
        <v>0</v>
      </c>
      <c r="N597" s="135">
        <v>0</v>
      </c>
      <c r="O597" s="42">
        <v>0</v>
      </c>
      <c r="P597" s="135">
        <f t="shared" si="132"/>
        <v>0</v>
      </c>
      <c r="Q597" s="135">
        <f t="shared" si="133"/>
        <v>0</v>
      </c>
      <c r="R597" s="136">
        <f t="shared" si="137"/>
        <v>518.74820631970249</v>
      </c>
      <c r="S597" s="136">
        <f t="shared" si="134"/>
        <v>518.74820631970249</v>
      </c>
      <c r="T597" s="135">
        <v>0</v>
      </c>
      <c r="U597" s="136"/>
      <c r="V597" s="136">
        <f t="shared" si="135"/>
        <v>518.74820631970249</v>
      </c>
      <c r="W597" s="16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</row>
    <row r="598" spans="2:44" s="132" customFormat="1" ht="70.150000000000006" customHeight="1">
      <c r="B598" s="135">
        <v>511</v>
      </c>
      <c r="C598" s="33">
        <v>614</v>
      </c>
      <c r="D598" s="143" t="s">
        <v>1180</v>
      </c>
      <c r="E598" s="135">
        <v>0</v>
      </c>
      <c r="F598" s="99">
        <f>'नमुना नंबर आठ '!S517/1000*'नमुना नंबर आठ '!T517</f>
        <v>514.84784386617093</v>
      </c>
      <c r="G598" s="136">
        <f t="shared" si="136"/>
        <v>514.84784386617093</v>
      </c>
      <c r="H598" s="135">
        <v>0</v>
      </c>
      <c r="I598" s="42">
        <v>0</v>
      </c>
      <c r="J598" s="135">
        <f t="shared" si="130"/>
        <v>0</v>
      </c>
      <c r="K598" s="135">
        <v>0</v>
      </c>
      <c r="L598" s="42">
        <v>0</v>
      </c>
      <c r="M598" s="135">
        <f t="shared" si="131"/>
        <v>0</v>
      </c>
      <c r="N598" s="135">
        <v>0</v>
      </c>
      <c r="O598" s="42">
        <v>0</v>
      </c>
      <c r="P598" s="135">
        <f t="shared" si="132"/>
        <v>0</v>
      </c>
      <c r="Q598" s="135">
        <f t="shared" si="133"/>
        <v>0</v>
      </c>
      <c r="R598" s="136">
        <f t="shared" si="137"/>
        <v>514.84784386617093</v>
      </c>
      <c r="S598" s="136">
        <f t="shared" si="134"/>
        <v>514.84784386617093</v>
      </c>
      <c r="T598" s="135">
        <v>0</v>
      </c>
      <c r="U598" s="136"/>
      <c r="V598" s="136">
        <f t="shared" si="135"/>
        <v>514.84784386617093</v>
      </c>
      <c r="W598" s="16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</row>
    <row r="599" spans="2:44" s="132" customFormat="1" ht="70.150000000000006" customHeight="1">
      <c r="B599" s="135">
        <v>512</v>
      </c>
      <c r="C599" s="33">
        <v>537</v>
      </c>
      <c r="D599" s="143" t="s">
        <v>762</v>
      </c>
      <c r="E599" s="135">
        <v>0</v>
      </c>
      <c r="F599" s="99">
        <f>'नमुना नंबर आठ '!S518/1000*'नमुना नंबर आठ '!T518</f>
        <v>464.1409154275093</v>
      </c>
      <c r="G599" s="136">
        <f t="shared" si="136"/>
        <v>464.1409154275093</v>
      </c>
      <c r="H599" s="135">
        <v>0</v>
      </c>
      <c r="I599" s="42">
        <v>30</v>
      </c>
      <c r="J599" s="135">
        <f t="shared" si="130"/>
        <v>30</v>
      </c>
      <c r="K599" s="135">
        <v>0</v>
      </c>
      <c r="L599" s="42">
        <v>30</v>
      </c>
      <c r="M599" s="135">
        <f t="shared" si="131"/>
        <v>30</v>
      </c>
      <c r="N599" s="135">
        <v>0</v>
      </c>
      <c r="O599" s="42">
        <v>750</v>
      </c>
      <c r="P599" s="135">
        <f t="shared" si="132"/>
        <v>750</v>
      </c>
      <c r="Q599" s="135">
        <f t="shared" si="133"/>
        <v>0</v>
      </c>
      <c r="R599" s="136">
        <f t="shared" si="137"/>
        <v>1274.1409154275093</v>
      </c>
      <c r="S599" s="136">
        <f t="shared" si="134"/>
        <v>1274.1409154275093</v>
      </c>
      <c r="T599" s="135">
        <v>0</v>
      </c>
      <c r="U599" s="136"/>
      <c r="V599" s="136">
        <f t="shared" si="135"/>
        <v>1274.1409154275093</v>
      </c>
      <c r="W599" s="16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</row>
    <row r="600" spans="2:44" s="132" customFormat="1" ht="70.150000000000006" customHeight="1">
      <c r="B600" s="333" t="s">
        <v>1399</v>
      </c>
      <c r="C600" s="334"/>
      <c r="D600" s="335"/>
      <c r="E600" s="135">
        <f t="shared" ref="E600:T600" si="148">SUM(E594:E599)</f>
        <v>462</v>
      </c>
      <c r="F600" s="99">
        <f t="shared" si="148"/>
        <v>2833.1743947490704</v>
      </c>
      <c r="G600" s="136">
        <f t="shared" si="148"/>
        <v>3295.1743947490704</v>
      </c>
      <c r="H600" s="135">
        <f t="shared" si="148"/>
        <v>60</v>
      </c>
      <c r="I600" s="42">
        <f t="shared" si="148"/>
        <v>130</v>
      </c>
      <c r="J600" s="135">
        <f t="shared" si="148"/>
        <v>190</v>
      </c>
      <c r="K600" s="135">
        <f t="shared" si="148"/>
        <v>60</v>
      </c>
      <c r="L600" s="42">
        <f t="shared" si="148"/>
        <v>130</v>
      </c>
      <c r="M600" s="135">
        <f t="shared" si="148"/>
        <v>190</v>
      </c>
      <c r="N600" s="135">
        <f t="shared" si="148"/>
        <v>1500</v>
      </c>
      <c r="O600" s="42">
        <f t="shared" si="148"/>
        <v>3000</v>
      </c>
      <c r="P600" s="135">
        <f t="shared" si="148"/>
        <v>4500</v>
      </c>
      <c r="Q600" s="135">
        <f t="shared" si="148"/>
        <v>2082</v>
      </c>
      <c r="R600" s="136">
        <f t="shared" si="148"/>
        <v>6093.1743947490704</v>
      </c>
      <c r="S600" s="136">
        <f t="shared" si="148"/>
        <v>8175.1743947490704</v>
      </c>
      <c r="T600" s="135">
        <f t="shared" si="148"/>
        <v>23</v>
      </c>
      <c r="U600" s="136"/>
      <c r="V600" s="136">
        <f>SUM(V594:V599)</f>
        <v>8198.1743947490704</v>
      </c>
      <c r="W600" s="16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</row>
    <row r="601" spans="2:44" s="132" customFormat="1" ht="70.150000000000006" customHeight="1">
      <c r="B601" s="135">
        <v>513</v>
      </c>
      <c r="C601" s="33">
        <v>211</v>
      </c>
      <c r="D601" s="143" t="s">
        <v>543</v>
      </c>
      <c r="E601" s="135">
        <v>0</v>
      </c>
      <c r="F601" s="99">
        <f>'नमुना नंबर आठ '!S519/1000*'नमुना नंबर आठ '!T519</f>
        <v>549.17103345724911</v>
      </c>
      <c r="G601" s="136">
        <f t="shared" si="136"/>
        <v>549.17103345724911</v>
      </c>
      <c r="H601" s="135">
        <v>0</v>
      </c>
      <c r="I601" s="42">
        <v>30</v>
      </c>
      <c r="J601" s="135">
        <f t="shared" si="130"/>
        <v>30</v>
      </c>
      <c r="K601" s="135">
        <v>0</v>
      </c>
      <c r="L601" s="42">
        <v>30</v>
      </c>
      <c r="M601" s="135">
        <f t="shared" si="131"/>
        <v>30</v>
      </c>
      <c r="N601" s="135">
        <v>0</v>
      </c>
      <c r="O601" s="42">
        <v>1500</v>
      </c>
      <c r="P601" s="135">
        <f t="shared" si="132"/>
        <v>1500</v>
      </c>
      <c r="Q601" s="135">
        <f t="shared" si="133"/>
        <v>0</v>
      </c>
      <c r="R601" s="136">
        <f t="shared" si="137"/>
        <v>2109.171033457249</v>
      </c>
      <c r="S601" s="136">
        <f t="shared" si="134"/>
        <v>2109.171033457249</v>
      </c>
      <c r="T601" s="135">
        <v>0</v>
      </c>
      <c r="U601" s="136"/>
      <c r="V601" s="136">
        <f t="shared" si="135"/>
        <v>2109.171033457249</v>
      </c>
      <c r="W601" s="16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</row>
    <row r="602" spans="2:44" s="132" customFormat="1" ht="70.150000000000006" customHeight="1">
      <c r="B602" s="135">
        <v>514</v>
      </c>
      <c r="C602" s="33">
        <v>283</v>
      </c>
      <c r="D602" s="143" t="s">
        <v>595</v>
      </c>
      <c r="E602" s="135">
        <v>0</v>
      </c>
      <c r="F602" s="99">
        <f>'नमुना नंबर आठ '!S520/1000*'नमुना नंबर आठ '!T520</f>
        <v>780.07249070631985</v>
      </c>
      <c r="G602" s="136">
        <f t="shared" si="136"/>
        <v>780.07249070631985</v>
      </c>
      <c r="H602" s="135">
        <v>0</v>
      </c>
      <c r="I602" s="42">
        <v>40</v>
      </c>
      <c r="J602" s="135">
        <f t="shared" ref="J602:J675" si="149">I602+H602</f>
        <v>40</v>
      </c>
      <c r="K602" s="135">
        <v>0</v>
      </c>
      <c r="L602" s="42">
        <v>40</v>
      </c>
      <c r="M602" s="135">
        <f t="shared" ref="M602:M675" si="150">L602+K602</f>
        <v>40</v>
      </c>
      <c r="N602" s="135">
        <v>0</v>
      </c>
      <c r="O602" s="42">
        <v>750</v>
      </c>
      <c r="P602" s="135">
        <f t="shared" ref="P602:P675" si="151">O602+N602</f>
        <v>750</v>
      </c>
      <c r="Q602" s="135">
        <f t="shared" ref="Q602:Q675" si="152">N602+K602+H602+E602</f>
        <v>0</v>
      </c>
      <c r="R602" s="136">
        <f t="shared" si="137"/>
        <v>1610.07249070632</v>
      </c>
      <c r="S602" s="136">
        <f t="shared" ref="S602:S675" si="153">G602+J602+M602+P602</f>
        <v>1610.07249070632</v>
      </c>
      <c r="T602" s="135">
        <v>0</v>
      </c>
      <c r="U602" s="136"/>
      <c r="V602" s="136">
        <f t="shared" ref="V602:V675" si="154">G602+J602+M602+P602+T602</f>
        <v>1610.07249070632</v>
      </c>
      <c r="W602" s="16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</row>
    <row r="603" spans="2:44" s="132" customFormat="1" ht="70.150000000000006" customHeight="1">
      <c r="B603" s="135">
        <v>515</v>
      </c>
      <c r="C603" s="33">
        <v>285</v>
      </c>
      <c r="D603" s="143" t="s">
        <v>1271</v>
      </c>
      <c r="E603" s="135">
        <v>0</v>
      </c>
      <c r="F603" s="99">
        <f>'नमुना नंबर आठ '!S521/1000*'नमुना नंबर आठ '!T521</f>
        <v>491.44566914498131</v>
      </c>
      <c r="G603" s="136">
        <f t="shared" ref="G603:G676" si="155">F603+E603</f>
        <v>491.44566914498131</v>
      </c>
      <c r="H603" s="135">
        <v>0</v>
      </c>
      <c r="I603" s="42">
        <v>30</v>
      </c>
      <c r="J603" s="135">
        <f t="shared" si="149"/>
        <v>30</v>
      </c>
      <c r="K603" s="135">
        <v>0</v>
      </c>
      <c r="L603" s="42">
        <v>30</v>
      </c>
      <c r="M603" s="135">
        <f t="shared" si="150"/>
        <v>30</v>
      </c>
      <c r="N603" s="135">
        <v>0</v>
      </c>
      <c r="O603" s="42">
        <v>750</v>
      </c>
      <c r="P603" s="135">
        <f t="shared" si="151"/>
        <v>750</v>
      </c>
      <c r="Q603" s="135">
        <f t="shared" si="152"/>
        <v>0</v>
      </c>
      <c r="R603" s="136">
        <f t="shared" ref="R603:R676" si="156">F603+I603+L603+O603</f>
        <v>1301.4456691449814</v>
      </c>
      <c r="S603" s="136">
        <f t="shared" si="153"/>
        <v>1301.4456691449814</v>
      </c>
      <c r="T603" s="135">
        <v>0</v>
      </c>
      <c r="U603" s="136"/>
      <c r="V603" s="136">
        <f t="shared" si="154"/>
        <v>1301.4456691449814</v>
      </c>
      <c r="W603" s="16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</row>
    <row r="604" spans="2:44" s="132" customFormat="1" ht="70.150000000000006" customHeight="1">
      <c r="B604" s="135">
        <v>516</v>
      </c>
      <c r="C604" s="33">
        <v>370</v>
      </c>
      <c r="D604" s="143" t="s">
        <v>649</v>
      </c>
      <c r="E604" s="135">
        <v>467</v>
      </c>
      <c r="F604" s="99">
        <f>'नमुना नंबर आठ '!S522/1000*'नमुना नंबर आठ '!T522</f>
        <v>466.8733856877322</v>
      </c>
      <c r="G604" s="136">
        <f t="shared" si="155"/>
        <v>933.87338568773225</v>
      </c>
      <c r="H604" s="135">
        <v>30</v>
      </c>
      <c r="I604" s="42">
        <v>30</v>
      </c>
      <c r="J604" s="135">
        <f t="shared" si="149"/>
        <v>60</v>
      </c>
      <c r="K604" s="135">
        <v>30</v>
      </c>
      <c r="L604" s="42">
        <v>30</v>
      </c>
      <c r="M604" s="135">
        <f t="shared" si="150"/>
        <v>60</v>
      </c>
      <c r="N604" s="135">
        <v>0</v>
      </c>
      <c r="O604" s="42">
        <v>0</v>
      </c>
      <c r="P604" s="135">
        <f t="shared" si="151"/>
        <v>0</v>
      </c>
      <c r="Q604" s="135">
        <f t="shared" si="152"/>
        <v>527</v>
      </c>
      <c r="R604" s="136">
        <f t="shared" si="156"/>
        <v>526.87338568773225</v>
      </c>
      <c r="S604" s="136">
        <f t="shared" si="153"/>
        <v>1053.8733856877323</v>
      </c>
      <c r="T604" s="135">
        <v>47</v>
      </c>
      <c r="U604" s="136"/>
      <c r="V604" s="136">
        <f t="shared" si="154"/>
        <v>1100.8733856877323</v>
      </c>
      <c r="W604" s="16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</row>
    <row r="605" spans="2:44" s="132" customFormat="1" ht="70.150000000000006" customHeight="1">
      <c r="B605" s="135">
        <v>517</v>
      </c>
      <c r="C605" s="42" t="s">
        <v>107</v>
      </c>
      <c r="D605" s="143" t="s">
        <v>1328</v>
      </c>
      <c r="E605" s="135">
        <v>0</v>
      </c>
      <c r="F605" s="99">
        <f>'नमुना नंबर आठ '!S523/1000*'नमुना नंबर आठ '!T523</f>
        <v>399.78004182156133</v>
      </c>
      <c r="G605" s="136">
        <f t="shared" si="155"/>
        <v>399.78004182156133</v>
      </c>
      <c r="H605" s="135">
        <v>0</v>
      </c>
      <c r="I605" s="42">
        <v>30</v>
      </c>
      <c r="J605" s="135">
        <f t="shared" si="149"/>
        <v>30</v>
      </c>
      <c r="K605" s="135">
        <v>0</v>
      </c>
      <c r="L605" s="42">
        <v>30</v>
      </c>
      <c r="M605" s="135">
        <f t="shared" si="150"/>
        <v>30</v>
      </c>
      <c r="N605" s="135">
        <v>0</v>
      </c>
      <c r="O605" s="42">
        <v>750</v>
      </c>
      <c r="P605" s="135">
        <f t="shared" si="151"/>
        <v>750</v>
      </c>
      <c r="Q605" s="135">
        <f t="shared" si="152"/>
        <v>0</v>
      </c>
      <c r="R605" s="136">
        <f t="shared" si="156"/>
        <v>1209.7800418215613</v>
      </c>
      <c r="S605" s="136">
        <f t="shared" si="153"/>
        <v>1209.7800418215613</v>
      </c>
      <c r="T605" s="135">
        <v>0</v>
      </c>
      <c r="U605" s="136"/>
      <c r="V605" s="136">
        <f t="shared" si="154"/>
        <v>1209.7800418215613</v>
      </c>
      <c r="W605" s="16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</row>
    <row r="606" spans="2:44" s="132" customFormat="1" ht="70.150000000000006" customHeight="1">
      <c r="B606" s="135">
        <v>518</v>
      </c>
      <c r="C606" s="42" t="s">
        <v>19</v>
      </c>
      <c r="D606" s="143" t="s">
        <v>413</v>
      </c>
      <c r="E606" s="135">
        <v>0</v>
      </c>
      <c r="F606" s="99">
        <f>'नमुना नंबर आठ '!S524/1000*'नमुना नंबर आठ '!T524</f>
        <v>161.31475371747212</v>
      </c>
      <c r="G606" s="136">
        <f t="shared" si="155"/>
        <v>161.31475371747212</v>
      </c>
      <c r="H606" s="135">
        <v>0</v>
      </c>
      <c r="I606" s="42">
        <v>20</v>
      </c>
      <c r="J606" s="135">
        <f t="shared" si="149"/>
        <v>20</v>
      </c>
      <c r="K606" s="135">
        <v>0</v>
      </c>
      <c r="L606" s="42">
        <v>20</v>
      </c>
      <c r="M606" s="135">
        <f t="shared" si="150"/>
        <v>20</v>
      </c>
      <c r="N606" s="135">
        <v>0</v>
      </c>
      <c r="O606" s="42">
        <v>750</v>
      </c>
      <c r="P606" s="135">
        <f t="shared" si="151"/>
        <v>750</v>
      </c>
      <c r="Q606" s="135">
        <f t="shared" si="152"/>
        <v>0</v>
      </c>
      <c r="R606" s="136">
        <f t="shared" si="156"/>
        <v>951.31475371747206</v>
      </c>
      <c r="S606" s="136">
        <f t="shared" si="153"/>
        <v>951.31475371747206</v>
      </c>
      <c r="T606" s="135">
        <v>0</v>
      </c>
      <c r="U606" s="136"/>
      <c r="V606" s="136">
        <f t="shared" si="154"/>
        <v>951.31475371747206</v>
      </c>
      <c r="W606" s="16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</row>
    <row r="607" spans="2:44" s="132" customFormat="1" ht="70.150000000000006" customHeight="1">
      <c r="B607" s="333" t="s">
        <v>1399</v>
      </c>
      <c r="C607" s="334"/>
      <c r="D607" s="335"/>
      <c r="E607" s="135">
        <f t="shared" ref="E607:T607" si="157">SUM(E601:E606)</f>
        <v>467</v>
      </c>
      <c r="F607" s="99">
        <f t="shared" si="157"/>
        <v>2848.6573745353157</v>
      </c>
      <c r="G607" s="136">
        <f t="shared" si="157"/>
        <v>3315.6573745353157</v>
      </c>
      <c r="H607" s="135">
        <f t="shared" si="157"/>
        <v>30</v>
      </c>
      <c r="I607" s="42">
        <f t="shared" si="157"/>
        <v>180</v>
      </c>
      <c r="J607" s="135">
        <f t="shared" si="157"/>
        <v>210</v>
      </c>
      <c r="K607" s="135">
        <f t="shared" si="157"/>
        <v>30</v>
      </c>
      <c r="L607" s="42">
        <f t="shared" si="157"/>
        <v>180</v>
      </c>
      <c r="M607" s="135">
        <f t="shared" si="157"/>
        <v>210</v>
      </c>
      <c r="N607" s="135">
        <f t="shared" si="157"/>
        <v>0</v>
      </c>
      <c r="O607" s="42">
        <f t="shared" si="157"/>
        <v>4500</v>
      </c>
      <c r="P607" s="135">
        <f t="shared" si="157"/>
        <v>4500</v>
      </c>
      <c r="Q607" s="135">
        <f t="shared" si="157"/>
        <v>527</v>
      </c>
      <c r="R607" s="136">
        <f t="shared" si="157"/>
        <v>7708.6573745353153</v>
      </c>
      <c r="S607" s="136">
        <f t="shared" si="157"/>
        <v>8235.6573745353162</v>
      </c>
      <c r="T607" s="135">
        <f t="shared" si="157"/>
        <v>47</v>
      </c>
      <c r="U607" s="136"/>
      <c r="V607" s="136">
        <f>SUM(V601:V606)</f>
        <v>8282.6573745353162</v>
      </c>
      <c r="W607" s="16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</row>
    <row r="608" spans="2:44" s="132" customFormat="1" ht="70.150000000000006" customHeight="1">
      <c r="B608" s="135">
        <v>519</v>
      </c>
      <c r="C608" s="33">
        <v>224</v>
      </c>
      <c r="D608" s="143" t="s">
        <v>555</v>
      </c>
      <c r="E608" s="135">
        <v>22354</v>
      </c>
      <c r="F608" s="99">
        <f>'नमुना नंबर आठ '!S525/1000*'नमुना नंबर आठ '!T525</f>
        <v>7774.8698884758378</v>
      </c>
      <c r="G608" s="136">
        <f t="shared" si="155"/>
        <v>30128.869888475838</v>
      </c>
      <c r="H608" s="135">
        <v>120</v>
      </c>
      <c r="I608" s="42">
        <v>40</v>
      </c>
      <c r="J608" s="135">
        <f t="shared" si="149"/>
        <v>160</v>
      </c>
      <c r="K608" s="135">
        <v>120</v>
      </c>
      <c r="L608" s="42">
        <v>40</v>
      </c>
      <c r="M608" s="135">
        <f t="shared" si="150"/>
        <v>160</v>
      </c>
      <c r="N608" s="135">
        <v>2000</v>
      </c>
      <c r="O608" s="42">
        <v>750</v>
      </c>
      <c r="P608" s="135">
        <f t="shared" si="151"/>
        <v>2750</v>
      </c>
      <c r="Q608" s="135">
        <f t="shared" si="152"/>
        <v>24594</v>
      </c>
      <c r="R608" s="136">
        <f t="shared" si="156"/>
        <v>8604.8698884758378</v>
      </c>
      <c r="S608" s="136">
        <f t="shared" si="153"/>
        <v>33198.869888475834</v>
      </c>
      <c r="T608" s="135">
        <v>1118</v>
      </c>
      <c r="U608" s="136"/>
      <c r="V608" s="136">
        <f t="shared" si="154"/>
        <v>34316.869888475834</v>
      </c>
      <c r="W608" s="16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</row>
    <row r="609" spans="2:44" s="132" customFormat="1" ht="70.150000000000006" customHeight="1">
      <c r="B609" s="135">
        <v>520</v>
      </c>
      <c r="C609" s="33" t="s">
        <v>1070</v>
      </c>
      <c r="D609" s="143" t="s">
        <v>549</v>
      </c>
      <c r="E609" s="135">
        <v>0</v>
      </c>
      <c r="F609" s="99">
        <f>'नमुना नंबर आठ '!S526/1000*'नमुना नंबर आठ '!T526</f>
        <v>494.04591078066909</v>
      </c>
      <c r="G609" s="136">
        <f t="shared" si="155"/>
        <v>494.04591078066909</v>
      </c>
      <c r="H609" s="135">
        <v>0</v>
      </c>
      <c r="I609" s="42">
        <v>40</v>
      </c>
      <c r="J609" s="135">
        <f t="shared" si="149"/>
        <v>40</v>
      </c>
      <c r="K609" s="135">
        <v>0</v>
      </c>
      <c r="L609" s="42">
        <v>40</v>
      </c>
      <c r="M609" s="135">
        <f t="shared" si="150"/>
        <v>40</v>
      </c>
      <c r="N609" s="135">
        <v>0</v>
      </c>
      <c r="O609" s="42">
        <v>750</v>
      </c>
      <c r="P609" s="135">
        <f t="shared" si="151"/>
        <v>750</v>
      </c>
      <c r="Q609" s="135">
        <f t="shared" si="152"/>
        <v>0</v>
      </c>
      <c r="R609" s="136">
        <f t="shared" si="156"/>
        <v>1324.0459107806691</v>
      </c>
      <c r="S609" s="136">
        <f t="shared" si="153"/>
        <v>1324.0459107806691</v>
      </c>
      <c r="T609" s="135">
        <v>0</v>
      </c>
      <c r="U609" s="136"/>
      <c r="V609" s="136">
        <f t="shared" si="154"/>
        <v>1324.0459107806691</v>
      </c>
      <c r="W609" s="16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</row>
    <row r="610" spans="2:44" s="132" customFormat="1" ht="70.150000000000006" customHeight="1">
      <c r="B610" s="135">
        <v>521</v>
      </c>
      <c r="C610" s="33">
        <v>84</v>
      </c>
      <c r="D610" s="143" t="s">
        <v>852</v>
      </c>
      <c r="E610" s="135">
        <v>150</v>
      </c>
      <c r="F610" s="99">
        <f>'नमुना नंबर आठ '!S527/1000*'नमुना नंबर आठ '!T527</f>
        <v>877.58155204460968</v>
      </c>
      <c r="G610" s="136">
        <f t="shared" si="155"/>
        <v>1027.5815520446097</v>
      </c>
      <c r="H610" s="135">
        <v>30</v>
      </c>
      <c r="I610" s="42">
        <v>30</v>
      </c>
      <c r="J610" s="135">
        <f t="shared" si="149"/>
        <v>60</v>
      </c>
      <c r="K610" s="135">
        <v>30</v>
      </c>
      <c r="L610" s="42">
        <v>30</v>
      </c>
      <c r="M610" s="135">
        <f t="shared" si="150"/>
        <v>60</v>
      </c>
      <c r="N610" s="135">
        <v>0</v>
      </c>
      <c r="O610" s="42">
        <v>200</v>
      </c>
      <c r="P610" s="135">
        <f t="shared" si="151"/>
        <v>200</v>
      </c>
      <c r="Q610" s="135">
        <f t="shared" si="152"/>
        <v>210</v>
      </c>
      <c r="R610" s="136">
        <f t="shared" si="156"/>
        <v>1137.5815520446097</v>
      </c>
      <c r="S610" s="136">
        <f t="shared" si="153"/>
        <v>1347.5815520446097</v>
      </c>
      <c r="T610" s="135">
        <v>7</v>
      </c>
      <c r="U610" s="136"/>
      <c r="V610" s="136">
        <f t="shared" si="154"/>
        <v>1354.5815520446097</v>
      </c>
      <c r="W610" s="16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</row>
    <row r="611" spans="2:44" s="132" customFormat="1" ht="70.150000000000006" customHeight="1">
      <c r="B611" s="135">
        <v>522</v>
      </c>
      <c r="C611" s="33">
        <v>87</v>
      </c>
      <c r="D611" s="143" t="s">
        <v>475</v>
      </c>
      <c r="E611" s="135">
        <v>1284</v>
      </c>
      <c r="F611" s="99">
        <f>'नमुना नंबर आठ '!S528/1000*'नमुना नंबर आठ '!T528</f>
        <v>642.25968401486989</v>
      </c>
      <c r="G611" s="136">
        <f t="shared" si="155"/>
        <v>1926.2596840148699</v>
      </c>
      <c r="H611" s="135">
        <v>60</v>
      </c>
      <c r="I611" s="42">
        <v>30</v>
      </c>
      <c r="J611" s="135">
        <f t="shared" si="149"/>
        <v>90</v>
      </c>
      <c r="K611" s="135">
        <v>60</v>
      </c>
      <c r="L611" s="42">
        <v>30</v>
      </c>
      <c r="M611" s="135">
        <f t="shared" si="150"/>
        <v>90</v>
      </c>
      <c r="N611" s="135">
        <v>950</v>
      </c>
      <c r="O611" s="42">
        <v>200</v>
      </c>
      <c r="P611" s="135">
        <f t="shared" si="151"/>
        <v>1150</v>
      </c>
      <c r="Q611" s="135">
        <f t="shared" si="152"/>
        <v>2354</v>
      </c>
      <c r="R611" s="136">
        <f t="shared" si="156"/>
        <v>902.25968401486989</v>
      </c>
      <c r="S611" s="136">
        <f t="shared" si="153"/>
        <v>3256.2596840148699</v>
      </c>
      <c r="T611" s="135">
        <v>64</v>
      </c>
      <c r="U611" s="136"/>
      <c r="V611" s="136">
        <f t="shared" si="154"/>
        <v>3320.2596840148699</v>
      </c>
      <c r="W611" s="16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</row>
    <row r="612" spans="2:44" s="132" customFormat="1" ht="70.150000000000006" customHeight="1">
      <c r="B612" s="135">
        <v>523</v>
      </c>
      <c r="C612" s="33">
        <v>259</v>
      </c>
      <c r="D612" s="143" t="s">
        <v>579</v>
      </c>
      <c r="E612" s="135">
        <v>0</v>
      </c>
      <c r="F612" s="99">
        <f>'नमुना नंबर आठ '!S529/1000*'नमुना नंबर आठ '!T529</f>
        <v>748.86959107806706</v>
      </c>
      <c r="G612" s="136">
        <f t="shared" si="155"/>
        <v>748.86959107806706</v>
      </c>
      <c r="H612" s="135">
        <v>0</v>
      </c>
      <c r="I612" s="42">
        <v>40</v>
      </c>
      <c r="J612" s="135">
        <f t="shared" si="149"/>
        <v>40</v>
      </c>
      <c r="K612" s="135">
        <v>0</v>
      </c>
      <c r="L612" s="42">
        <v>40</v>
      </c>
      <c r="M612" s="135">
        <f t="shared" si="150"/>
        <v>40</v>
      </c>
      <c r="N612" s="135">
        <v>0</v>
      </c>
      <c r="O612" s="42">
        <v>750</v>
      </c>
      <c r="P612" s="135">
        <f t="shared" si="151"/>
        <v>750</v>
      </c>
      <c r="Q612" s="135">
        <f t="shared" si="152"/>
        <v>0</v>
      </c>
      <c r="R612" s="136">
        <f t="shared" si="156"/>
        <v>1578.8695910780671</v>
      </c>
      <c r="S612" s="136">
        <f t="shared" si="153"/>
        <v>1578.8695910780671</v>
      </c>
      <c r="T612" s="135">
        <v>0</v>
      </c>
      <c r="U612" s="136"/>
      <c r="V612" s="136">
        <f t="shared" si="154"/>
        <v>1578.8695910780671</v>
      </c>
      <c r="W612" s="16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</row>
    <row r="613" spans="2:44" s="132" customFormat="1" ht="70.150000000000006" customHeight="1">
      <c r="B613" s="135">
        <v>524</v>
      </c>
      <c r="C613" s="33">
        <v>290</v>
      </c>
      <c r="D613" s="143" t="s">
        <v>1170</v>
      </c>
      <c r="E613" s="135">
        <v>0</v>
      </c>
      <c r="F613" s="99">
        <f>'नमुना नंबर आठ '!S530/1000*'नमुना नंबर आठ '!T530</f>
        <v>627.95835501858733</v>
      </c>
      <c r="G613" s="136">
        <f t="shared" si="155"/>
        <v>627.95835501858733</v>
      </c>
      <c r="H613" s="135">
        <v>0</v>
      </c>
      <c r="I613" s="42">
        <v>30</v>
      </c>
      <c r="J613" s="135">
        <f t="shared" si="149"/>
        <v>30</v>
      </c>
      <c r="K613" s="135">
        <v>0</v>
      </c>
      <c r="L613" s="42">
        <v>30</v>
      </c>
      <c r="M613" s="135">
        <f t="shared" si="150"/>
        <v>30</v>
      </c>
      <c r="N613" s="135">
        <v>0</v>
      </c>
      <c r="O613" s="42">
        <v>750</v>
      </c>
      <c r="P613" s="135">
        <f t="shared" si="151"/>
        <v>750</v>
      </c>
      <c r="Q613" s="135">
        <f t="shared" si="152"/>
        <v>0</v>
      </c>
      <c r="R613" s="136">
        <f t="shared" si="156"/>
        <v>1437.9583550185873</v>
      </c>
      <c r="S613" s="136">
        <f t="shared" si="153"/>
        <v>1437.9583550185873</v>
      </c>
      <c r="T613" s="135">
        <v>0</v>
      </c>
      <c r="U613" s="136"/>
      <c r="V613" s="136">
        <f t="shared" si="154"/>
        <v>1437.9583550185873</v>
      </c>
      <c r="W613" s="16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</row>
    <row r="614" spans="2:44" s="132" customFormat="1" ht="70.150000000000006" customHeight="1">
      <c r="B614" s="333" t="s">
        <v>1399</v>
      </c>
      <c r="C614" s="334"/>
      <c r="D614" s="335"/>
      <c r="E614" s="135">
        <f t="shared" ref="E614:T614" si="158">SUM(E608:E613)</f>
        <v>23788</v>
      </c>
      <c r="F614" s="99">
        <f t="shared" si="158"/>
        <v>11165.58498141264</v>
      </c>
      <c r="G614" s="136">
        <f t="shared" si="158"/>
        <v>34953.584981412634</v>
      </c>
      <c r="H614" s="135">
        <f t="shared" si="158"/>
        <v>210</v>
      </c>
      <c r="I614" s="42">
        <f t="shared" si="158"/>
        <v>210</v>
      </c>
      <c r="J614" s="135">
        <f t="shared" si="158"/>
        <v>420</v>
      </c>
      <c r="K614" s="135">
        <f t="shared" si="158"/>
        <v>210</v>
      </c>
      <c r="L614" s="42">
        <f t="shared" si="158"/>
        <v>210</v>
      </c>
      <c r="M614" s="135">
        <f t="shared" si="158"/>
        <v>420</v>
      </c>
      <c r="N614" s="135">
        <f t="shared" si="158"/>
        <v>2950</v>
      </c>
      <c r="O614" s="42">
        <f t="shared" si="158"/>
        <v>3400</v>
      </c>
      <c r="P614" s="135">
        <f t="shared" si="158"/>
        <v>6350</v>
      </c>
      <c r="Q614" s="135">
        <f t="shared" si="158"/>
        <v>27158</v>
      </c>
      <c r="R614" s="136">
        <f t="shared" si="158"/>
        <v>14985.58498141264</v>
      </c>
      <c r="S614" s="136">
        <f t="shared" si="158"/>
        <v>42143.584981412634</v>
      </c>
      <c r="T614" s="135">
        <f t="shared" si="158"/>
        <v>1189</v>
      </c>
      <c r="U614" s="136"/>
      <c r="V614" s="136">
        <f>SUM(V608:V613)</f>
        <v>43332.584981412634</v>
      </c>
      <c r="W614" s="16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</row>
    <row r="615" spans="2:44" s="132" customFormat="1" ht="70.150000000000006" customHeight="1">
      <c r="B615" s="135">
        <v>525</v>
      </c>
      <c r="C615" s="33">
        <v>458</v>
      </c>
      <c r="D615" s="143" t="s">
        <v>1340</v>
      </c>
      <c r="E615" s="135">
        <v>0</v>
      </c>
      <c r="F615" s="99">
        <f>'नमुना नंबर आठ '!S531/1000*'नमुना नंबर आठ '!T531</f>
        <v>351.03262081784385</v>
      </c>
      <c r="G615" s="136">
        <f t="shared" si="155"/>
        <v>351.03262081784385</v>
      </c>
      <c r="H615" s="135">
        <v>0</v>
      </c>
      <c r="I615" s="42">
        <v>20</v>
      </c>
      <c r="J615" s="135">
        <f t="shared" si="149"/>
        <v>20</v>
      </c>
      <c r="K615" s="135">
        <v>0</v>
      </c>
      <c r="L615" s="42">
        <v>20</v>
      </c>
      <c r="M615" s="135">
        <f t="shared" si="150"/>
        <v>20</v>
      </c>
      <c r="N615" s="135">
        <v>0</v>
      </c>
      <c r="O615" s="42">
        <v>200</v>
      </c>
      <c r="P615" s="135">
        <f t="shared" si="151"/>
        <v>200</v>
      </c>
      <c r="Q615" s="135">
        <f t="shared" si="152"/>
        <v>0</v>
      </c>
      <c r="R615" s="136">
        <f t="shared" si="156"/>
        <v>591.03262081784385</v>
      </c>
      <c r="S615" s="136">
        <f t="shared" si="153"/>
        <v>591.03262081784385</v>
      </c>
      <c r="T615" s="135">
        <v>0</v>
      </c>
      <c r="U615" s="136"/>
      <c r="V615" s="136">
        <f t="shared" si="154"/>
        <v>591.03262081784385</v>
      </c>
      <c r="W615" s="16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</row>
    <row r="616" spans="2:44" s="132" customFormat="1" ht="70.150000000000006" customHeight="1">
      <c r="B616" s="135">
        <v>526</v>
      </c>
      <c r="C616" s="33" t="s">
        <v>872</v>
      </c>
      <c r="D616" s="143" t="s">
        <v>484</v>
      </c>
      <c r="E616" s="135">
        <v>0</v>
      </c>
      <c r="F616" s="99">
        <f>'नमुना नंबर आठ '!S532/1000*'नमुना नंबर आठ '!T532</f>
        <v>327.63044609665423</v>
      </c>
      <c r="G616" s="136">
        <f t="shared" si="155"/>
        <v>327.63044609665423</v>
      </c>
      <c r="H616" s="135">
        <v>0</v>
      </c>
      <c r="I616" s="42">
        <v>20</v>
      </c>
      <c r="J616" s="135">
        <f t="shared" si="149"/>
        <v>20</v>
      </c>
      <c r="K616" s="135">
        <v>0</v>
      </c>
      <c r="L616" s="42">
        <v>20</v>
      </c>
      <c r="M616" s="135">
        <f t="shared" si="150"/>
        <v>20</v>
      </c>
      <c r="N616" s="135">
        <v>0</v>
      </c>
      <c r="O616" s="42">
        <v>750</v>
      </c>
      <c r="P616" s="135">
        <f t="shared" si="151"/>
        <v>750</v>
      </c>
      <c r="Q616" s="135">
        <f t="shared" si="152"/>
        <v>0</v>
      </c>
      <c r="R616" s="136">
        <f t="shared" si="156"/>
        <v>1117.6304460966542</v>
      </c>
      <c r="S616" s="136">
        <f t="shared" si="153"/>
        <v>1117.6304460966542</v>
      </c>
      <c r="T616" s="135">
        <v>0</v>
      </c>
      <c r="U616" s="136"/>
      <c r="V616" s="136">
        <f t="shared" si="154"/>
        <v>1117.6304460966542</v>
      </c>
      <c r="W616" s="16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</row>
    <row r="617" spans="2:44" s="132" customFormat="1" ht="70.150000000000006" customHeight="1">
      <c r="B617" s="135">
        <v>527</v>
      </c>
      <c r="C617" s="33">
        <v>183</v>
      </c>
      <c r="D617" s="143" t="s">
        <v>528</v>
      </c>
      <c r="E617" s="135">
        <v>0</v>
      </c>
      <c r="F617" s="99">
        <f>'नमुना नंबर आठ '!S533/1000*'नमुना नंबर आठ '!T533</f>
        <v>324.03224442379184</v>
      </c>
      <c r="G617" s="136">
        <f t="shared" si="155"/>
        <v>324.03224442379184</v>
      </c>
      <c r="H617" s="135">
        <v>0</v>
      </c>
      <c r="I617" s="42">
        <v>30</v>
      </c>
      <c r="J617" s="135">
        <f t="shared" si="149"/>
        <v>30</v>
      </c>
      <c r="K617" s="135">
        <v>0</v>
      </c>
      <c r="L617" s="42">
        <v>30</v>
      </c>
      <c r="M617" s="135">
        <f t="shared" si="150"/>
        <v>30</v>
      </c>
      <c r="N617" s="135">
        <v>0</v>
      </c>
      <c r="O617" s="42">
        <v>750</v>
      </c>
      <c r="P617" s="135">
        <f t="shared" si="151"/>
        <v>750</v>
      </c>
      <c r="Q617" s="135">
        <f t="shared" si="152"/>
        <v>0</v>
      </c>
      <c r="R617" s="136">
        <f t="shared" si="156"/>
        <v>1134.0322444237918</v>
      </c>
      <c r="S617" s="136">
        <f t="shared" si="153"/>
        <v>1134.0322444237918</v>
      </c>
      <c r="T617" s="135">
        <v>0</v>
      </c>
      <c r="U617" s="136"/>
      <c r="V617" s="136">
        <f t="shared" si="154"/>
        <v>1134.0322444237918</v>
      </c>
      <c r="W617" s="16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</row>
    <row r="618" spans="2:44" s="132" customFormat="1" ht="70.150000000000006" customHeight="1">
      <c r="B618" s="135">
        <v>528</v>
      </c>
      <c r="C618" s="162" t="s">
        <v>1355</v>
      </c>
      <c r="D618" s="143" t="s">
        <v>1286</v>
      </c>
      <c r="E618" s="135">
        <v>0</v>
      </c>
      <c r="F618" s="99">
        <v>9482</v>
      </c>
      <c r="G618" s="136">
        <f t="shared" si="155"/>
        <v>9482</v>
      </c>
      <c r="H618" s="135">
        <v>0</v>
      </c>
      <c r="I618" s="42">
        <v>0</v>
      </c>
      <c r="J618" s="135">
        <f t="shared" si="149"/>
        <v>0</v>
      </c>
      <c r="K618" s="135">
        <v>0</v>
      </c>
      <c r="L618" s="42">
        <v>0</v>
      </c>
      <c r="M618" s="135">
        <f t="shared" si="150"/>
        <v>0</v>
      </c>
      <c r="N618" s="135">
        <v>0</v>
      </c>
      <c r="O618" s="42">
        <v>0</v>
      </c>
      <c r="P618" s="135">
        <f t="shared" si="151"/>
        <v>0</v>
      </c>
      <c r="Q618" s="135">
        <f t="shared" si="152"/>
        <v>0</v>
      </c>
      <c r="R618" s="136">
        <f t="shared" si="156"/>
        <v>9482</v>
      </c>
      <c r="S618" s="136">
        <f t="shared" si="153"/>
        <v>9482</v>
      </c>
      <c r="T618" s="135">
        <v>0</v>
      </c>
      <c r="U618" s="136"/>
      <c r="V618" s="136">
        <f t="shared" si="154"/>
        <v>9482</v>
      </c>
      <c r="W618" s="16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</row>
    <row r="619" spans="2:44" s="132" customFormat="1" ht="70.150000000000006" customHeight="1">
      <c r="B619" s="135">
        <v>529</v>
      </c>
      <c r="C619" s="33">
        <v>314</v>
      </c>
      <c r="D619" s="143" t="s">
        <v>613</v>
      </c>
      <c r="E619" s="135">
        <v>0</v>
      </c>
      <c r="F619" s="99">
        <f>'नमुना नंबर आठ '!S535/1000*'नमुना नंबर आठ '!T535</f>
        <v>208.01933085501861</v>
      </c>
      <c r="G619" s="136">
        <f t="shared" si="155"/>
        <v>208.01933085501861</v>
      </c>
      <c r="H619" s="135">
        <v>0</v>
      </c>
      <c r="I619" s="42">
        <v>0</v>
      </c>
      <c r="J619" s="135">
        <f t="shared" si="149"/>
        <v>0</v>
      </c>
      <c r="K619" s="135">
        <v>0</v>
      </c>
      <c r="L619" s="42">
        <v>0</v>
      </c>
      <c r="M619" s="135">
        <f t="shared" si="150"/>
        <v>0</v>
      </c>
      <c r="N619" s="135">
        <v>0</v>
      </c>
      <c r="O619" s="42">
        <v>0</v>
      </c>
      <c r="P619" s="135">
        <f t="shared" si="151"/>
        <v>0</v>
      </c>
      <c r="Q619" s="135">
        <f t="shared" si="152"/>
        <v>0</v>
      </c>
      <c r="R619" s="136">
        <f t="shared" si="156"/>
        <v>208.01933085501861</v>
      </c>
      <c r="S619" s="136">
        <f t="shared" si="153"/>
        <v>208.01933085501861</v>
      </c>
      <c r="T619" s="135">
        <v>0</v>
      </c>
      <c r="U619" s="136"/>
      <c r="V619" s="136">
        <f t="shared" si="154"/>
        <v>208.01933085501861</v>
      </c>
      <c r="W619" s="16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</row>
    <row r="620" spans="2:44" s="132" customFormat="1" ht="70.150000000000006" customHeight="1">
      <c r="B620" s="135">
        <v>530</v>
      </c>
      <c r="C620" s="33">
        <v>113</v>
      </c>
      <c r="D620" s="143" t="s">
        <v>482</v>
      </c>
      <c r="E620" s="135">
        <v>0</v>
      </c>
      <c r="F620" s="99">
        <f>'नमुना नंबर आठ '!S536/1000*'नमुना नंबर आठ '!T536</f>
        <v>631.858717472119</v>
      </c>
      <c r="G620" s="136">
        <f t="shared" si="155"/>
        <v>631.858717472119</v>
      </c>
      <c r="H620" s="135">
        <v>0</v>
      </c>
      <c r="I620" s="42">
        <v>30</v>
      </c>
      <c r="J620" s="135">
        <f t="shared" si="149"/>
        <v>30</v>
      </c>
      <c r="K620" s="135">
        <v>0</v>
      </c>
      <c r="L620" s="42">
        <v>30</v>
      </c>
      <c r="M620" s="135">
        <f t="shared" si="150"/>
        <v>30</v>
      </c>
      <c r="N620" s="135">
        <v>0</v>
      </c>
      <c r="O620" s="42">
        <v>750</v>
      </c>
      <c r="P620" s="135">
        <f t="shared" si="151"/>
        <v>750</v>
      </c>
      <c r="Q620" s="135">
        <f t="shared" si="152"/>
        <v>0</v>
      </c>
      <c r="R620" s="136">
        <f t="shared" si="156"/>
        <v>1441.858717472119</v>
      </c>
      <c r="S620" s="136">
        <f t="shared" si="153"/>
        <v>1441.858717472119</v>
      </c>
      <c r="T620" s="135">
        <v>0</v>
      </c>
      <c r="U620" s="136"/>
      <c r="V620" s="136">
        <f t="shared" si="154"/>
        <v>1441.858717472119</v>
      </c>
      <c r="W620" s="16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</row>
    <row r="621" spans="2:44" s="132" customFormat="1" ht="70.150000000000006" customHeight="1">
      <c r="B621" s="333" t="s">
        <v>1399</v>
      </c>
      <c r="C621" s="334"/>
      <c r="D621" s="335"/>
      <c r="E621" s="135">
        <f t="shared" ref="E621:T621" si="159">SUM(E615:E620)</f>
        <v>0</v>
      </c>
      <c r="F621" s="99">
        <f t="shared" si="159"/>
        <v>11324.573359665428</v>
      </c>
      <c r="G621" s="136">
        <f t="shared" si="159"/>
        <v>11324.573359665428</v>
      </c>
      <c r="H621" s="135">
        <f t="shared" si="159"/>
        <v>0</v>
      </c>
      <c r="I621" s="42">
        <f t="shared" si="159"/>
        <v>100</v>
      </c>
      <c r="J621" s="135">
        <f t="shared" si="159"/>
        <v>100</v>
      </c>
      <c r="K621" s="135">
        <f t="shared" si="159"/>
        <v>0</v>
      </c>
      <c r="L621" s="42">
        <f t="shared" si="159"/>
        <v>100</v>
      </c>
      <c r="M621" s="135">
        <f t="shared" si="159"/>
        <v>100</v>
      </c>
      <c r="N621" s="135">
        <f t="shared" si="159"/>
        <v>0</v>
      </c>
      <c r="O621" s="42">
        <f t="shared" si="159"/>
        <v>2450</v>
      </c>
      <c r="P621" s="135">
        <f t="shared" si="159"/>
        <v>2450</v>
      </c>
      <c r="Q621" s="135">
        <f t="shared" si="159"/>
        <v>0</v>
      </c>
      <c r="R621" s="136">
        <f t="shared" si="159"/>
        <v>13974.573359665428</v>
      </c>
      <c r="S621" s="136">
        <f t="shared" si="159"/>
        <v>13974.573359665428</v>
      </c>
      <c r="T621" s="135">
        <f t="shared" si="159"/>
        <v>0</v>
      </c>
      <c r="U621" s="136"/>
      <c r="V621" s="136">
        <f>SUM(V615:V620)</f>
        <v>13974.573359665428</v>
      </c>
      <c r="W621" s="16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</row>
    <row r="622" spans="2:44" s="132" customFormat="1" ht="70.150000000000006" customHeight="1">
      <c r="B622" s="135">
        <v>531</v>
      </c>
      <c r="C622" s="33">
        <v>518</v>
      </c>
      <c r="D622" s="143" t="s">
        <v>1347</v>
      </c>
      <c r="E622" s="135">
        <v>0</v>
      </c>
      <c r="F622" s="99">
        <f>'नमुना नंबर आठ '!S537/1000*'नमुना नंबर आठ '!T537</f>
        <v>468.04349442379174</v>
      </c>
      <c r="G622" s="136">
        <f t="shared" si="155"/>
        <v>468.04349442379174</v>
      </c>
      <c r="H622" s="135">
        <v>0</v>
      </c>
      <c r="I622" s="42">
        <v>30</v>
      </c>
      <c r="J622" s="135">
        <f t="shared" si="149"/>
        <v>30</v>
      </c>
      <c r="K622" s="135">
        <v>0</v>
      </c>
      <c r="L622" s="42">
        <v>30</v>
      </c>
      <c r="M622" s="135">
        <f t="shared" si="150"/>
        <v>30</v>
      </c>
      <c r="N622" s="135">
        <v>0</v>
      </c>
      <c r="O622" s="42">
        <v>200</v>
      </c>
      <c r="P622" s="135">
        <f t="shared" si="151"/>
        <v>200</v>
      </c>
      <c r="Q622" s="135">
        <f t="shared" si="152"/>
        <v>0</v>
      </c>
      <c r="R622" s="136">
        <f t="shared" si="156"/>
        <v>728.0434944237918</v>
      </c>
      <c r="S622" s="136">
        <f t="shared" si="153"/>
        <v>728.0434944237918</v>
      </c>
      <c r="T622" s="135">
        <v>0</v>
      </c>
      <c r="U622" s="136"/>
      <c r="V622" s="136">
        <f t="shared" si="154"/>
        <v>728.0434944237918</v>
      </c>
      <c r="W622" s="16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</row>
    <row r="623" spans="2:44" s="132" customFormat="1" ht="70.150000000000006" customHeight="1">
      <c r="B623" s="135">
        <v>532</v>
      </c>
      <c r="C623" s="33">
        <v>445</v>
      </c>
      <c r="D623" s="143" t="s">
        <v>704</v>
      </c>
      <c r="E623" s="135">
        <v>0</v>
      </c>
      <c r="F623" s="99">
        <f>'नमुना नंबर आठ '!S538/1000*'नमुना नंबर आठ '!T538</f>
        <v>403.68751394052049</v>
      </c>
      <c r="G623" s="136">
        <f t="shared" si="155"/>
        <v>403.68751394052049</v>
      </c>
      <c r="H623" s="135">
        <v>0</v>
      </c>
      <c r="I623" s="42">
        <v>30</v>
      </c>
      <c r="J623" s="135">
        <f t="shared" si="149"/>
        <v>30</v>
      </c>
      <c r="K623" s="135">
        <v>0</v>
      </c>
      <c r="L623" s="42">
        <v>30</v>
      </c>
      <c r="M623" s="135">
        <f t="shared" si="150"/>
        <v>30</v>
      </c>
      <c r="N623" s="135">
        <v>0</v>
      </c>
      <c r="O623" s="42">
        <v>200</v>
      </c>
      <c r="P623" s="135">
        <f t="shared" si="151"/>
        <v>200</v>
      </c>
      <c r="Q623" s="135">
        <f t="shared" si="152"/>
        <v>0</v>
      </c>
      <c r="R623" s="136">
        <f t="shared" si="156"/>
        <v>663.68751394052049</v>
      </c>
      <c r="S623" s="136">
        <f t="shared" si="153"/>
        <v>663.68751394052049</v>
      </c>
      <c r="T623" s="135">
        <v>0</v>
      </c>
      <c r="U623" s="136"/>
      <c r="V623" s="136">
        <f t="shared" si="154"/>
        <v>663.68751394052049</v>
      </c>
      <c r="W623" s="16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</row>
    <row r="624" spans="2:44" s="132" customFormat="1" ht="70.150000000000006" customHeight="1">
      <c r="B624" s="135">
        <v>533</v>
      </c>
      <c r="C624" s="33">
        <v>408</v>
      </c>
      <c r="D624" s="143" t="s">
        <v>680</v>
      </c>
      <c r="E624" s="135">
        <v>0</v>
      </c>
      <c r="F624" s="99">
        <f>'नमुना नंबर आठ '!S539/1000*'नमुना नंबर आठ '!T539</f>
        <v>648.76585734200739</v>
      </c>
      <c r="G624" s="136">
        <f t="shared" si="155"/>
        <v>648.76585734200739</v>
      </c>
      <c r="H624" s="135">
        <v>0</v>
      </c>
      <c r="I624" s="42">
        <v>40</v>
      </c>
      <c r="J624" s="135">
        <f t="shared" si="149"/>
        <v>40</v>
      </c>
      <c r="K624" s="135">
        <v>0</v>
      </c>
      <c r="L624" s="42">
        <v>40</v>
      </c>
      <c r="M624" s="135">
        <f t="shared" si="150"/>
        <v>40</v>
      </c>
      <c r="N624" s="135">
        <v>0</v>
      </c>
      <c r="O624" s="42">
        <v>200</v>
      </c>
      <c r="P624" s="135">
        <f t="shared" si="151"/>
        <v>200</v>
      </c>
      <c r="Q624" s="135">
        <f t="shared" si="152"/>
        <v>0</v>
      </c>
      <c r="R624" s="136">
        <f t="shared" si="156"/>
        <v>928.76585734200739</v>
      </c>
      <c r="S624" s="136">
        <f t="shared" si="153"/>
        <v>928.76585734200739</v>
      </c>
      <c r="T624" s="135">
        <v>0</v>
      </c>
      <c r="U624" s="136"/>
      <c r="V624" s="136">
        <f t="shared" si="154"/>
        <v>928.76585734200739</v>
      </c>
      <c r="W624" s="16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</row>
    <row r="625" spans="2:44" s="132" customFormat="1" ht="70.150000000000006" customHeight="1">
      <c r="B625" s="135">
        <v>534</v>
      </c>
      <c r="C625" s="33" t="s">
        <v>925</v>
      </c>
      <c r="D625" s="143" t="s">
        <v>1259</v>
      </c>
      <c r="E625" s="135">
        <v>0</v>
      </c>
      <c r="F625" s="99">
        <f>'नमुना नंबर आठ '!S540/1000*'नमुना नंबर आठ '!T540</f>
        <v>442.04107806691451</v>
      </c>
      <c r="G625" s="136">
        <f t="shared" si="155"/>
        <v>442.04107806691451</v>
      </c>
      <c r="H625" s="135">
        <v>0</v>
      </c>
      <c r="I625" s="42">
        <v>40</v>
      </c>
      <c r="J625" s="135">
        <f t="shared" si="149"/>
        <v>40</v>
      </c>
      <c r="K625" s="135">
        <v>0</v>
      </c>
      <c r="L625" s="42">
        <v>40</v>
      </c>
      <c r="M625" s="135">
        <f t="shared" si="150"/>
        <v>40</v>
      </c>
      <c r="N625" s="135">
        <v>0</v>
      </c>
      <c r="O625" s="42">
        <v>750</v>
      </c>
      <c r="P625" s="135">
        <f t="shared" si="151"/>
        <v>750</v>
      </c>
      <c r="Q625" s="135">
        <f t="shared" si="152"/>
        <v>0</v>
      </c>
      <c r="R625" s="136">
        <f t="shared" si="156"/>
        <v>1272.0410780669145</v>
      </c>
      <c r="S625" s="136">
        <f t="shared" si="153"/>
        <v>1272.0410780669145</v>
      </c>
      <c r="T625" s="135">
        <v>0</v>
      </c>
      <c r="U625" s="136"/>
      <c r="V625" s="136">
        <f t="shared" si="154"/>
        <v>1272.0410780669145</v>
      </c>
      <c r="W625" s="16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</row>
    <row r="626" spans="2:44" s="132" customFormat="1" ht="70.150000000000006" customHeight="1">
      <c r="B626" s="135">
        <v>535</v>
      </c>
      <c r="C626" s="33">
        <v>498</v>
      </c>
      <c r="D626" s="143" t="s">
        <v>740</v>
      </c>
      <c r="E626" s="135">
        <v>0</v>
      </c>
      <c r="F626" s="99">
        <f>'नमुना नंबर आठ '!S541/1000*'नमुना नंबर आठ '!T541</f>
        <v>421.23914498141272</v>
      </c>
      <c r="G626" s="136">
        <f t="shared" si="155"/>
        <v>421.23914498141272</v>
      </c>
      <c r="H626" s="135">
        <v>0</v>
      </c>
      <c r="I626" s="42">
        <v>30</v>
      </c>
      <c r="J626" s="135">
        <f t="shared" si="149"/>
        <v>30</v>
      </c>
      <c r="K626" s="135">
        <v>0</v>
      </c>
      <c r="L626" s="42">
        <v>30</v>
      </c>
      <c r="M626" s="135">
        <f t="shared" si="150"/>
        <v>30</v>
      </c>
      <c r="N626" s="135">
        <v>0</v>
      </c>
      <c r="O626" s="42">
        <v>200</v>
      </c>
      <c r="P626" s="135">
        <f t="shared" si="151"/>
        <v>200</v>
      </c>
      <c r="Q626" s="135">
        <f t="shared" si="152"/>
        <v>0</v>
      </c>
      <c r="R626" s="136">
        <f t="shared" si="156"/>
        <v>681.23914498141266</v>
      </c>
      <c r="S626" s="136">
        <f t="shared" si="153"/>
        <v>681.23914498141266</v>
      </c>
      <c r="T626" s="135">
        <v>0</v>
      </c>
      <c r="U626" s="136"/>
      <c r="V626" s="136">
        <f t="shared" si="154"/>
        <v>681.23914498141266</v>
      </c>
      <c r="W626" s="16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</row>
    <row r="627" spans="2:44" s="132" customFormat="1" ht="70.150000000000006" customHeight="1">
      <c r="B627" s="135">
        <v>536</v>
      </c>
      <c r="C627" s="33">
        <v>188</v>
      </c>
      <c r="D627" s="143" t="s">
        <v>531</v>
      </c>
      <c r="E627" s="135">
        <v>0</v>
      </c>
      <c r="F627" s="99">
        <f>'नमुना नंबर आठ '!S542/1000*'नमुना नंबर आठ '!T542</f>
        <v>212.95978996282525</v>
      </c>
      <c r="G627" s="136">
        <f t="shared" si="155"/>
        <v>212.95978996282525</v>
      </c>
      <c r="H627" s="135">
        <v>0</v>
      </c>
      <c r="I627" s="42">
        <v>20</v>
      </c>
      <c r="J627" s="135">
        <f t="shared" si="149"/>
        <v>20</v>
      </c>
      <c r="K627" s="135">
        <v>0</v>
      </c>
      <c r="L627" s="42">
        <v>20</v>
      </c>
      <c r="M627" s="135">
        <f t="shared" si="150"/>
        <v>20</v>
      </c>
      <c r="N627" s="135">
        <v>0</v>
      </c>
      <c r="O627" s="42">
        <v>750</v>
      </c>
      <c r="P627" s="135">
        <f t="shared" si="151"/>
        <v>750</v>
      </c>
      <c r="Q627" s="135">
        <f t="shared" si="152"/>
        <v>0</v>
      </c>
      <c r="R627" s="136">
        <f t="shared" si="156"/>
        <v>1002.9597899628252</v>
      </c>
      <c r="S627" s="136">
        <f t="shared" si="153"/>
        <v>1002.9597899628252</v>
      </c>
      <c r="T627" s="135">
        <v>0</v>
      </c>
      <c r="U627" s="136"/>
      <c r="V627" s="136">
        <f t="shared" si="154"/>
        <v>1002.9597899628252</v>
      </c>
      <c r="W627" s="16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</row>
    <row r="628" spans="2:44" s="132" customFormat="1" ht="70.150000000000006" customHeight="1">
      <c r="B628" s="333" t="s">
        <v>1399</v>
      </c>
      <c r="C628" s="334"/>
      <c r="D628" s="335"/>
      <c r="E628" s="135">
        <f t="shared" ref="E628:T628" si="160">SUM(E622:E627)</f>
        <v>0</v>
      </c>
      <c r="F628" s="99">
        <f t="shared" si="160"/>
        <v>2596.7368787174719</v>
      </c>
      <c r="G628" s="136">
        <f t="shared" si="160"/>
        <v>2596.7368787174719</v>
      </c>
      <c r="H628" s="135">
        <f t="shared" si="160"/>
        <v>0</v>
      </c>
      <c r="I628" s="42">
        <f t="shared" si="160"/>
        <v>190</v>
      </c>
      <c r="J628" s="135">
        <f t="shared" si="160"/>
        <v>190</v>
      </c>
      <c r="K628" s="135">
        <f t="shared" si="160"/>
        <v>0</v>
      </c>
      <c r="L628" s="42">
        <f t="shared" si="160"/>
        <v>190</v>
      </c>
      <c r="M628" s="135">
        <f t="shared" si="160"/>
        <v>190</v>
      </c>
      <c r="N628" s="135">
        <f t="shared" si="160"/>
        <v>0</v>
      </c>
      <c r="O628" s="42">
        <f t="shared" si="160"/>
        <v>2300</v>
      </c>
      <c r="P628" s="135">
        <f t="shared" si="160"/>
        <v>2300</v>
      </c>
      <c r="Q628" s="135">
        <f t="shared" si="160"/>
        <v>0</v>
      </c>
      <c r="R628" s="136">
        <f t="shared" si="160"/>
        <v>5276.7368787174719</v>
      </c>
      <c r="S628" s="136">
        <f t="shared" si="160"/>
        <v>5276.7368787174719</v>
      </c>
      <c r="T628" s="135">
        <f t="shared" si="160"/>
        <v>0</v>
      </c>
      <c r="U628" s="136"/>
      <c r="V628" s="136">
        <f>SUM(V622:V627)</f>
        <v>5276.7368787174719</v>
      </c>
      <c r="W628" s="16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</row>
    <row r="629" spans="2:44" s="132" customFormat="1" ht="70.150000000000006" customHeight="1">
      <c r="B629" s="135">
        <v>537</v>
      </c>
      <c r="C629" s="33">
        <v>56</v>
      </c>
      <c r="D629" s="143" t="s">
        <v>1387</v>
      </c>
      <c r="E629" s="135">
        <v>0</v>
      </c>
      <c r="F629" s="99">
        <f>'नमुना नंबर आठ '!S543/1000*'नमुना नंबर आठ '!T543</f>
        <v>468.04349442379197</v>
      </c>
      <c r="G629" s="136">
        <f t="shared" si="155"/>
        <v>468.04349442379197</v>
      </c>
      <c r="H629" s="135">
        <v>0</v>
      </c>
      <c r="I629" s="42">
        <v>30</v>
      </c>
      <c r="J629" s="135">
        <f t="shared" si="149"/>
        <v>30</v>
      </c>
      <c r="K629" s="135">
        <v>0</v>
      </c>
      <c r="L629" s="42">
        <v>30</v>
      </c>
      <c r="M629" s="135">
        <f t="shared" si="150"/>
        <v>30</v>
      </c>
      <c r="N629" s="135">
        <v>0</v>
      </c>
      <c r="O629" s="42">
        <v>200</v>
      </c>
      <c r="P629" s="135">
        <f t="shared" si="151"/>
        <v>200</v>
      </c>
      <c r="Q629" s="135">
        <f t="shared" si="152"/>
        <v>0</v>
      </c>
      <c r="R629" s="136">
        <f t="shared" si="156"/>
        <v>728.04349442379203</v>
      </c>
      <c r="S629" s="136">
        <f t="shared" si="153"/>
        <v>728.04349442379203</v>
      </c>
      <c r="T629" s="135">
        <v>0</v>
      </c>
      <c r="U629" s="136"/>
      <c r="V629" s="136">
        <f t="shared" si="154"/>
        <v>728.04349442379203</v>
      </c>
      <c r="W629" s="16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</row>
    <row r="630" spans="2:44" s="132" customFormat="1" ht="70.150000000000006" customHeight="1">
      <c r="B630" s="135">
        <v>538</v>
      </c>
      <c r="C630" s="33" t="s">
        <v>1162</v>
      </c>
      <c r="D630" s="143" t="s">
        <v>1388</v>
      </c>
      <c r="E630" s="135">
        <v>341</v>
      </c>
      <c r="F630" s="99">
        <f>'नमुना नंबर आठ '!S544/1000*'नमुना नंबर आठ '!T544</f>
        <v>245.72283457249065</v>
      </c>
      <c r="G630" s="136">
        <f t="shared" si="155"/>
        <v>586.72283457249068</v>
      </c>
      <c r="H630" s="135">
        <v>15</v>
      </c>
      <c r="I630" s="42">
        <v>30</v>
      </c>
      <c r="J630" s="135">
        <f t="shared" si="149"/>
        <v>45</v>
      </c>
      <c r="K630" s="135">
        <v>15</v>
      </c>
      <c r="L630" s="42">
        <v>30</v>
      </c>
      <c r="M630" s="135">
        <f t="shared" si="150"/>
        <v>45</v>
      </c>
      <c r="N630" s="135">
        <v>750</v>
      </c>
      <c r="O630" s="42">
        <v>750</v>
      </c>
      <c r="P630" s="135">
        <f t="shared" si="151"/>
        <v>1500</v>
      </c>
      <c r="Q630" s="135">
        <f t="shared" si="152"/>
        <v>1121</v>
      </c>
      <c r="R630" s="136">
        <f t="shared" si="156"/>
        <v>1055.7228345724907</v>
      </c>
      <c r="S630" s="136">
        <f t="shared" si="153"/>
        <v>2176.7228345724907</v>
      </c>
      <c r="T630" s="135">
        <v>34</v>
      </c>
      <c r="U630" s="136"/>
      <c r="V630" s="136">
        <f t="shared" si="154"/>
        <v>2210.7228345724907</v>
      </c>
      <c r="W630" s="16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</row>
    <row r="631" spans="2:44" s="132" customFormat="1" ht="70.150000000000006" customHeight="1">
      <c r="B631" s="135">
        <v>539</v>
      </c>
      <c r="C631" s="98" t="s">
        <v>1351</v>
      </c>
      <c r="D631" s="143" t="s">
        <v>832</v>
      </c>
      <c r="E631" s="135">
        <v>5270</v>
      </c>
      <c r="F631" s="99">
        <v>5270</v>
      </c>
      <c r="G631" s="136">
        <f t="shared" si="155"/>
        <v>10540</v>
      </c>
      <c r="H631" s="135">
        <v>0</v>
      </c>
      <c r="I631" s="42">
        <v>0</v>
      </c>
      <c r="J631" s="135">
        <f t="shared" si="149"/>
        <v>0</v>
      </c>
      <c r="K631" s="135">
        <v>0</v>
      </c>
      <c r="L631" s="42">
        <v>0</v>
      </c>
      <c r="M631" s="135">
        <f t="shared" si="150"/>
        <v>0</v>
      </c>
      <c r="N631" s="135">
        <v>0</v>
      </c>
      <c r="O631" s="42">
        <v>0</v>
      </c>
      <c r="P631" s="135">
        <f t="shared" si="151"/>
        <v>0</v>
      </c>
      <c r="Q631" s="135">
        <f t="shared" si="152"/>
        <v>5270</v>
      </c>
      <c r="R631" s="136">
        <f t="shared" si="156"/>
        <v>5270</v>
      </c>
      <c r="S631" s="136">
        <f t="shared" si="153"/>
        <v>10540</v>
      </c>
      <c r="T631" s="135">
        <v>263</v>
      </c>
      <c r="U631" s="136"/>
      <c r="V631" s="136">
        <f t="shared" si="154"/>
        <v>10803</v>
      </c>
      <c r="W631" s="16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</row>
    <row r="632" spans="2:44" s="132" customFormat="1" ht="70.150000000000006" customHeight="1">
      <c r="B632" s="135">
        <v>540</v>
      </c>
      <c r="C632" s="33">
        <v>553</v>
      </c>
      <c r="D632" s="143" t="s">
        <v>775</v>
      </c>
      <c r="E632" s="135">
        <v>334</v>
      </c>
      <c r="F632" s="99">
        <f>'नमुना नंबर आठ '!S546/1000*'नमुना नंबर आठ '!T546</f>
        <v>167.09072955390334</v>
      </c>
      <c r="G632" s="136">
        <f t="shared" si="155"/>
        <v>501.09072955390332</v>
      </c>
      <c r="H632" s="135">
        <v>40</v>
      </c>
      <c r="I632" s="42">
        <v>20</v>
      </c>
      <c r="J632" s="135">
        <f t="shared" si="149"/>
        <v>60</v>
      </c>
      <c r="K632" s="135">
        <v>40</v>
      </c>
      <c r="L632" s="42">
        <v>20</v>
      </c>
      <c r="M632" s="135">
        <f t="shared" si="150"/>
        <v>60</v>
      </c>
      <c r="N632" s="135">
        <v>400</v>
      </c>
      <c r="O632" s="42">
        <v>200</v>
      </c>
      <c r="P632" s="135">
        <f t="shared" si="151"/>
        <v>600</v>
      </c>
      <c r="Q632" s="135">
        <f t="shared" si="152"/>
        <v>814</v>
      </c>
      <c r="R632" s="136">
        <f t="shared" si="156"/>
        <v>407.09072955390332</v>
      </c>
      <c r="S632" s="136">
        <f t="shared" si="153"/>
        <v>1221.0907295539032</v>
      </c>
      <c r="T632" s="135">
        <v>16</v>
      </c>
      <c r="U632" s="136"/>
      <c r="V632" s="136">
        <f t="shared" si="154"/>
        <v>1237.0907295539032</v>
      </c>
      <c r="W632" s="16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</row>
    <row r="633" spans="2:44" s="132" customFormat="1" ht="70.150000000000006" customHeight="1">
      <c r="B633" s="135">
        <v>541</v>
      </c>
      <c r="C633" s="33" t="s">
        <v>1003</v>
      </c>
      <c r="D633" s="143" t="s">
        <v>553</v>
      </c>
      <c r="E633" s="135">
        <v>335</v>
      </c>
      <c r="F633" s="99">
        <f>'नमुना नंबर आठ '!S547/1000*'नमुना नंबर आठ '!T547</f>
        <v>327.63044609665428</v>
      </c>
      <c r="G633" s="136">
        <f t="shared" si="155"/>
        <v>662.63044609665428</v>
      </c>
      <c r="H633" s="135">
        <v>40</v>
      </c>
      <c r="I633" s="42">
        <v>20</v>
      </c>
      <c r="J633" s="135">
        <f t="shared" si="149"/>
        <v>60</v>
      </c>
      <c r="K633" s="135">
        <v>40</v>
      </c>
      <c r="L633" s="42">
        <v>20</v>
      </c>
      <c r="M633" s="135">
        <f t="shared" si="150"/>
        <v>60</v>
      </c>
      <c r="N633" s="135">
        <v>1500</v>
      </c>
      <c r="O633" s="42">
        <v>750</v>
      </c>
      <c r="P633" s="135">
        <f t="shared" si="151"/>
        <v>2250</v>
      </c>
      <c r="Q633" s="135">
        <f t="shared" si="152"/>
        <v>1915</v>
      </c>
      <c r="R633" s="136">
        <f t="shared" si="156"/>
        <v>1117.6304460966544</v>
      </c>
      <c r="S633" s="136">
        <f t="shared" si="153"/>
        <v>3032.6304460966544</v>
      </c>
      <c r="T633" s="135">
        <v>18</v>
      </c>
      <c r="U633" s="136"/>
      <c r="V633" s="136">
        <f t="shared" si="154"/>
        <v>3050.6304460966544</v>
      </c>
      <c r="W633" s="16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</row>
    <row r="634" spans="2:44" s="132" customFormat="1" ht="70.150000000000006" customHeight="1">
      <c r="B634" s="135">
        <v>542</v>
      </c>
      <c r="C634" s="33">
        <v>260</v>
      </c>
      <c r="D634" s="143" t="s">
        <v>580</v>
      </c>
      <c r="E634" s="135">
        <v>0</v>
      </c>
      <c r="F634" s="99">
        <f>'नमुना नंबर आठ '!S548/1000*'नमुना नंबर आठ '!T548</f>
        <v>374.43479553903353</v>
      </c>
      <c r="G634" s="136">
        <f t="shared" si="155"/>
        <v>374.43479553903353</v>
      </c>
      <c r="H634" s="135">
        <v>0</v>
      </c>
      <c r="I634" s="42">
        <v>30</v>
      </c>
      <c r="J634" s="135">
        <f t="shared" si="149"/>
        <v>30</v>
      </c>
      <c r="K634" s="135">
        <v>0</v>
      </c>
      <c r="L634" s="42">
        <v>30</v>
      </c>
      <c r="M634" s="135">
        <f t="shared" si="150"/>
        <v>30</v>
      </c>
      <c r="N634" s="135">
        <v>0</v>
      </c>
      <c r="O634" s="42">
        <v>750</v>
      </c>
      <c r="P634" s="135">
        <f t="shared" si="151"/>
        <v>750</v>
      </c>
      <c r="Q634" s="135">
        <f t="shared" si="152"/>
        <v>0</v>
      </c>
      <c r="R634" s="136">
        <f t="shared" si="156"/>
        <v>1184.4347955390335</v>
      </c>
      <c r="S634" s="136">
        <f t="shared" si="153"/>
        <v>1184.4347955390335</v>
      </c>
      <c r="T634" s="135">
        <v>0</v>
      </c>
      <c r="U634" s="136"/>
      <c r="V634" s="136">
        <f t="shared" si="154"/>
        <v>1184.4347955390335</v>
      </c>
      <c r="W634" s="16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</row>
    <row r="635" spans="2:44" s="132" customFormat="1" ht="70.150000000000006" customHeight="1">
      <c r="B635" s="333" t="s">
        <v>1399</v>
      </c>
      <c r="C635" s="334"/>
      <c r="D635" s="335"/>
      <c r="E635" s="135">
        <f t="shared" ref="E635:T635" si="161">SUM(E629:E634)</f>
        <v>6280</v>
      </c>
      <c r="F635" s="99">
        <f t="shared" si="161"/>
        <v>6852.9223001858736</v>
      </c>
      <c r="G635" s="136">
        <f t="shared" si="161"/>
        <v>13132.922300185874</v>
      </c>
      <c r="H635" s="135">
        <f t="shared" si="161"/>
        <v>95</v>
      </c>
      <c r="I635" s="42">
        <f t="shared" si="161"/>
        <v>130</v>
      </c>
      <c r="J635" s="135">
        <f t="shared" si="161"/>
        <v>225</v>
      </c>
      <c r="K635" s="135">
        <f t="shared" si="161"/>
        <v>95</v>
      </c>
      <c r="L635" s="42">
        <f t="shared" si="161"/>
        <v>130</v>
      </c>
      <c r="M635" s="135">
        <f t="shared" si="161"/>
        <v>225</v>
      </c>
      <c r="N635" s="135">
        <f t="shared" si="161"/>
        <v>2650</v>
      </c>
      <c r="O635" s="42">
        <f t="shared" si="161"/>
        <v>2650</v>
      </c>
      <c r="P635" s="135">
        <f t="shared" si="161"/>
        <v>5300</v>
      </c>
      <c r="Q635" s="135">
        <f t="shared" si="161"/>
        <v>9120</v>
      </c>
      <c r="R635" s="136">
        <f t="shared" si="161"/>
        <v>9762.9223001858736</v>
      </c>
      <c r="S635" s="136">
        <f t="shared" si="161"/>
        <v>18882.922300185874</v>
      </c>
      <c r="T635" s="135">
        <f t="shared" si="161"/>
        <v>331</v>
      </c>
      <c r="U635" s="136"/>
      <c r="V635" s="136">
        <f>SUM(V629:V634)</f>
        <v>19213.922300185874</v>
      </c>
      <c r="W635" s="16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</row>
    <row r="636" spans="2:44" s="132" customFormat="1" ht="70.150000000000006" customHeight="1">
      <c r="B636" s="135">
        <v>543</v>
      </c>
      <c r="C636" s="33">
        <v>357</v>
      </c>
      <c r="D636" s="143" t="s">
        <v>639</v>
      </c>
      <c r="E636" s="135">
        <v>1684</v>
      </c>
      <c r="F636" s="99">
        <f>'नमुना नंबर आठ '!S549/1000*'नमुना नंबर आठ '!T549</f>
        <v>444.64131970260229</v>
      </c>
      <c r="G636" s="136">
        <f t="shared" si="155"/>
        <v>2128.6413197026022</v>
      </c>
      <c r="H636" s="135">
        <v>90</v>
      </c>
      <c r="I636" s="42">
        <v>30</v>
      </c>
      <c r="J636" s="135">
        <f t="shared" si="149"/>
        <v>120</v>
      </c>
      <c r="K636" s="135">
        <v>90</v>
      </c>
      <c r="L636" s="42">
        <v>30</v>
      </c>
      <c r="M636" s="135">
        <f t="shared" si="150"/>
        <v>120</v>
      </c>
      <c r="N636" s="135">
        <v>2000</v>
      </c>
      <c r="O636" s="42">
        <v>750</v>
      </c>
      <c r="P636" s="135">
        <f t="shared" si="151"/>
        <v>2750</v>
      </c>
      <c r="Q636" s="135">
        <f t="shared" si="152"/>
        <v>3864</v>
      </c>
      <c r="R636" s="136">
        <f t="shared" si="156"/>
        <v>1254.6413197026022</v>
      </c>
      <c r="S636" s="136">
        <f t="shared" si="153"/>
        <v>5118.6413197026022</v>
      </c>
      <c r="T636" s="135">
        <v>84</v>
      </c>
      <c r="U636" s="136"/>
      <c r="V636" s="136">
        <f t="shared" si="154"/>
        <v>5202.6413197026022</v>
      </c>
      <c r="W636" s="16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</row>
    <row r="637" spans="2:44" s="132" customFormat="1" ht="70.150000000000006" customHeight="1">
      <c r="B637" s="135">
        <v>544</v>
      </c>
      <c r="C637" s="33">
        <v>592</v>
      </c>
      <c r="D637" s="143" t="s">
        <v>1025</v>
      </c>
      <c r="E637" s="135">
        <v>0</v>
      </c>
      <c r="F637" s="99">
        <f>'नमुना नंबर आठ '!S550/1000*'नमुना नंबर आठ '!T550</f>
        <v>520.04832713754638</v>
      </c>
      <c r="G637" s="136">
        <f t="shared" si="155"/>
        <v>520.04832713754638</v>
      </c>
      <c r="H637" s="135">
        <v>0</v>
      </c>
      <c r="I637" s="42">
        <v>0</v>
      </c>
      <c r="J637" s="135">
        <f t="shared" si="149"/>
        <v>0</v>
      </c>
      <c r="K637" s="135">
        <v>0</v>
      </c>
      <c r="L637" s="42">
        <v>0</v>
      </c>
      <c r="M637" s="135">
        <f t="shared" si="150"/>
        <v>0</v>
      </c>
      <c r="N637" s="135">
        <v>0</v>
      </c>
      <c r="O637" s="42">
        <v>0</v>
      </c>
      <c r="P637" s="135">
        <f t="shared" si="151"/>
        <v>0</v>
      </c>
      <c r="Q637" s="135">
        <f t="shared" si="152"/>
        <v>0</v>
      </c>
      <c r="R637" s="136">
        <f t="shared" si="156"/>
        <v>520.04832713754638</v>
      </c>
      <c r="S637" s="136">
        <f t="shared" si="153"/>
        <v>520.04832713754638</v>
      </c>
      <c r="T637" s="135">
        <v>0</v>
      </c>
      <c r="U637" s="136"/>
      <c r="V637" s="136">
        <f t="shared" si="154"/>
        <v>520.04832713754638</v>
      </c>
      <c r="W637" s="16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</row>
    <row r="638" spans="2:44" s="132" customFormat="1" ht="70.150000000000006" customHeight="1">
      <c r="B638" s="135">
        <v>545</v>
      </c>
      <c r="C638" s="33">
        <v>72</v>
      </c>
      <c r="D638" s="143" t="s">
        <v>429</v>
      </c>
      <c r="E638" s="135">
        <v>39</v>
      </c>
      <c r="F638" s="99">
        <f>'नमुना नंबर आठ '!S551/1000*'नमुना नंबर आठ '!T551</f>
        <v>38.810408921933089</v>
      </c>
      <c r="G638" s="136">
        <f t="shared" si="155"/>
        <v>77.810408921933089</v>
      </c>
      <c r="H638" s="135">
        <v>0</v>
      </c>
      <c r="I638" s="42">
        <v>0</v>
      </c>
      <c r="J638" s="135">
        <f t="shared" si="149"/>
        <v>0</v>
      </c>
      <c r="K638" s="135">
        <v>0</v>
      </c>
      <c r="L638" s="42">
        <v>0</v>
      </c>
      <c r="M638" s="135">
        <f t="shared" si="150"/>
        <v>0</v>
      </c>
      <c r="N638" s="135">
        <v>0</v>
      </c>
      <c r="O638" s="42">
        <v>0</v>
      </c>
      <c r="P638" s="135">
        <f t="shared" si="151"/>
        <v>0</v>
      </c>
      <c r="Q638" s="135">
        <f t="shared" si="152"/>
        <v>39</v>
      </c>
      <c r="R638" s="136">
        <f t="shared" si="156"/>
        <v>38.810408921933089</v>
      </c>
      <c r="S638" s="136">
        <f t="shared" si="153"/>
        <v>77.810408921933089</v>
      </c>
      <c r="T638" s="135">
        <v>2</v>
      </c>
      <c r="U638" s="136"/>
      <c r="V638" s="136">
        <f t="shared" si="154"/>
        <v>79.810408921933089</v>
      </c>
      <c r="W638" s="16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</row>
    <row r="639" spans="2:44" s="132" customFormat="1" ht="70.150000000000006" customHeight="1">
      <c r="B639" s="135">
        <v>546</v>
      </c>
      <c r="C639" s="42" t="s">
        <v>1065</v>
      </c>
      <c r="D639" s="142" t="s">
        <v>1397</v>
      </c>
      <c r="E639" s="135">
        <v>0</v>
      </c>
      <c r="F639" s="99">
        <f>'नमुना नंबर आठ '!S552/1000*'नमुना नंबर आठ '!T552</f>
        <v>189.36949349442381</v>
      </c>
      <c r="G639" s="136">
        <f t="shared" si="155"/>
        <v>189.36949349442381</v>
      </c>
      <c r="H639" s="135">
        <v>0</v>
      </c>
      <c r="I639" s="42">
        <v>40</v>
      </c>
      <c r="J639" s="135">
        <f t="shared" si="149"/>
        <v>40</v>
      </c>
      <c r="K639" s="135">
        <v>0</v>
      </c>
      <c r="L639" s="42">
        <v>40</v>
      </c>
      <c r="M639" s="135">
        <f t="shared" si="150"/>
        <v>40</v>
      </c>
      <c r="N639" s="135">
        <v>0</v>
      </c>
      <c r="O639" s="42">
        <v>0</v>
      </c>
      <c r="P639" s="135">
        <f t="shared" si="151"/>
        <v>0</v>
      </c>
      <c r="Q639" s="135">
        <f t="shared" si="152"/>
        <v>0</v>
      </c>
      <c r="R639" s="136">
        <f t="shared" si="156"/>
        <v>269.36949349442381</v>
      </c>
      <c r="S639" s="136">
        <f t="shared" si="153"/>
        <v>269.36949349442381</v>
      </c>
      <c r="T639" s="135">
        <v>0</v>
      </c>
      <c r="U639" s="136"/>
      <c r="V639" s="136">
        <f t="shared" si="154"/>
        <v>269.36949349442381</v>
      </c>
      <c r="W639" s="16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</row>
    <row r="640" spans="2:44" s="132" customFormat="1" ht="70.150000000000006" customHeight="1">
      <c r="B640" s="135">
        <v>547</v>
      </c>
      <c r="C640" s="33">
        <v>7</v>
      </c>
      <c r="D640" s="143" t="s">
        <v>890</v>
      </c>
      <c r="E640" s="135">
        <v>0</v>
      </c>
      <c r="F640" s="99">
        <f>'नमुना नंबर आठ '!S553/1000*'नमुना नंबर आठ '!T553</f>
        <v>126.74637546468402</v>
      </c>
      <c r="G640" s="136">
        <f t="shared" si="155"/>
        <v>126.74637546468402</v>
      </c>
      <c r="H640" s="135">
        <v>0</v>
      </c>
      <c r="I640" s="42">
        <v>20</v>
      </c>
      <c r="J640" s="135">
        <f t="shared" si="149"/>
        <v>20</v>
      </c>
      <c r="K640" s="135">
        <v>0</v>
      </c>
      <c r="L640" s="42">
        <v>20</v>
      </c>
      <c r="M640" s="135">
        <f t="shared" si="150"/>
        <v>20</v>
      </c>
      <c r="N640" s="135">
        <v>0</v>
      </c>
      <c r="O640" s="42">
        <v>200</v>
      </c>
      <c r="P640" s="135">
        <f t="shared" si="151"/>
        <v>200</v>
      </c>
      <c r="Q640" s="135">
        <f t="shared" si="152"/>
        <v>0</v>
      </c>
      <c r="R640" s="136">
        <f t="shared" si="156"/>
        <v>366.74637546468404</v>
      </c>
      <c r="S640" s="136">
        <f t="shared" si="153"/>
        <v>366.74637546468404</v>
      </c>
      <c r="T640" s="135">
        <v>0</v>
      </c>
      <c r="U640" s="136"/>
      <c r="V640" s="136">
        <f t="shared" si="154"/>
        <v>366.74637546468404</v>
      </c>
      <c r="W640" s="16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</row>
    <row r="641" spans="2:44" s="132" customFormat="1" ht="70.150000000000006" customHeight="1">
      <c r="B641" s="135">
        <v>548</v>
      </c>
      <c r="C641" s="42" t="s">
        <v>1318</v>
      </c>
      <c r="D641" s="143" t="s">
        <v>1319</v>
      </c>
      <c r="E641" s="135">
        <v>0</v>
      </c>
      <c r="F641" s="99">
        <f>'नमुना नंबर आठ '!S554/1000*'नमुना नंबर आठ '!T554</f>
        <v>168.32843866171001</v>
      </c>
      <c r="G641" s="136">
        <f t="shared" si="155"/>
        <v>168.32843866171001</v>
      </c>
      <c r="H641" s="135">
        <v>0</v>
      </c>
      <c r="I641" s="42">
        <v>30</v>
      </c>
      <c r="J641" s="135">
        <f t="shared" si="149"/>
        <v>30</v>
      </c>
      <c r="K641" s="135">
        <v>0</v>
      </c>
      <c r="L641" s="42">
        <v>30</v>
      </c>
      <c r="M641" s="135">
        <f t="shared" si="150"/>
        <v>30</v>
      </c>
      <c r="N641" s="135">
        <v>0</v>
      </c>
      <c r="O641" s="42">
        <v>200</v>
      </c>
      <c r="P641" s="135">
        <f t="shared" si="151"/>
        <v>200</v>
      </c>
      <c r="Q641" s="135">
        <f t="shared" si="152"/>
        <v>0</v>
      </c>
      <c r="R641" s="136">
        <f t="shared" si="156"/>
        <v>428.32843866171004</v>
      </c>
      <c r="S641" s="136">
        <f t="shared" si="153"/>
        <v>428.32843866171004</v>
      </c>
      <c r="T641" s="135">
        <v>0</v>
      </c>
      <c r="U641" s="136"/>
      <c r="V641" s="136">
        <f t="shared" si="154"/>
        <v>428.32843866171004</v>
      </c>
      <c r="W641" s="16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</row>
    <row r="642" spans="2:44" s="132" customFormat="1" ht="70.150000000000006" customHeight="1">
      <c r="B642" s="333" t="s">
        <v>1399</v>
      </c>
      <c r="C642" s="334"/>
      <c r="D642" s="335"/>
      <c r="E642" s="135">
        <f t="shared" ref="E642:T642" si="162">SUM(E636:E641)</f>
        <v>1723</v>
      </c>
      <c r="F642" s="99">
        <f t="shared" si="162"/>
        <v>1487.9443633828996</v>
      </c>
      <c r="G642" s="136">
        <f t="shared" si="162"/>
        <v>3210.9443633829001</v>
      </c>
      <c r="H642" s="135">
        <f t="shared" si="162"/>
        <v>90</v>
      </c>
      <c r="I642" s="42">
        <f t="shared" si="162"/>
        <v>120</v>
      </c>
      <c r="J642" s="135">
        <f t="shared" si="162"/>
        <v>210</v>
      </c>
      <c r="K642" s="135">
        <f t="shared" si="162"/>
        <v>90</v>
      </c>
      <c r="L642" s="42">
        <f t="shared" si="162"/>
        <v>120</v>
      </c>
      <c r="M642" s="135">
        <f t="shared" si="162"/>
        <v>210</v>
      </c>
      <c r="N642" s="135">
        <f t="shared" si="162"/>
        <v>2000</v>
      </c>
      <c r="O642" s="42">
        <f t="shared" si="162"/>
        <v>1150</v>
      </c>
      <c r="P642" s="135">
        <f t="shared" si="162"/>
        <v>3150</v>
      </c>
      <c r="Q642" s="135">
        <f t="shared" si="162"/>
        <v>3903</v>
      </c>
      <c r="R642" s="136">
        <f t="shared" si="162"/>
        <v>2877.9443633829001</v>
      </c>
      <c r="S642" s="136">
        <f t="shared" si="162"/>
        <v>6780.9443633828996</v>
      </c>
      <c r="T642" s="135">
        <f t="shared" si="162"/>
        <v>86</v>
      </c>
      <c r="U642" s="136"/>
      <c r="V642" s="136">
        <f>SUM(V636:V641)</f>
        <v>6866.9443633828996</v>
      </c>
      <c r="W642" s="16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</row>
    <row r="643" spans="2:44" s="132" customFormat="1" ht="70.150000000000006" customHeight="1">
      <c r="B643" s="135">
        <v>549</v>
      </c>
      <c r="C643" s="33">
        <v>317</v>
      </c>
      <c r="D643" s="143" t="s">
        <v>614</v>
      </c>
      <c r="E643" s="135">
        <v>0</v>
      </c>
      <c r="F643" s="99">
        <f>'नमुना नंबर आठ '!S555/1000*'नमुना नंबर आठ '!T555</f>
        <v>292.52718401486987</v>
      </c>
      <c r="G643" s="136">
        <f t="shared" si="155"/>
        <v>292.52718401486987</v>
      </c>
      <c r="H643" s="135">
        <v>0</v>
      </c>
      <c r="I643" s="42">
        <v>20</v>
      </c>
      <c r="J643" s="135">
        <f t="shared" si="149"/>
        <v>20</v>
      </c>
      <c r="K643" s="135">
        <v>0</v>
      </c>
      <c r="L643" s="42">
        <v>20</v>
      </c>
      <c r="M643" s="135">
        <f t="shared" si="150"/>
        <v>20</v>
      </c>
      <c r="N643" s="135">
        <v>0</v>
      </c>
      <c r="O643" s="42">
        <v>0</v>
      </c>
      <c r="P643" s="135">
        <f t="shared" si="151"/>
        <v>0</v>
      </c>
      <c r="Q643" s="135">
        <f t="shared" si="152"/>
        <v>0</v>
      </c>
      <c r="R643" s="136">
        <f t="shared" si="156"/>
        <v>332.52718401486987</v>
      </c>
      <c r="S643" s="136">
        <f t="shared" si="153"/>
        <v>332.52718401486987</v>
      </c>
      <c r="T643" s="135">
        <v>0</v>
      </c>
      <c r="U643" s="136"/>
      <c r="V643" s="136">
        <f t="shared" si="154"/>
        <v>332.52718401486987</v>
      </c>
      <c r="W643" s="16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</row>
    <row r="644" spans="2:44" s="132" customFormat="1" ht="70.150000000000006" customHeight="1">
      <c r="B644" s="135">
        <v>550</v>
      </c>
      <c r="C644" s="33">
        <v>497</v>
      </c>
      <c r="D644" s="143" t="s">
        <v>739</v>
      </c>
      <c r="E644" s="135">
        <v>0</v>
      </c>
      <c r="F644" s="99">
        <f>'नमुना नंबर आठ '!S556/1000*'नमुना नंबर आठ '!T556</f>
        <v>421.23914498141272</v>
      </c>
      <c r="G644" s="136">
        <f t="shared" si="155"/>
        <v>421.23914498141272</v>
      </c>
      <c r="H644" s="135">
        <v>0</v>
      </c>
      <c r="I644" s="42">
        <v>30</v>
      </c>
      <c r="J644" s="135">
        <f t="shared" si="149"/>
        <v>30</v>
      </c>
      <c r="K644" s="135">
        <v>0</v>
      </c>
      <c r="L644" s="42">
        <v>30</v>
      </c>
      <c r="M644" s="135">
        <f t="shared" si="150"/>
        <v>30</v>
      </c>
      <c r="N644" s="135">
        <v>0</v>
      </c>
      <c r="O644" s="42">
        <v>200</v>
      </c>
      <c r="P644" s="135">
        <f t="shared" si="151"/>
        <v>200</v>
      </c>
      <c r="Q644" s="135">
        <f t="shared" si="152"/>
        <v>0</v>
      </c>
      <c r="R644" s="136">
        <f t="shared" si="156"/>
        <v>681.23914498141266</v>
      </c>
      <c r="S644" s="136">
        <f t="shared" si="153"/>
        <v>681.23914498141266</v>
      </c>
      <c r="T644" s="135">
        <v>0</v>
      </c>
      <c r="U644" s="136"/>
      <c r="V644" s="136">
        <f t="shared" si="154"/>
        <v>681.23914498141266</v>
      </c>
      <c r="W644" s="16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</row>
    <row r="645" spans="2:44" s="132" customFormat="1" ht="70.150000000000006" customHeight="1">
      <c r="B645" s="135">
        <v>551</v>
      </c>
      <c r="C645" s="33">
        <v>98</v>
      </c>
      <c r="D645" s="143" t="s">
        <v>437</v>
      </c>
      <c r="E645" s="135">
        <v>0</v>
      </c>
      <c r="F645" s="99">
        <f>'नमुना नंबर आठ '!S557/1000*'नमुना नंबर आठ '!T557</f>
        <v>132.55864544609665</v>
      </c>
      <c r="G645" s="136">
        <f t="shared" si="155"/>
        <v>132.55864544609665</v>
      </c>
      <c r="H645" s="135">
        <v>0</v>
      </c>
      <c r="I645" s="42">
        <v>20</v>
      </c>
      <c r="J645" s="135">
        <f t="shared" si="149"/>
        <v>20</v>
      </c>
      <c r="K645" s="135">
        <v>0</v>
      </c>
      <c r="L645" s="42">
        <v>20</v>
      </c>
      <c r="M645" s="135">
        <f t="shared" si="150"/>
        <v>20</v>
      </c>
      <c r="N645" s="135">
        <v>0</v>
      </c>
      <c r="O645" s="42">
        <v>0</v>
      </c>
      <c r="P645" s="135">
        <f t="shared" si="151"/>
        <v>0</v>
      </c>
      <c r="Q645" s="135">
        <f t="shared" si="152"/>
        <v>0</v>
      </c>
      <c r="R645" s="136">
        <f t="shared" si="156"/>
        <v>172.55864544609665</v>
      </c>
      <c r="S645" s="136">
        <f t="shared" si="153"/>
        <v>172.55864544609665</v>
      </c>
      <c r="T645" s="135">
        <v>0</v>
      </c>
      <c r="U645" s="136"/>
      <c r="V645" s="136">
        <f t="shared" si="154"/>
        <v>172.55864544609665</v>
      </c>
      <c r="W645" s="16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</row>
    <row r="646" spans="2:44" s="132" customFormat="1" ht="70.150000000000006" customHeight="1">
      <c r="B646" s="135">
        <v>552</v>
      </c>
      <c r="C646" s="33">
        <v>555</v>
      </c>
      <c r="D646" s="143" t="s">
        <v>802</v>
      </c>
      <c r="E646" s="135">
        <v>0</v>
      </c>
      <c r="F646" s="99">
        <f>'नमुना नंबर आठ '!S558/1000*'नमुना नंबर आठ '!T558</f>
        <v>123.51147769516727</v>
      </c>
      <c r="G646" s="136">
        <f t="shared" si="155"/>
        <v>123.51147769516727</v>
      </c>
      <c r="H646" s="135">
        <v>0</v>
      </c>
      <c r="I646" s="42">
        <v>0</v>
      </c>
      <c r="J646" s="135">
        <f t="shared" si="149"/>
        <v>0</v>
      </c>
      <c r="K646" s="135">
        <v>0</v>
      </c>
      <c r="L646" s="42">
        <v>0</v>
      </c>
      <c r="M646" s="135">
        <f t="shared" si="150"/>
        <v>0</v>
      </c>
      <c r="N646" s="135">
        <v>0</v>
      </c>
      <c r="O646" s="42">
        <v>0</v>
      </c>
      <c r="P646" s="135">
        <f t="shared" si="151"/>
        <v>0</v>
      </c>
      <c r="Q646" s="135">
        <f t="shared" si="152"/>
        <v>0</v>
      </c>
      <c r="R646" s="136">
        <f t="shared" si="156"/>
        <v>123.51147769516727</v>
      </c>
      <c r="S646" s="136">
        <f t="shared" si="153"/>
        <v>123.51147769516727</v>
      </c>
      <c r="T646" s="135">
        <v>0</v>
      </c>
      <c r="U646" s="136"/>
      <c r="V646" s="136">
        <f t="shared" si="154"/>
        <v>123.51147769516727</v>
      </c>
      <c r="W646" s="16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</row>
    <row r="647" spans="2:44" s="132" customFormat="1" ht="70.150000000000006" customHeight="1">
      <c r="B647" s="135">
        <v>553</v>
      </c>
      <c r="C647" s="33">
        <v>407</v>
      </c>
      <c r="D647" s="143" t="s">
        <v>679</v>
      </c>
      <c r="E647" s="135">
        <v>374</v>
      </c>
      <c r="F647" s="99">
        <f>'नमुना नंबर आठ '!S559/1000*'नमुना नंबर आठ '!T559</f>
        <v>885.12225278810411</v>
      </c>
      <c r="G647" s="136">
        <f t="shared" si="155"/>
        <v>1259.1222527881041</v>
      </c>
      <c r="H647" s="135">
        <v>0</v>
      </c>
      <c r="I647" s="42">
        <v>40</v>
      </c>
      <c r="J647" s="135">
        <f t="shared" si="149"/>
        <v>40</v>
      </c>
      <c r="K647" s="135">
        <v>0</v>
      </c>
      <c r="L647" s="42">
        <v>40</v>
      </c>
      <c r="M647" s="135">
        <f t="shared" si="150"/>
        <v>40</v>
      </c>
      <c r="N647" s="135">
        <v>0</v>
      </c>
      <c r="O647" s="42">
        <v>200</v>
      </c>
      <c r="P647" s="135">
        <f t="shared" si="151"/>
        <v>200</v>
      </c>
      <c r="Q647" s="135">
        <f t="shared" si="152"/>
        <v>374</v>
      </c>
      <c r="R647" s="136">
        <f t="shared" si="156"/>
        <v>1165.1222527881041</v>
      </c>
      <c r="S647" s="136">
        <f t="shared" si="153"/>
        <v>1539.1222527881041</v>
      </c>
      <c r="T647" s="135">
        <v>18</v>
      </c>
      <c r="U647" s="136"/>
      <c r="V647" s="136">
        <f t="shared" si="154"/>
        <v>1557.1222527881041</v>
      </c>
      <c r="W647" s="16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</row>
    <row r="648" spans="2:44" s="132" customFormat="1" ht="70.150000000000006" customHeight="1">
      <c r="B648" s="135">
        <v>554</v>
      </c>
      <c r="C648" s="33" t="s">
        <v>29</v>
      </c>
      <c r="D648" s="143" t="s">
        <v>476</v>
      </c>
      <c r="E648" s="135">
        <v>0</v>
      </c>
      <c r="F648" s="99">
        <f>'नमुना नंबर आठ '!S560/1000*'नमुना नंबर आठ '!T560</f>
        <v>389.06115473977695</v>
      </c>
      <c r="G648" s="136">
        <f t="shared" si="155"/>
        <v>389.06115473977695</v>
      </c>
      <c r="H648" s="135">
        <v>0</v>
      </c>
      <c r="I648" s="42">
        <v>30</v>
      </c>
      <c r="J648" s="135">
        <f t="shared" si="149"/>
        <v>30</v>
      </c>
      <c r="K648" s="135">
        <v>0</v>
      </c>
      <c r="L648" s="42">
        <v>30</v>
      </c>
      <c r="M648" s="135">
        <f t="shared" si="150"/>
        <v>30</v>
      </c>
      <c r="N648" s="135">
        <v>0</v>
      </c>
      <c r="O648" s="42">
        <v>750</v>
      </c>
      <c r="P648" s="135">
        <f t="shared" si="151"/>
        <v>750</v>
      </c>
      <c r="Q648" s="135">
        <f t="shared" si="152"/>
        <v>0</v>
      </c>
      <c r="R648" s="136">
        <f t="shared" si="156"/>
        <v>1199.0611547397771</v>
      </c>
      <c r="S648" s="136">
        <f t="shared" si="153"/>
        <v>1199.0611547397771</v>
      </c>
      <c r="T648" s="135">
        <v>0</v>
      </c>
      <c r="U648" s="136"/>
      <c r="V648" s="136">
        <f t="shared" si="154"/>
        <v>1199.0611547397771</v>
      </c>
      <c r="W648" s="16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</row>
    <row r="649" spans="2:44" s="132" customFormat="1" ht="70.150000000000006" customHeight="1">
      <c r="B649" s="333" t="s">
        <v>1399</v>
      </c>
      <c r="C649" s="334"/>
      <c r="D649" s="335"/>
      <c r="E649" s="135">
        <f t="shared" ref="E649:T649" si="163">SUM(E643:E648)</f>
        <v>374</v>
      </c>
      <c r="F649" s="99">
        <f t="shared" si="163"/>
        <v>2244.0198596654277</v>
      </c>
      <c r="G649" s="136">
        <f t="shared" si="163"/>
        <v>2618.0198596654277</v>
      </c>
      <c r="H649" s="135">
        <f t="shared" si="163"/>
        <v>0</v>
      </c>
      <c r="I649" s="42">
        <f t="shared" si="163"/>
        <v>140</v>
      </c>
      <c r="J649" s="135">
        <f t="shared" si="163"/>
        <v>140</v>
      </c>
      <c r="K649" s="135">
        <f t="shared" si="163"/>
        <v>0</v>
      </c>
      <c r="L649" s="42">
        <f t="shared" si="163"/>
        <v>140</v>
      </c>
      <c r="M649" s="135">
        <f t="shared" si="163"/>
        <v>140</v>
      </c>
      <c r="N649" s="135">
        <f t="shared" si="163"/>
        <v>0</v>
      </c>
      <c r="O649" s="42">
        <f t="shared" si="163"/>
        <v>1150</v>
      </c>
      <c r="P649" s="135">
        <f t="shared" si="163"/>
        <v>1150</v>
      </c>
      <c r="Q649" s="135">
        <f t="shared" si="163"/>
        <v>374</v>
      </c>
      <c r="R649" s="136">
        <f t="shared" si="163"/>
        <v>3674.0198596654277</v>
      </c>
      <c r="S649" s="136">
        <f t="shared" si="163"/>
        <v>4048.0198596654277</v>
      </c>
      <c r="T649" s="135">
        <f t="shared" si="163"/>
        <v>18</v>
      </c>
      <c r="U649" s="136"/>
      <c r="V649" s="136">
        <f>SUM(V643:V648)</f>
        <v>4066.0198596654277</v>
      </c>
      <c r="W649" s="16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</row>
    <row r="650" spans="2:44" s="132" customFormat="1" ht="70.150000000000006" customHeight="1">
      <c r="B650" s="135">
        <v>555</v>
      </c>
      <c r="C650" s="33">
        <v>476</v>
      </c>
      <c r="D650" s="143" t="s">
        <v>723</v>
      </c>
      <c r="E650" s="135">
        <v>362</v>
      </c>
      <c r="F650" s="99">
        <f>'नमुना नंबर आठ '!S561/1000*'नमुना नंबर आठ '!T561</f>
        <v>280.82609665427509</v>
      </c>
      <c r="G650" s="136">
        <f t="shared" si="155"/>
        <v>642.82609665427503</v>
      </c>
      <c r="H650" s="135">
        <v>40</v>
      </c>
      <c r="I650" s="42">
        <v>20</v>
      </c>
      <c r="J650" s="135">
        <f t="shared" si="149"/>
        <v>60</v>
      </c>
      <c r="K650" s="135">
        <v>40</v>
      </c>
      <c r="L650" s="42">
        <v>20</v>
      </c>
      <c r="M650" s="135">
        <f t="shared" si="150"/>
        <v>60</v>
      </c>
      <c r="N650" s="135">
        <v>0</v>
      </c>
      <c r="O650" s="42">
        <v>200</v>
      </c>
      <c r="P650" s="135">
        <f t="shared" si="151"/>
        <v>200</v>
      </c>
      <c r="Q650" s="135">
        <f t="shared" si="152"/>
        <v>442</v>
      </c>
      <c r="R650" s="136">
        <f t="shared" si="156"/>
        <v>520.82609665427503</v>
      </c>
      <c r="S650" s="136">
        <f t="shared" si="153"/>
        <v>962.82609665427503</v>
      </c>
      <c r="T650" s="135">
        <v>18</v>
      </c>
      <c r="U650" s="136"/>
      <c r="V650" s="136">
        <f t="shared" si="154"/>
        <v>980.82609665427503</v>
      </c>
      <c r="W650" s="16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</row>
    <row r="651" spans="2:44" s="132" customFormat="1" ht="70.150000000000006" customHeight="1">
      <c r="B651" s="135">
        <v>556</v>
      </c>
      <c r="C651" s="33">
        <v>343</v>
      </c>
      <c r="D651" s="143" t="s">
        <v>634</v>
      </c>
      <c r="E651" s="135">
        <v>0</v>
      </c>
      <c r="F651" s="99">
        <f>'नमुना नंबर आठ '!S562/1000*'नमुना नंबर आठ '!T562</f>
        <v>273.02537174721186</v>
      </c>
      <c r="G651" s="136">
        <f t="shared" si="155"/>
        <v>273.02537174721186</v>
      </c>
      <c r="H651" s="135">
        <v>0</v>
      </c>
      <c r="I651" s="42">
        <v>0</v>
      </c>
      <c r="J651" s="135">
        <f t="shared" si="149"/>
        <v>0</v>
      </c>
      <c r="K651" s="135">
        <v>0</v>
      </c>
      <c r="L651" s="42">
        <v>0</v>
      </c>
      <c r="M651" s="135">
        <f t="shared" si="150"/>
        <v>0</v>
      </c>
      <c r="N651" s="135">
        <v>0</v>
      </c>
      <c r="O651" s="42">
        <v>750</v>
      </c>
      <c r="P651" s="135">
        <f t="shared" si="151"/>
        <v>750</v>
      </c>
      <c r="Q651" s="135">
        <f t="shared" si="152"/>
        <v>0</v>
      </c>
      <c r="R651" s="136">
        <f t="shared" si="156"/>
        <v>1023.0253717472119</v>
      </c>
      <c r="S651" s="136">
        <f t="shared" si="153"/>
        <v>1023.0253717472119</v>
      </c>
      <c r="T651" s="135">
        <v>0</v>
      </c>
      <c r="U651" s="136"/>
      <c r="V651" s="136">
        <f t="shared" si="154"/>
        <v>1023.0253717472119</v>
      </c>
      <c r="W651" s="16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</row>
    <row r="652" spans="2:44" s="132" customFormat="1" ht="70.150000000000006" customHeight="1">
      <c r="B652" s="135">
        <v>557</v>
      </c>
      <c r="C652" s="33">
        <v>264</v>
      </c>
      <c r="D652" s="143" t="s">
        <v>581</v>
      </c>
      <c r="E652" s="135">
        <v>674</v>
      </c>
      <c r="F652" s="99">
        <f>'नमुना नंबर आठ '!S563/1000*'नमुना नंबर आठ '!T563</f>
        <v>336.9913159851302</v>
      </c>
      <c r="G652" s="136">
        <f t="shared" si="155"/>
        <v>1010.9913159851302</v>
      </c>
      <c r="H652" s="135">
        <v>0</v>
      </c>
      <c r="I652" s="42">
        <v>0</v>
      </c>
      <c r="J652" s="135">
        <f t="shared" si="149"/>
        <v>0</v>
      </c>
      <c r="K652" s="135">
        <v>0</v>
      </c>
      <c r="L652" s="42">
        <v>0</v>
      </c>
      <c r="M652" s="135">
        <f t="shared" si="150"/>
        <v>0</v>
      </c>
      <c r="N652" s="135">
        <v>0</v>
      </c>
      <c r="O652" s="42">
        <v>0</v>
      </c>
      <c r="P652" s="135">
        <f t="shared" si="151"/>
        <v>0</v>
      </c>
      <c r="Q652" s="135">
        <f t="shared" si="152"/>
        <v>674</v>
      </c>
      <c r="R652" s="136">
        <f t="shared" si="156"/>
        <v>336.9913159851302</v>
      </c>
      <c r="S652" s="136">
        <f t="shared" si="153"/>
        <v>1010.9913159851302</v>
      </c>
      <c r="T652" s="135">
        <v>34</v>
      </c>
      <c r="U652" s="136"/>
      <c r="V652" s="136">
        <f t="shared" si="154"/>
        <v>1044.9913159851303</v>
      </c>
      <c r="W652" s="16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</row>
    <row r="653" spans="2:44" s="132" customFormat="1" ht="70.150000000000006" customHeight="1">
      <c r="B653" s="135">
        <v>558</v>
      </c>
      <c r="C653" s="33" t="s">
        <v>924</v>
      </c>
      <c r="D653" s="143" t="s">
        <v>1258</v>
      </c>
      <c r="E653" s="135">
        <v>0</v>
      </c>
      <c r="F653" s="99">
        <f>'नमुना नंबर आठ '!S564/1000*'नमुना नंबर आठ '!T564</f>
        <v>442.04107806691451</v>
      </c>
      <c r="G653" s="136">
        <f t="shared" si="155"/>
        <v>442.04107806691451</v>
      </c>
      <c r="H653" s="135">
        <v>0</v>
      </c>
      <c r="I653" s="42">
        <v>40</v>
      </c>
      <c r="J653" s="135">
        <f t="shared" si="149"/>
        <v>40</v>
      </c>
      <c r="K653" s="135">
        <v>0</v>
      </c>
      <c r="L653" s="42">
        <v>40</v>
      </c>
      <c r="M653" s="135">
        <f t="shared" si="150"/>
        <v>40</v>
      </c>
      <c r="N653" s="135">
        <v>0</v>
      </c>
      <c r="O653" s="42">
        <v>200</v>
      </c>
      <c r="P653" s="135">
        <f t="shared" si="151"/>
        <v>200</v>
      </c>
      <c r="Q653" s="135">
        <f t="shared" si="152"/>
        <v>0</v>
      </c>
      <c r="R653" s="136">
        <f t="shared" si="156"/>
        <v>722.04107806691445</v>
      </c>
      <c r="S653" s="136">
        <f t="shared" si="153"/>
        <v>722.04107806691445</v>
      </c>
      <c r="T653" s="135">
        <v>0</v>
      </c>
      <c r="U653" s="136"/>
      <c r="V653" s="136">
        <f t="shared" si="154"/>
        <v>722.04107806691445</v>
      </c>
      <c r="W653" s="16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</row>
    <row r="654" spans="2:44" s="132" customFormat="1" ht="70.150000000000006" customHeight="1">
      <c r="B654" s="135">
        <v>559</v>
      </c>
      <c r="C654" s="33">
        <v>468</v>
      </c>
      <c r="D654" s="143" t="s">
        <v>719</v>
      </c>
      <c r="E654" s="135">
        <v>0</v>
      </c>
      <c r="F654" s="99">
        <f>'नमुना नंबर आठ '!S565/1000*'नमुना नंबर आठ '!T565</f>
        <v>245.72283457249065</v>
      </c>
      <c r="G654" s="136">
        <f t="shared" si="155"/>
        <v>245.72283457249065</v>
      </c>
      <c r="H654" s="135">
        <v>0</v>
      </c>
      <c r="I654" s="42">
        <v>20</v>
      </c>
      <c r="J654" s="135">
        <f t="shared" si="149"/>
        <v>20</v>
      </c>
      <c r="K654" s="135">
        <v>0</v>
      </c>
      <c r="L654" s="42">
        <v>20</v>
      </c>
      <c r="M654" s="135">
        <f t="shared" si="150"/>
        <v>20</v>
      </c>
      <c r="N654" s="135">
        <v>0</v>
      </c>
      <c r="O654" s="42">
        <v>200</v>
      </c>
      <c r="P654" s="135">
        <f t="shared" si="151"/>
        <v>200</v>
      </c>
      <c r="Q654" s="135">
        <f t="shared" si="152"/>
        <v>0</v>
      </c>
      <c r="R654" s="136">
        <f t="shared" si="156"/>
        <v>485.72283457249068</v>
      </c>
      <c r="S654" s="136">
        <f t="shared" si="153"/>
        <v>485.72283457249068</v>
      </c>
      <c r="T654" s="135">
        <v>0</v>
      </c>
      <c r="U654" s="136"/>
      <c r="V654" s="136">
        <f t="shared" si="154"/>
        <v>485.72283457249068</v>
      </c>
      <c r="W654" s="16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</row>
    <row r="655" spans="2:44" s="132" customFormat="1" ht="70.150000000000006" customHeight="1">
      <c r="B655" s="135">
        <v>560</v>
      </c>
      <c r="C655" s="33">
        <v>610</v>
      </c>
      <c r="D655" s="143" t="s">
        <v>1080</v>
      </c>
      <c r="E655" s="135">
        <v>0</v>
      </c>
      <c r="F655" s="99">
        <f>'नमुना नंबर आठ '!S566/1000*'नमुना नंबर आठ '!T566</f>
        <v>543.45050185873606</v>
      </c>
      <c r="G655" s="136">
        <f t="shared" si="155"/>
        <v>543.45050185873606</v>
      </c>
      <c r="H655" s="135">
        <v>0</v>
      </c>
      <c r="I655" s="42">
        <v>0</v>
      </c>
      <c r="J655" s="135">
        <f t="shared" si="149"/>
        <v>0</v>
      </c>
      <c r="K655" s="135">
        <v>0</v>
      </c>
      <c r="L655" s="42">
        <v>0</v>
      </c>
      <c r="M655" s="135">
        <f t="shared" si="150"/>
        <v>0</v>
      </c>
      <c r="N655" s="135">
        <v>0</v>
      </c>
      <c r="O655" s="42">
        <v>0</v>
      </c>
      <c r="P655" s="135">
        <f t="shared" si="151"/>
        <v>0</v>
      </c>
      <c r="Q655" s="135">
        <f t="shared" si="152"/>
        <v>0</v>
      </c>
      <c r="R655" s="136">
        <f t="shared" si="156"/>
        <v>543.45050185873606</v>
      </c>
      <c r="S655" s="136">
        <f t="shared" si="153"/>
        <v>543.45050185873606</v>
      </c>
      <c r="T655" s="135">
        <v>0</v>
      </c>
      <c r="U655" s="136"/>
      <c r="V655" s="136">
        <f t="shared" si="154"/>
        <v>543.45050185873606</v>
      </c>
      <c r="W655" s="16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</row>
    <row r="656" spans="2:44" s="132" customFormat="1" ht="70.150000000000006" customHeight="1">
      <c r="B656" s="333" t="s">
        <v>1399</v>
      </c>
      <c r="C656" s="334"/>
      <c r="D656" s="335"/>
      <c r="E656" s="135">
        <f t="shared" ref="E656:T656" si="164">SUM(E650:E655)</f>
        <v>1036</v>
      </c>
      <c r="F656" s="99">
        <f t="shared" si="164"/>
        <v>2122.0571988847587</v>
      </c>
      <c r="G656" s="136">
        <f t="shared" si="164"/>
        <v>3158.0571988847582</v>
      </c>
      <c r="H656" s="135">
        <f t="shared" si="164"/>
        <v>40</v>
      </c>
      <c r="I656" s="42">
        <f t="shared" si="164"/>
        <v>80</v>
      </c>
      <c r="J656" s="135">
        <f t="shared" si="164"/>
        <v>120</v>
      </c>
      <c r="K656" s="135">
        <f t="shared" si="164"/>
        <v>40</v>
      </c>
      <c r="L656" s="42">
        <f t="shared" si="164"/>
        <v>80</v>
      </c>
      <c r="M656" s="135">
        <f t="shared" si="164"/>
        <v>120</v>
      </c>
      <c r="N656" s="135">
        <f t="shared" si="164"/>
        <v>0</v>
      </c>
      <c r="O656" s="42">
        <f t="shared" si="164"/>
        <v>1350</v>
      </c>
      <c r="P656" s="135">
        <f t="shared" si="164"/>
        <v>1350</v>
      </c>
      <c r="Q656" s="135">
        <f t="shared" si="164"/>
        <v>1116</v>
      </c>
      <c r="R656" s="136">
        <f t="shared" si="164"/>
        <v>3632.0571988847582</v>
      </c>
      <c r="S656" s="136">
        <f t="shared" si="164"/>
        <v>4748.0571988847578</v>
      </c>
      <c r="T656" s="135">
        <f t="shared" si="164"/>
        <v>52</v>
      </c>
      <c r="U656" s="136"/>
      <c r="V656" s="136">
        <f>SUM(V650:V655)</f>
        <v>4800.0571988847587</v>
      </c>
      <c r="W656" s="16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</row>
    <row r="657" spans="2:44" s="132" customFormat="1" ht="70.150000000000006" customHeight="1">
      <c r="B657" s="135">
        <v>561</v>
      </c>
      <c r="C657" s="33">
        <v>263</v>
      </c>
      <c r="D657" s="143" t="s">
        <v>400</v>
      </c>
      <c r="E657" s="135">
        <v>0</v>
      </c>
      <c r="F657" s="99">
        <f>'नमुना नंबर आठ '!S567/1000*'नमुना नंबर आठ '!T567</f>
        <v>676.06282527881035</v>
      </c>
      <c r="G657" s="136">
        <f t="shared" si="155"/>
        <v>676.06282527881035</v>
      </c>
      <c r="H657" s="135">
        <v>0</v>
      </c>
      <c r="I657" s="42">
        <v>30</v>
      </c>
      <c r="J657" s="135">
        <f t="shared" si="149"/>
        <v>30</v>
      </c>
      <c r="K657" s="135">
        <v>0</v>
      </c>
      <c r="L657" s="42">
        <v>30</v>
      </c>
      <c r="M657" s="135">
        <f t="shared" si="150"/>
        <v>30</v>
      </c>
      <c r="N657" s="135">
        <v>0</v>
      </c>
      <c r="O657" s="42">
        <v>750</v>
      </c>
      <c r="P657" s="135">
        <f t="shared" si="151"/>
        <v>750</v>
      </c>
      <c r="Q657" s="135">
        <f t="shared" si="152"/>
        <v>0</v>
      </c>
      <c r="R657" s="136">
        <f t="shared" si="156"/>
        <v>1486.0628252788104</v>
      </c>
      <c r="S657" s="136">
        <f t="shared" si="153"/>
        <v>1486.0628252788104</v>
      </c>
      <c r="T657" s="135">
        <v>0</v>
      </c>
      <c r="U657" s="136"/>
      <c r="V657" s="136">
        <f t="shared" si="154"/>
        <v>1486.0628252788104</v>
      </c>
      <c r="W657" s="16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</row>
    <row r="658" spans="2:44" s="132" customFormat="1" ht="70.150000000000006" customHeight="1">
      <c r="B658" s="135">
        <v>562</v>
      </c>
      <c r="C658" s="33">
        <v>5</v>
      </c>
      <c r="D658" s="143" t="s">
        <v>1029</v>
      </c>
      <c r="E658" s="135">
        <v>0</v>
      </c>
      <c r="F658" s="99">
        <f>'नमुना नंबर आठ '!S568/1000*'नमुना नंबर आठ '!T568</f>
        <v>395.23672862453532</v>
      </c>
      <c r="G658" s="136">
        <f t="shared" si="155"/>
        <v>395.23672862453532</v>
      </c>
      <c r="H658" s="135">
        <v>0</v>
      </c>
      <c r="I658" s="42">
        <v>20</v>
      </c>
      <c r="J658" s="135">
        <f t="shared" si="149"/>
        <v>20</v>
      </c>
      <c r="K658" s="135">
        <v>0</v>
      </c>
      <c r="L658" s="42">
        <v>20</v>
      </c>
      <c r="M658" s="135">
        <f t="shared" si="150"/>
        <v>20</v>
      </c>
      <c r="N658" s="135">
        <v>0</v>
      </c>
      <c r="O658" s="42">
        <v>750</v>
      </c>
      <c r="P658" s="135">
        <f t="shared" si="151"/>
        <v>750</v>
      </c>
      <c r="Q658" s="135">
        <f t="shared" si="152"/>
        <v>0</v>
      </c>
      <c r="R658" s="136">
        <f t="shared" si="156"/>
        <v>1185.2367286245353</v>
      </c>
      <c r="S658" s="136">
        <f t="shared" si="153"/>
        <v>1185.2367286245353</v>
      </c>
      <c r="T658" s="135">
        <v>0</v>
      </c>
      <c r="U658" s="136"/>
      <c r="V658" s="136">
        <f t="shared" si="154"/>
        <v>1185.2367286245353</v>
      </c>
      <c r="W658" s="16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</row>
    <row r="659" spans="2:44" s="132" customFormat="1" ht="70.150000000000006" customHeight="1">
      <c r="B659" s="135">
        <v>563</v>
      </c>
      <c r="C659" s="158">
        <v>599</v>
      </c>
      <c r="D659" s="163" t="s">
        <v>1389</v>
      </c>
      <c r="E659" s="135">
        <v>0</v>
      </c>
      <c r="F659" s="99">
        <v>28676</v>
      </c>
      <c r="G659" s="136">
        <f t="shared" si="155"/>
        <v>28676</v>
      </c>
      <c r="H659" s="135">
        <v>0</v>
      </c>
      <c r="I659" s="42">
        <v>0</v>
      </c>
      <c r="J659" s="135">
        <f t="shared" si="149"/>
        <v>0</v>
      </c>
      <c r="K659" s="135">
        <v>0</v>
      </c>
      <c r="L659" s="42">
        <v>0</v>
      </c>
      <c r="M659" s="135">
        <f t="shared" si="150"/>
        <v>0</v>
      </c>
      <c r="N659" s="135">
        <v>0</v>
      </c>
      <c r="O659" s="42">
        <v>0</v>
      </c>
      <c r="P659" s="135">
        <f t="shared" si="151"/>
        <v>0</v>
      </c>
      <c r="Q659" s="135">
        <f t="shared" si="152"/>
        <v>0</v>
      </c>
      <c r="R659" s="136">
        <f t="shared" si="156"/>
        <v>28676</v>
      </c>
      <c r="S659" s="136">
        <f t="shared" si="153"/>
        <v>28676</v>
      </c>
      <c r="T659" s="135">
        <v>0</v>
      </c>
      <c r="U659" s="136"/>
      <c r="V659" s="136">
        <f t="shared" si="154"/>
        <v>28676</v>
      </c>
      <c r="W659" s="16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</row>
    <row r="660" spans="2:44" s="132" customFormat="1" ht="70.150000000000006" customHeight="1">
      <c r="B660" s="135">
        <v>564</v>
      </c>
      <c r="C660" s="33">
        <v>389</v>
      </c>
      <c r="D660" s="143" t="s">
        <v>664</v>
      </c>
      <c r="E660" s="135">
        <v>0</v>
      </c>
      <c r="F660" s="99">
        <f>'नमुना नंबर आठ '!S570/1000*'नमुना नंबर आठ '!T570</f>
        <v>407.58787639405199</v>
      </c>
      <c r="G660" s="136">
        <f t="shared" si="155"/>
        <v>407.58787639405199</v>
      </c>
      <c r="H660" s="135">
        <v>0</v>
      </c>
      <c r="I660" s="42">
        <v>30</v>
      </c>
      <c r="J660" s="135">
        <f t="shared" si="149"/>
        <v>30</v>
      </c>
      <c r="K660" s="135">
        <v>0</v>
      </c>
      <c r="L660" s="42">
        <v>30</v>
      </c>
      <c r="M660" s="135">
        <f t="shared" si="150"/>
        <v>30</v>
      </c>
      <c r="N660" s="135">
        <v>0</v>
      </c>
      <c r="O660" s="42">
        <v>200</v>
      </c>
      <c r="P660" s="135">
        <f t="shared" si="151"/>
        <v>200</v>
      </c>
      <c r="Q660" s="135">
        <f t="shared" si="152"/>
        <v>0</v>
      </c>
      <c r="R660" s="136">
        <f t="shared" si="156"/>
        <v>667.58787639405205</v>
      </c>
      <c r="S660" s="136">
        <f t="shared" si="153"/>
        <v>667.58787639405205</v>
      </c>
      <c r="T660" s="135">
        <v>0</v>
      </c>
      <c r="U660" s="136"/>
      <c r="V660" s="136">
        <f t="shared" si="154"/>
        <v>667.58787639405205</v>
      </c>
      <c r="W660" s="16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</row>
    <row r="661" spans="2:44" s="132" customFormat="1" ht="70.150000000000006" customHeight="1">
      <c r="B661" s="135">
        <v>565</v>
      </c>
      <c r="C661" s="33">
        <v>257</v>
      </c>
      <c r="D661" s="143" t="s">
        <v>578</v>
      </c>
      <c r="E661" s="135">
        <v>0</v>
      </c>
      <c r="F661" s="99">
        <f>'नमुना नंबर आठ '!S571/1000*'नमुना नंबर आठ '!T571</f>
        <v>416.03866171003722</v>
      </c>
      <c r="G661" s="136">
        <f t="shared" si="155"/>
        <v>416.03866171003722</v>
      </c>
      <c r="H661" s="135">
        <v>0</v>
      </c>
      <c r="I661" s="42">
        <v>0</v>
      </c>
      <c r="J661" s="135">
        <f t="shared" si="149"/>
        <v>0</v>
      </c>
      <c r="K661" s="135">
        <v>0</v>
      </c>
      <c r="L661" s="42">
        <v>0</v>
      </c>
      <c r="M661" s="135">
        <f t="shared" si="150"/>
        <v>0</v>
      </c>
      <c r="N661" s="135">
        <v>0</v>
      </c>
      <c r="O661" s="42">
        <v>0</v>
      </c>
      <c r="P661" s="135">
        <f t="shared" si="151"/>
        <v>0</v>
      </c>
      <c r="Q661" s="135">
        <f t="shared" si="152"/>
        <v>0</v>
      </c>
      <c r="R661" s="136">
        <f t="shared" si="156"/>
        <v>416.03866171003722</v>
      </c>
      <c r="S661" s="136">
        <f t="shared" si="153"/>
        <v>416.03866171003722</v>
      </c>
      <c r="T661" s="135">
        <v>0</v>
      </c>
      <c r="U661" s="136"/>
      <c r="V661" s="136">
        <f t="shared" si="154"/>
        <v>416.03866171003722</v>
      </c>
      <c r="W661" s="16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</row>
    <row r="662" spans="2:44" s="132" customFormat="1" ht="70.150000000000006" customHeight="1">
      <c r="B662" s="135">
        <v>566</v>
      </c>
      <c r="C662" s="33">
        <v>565</v>
      </c>
      <c r="D662" s="143" t="s">
        <v>1280</v>
      </c>
      <c r="E662" s="135">
        <v>0</v>
      </c>
      <c r="F662" s="99">
        <f>'नमुना नंबर आठ '!S572/1000*'नमुना नंबर आठ '!T572</f>
        <v>494.04591078066909</v>
      </c>
      <c r="G662" s="136">
        <f t="shared" si="155"/>
        <v>494.04591078066909</v>
      </c>
      <c r="H662" s="135">
        <v>0</v>
      </c>
      <c r="I662" s="42">
        <v>0</v>
      </c>
      <c r="J662" s="135">
        <f t="shared" si="149"/>
        <v>0</v>
      </c>
      <c r="K662" s="135">
        <v>0</v>
      </c>
      <c r="L662" s="42">
        <v>0</v>
      </c>
      <c r="M662" s="135">
        <f t="shared" si="150"/>
        <v>0</v>
      </c>
      <c r="N662" s="135">
        <v>0</v>
      </c>
      <c r="O662" s="42">
        <v>0</v>
      </c>
      <c r="P662" s="135">
        <f t="shared" si="151"/>
        <v>0</v>
      </c>
      <c r="Q662" s="135">
        <f t="shared" si="152"/>
        <v>0</v>
      </c>
      <c r="R662" s="136">
        <f t="shared" si="156"/>
        <v>494.04591078066909</v>
      </c>
      <c r="S662" s="136">
        <f t="shared" si="153"/>
        <v>494.04591078066909</v>
      </c>
      <c r="T662" s="135">
        <v>0</v>
      </c>
      <c r="U662" s="136"/>
      <c r="V662" s="136">
        <f t="shared" si="154"/>
        <v>494.04591078066909</v>
      </c>
      <c r="W662" s="16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</row>
    <row r="663" spans="2:44" s="132" customFormat="1" ht="70.150000000000006" customHeight="1">
      <c r="B663" s="333" t="s">
        <v>1399</v>
      </c>
      <c r="C663" s="334"/>
      <c r="D663" s="335"/>
      <c r="E663" s="135">
        <f t="shared" ref="E663:T663" si="165">SUM(E657:E662)</f>
        <v>0</v>
      </c>
      <c r="F663" s="99">
        <f t="shared" si="165"/>
        <v>31064.972002788105</v>
      </c>
      <c r="G663" s="136">
        <f t="shared" si="165"/>
        <v>31064.972002788105</v>
      </c>
      <c r="H663" s="135">
        <f t="shared" si="165"/>
        <v>0</v>
      </c>
      <c r="I663" s="42">
        <f t="shared" si="165"/>
        <v>80</v>
      </c>
      <c r="J663" s="135">
        <f t="shared" si="165"/>
        <v>80</v>
      </c>
      <c r="K663" s="135">
        <f t="shared" si="165"/>
        <v>0</v>
      </c>
      <c r="L663" s="42">
        <f t="shared" si="165"/>
        <v>80</v>
      </c>
      <c r="M663" s="135">
        <f t="shared" si="165"/>
        <v>80</v>
      </c>
      <c r="N663" s="135">
        <f t="shared" si="165"/>
        <v>0</v>
      </c>
      <c r="O663" s="42">
        <f t="shared" si="165"/>
        <v>1700</v>
      </c>
      <c r="P663" s="135">
        <f t="shared" si="165"/>
        <v>1700</v>
      </c>
      <c r="Q663" s="135">
        <f t="shared" si="165"/>
        <v>0</v>
      </c>
      <c r="R663" s="136">
        <f t="shared" si="165"/>
        <v>32924.972002788105</v>
      </c>
      <c r="S663" s="136">
        <f t="shared" si="165"/>
        <v>32924.972002788105</v>
      </c>
      <c r="T663" s="135">
        <f t="shared" si="165"/>
        <v>0</v>
      </c>
      <c r="U663" s="136"/>
      <c r="V663" s="136">
        <f>SUM(V657:V662)</f>
        <v>32924.972002788105</v>
      </c>
      <c r="W663" s="16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</row>
    <row r="664" spans="2:44" s="132" customFormat="1" ht="70.150000000000006" customHeight="1">
      <c r="B664" s="135">
        <v>567</v>
      </c>
      <c r="C664" s="33">
        <v>199</v>
      </c>
      <c r="D664" s="143" t="s">
        <v>1187</v>
      </c>
      <c r="E664" s="135">
        <v>0</v>
      </c>
      <c r="F664" s="99">
        <f>'नमुना नंबर आठ '!S573/1000*'नमुना नंबर आठ '!T573</f>
        <v>304.22827137546466</v>
      </c>
      <c r="G664" s="136">
        <f t="shared" si="155"/>
        <v>304.22827137546466</v>
      </c>
      <c r="H664" s="135">
        <v>0</v>
      </c>
      <c r="I664" s="42">
        <v>30</v>
      </c>
      <c r="J664" s="135">
        <f t="shared" si="149"/>
        <v>30</v>
      </c>
      <c r="K664" s="135">
        <v>0</v>
      </c>
      <c r="L664" s="42">
        <v>30</v>
      </c>
      <c r="M664" s="135">
        <f t="shared" si="150"/>
        <v>30</v>
      </c>
      <c r="N664" s="135">
        <v>0</v>
      </c>
      <c r="O664" s="42">
        <v>200</v>
      </c>
      <c r="P664" s="135">
        <f t="shared" si="151"/>
        <v>200</v>
      </c>
      <c r="Q664" s="135">
        <f t="shared" si="152"/>
        <v>0</v>
      </c>
      <c r="R664" s="136">
        <f t="shared" si="156"/>
        <v>564.2282713754646</v>
      </c>
      <c r="S664" s="136">
        <f t="shared" si="153"/>
        <v>564.2282713754646</v>
      </c>
      <c r="T664" s="135">
        <v>0</v>
      </c>
      <c r="U664" s="136"/>
      <c r="V664" s="136">
        <f t="shared" si="154"/>
        <v>564.2282713754646</v>
      </c>
      <c r="W664" s="16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</row>
    <row r="665" spans="2:44" s="132" customFormat="1" ht="70.150000000000006" customHeight="1">
      <c r="B665" s="135">
        <v>568</v>
      </c>
      <c r="C665" s="33" t="s">
        <v>946</v>
      </c>
      <c r="D665" s="143" t="s">
        <v>1390</v>
      </c>
      <c r="E665" s="135">
        <v>0</v>
      </c>
      <c r="F665" s="99">
        <f>'नमुना नंबर आठ '!S574/1000*'नमुना नंबर आठ '!T574</f>
        <v>227.94476068773236</v>
      </c>
      <c r="G665" s="136">
        <f t="shared" si="155"/>
        <v>227.94476068773236</v>
      </c>
      <c r="H665" s="135">
        <v>0</v>
      </c>
      <c r="I665" s="42">
        <v>30</v>
      </c>
      <c r="J665" s="135">
        <f t="shared" si="149"/>
        <v>30</v>
      </c>
      <c r="K665" s="135">
        <v>0</v>
      </c>
      <c r="L665" s="42">
        <v>30</v>
      </c>
      <c r="M665" s="135">
        <f t="shared" si="150"/>
        <v>30</v>
      </c>
      <c r="N665" s="135">
        <v>0</v>
      </c>
      <c r="O665" s="42">
        <v>750</v>
      </c>
      <c r="P665" s="135">
        <f t="shared" si="151"/>
        <v>750</v>
      </c>
      <c r="Q665" s="135">
        <f t="shared" si="152"/>
        <v>0</v>
      </c>
      <c r="R665" s="136">
        <f t="shared" si="156"/>
        <v>1037.9447606877325</v>
      </c>
      <c r="S665" s="136">
        <f t="shared" si="153"/>
        <v>1037.9447606877325</v>
      </c>
      <c r="T665" s="135">
        <v>0</v>
      </c>
      <c r="U665" s="136"/>
      <c r="V665" s="136">
        <f t="shared" si="154"/>
        <v>1037.9447606877325</v>
      </c>
      <c r="W665" s="16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</row>
    <row r="666" spans="2:44" s="132" customFormat="1" ht="70.150000000000006" customHeight="1">
      <c r="B666" s="135">
        <v>569</v>
      </c>
      <c r="C666" s="33" t="s">
        <v>1155</v>
      </c>
      <c r="D666" s="143" t="s">
        <v>1391</v>
      </c>
      <c r="E666" s="135">
        <v>0</v>
      </c>
      <c r="F666" s="99">
        <f>'नमुना नंबर आठ '!S575/1000*'नमुना नंबर आठ '!T575</f>
        <v>526.54893122676583</v>
      </c>
      <c r="G666" s="136">
        <f t="shared" si="155"/>
        <v>526.54893122676583</v>
      </c>
      <c r="H666" s="135">
        <v>0</v>
      </c>
      <c r="I666" s="42">
        <v>30</v>
      </c>
      <c r="J666" s="135">
        <f t="shared" si="149"/>
        <v>30</v>
      </c>
      <c r="K666" s="135">
        <v>0</v>
      </c>
      <c r="L666" s="42">
        <v>30</v>
      </c>
      <c r="M666" s="135">
        <f t="shared" si="150"/>
        <v>30</v>
      </c>
      <c r="N666" s="135">
        <v>0</v>
      </c>
      <c r="O666" s="42">
        <v>0</v>
      </c>
      <c r="P666" s="135">
        <f t="shared" si="151"/>
        <v>0</v>
      </c>
      <c r="Q666" s="135">
        <f t="shared" si="152"/>
        <v>0</v>
      </c>
      <c r="R666" s="136">
        <f t="shared" si="156"/>
        <v>586.54893122676583</v>
      </c>
      <c r="S666" s="136">
        <f t="shared" si="153"/>
        <v>586.54893122676583</v>
      </c>
      <c r="T666" s="135">
        <v>0</v>
      </c>
      <c r="U666" s="136"/>
      <c r="V666" s="136">
        <f t="shared" si="154"/>
        <v>586.54893122676583</v>
      </c>
      <c r="W666" s="16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</row>
    <row r="667" spans="2:44" s="132" customFormat="1" ht="70.150000000000006" customHeight="1">
      <c r="B667" s="135">
        <v>570</v>
      </c>
      <c r="C667" s="33">
        <v>526</v>
      </c>
      <c r="D667" s="143" t="s">
        <v>758</v>
      </c>
      <c r="E667" s="135">
        <v>0</v>
      </c>
      <c r="F667" s="99">
        <f>'नमुना नंबर आठ '!S576/1000*'नमुना नंबर आठ '!T576</f>
        <v>804.05971979553908</v>
      </c>
      <c r="G667" s="136">
        <f t="shared" si="155"/>
        <v>804.05971979553908</v>
      </c>
      <c r="H667" s="135">
        <v>0</v>
      </c>
      <c r="I667" s="42">
        <v>0</v>
      </c>
      <c r="J667" s="135">
        <f t="shared" si="149"/>
        <v>0</v>
      </c>
      <c r="K667" s="135">
        <v>0</v>
      </c>
      <c r="L667" s="42">
        <v>0</v>
      </c>
      <c r="M667" s="135">
        <f t="shared" si="150"/>
        <v>0</v>
      </c>
      <c r="N667" s="135">
        <v>0</v>
      </c>
      <c r="O667" s="42">
        <v>0</v>
      </c>
      <c r="P667" s="135">
        <f t="shared" si="151"/>
        <v>0</v>
      </c>
      <c r="Q667" s="135">
        <f t="shared" si="152"/>
        <v>0</v>
      </c>
      <c r="R667" s="136">
        <f t="shared" si="156"/>
        <v>804.05971979553908</v>
      </c>
      <c r="S667" s="136">
        <f t="shared" si="153"/>
        <v>804.05971979553908</v>
      </c>
      <c r="T667" s="135">
        <v>0</v>
      </c>
      <c r="U667" s="136"/>
      <c r="V667" s="136">
        <f t="shared" si="154"/>
        <v>804.05971979553908</v>
      </c>
      <c r="W667" s="16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</row>
    <row r="668" spans="2:44" s="132" customFormat="1" ht="70.150000000000006" customHeight="1">
      <c r="B668" s="135">
        <v>571</v>
      </c>
      <c r="C668" s="33">
        <v>530</v>
      </c>
      <c r="D668" s="143" t="s">
        <v>758</v>
      </c>
      <c r="E668" s="135">
        <v>0</v>
      </c>
      <c r="F668" s="99">
        <f>'नमुना नंबर आठ '!S577/1000*'नमुना नंबर आठ '!T577</f>
        <v>1186.9453006505576</v>
      </c>
      <c r="G668" s="136">
        <f t="shared" si="155"/>
        <v>1186.9453006505576</v>
      </c>
      <c r="H668" s="135">
        <v>0</v>
      </c>
      <c r="I668" s="42">
        <v>0</v>
      </c>
      <c r="J668" s="135">
        <f t="shared" si="149"/>
        <v>0</v>
      </c>
      <c r="K668" s="135">
        <v>0</v>
      </c>
      <c r="L668" s="42">
        <v>0</v>
      </c>
      <c r="M668" s="135">
        <f t="shared" si="150"/>
        <v>0</v>
      </c>
      <c r="N668" s="135">
        <v>0</v>
      </c>
      <c r="O668" s="42">
        <v>0</v>
      </c>
      <c r="P668" s="135">
        <f t="shared" si="151"/>
        <v>0</v>
      </c>
      <c r="Q668" s="135">
        <f t="shared" si="152"/>
        <v>0</v>
      </c>
      <c r="R668" s="136">
        <f t="shared" si="156"/>
        <v>1186.9453006505576</v>
      </c>
      <c r="S668" s="136">
        <f t="shared" si="153"/>
        <v>1186.9453006505576</v>
      </c>
      <c r="T668" s="135">
        <v>0</v>
      </c>
      <c r="U668" s="136"/>
      <c r="V668" s="136">
        <f t="shared" si="154"/>
        <v>1186.9453006505576</v>
      </c>
      <c r="W668" s="16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</row>
    <row r="669" spans="2:44" s="132" customFormat="1" ht="70.150000000000006" customHeight="1">
      <c r="B669" s="135">
        <v>572</v>
      </c>
      <c r="C669" s="33" t="s">
        <v>15</v>
      </c>
      <c r="D669" s="143" t="s">
        <v>409</v>
      </c>
      <c r="E669" s="135">
        <v>0</v>
      </c>
      <c r="F669" s="99">
        <f>'नमुना नंबर आठ '!S578/1000*'नमुना नंबर आठ '!T578</f>
        <v>234.20074349442382</v>
      </c>
      <c r="G669" s="136">
        <f t="shared" si="155"/>
        <v>234.20074349442382</v>
      </c>
      <c r="H669" s="135">
        <v>0</v>
      </c>
      <c r="I669" s="42">
        <v>0</v>
      </c>
      <c r="J669" s="135">
        <f t="shared" si="149"/>
        <v>0</v>
      </c>
      <c r="K669" s="135">
        <v>0</v>
      </c>
      <c r="L669" s="42">
        <v>0</v>
      </c>
      <c r="M669" s="135">
        <f t="shared" si="150"/>
        <v>0</v>
      </c>
      <c r="N669" s="135">
        <v>0</v>
      </c>
      <c r="O669" s="42">
        <v>0</v>
      </c>
      <c r="P669" s="135">
        <f t="shared" si="151"/>
        <v>0</v>
      </c>
      <c r="Q669" s="135">
        <f t="shared" si="152"/>
        <v>0</v>
      </c>
      <c r="R669" s="136">
        <f t="shared" si="156"/>
        <v>234.20074349442382</v>
      </c>
      <c r="S669" s="136">
        <f t="shared" si="153"/>
        <v>234.20074349442382</v>
      </c>
      <c r="T669" s="135">
        <v>0</v>
      </c>
      <c r="U669" s="136"/>
      <c r="V669" s="136">
        <f t="shared" si="154"/>
        <v>234.20074349442382</v>
      </c>
      <c r="W669" s="16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</row>
    <row r="670" spans="2:44" s="132" customFormat="1" ht="70.150000000000006" customHeight="1">
      <c r="B670" s="333" t="s">
        <v>1399</v>
      </c>
      <c r="C670" s="334"/>
      <c r="D670" s="335"/>
      <c r="E670" s="135">
        <f t="shared" ref="E670:T670" si="166">SUM(E664:E669)</f>
        <v>0</v>
      </c>
      <c r="F670" s="99">
        <f t="shared" si="166"/>
        <v>3283.927727230483</v>
      </c>
      <c r="G670" s="136">
        <f t="shared" si="166"/>
        <v>3283.927727230483</v>
      </c>
      <c r="H670" s="135">
        <f t="shared" si="166"/>
        <v>0</v>
      </c>
      <c r="I670" s="42">
        <f t="shared" si="166"/>
        <v>90</v>
      </c>
      <c r="J670" s="135">
        <f t="shared" si="166"/>
        <v>90</v>
      </c>
      <c r="K670" s="135">
        <f t="shared" si="166"/>
        <v>0</v>
      </c>
      <c r="L670" s="42">
        <f t="shared" si="166"/>
        <v>90</v>
      </c>
      <c r="M670" s="135">
        <f t="shared" si="166"/>
        <v>90</v>
      </c>
      <c r="N670" s="135">
        <f t="shared" si="166"/>
        <v>0</v>
      </c>
      <c r="O670" s="42">
        <f t="shared" si="166"/>
        <v>950</v>
      </c>
      <c r="P670" s="135">
        <f t="shared" si="166"/>
        <v>950</v>
      </c>
      <c r="Q670" s="135">
        <f t="shared" si="166"/>
        <v>0</v>
      </c>
      <c r="R670" s="136">
        <f t="shared" si="166"/>
        <v>4413.9277272304826</v>
      </c>
      <c r="S670" s="136">
        <f t="shared" si="166"/>
        <v>4413.9277272304826</v>
      </c>
      <c r="T670" s="135">
        <f t="shared" si="166"/>
        <v>0</v>
      </c>
      <c r="U670" s="136"/>
      <c r="V670" s="136">
        <f>SUM(V664:V669)</f>
        <v>4413.9277272304826</v>
      </c>
      <c r="W670" s="16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</row>
    <row r="671" spans="2:44" s="132" customFormat="1" ht="70.150000000000006" customHeight="1">
      <c r="B671" s="135">
        <v>573</v>
      </c>
      <c r="C671" s="33" t="s">
        <v>1194</v>
      </c>
      <c r="D671" s="143" t="s">
        <v>1392</v>
      </c>
      <c r="E671" s="135">
        <v>0</v>
      </c>
      <c r="F671" s="99">
        <f>'नमुना नंबर आठ '!S579/1000*'नमुना नंबर आठ '!T579</f>
        <v>214.51993494423792</v>
      </c>
      <c r="G671" s="136">
        <f t="shared" si="155"/>
        <v>214.51993494423792</v>
      </c>
      <c r="H671" s="135">
        <v>0</v>
      </c>
      <c r="I671" s="42">
        <v>30</v>
      </c>
      <c r="J671" s="135">
        <f t="shared" si="149"/>
        <v>30</v>
      </c>
      <c r="K671" s="135">
        <v>0</v>
      </c>
      <c r="L671" s="42">
        <v>30</v>
      </c>
      <c r="M671" s="135">
        <f t="shared" si="150"/>
        <v>30</v>
      </c>
      <c r="N671" s="135">
        <v>0</v>
      </c>
      <c r="O671" s="42">
        <v>750</v>
      </c>
      <c r="P671" s="135">
        <f t="shared" si="151"/>
        <v>750</v>
      </c>
      <c r="Q671" s="135">
        <f t="shared" si="152"/>
        <v>0</v>
      </c>
      <c r="R671" s="136">
        <f t="shared" si="156"/>
        <v>1024.5199349442378</v>
      </c>
      <c r="S671" s="136">
        <f t="shared" si="153"/>
        <v>1024.5199349442378</v>
      </c>
      <c r="T671" s="135">
        <v>0</v>
      </c>
      <c r="U671" s="136"/>
      <c r="V671" s="136">
        <f t="shared" si="154"/>
        <v>1024.5199349442378</v>
      </c>
      <c r="W671" s="16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</row>
    <row r="672" spans="2:44" s="132" customFormat="1" ht="70.150000000000006" customHeight="1">
      <c r="B672" s="135">
        <v>574</v>
      </c>
      <c r="C672" s="33">
        <v>316</v>
      </c>
      <c r="D672" s="143" t="s">
        <v>886</v>
      </c>
      <c r="E672" s="135">
        <v>526</v>
      </c>
      <c r="F672" s="99">
        <f>'नमुना नंबर आठ '!S580/1000*'नमुना नंबर आठ '!T580</f>
        <v>526.54893122676583</v>
      </c>
      <c r="G672" s="136">
        <f t="shared" si="155"/>
        <v>1052.5489312267659</v>
      </c>
      <c r="H672" s="135">
        <v>30</v>
      </c>
      <c r="I672" s="42">
        <v>30</v>
      </c>
      <c r="J672" s="135">
        <f t="shared" si="149"/>
        <v>60</v>
      </c>
      <c r="K672" s="135">
        <v>30</v>
      </c>
      <c r="L672" s="42">
        <v>30</v>
      </c>
      <c r="M672" s="135">
        <f t="shared" si="150"/>
        <v>60</v>
      </c>
      <c r="N672" s="135">
        <v>0</v>
      </c>
      <c r="O672" s="42">
        <v>0</v>
      </c>
      <c r="P672" s="135">
        <f t="shared" si="151"/>
        <v>0</v>
      </c>
      <c r="Q672" s="135">
        <f t="shared" si="152"/>
        <v>586</v>
      </c>
      <c r="R672" s="136">
        <f t="shared" si="156"/>
        <v>586.54893122676583</v>
      </c>
      <c r="S672" s="136">
        <f t="shared" si="153"/>
        <v>1172.5489312267659</v>
      </c>
      <c r="T672" s="135">
        <v>27</v>
      </c>
      <c r="U672" s="136"/>
      <c r="V672" s="136">
        <f t="shared" si="154"/>
        <v>1199.5489312267659</v>
      </c>
      <c r="W672" s="16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</row>
    <row r="673" spans="2:44" s="132" customFormat="1" ht="70.150000000000006" customHeight="1">
      <c r="B673" s="135">
        <v>575</v>
      </c>
      <c r="C673" s="33" t="s">
        <v>1329</v>
      </c>
      <c r="D673" s="143" t="s">
        <v>827</v>
      </c>
      <c r="E673" s="135">
        <v>0</v>
      </c>
      <c r="F673" s="99">
        <v>1384</v>
      </c>
      <c r="G673" s="136">
        <f t="shared" si="155"/>
        <v>1384</v>
      </c>
      <c r="H673" s="135">
        <v>0</v>
      </c>
      <c r="I673" s="42">
        <v>0</v>
      </c>
      <c r="J673" s="135">
        <f t="shared" si="149"/>
        <v>0</v>
      </c>
      <c r="K673" s="135">
        <v>0</v>
      </c>
      <c r="L673" s="42">
        <v>0</v>
      </c>
      <c r="M673" s="135">
        <f t="shared" si="150"/>
        <v>0</v>
      </c>
      <c r="N673" s="135">
        <v>0</v>
      </c>
      <c r="O673" s="42">
        <v>0</v>
      </c>
      <c r="P673" s="135">
        <f t="shared" si="151"/>
        <v>0</v>
      </c>
      <c r="Q673" s="135">
        <f t="shared" si="152"/>
        <v>0</v>
      </c>
      <c r="R673" s="136">
        <f t="shared" si="156"/>
        <v>1384</v>
      </c>
      <c r="S673" s="136">
        <f t="shared" si="153"/>
        <v>1384</v>
      </c>
      <c r="T673" s="135">
        <v>0</v>
      </c>
      <c r="U673" s="136"/>
      <c r="V673" s="136">
        <f t="shared" si="154"/>
        <v>1384</v>
      </c>
      <c r="W673" s="16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</row>
    <row r="674" spans="2:44" s="132" customFormat="1" ht="70.150000000000006" customHeight="1">
      <c r="B674" s="135">
        <v>576</v>
      </c>
      <c r="C674" s="98" t="s">
        <v>1350</v>
      </c>
      <c r="D674" s="143" t="s">
        <v>827</v>
      </c>
      <c r="E674" s="135">
        <v>0</v>
      </c>
      <c r="F674" s="99">
        <f>'नमुना नंबर आठ '!S582/1000*'नमुना नंबर आठ '!T582</f>
        <v>1010.9739479553904</v>
      </c>
      <c r="G674" s="136">
        <f t="shared" si="155"/>
        <v>1010.9739479553904</v>
      </c>
      <c r="H674" s="135">
        <v>0</v>
      </c>
      <c r="I674" s="42">
        <v>0</v>
      </c>
      <c r="J674" s="135">
        <f t="shared" si="149"/>
        <v>0</v>
      </c>
      <c r="K674" s="135">
        <v>0</v>
      </c>
      <c r="L674" s="42">
        <v>0</v>
      </c>
      <c r="M674" s="135">
        <f t="shared" si="150"/>
        <v>0</v>
      </c>
      <c r="N674" s="135">
        <v>0</v>
      </c>
      <c r="O674" s="42">
        <v>0</v>
      </c>
      <c r="P674" s="135">
        <f t="shared" si="151"/>
        <v>0</v>
      </c>
      <c r="Q674" s="135">
        <f t="shared" si="152"/>
        <v>0</v>
      </c>
      <c r="R674" s="136">
        <f t="shared" si="156"/>
        <v>1010.9739479553904</v>
      </c>
      <c r="S674" s="136">
        <f t="shared" si="153"/>
        <v>1010.9739479553904</v>
      </c>
      <c r="T674" s="135">
        <v>0</v>
      </c>
      <c r="U674" s="136"/>
      <c r="V674" s="136">
        <f t="shared" si="154"/>
        <v>1010.9739479553904</v>
      </c>
      <c r="W674" s="16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</row>
    <row r="675" spans="2:44" s="132" customFormat="1" ht="70.150000000000006" customHeight="1">
      <c r="B675" s="135">
        <v>577</v>
      </c>
      <c r="C675" s="33">
        <v>274</v>
      </c>
      <c r="D675" s="143" t="s">
        <v>589</v>
      </c>
      <c r="E675" s="135">
        <v>1266</v>
      </c>
      <c r="F675" s="99">
        <f>'नमुना नंबर आठ '!S583/1000*'नमुना नंबर आठ '!T583</f>
        <v>633.41886245353169</v>
      </c>
      <c r="G675" s="136">
        <f t="shared" si="155"/>
        <v>1899.4188624535318</v>
      </c>
      <c r="H675" s="135">
        <v>0</v>
      </c>
      <c r="I675" s="42">
        <v>0</v>
      </c>
      <c r="J675" s="135">
        <f t="shared" si="149"/>
        <v>0</v>
      </c>
      <c r="K675" s="135">
        <v>0</v>
      </c>
      <c r="L675" s="42">
        <v>0</v>
      </c>
      <c r="M675" s="135">
        <f t="shared" si="150"/>
        <v>0</v>
      </c>
      <c r="N675" s="135">
        <v>0</v>
      </c>
      <c r="O675" s="42">
        <v>0</v>
      </c>
      <c r="P675" s="135">
        <f t="shared" si="151"/>
        <v>0</v>
      </c>
      <c r="Q675" s="135">
        <f t="shared" si="152"/>
        <v>1266</v>
      </c>
      <c r="R675" s="136">
        <f t="shared" si="156"/>
        <v>633.41886245353169</v>
      </c>
      <c r="S675" s="136">
        <f t="shared" si="153"/>
        <v>1899.4188624535318</v>
      </c>
      <c r="T675" s="135">
        <v>63</v>
      </c>
      <c r="U675" s="136"/>
      <c r="V675" s="136">
        <f t="shared" si="154"/>
        <v>1962.4188624535318</v>
      </c>
      <c r="W675" s="16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</row>
    <row r="676" spans="2:44" s="132" customFormat="1" ht="70.150000000000006" customHeight="1">
      <c r="B676" s="135">
        <v>578</v>
      </c>
      <c r="C676" s="42" t="s">
        <v>869</v>
      </c>
      <c r="D676" s="143" t="s">
        <v>889</v>
      </c>
      <c r="E676" s="135">
        <v>0</v>
      </c>
      <c r="F676" s="99">
        <f>'नमुना नंबर आठ '!S584/1000*'नमुना नंबर आठ '!T584</f>
        <v>327.63044609665428</v>
      </c>
      <c r="G676" s="136">
        <f t="shared" si="155"/>
        <v>327.63044609665428</v>
      </c>
      <c r="H676" s="135">
        <v>0</v>
      </c>
      <c r="I676" s="42">
        <v>30</v>
      </c>
      <c r="J676" s="135">
        <f t="shared" ref="J676:J749" si="167">I676+H676</f>
        <v>30</v>
      </c>
      <c r="K676" s="135">
        <v>0</v>
      </c>
      <c r="L676" s="42">
        <v>30</v>
      </c>
      <c r="M676" s="135">
        <f t="shared" ref="M676:M749" si="168">L676+K676</f>
        <v>30</v>
      </c>
      <c r="N676" s="135">
        <v>0</v>
      </c>
      <c r="O676" s="42">
        <v>750</v>
      </c>
      <c r="P676" s="135">
        <f t="shared" ref="P676:P749" si="169">O676+N676</f>
        <v>750</v>
      </c>
      <c r="Q676" s="135">
        <f t="shared" ref="Q676:Q749" si="170">N676+K676+H676+E676</f>
        <v>0</v>
      </c>
      <c r="R676" s="136">
        <f t="shared" si="156"/>
        <v>1137.6304460966544</v>
      </c>
      <c r="S676" s="136">
        <f t="shared" ref="S676:S749" si="171">G676+J676+M676+P676</f>
        <v>1137.6304460966544</v>
      </c>
      <c r="T676" s="135">
        <v>0</v>
      </c>
      <c r="U676" s="136"/>
      <c r="V676" s="136">
        <f t="shared" ref="V676:V749" si="172">G676+J676+M676+P676+T676</f>
        <v>1137.6304460966544</v>
      </c>
      <c r="W676" s="16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</row>
    <row r="677" spans="2:44" s="132" customFormat="1" ht="70.150000000000006" customHeight="1">
      <c r="B677" s="333" t="s">
        <v>1399</v>
      </c>
      <c r="C677" s="334"/>
      <c r="D677" s="335"/>
      <c r="E677" s="135">
        <f t="shared" ref="E677:T677" si="173">SUM(E671:E676)</f>
        <v>1792</v>
      </c>
      <c r="F677" s="99">
        <f t="shared" si="173"/>
        <v>4097.0921226765804</v>
      </c>
      <c r="G677" s="136">
        <f t="shared" si="173"/>
        <v>5889.0921226765795</v>
      </c>
      <c r="H677" s="135">
        <f t="shared" si="173"/>
        <v>30</v>
      </c>
      <c r="I677" s="42">
        <f t="shared" si="173"/>
        <v>90</v>
      </c>
      <c r="J677" s="135">
        <f t="shared" si="173"/>
        <v>120</v>
      </c>
      <c r="K677" s="135">
        <f t="shared" si="173"/>
        <v>30</v>
      </c>
      <c r="L677" s="42">
        <f t="shared" si="173"/>
        <v>90</v>
      </c>
      <c r="M677" s="135">
        <f t="shared" si="173"/>
        <v>120</v>
      </c>
      <c r="N677" s="135">
        <f t="shared" si="173"/>
        <v>0</v>
      </c>
      <c r="O677" s="42">
        <f t="shared" si="173"/>
        <v>1500</v>
      </c>
      <c r="P677" s="135">
        <f t="shared" si="173"/>
        <v>1500</v>
      </c>
      <c r="Q677" s="135">
        <f t="shared" si="173"/>
        <v>1852</v>
      </c>
      <c r="R677" s="136">
        <f t="shared" si="173"/>
        <v>5777.0921226765804</v>
      </c>
      <c r="S677" s="136">
        <f t="shared" si="173"/>
        <v>7629.0921226765804</v>
      </c>
      <c r="T677" s="135">
        <f t="shared" si="173"/>
        <v>90</v>
      </c>
      <c r="U677" s="136"/>
      <c r="V677" s="136">
        <f>SUM(V671:V676)</f>
        <v>7719.0921226765804</v>
      </c>
      <c r="W677" s="16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</row>
    <row r="678" spans="2:44" s="132" customFormat="1" ht="70.150000000000006" customHeight="1">
      <c r="B678" s="135">
        <v>579</v>
      </c>
      <c r="C678" s="33">
        <v>519</v>
      </c>
      <c r="D678" s="143" t="s">
        <v>756</v>
      </c>
      <c r="E678" s="135">
        <v>0</v>
      </c>
      <c r="F678" s="99">
        <f>'नमुना नंबर आठ '!S585/1000*'नमुना नंबर आठ '!T585</f>
        <v>468.04349442379174</v>
      </c>
      <c r="G678" s="136">
        <f t="shared" ref="G678:G750" si="174">F678+E678</f>
        <v>468.04349442379174</v>
      </c>
      <c r="H678" s="135">
        <v>0</v>
      </c>
      <c r="I678" s="42">
        <v>30</v>
      </c>
      <c r="J678" s="135">
        <f t="shared" si="167"/>
        <v>30</v>
      </c>
      <c r="K678" s="135">
        <v>0</v>
      </c>
      <c r="L678" s="42">
        <v>30</v>
      </c>
      <c r="M678" s="135">
        <f t="shared" si="168"/>
        <v>30</v>
      </c>
      <c r="N678" s="135">
        <v>0</v>
      </c>
      <c r="O678" s="42">
        <v>200</v>
      </c>
      <c r="P678" s="135">
        <f t="shared" si="169"/>
        <v>200</v>
      </c>
      <c r="Q678" s="135">
        <f t="shared" si="170"/>
        <v>0</v>
      </c>
      <c r="R678" s="136">
        <f t="shared" ref="R678:R750" si="175">F678+I678+L678+O678</f>
        <v>728.0434944237918</v>
      </c>
      <c r="S678" s="136">
        <f t="shared" si="171"/>
        <v>728.0434944237918</v>
      </c>
      <c r="T678" s="135">
        <v>0</v>
      </c>
      <c r="U678" s="136"/>
      <c r="V678" s="136">
        <f t="shared" si="172"/>
        <v>728.0434944237918</v>
      </c>
      <c r="W678" s="16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</row>
    <row r="679" spans="2:44" s="132" customFormat="1" ht="70.150000000000006" customHeight="1">
      <c r="B679" s="135">
        <v>580</v>
      </c>
      <c r="C679" s="33">
        <v>153</v>
      </c>
      <c r="D679" s="143" t="s">
        <v>1206</v>
      </c>
      <c r="E679" s="135">
        <v>0</v>
      </c>
      <c r="F679" s="99">
        <f>'नमुना नंबर आठ '!S586/1000*'नमुना नंबर आठ '!T586</f>
        <v>946.4879553903346</v>
      </c>
      <c r="G679" s="136">
        <f t="shared" si="174"/>
        <v>946.4879553903346</v>
      </c>
      <c r="H679" s="135">
        <v>0</v>
      </c>
      <c r="I679" s="42">
        <v>40</v>
      </c>
      <c r="J679" s="135">
        <f t="shared" si="167"/>
        <v>40</v>
      </c>
      <c r="K679" s="135">
        <v>0</v>
      </c>
      <c r="L679" s="42">
        <v>40</v>
      </c>
      <c r="M679" s="135">
        <f t="shared" si="168"/>
        <v>40</v>
      </c>
      <c r="N679" s="135">
        <v>0</v>
      </c>
      <c r="O679" s="42">
        <v>200</v>
      </c>
      <c r="P679" s="135">
        <f t="shared" si="169"/>
        <v>200</v>
      </c>
      <c r="Q679" s="135">
        <f t="shared" si="170"/>
        <v>0</v>
      </c>
      <c r="R679" s="136">
        <f t="shared" si="175"/>
        <v>1226.4879553903347</v>
      </c>
      <c r="S679" s="136">
        <f t="shared" si="171"/>
        <v>1226.4879553903347</v>
      </c>
      <c r="T679" s="135">
        <v>0</v>
      </c>
      <c r="U679" s="136"/>
      <c r="V679" s="136">
        <f t="shared" si="172"/>
        <v>1226.4879553903347</v>
      </c>
      <c r="W679" s="16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</row>
    <row r="680" spans="2:44" s="132" customFormat="1" ht="70.150000000000006" customHeight="1">
      <c r="B680" s="135">
        <v>581</v>
      </c>
      <c r="C680" s="33">
        <v>507</v>
      </c>
      <c r="D680" s="143" t="s">
        <v>748</v>
      </c>
      <c r="E680" s="135">
        <v>3236</v>
      </c>
      <c r="F680" s="99">
        <f>'नमुना नंबर आठ '!S587/1000*'नमुना नंबर आठ '!T587</f>
        <v>1950.1812267657997</v>
      </c>
      <c r="G680" s="136">
        <f t="shared" si="174"/>
        <v>5186.1812267657997</v>
      </c>
      <c r="H680" s="135">
        <v>0</v>
      </c>
      <c r="I680" s="42">
        <v>0</v>
      </c>
      <c r="J680" s="135">
        <f t="shared" si="167"/>
        <v>0</v>
      </c>
      <c r="K680" s="135">
        <v>0</v>
      </c>
      <c r="L680" s="42">
        <v>0</v>
      </c>
      <c r="M680" s="135">
        <f t="shared" si="168"/>
        <v>0</v>
      </c>
      <c r="N680" s="135">
        <v>0</v>
      </c>
      <c r="O680" s="42">
        <v>0</v>
      </c>
      <c r="P680" s="135">
        <f t="shared" si="169"/>
        <v>0</v>
      </c>
      <c r="Q680" s="135">
        <f t="shared" si="170"/>
        <v>3236</v>
      </c>
      <c r="R680" s="136">
        <f t="shared" si="175"/>
        <v>1950.1812267657997</v>
      </c>
      <c r="S680" s="136">
        <f t="shared" si="171"/>
        <v>5186.1812267657997</v>
      </c>
      <c r="T680" s="135">
        <v>161</v>
      </c>
      <c r="U680" s="136"/>
      <c r="V680" s="136">
        <f t="shared" si="172"/>
        <v>5347.1812267657997</v>
      </c>
      <c r="W680" s="16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</row>
    <row r="681" spans="2:44" s="132" customFormat="1" ht="70.150000000000006" customHeight="1">
      <c r="B681" s="135">
        <v>582</v>
      </c>
      <c r="C681" s="33">
        <v>570</v>
      </c>
      <c r="D681" s="143" t="s">
        <v>835</v>
      </c>
      <c r="E681" s="135">
        <v>0</v>
      </c>
      <c r="F681" s="99">
        <f>'नमुना नंबर आठ '!S588/1000*'नमुना नंबर आठ '!T588</f>
        <v>487.54530669144992</v>
      </c>
      <c r="G681" s="136">
        <f t="shared" si="174"/>
        <v>487.54530669144992</v>
      </c>
      <c r="H681" s="135">
        <v>0</v>
      </c>
      <c r="I681" s="42">
        <v>0</v>
      </c>
      <c r="J681" s="135">
        <f t="shared" si="167"/>
        <v>0</v>
      </c>
      <c r="K681" s="135">
        <v>0</v>
      </c>
      <c r="L681" s="42">
        <v>0</v>
      </c>
      <c r="M681" s="135">
        <f t="shared" si="168"/>
        <v>0</v>
      </c>
      <c r="N681" s="135">
        <v>0</v>
      </c>
      <c r="O681" s="42">
        <v>0</v>
      </c>
      <c r="P681" s="135">
        <f t="shared" si="169"/>
        <v>0</v>
      </c>
      <c r="Q681" s="135">
        <f t="shared" si="170"/>
        <v>0</v>
      </c>
      <c r="R681" s="136">
        <f t="shared" si="175"/>
        <v>487.54530669144992</v>
      </c>
      <c r="S681" s="136">
        <f t="shared" si="171"/>
        <v>487.54530669144992</v>
      </c>
      <c r="T681" s="135">
        <v>0</v>
      </c>
      <c r="U681" s="136"/>
      <c r="V681" s="136">
        <f t="shared" si="172"/>
        <v>487.54530669144992</v>
      </c>
      <c r="W681" s="16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</row>
    <row r="682" spans="2:44" s="132" customFormat="1" ht="70.150000000000006" customHeight="1">
      <c r="B682" s="135">
        <v>583</v>
      </c>
      <c r="C682" s="33" t="s">
        <v>52</v>
      </c>
      <c r="D682" s="143" t="s">
        <v>1393</v>
      </c>
      <c r="E682" s="135">
        <v>0</v>
      </c>
      <c r="F682" s="99">
        <f>'नमुना नंबर आठ '!S589/1000*'नमुना नंबर आठ '!T589</f>
        <v>573.35328066914508</v>
      </c>
      <c r="G682" s="136">
        <f t="shared" si="174"/>
        <v>573.35328066914508</v>
      </c>
      <c r="H682" s="135">
        <v>0</v>
      </c>
      <c r="I682" s="42">
        <v>30</v>
      </c>
      <c r="J682" s="135">
        <f t="shared" si="167"/>
        <v>30</v>
      </c>
      <c r="K682" s="135">
        <v>0</v>
      </c>
      <c r="L682" s="42">
        <v>30</v>
      </c>
      <c r="M682" s="135">
        <f t="shared" si="168"/>
        <v>30</v>
      </c>
      <c r="N682" s="135">
        <v>0</v>
      </c>
      <c r="O682" s="42">
        <v>750</v>
      </c>
      <c r="P682" s="135">
        <f t="shared" si="169"/>
        <v>750</v>
      </c>
      <c r="Q682" s="135">
        <f t="shared" si="170"/>
        <v>0</v>
      </c>
      <c r="R682" s="136">
        <f t="shared" si="175"/>
        <v>1383.3532806691451</v>
      </c>
      <c r="S682" s="136">
        <f t="shared" si="171"/>
        <v>1383.3532806691451</v>
      </c>
      <c r="T682" s="135">
        <v>0</v>
      </c>
      <c r="U682" s="136"/>
      <c r="V682" s="136">
        <f t="shared" si="172"/>
        <v>1383.3532806691451</v>
      </c>
      <c r="W682" s="16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</row>
    <row r="683" spans="2:44" s="132" customFormat="1" ht="70.150000000000006" customHeight="1">
      <c r="B683" s="135">
        <v>584</v>
      </c>
      <c r="C683" s="33" t="s">
        <v>16</v>
      </c>
      <c r="D683" s="143" t="s">
        <v>411</v>
      </c>
      <c r="E683" s="135">
        <v>0</v>
      </c>
      <c r="F683" s="99">
        <f>'नमुना नंबर आठ '!S590/1000*'नमुना नंबर आठ '!T590</f>
        <v>87.323420074349443</v>
      </c>
      <c r="G683" s="136">
        <f t="shared" si="174"/>
        <v>87.323420074349443</v>
      </c>
      <c r="H683" s="135">
        <v>0</v>
      </c>
      <c r="I683" s="42">
        <v>0</v>
      </c>
      <c r="J683" s="135">
        <f t="shared" si="167"/>
        <v>0</v>
      </c>
      <c r="K683" s="135">
        <v>0</v>
      </c>
      <c r="L683" s="42">
        <v>0</v>
      </c>
      <c r="M683" s="135">
        <f t="shared" si="168"/>
        <v>0</v>
      </c>
      <c r="N683" s="135">
        <v>0</v>
      </c>
      <c r="O683" s="42">
        <v>0</v>
      </c>
      <c r="P683" s="135">
        <f t="shared" si="169"/>
        <v>0</v>
      </c>
      <c r="Q683" s="135">
        <f t="shared" si="170"/>
        <v>0</v>
      </c>
      <c r="R683" s="136">
        <f t="shared" si="175"/>
        <v>87.323420074349443</v>
      </c>
      <c r="S683" s="136">
        <f t="shared" si="171"/>
        <v>87.323420074349443</v>
      </c>
      <c r="T683" s="135">
        <v>0</v>
      </c>
      <c r="U683" s="136"/>
      <c r="V683" s="136">
        <f t="shared" si="172"/>
        <v>87.323420074349443</v>
      </c>
      <c r="W683" s="16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</row>
    <row r="684" spans="2:44" s="132" customFormat="1" ht="70.150000000000006" customHeight="1">
      <c r="B684" s="333" t="s">
        <v>1399</v>
      </c>
      <c r="C684" s="334"/>
      <c r="D684" s="335"/>
      <c r="E684" s="135">
        <f t="shared" ref="E684:T684" si="176">SUM(E678:E683)</f>
        <v>3236</v>
      </c>
      <c r="F684" s="99">
        <f t="shared" si="176"/>
        <v>4512.9346840148692</v>
      </c>
      <c r="G684" s="136">
        <f t="shared" si="176"/>
        <v>7748.9346840148692</v>
      </c>
      <c r="H684" s="135">
        <f t="shared" si="176"/>
        <v>0</v>
      </c>
      <c r="I684" s="42">
        <f t="shared" si="176"/>
        <v>100</v>
      </c>
      <c r="J684" s="135">
        <f t="shared" si="176"/>
        <v>100</v>
      </c>
      <c r="K684" s="135">
        <f t="shared" si="176"/>
        <v>0</v>
      </c>
      <c r="L684" s="42">
        <f t="shared" si="176"/>
        <v>100</v>
      </c>
      <c r="M684" s="135">
        <f t="shared" si="176"/>
        <v>100</v>
      </c>
      <c r="N684" s="135">
        <f t="shared" si="176"/>
        <v>0</v>
      </c>
      <c r="O684" s="42">
        <f t="shared" si="176"/>
        <v>1150</v>
      </c>
      <c r="P684" s="135">
        <f t="shared" si="176"/>
        <v>1150</v>
      </c>
      <c r="Q684" s="135">
        <f t="shared" si="176"/>
        <v>3236</v>
      </c>
      <c r="R684" s="136">
        <f t="shared" si="176"/>
        <v>5862.934684014871</v>
      </c>
      <c r="S684" s="136">
        <f t="shared" si="176"/>
        <v>9098.9346840148701</v>
      </c>
      <c r="T684" s="135">
        <f t="shared" si="176"/>
        <v>161</v>
      </c>
      <c r="U684" s="136"/>
      <c r="V684" s="136">
        <f>SUM(V678:V683)</f>
        <v>9259.9346840148701</v>
      </c>
      <c r="W684" s="16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</row>
    <row r="685" spans="2:44" s="132" customFormat="1" ht="70.150000000000006" customHeight="1">
      <c r="B685" s="135">
        <v>585</v>
      </c>
      <c r="C685" s="33">
        <v>494</v>
      </c>
      <c r="D685" s="143" t="s">
        <v>423</v>
      </c>
      <c r="E685" s="135">
        <v>252</v>
      </c>
      <c r="F685" s="99">
        <f>'नमुना नंबर आठ '!S591/1000*'नमुना नंबर आठ '!T591</f>
        <v>252.49265799256511</v>
      </c>
      <c r="G685" s="136">
        <f t="shared" si="174"/>
        <v>504.49265799256511</v>
      </c>
      <c r="H685" s="135">
        <v>30</v>
      </c>
      <c r="I685" s="42">
        <v>30</v>
      </c>
      <c r="J685" s="135">
        <f t="shared" si="167"/>
        <v>60</v>
      </c>
      <c r="K685" s="135">
        <v>30</v>
      </c>
      <c r="L685" s="42">
        <v>30</v>
      </c>
      <c r="M685" s="135">
        <f t="shared" si="168"/>
        <v>60</v>
      </c>
      <c r="N685" s="135">
        <v>0</v>
      </c>
      <c r="O685" s="42">
        <v>0</v>
      </c>
      <c r="P685" s="135">
        <f t="shared" si="169"/>
        <v>0</v>
      </c>
      <c r="Q685" s="135">
        <f t="shared" si="170"/>
        <v>312</v>
      </c>
      <c r="R685" s="136">
        <f t="shared" si="175"/>
        <v>312.49265799256511</v>
      </c>
      <c r="S685" s="136">
        <f t="shared" si="171"/>
        <v>624.49265799256511</v>
      </c>
      <c r="T685" s="135">
        <v>12</v>
      </c>
      <c r="U685" s="136"/>
      <c r="V685" s="136">
        <f t="shared" si="172"/>
        <v>636.49265799256511</v>
      </c>
      <c r="W685" s="16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</row>
    <row r="686" spans="2:44" s="132" customFormat="1" ht="70.150000000000006" customHeight="1">
      <c r="B686" s="135">
        <v>586</v>
      </c>
      <c r="C686" s="33">
        <v>556</v>
      </c>
      <c r="D686" s="143" t="s">
        <v>804</v>
      </c>
      <c r="E686" s="135">
        <v>0</v>
      </c>
      <c r="F686" s="99">
        <f>'नमुना नंबर आठ '!S592/1000*'नमुना नंबर आठ '!T592</f>
        <v>211.64825743494424</v>
      </c>
      <c r="G686" s="136">
        <f t="shared" si="174"/>
        <v>211.64825743494424</v>
      </c>
      <c r="H686" s="135">
        <v>0</v>
      </c>
      <c r="I686" s="42">
        <v>0</v>
      </c>
      <c r="J686" s="135">
        <f t="shared" si="167"/>
        <v>0</v>
      </c>
      <c r="K686" s="135">
        <v>0</v>
      </c>
      <c r="L686" s="42">
        <v>0</v>
      </c>
      <c r="M686" s="135">
        <f t="shared" si="168"/>
        <v>0</v>
      </c>
      <c r="N686" s="135">
        <v>0</v>
      </c>
      <c r="O686" s="42">
        <v>750</v>
      </c>
      <c r="P686" s="135">
        <f t="shared" si="169"/>
        <v>750</v>
      </c>
      <c r="Q686" s="135">
        <f t="shared" si="170"/>
        <v>0</v>
      </c>
      <c r="R686" s="136">
        <f t="shared" si="175"/>
        <v>961.6482574349443</v>
      </c>
      <c r="S686" s="136">
        <f t="shared" si="171"/>
        <v>961.6482574349443</v>
      </c>
      <c r="T686" s="135">
        <v>0</v>
      </c>
      <c r="U686" s="136"/>
      <c r="V686" s="136">
        <f t="shared" si="172"/>
        <v>961.6482574349443</v>
      </c>
      <c r="W686" s="16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</row>
    <row r="687" spans="2:44" s="132" customFormat="1" ht="70.150000000000006" customHeight="1">
      <c r="B687" s="135">
        <v>587</v>
      </c>
      <c r="C687" s="33">
        <v>513</v>
      </c>
      <c r="D687" s="143" t="s">
        <v>753</v>
      </c>
      <c r="E687" s="135">
        <v>1958</v>
      </c>
      <c r="F687" s="99">
        <f>'नमुना नंबर आठ '!S593/1000*'नमुना नंबर आठ '!T593</f>
        <v>753.31101998141253</v>
      </c>
      <c r="G687" s="136">
        <f t="shared" si="174"/>
        <v>2711.3110199814128</v>
      </c>
      <c r="H687" s="135">
        <v>0</v>
      </c>
      <c r="I687" s="42">
        <v>0</v>
      </c>
      <c r="J687" s="135">
        <f t="shared" si="167"/>
        <v>0</v>
      </c>
      <c r="K687" s="135">
        <v>0</v>
      </c>
      <c r="L687" s="42">
        <v>0</v>
      </c>
      <c r="M687" s="135">
        <f t="shared" si="168"/>
        <v>0</v>
      </c>
      <c r="N687" s="135">
        <v>0</v>
      </c>
      <c r="O687" s="42">
        <v>0</v>
      </c>
      <c r="P687" s="135">
        <f t="shared" si="169"/>
        <v>0</v>
      </c>
      <c r="Q687" s="135">
        <f t="shared" si="170"/>
        <v>1958</v>
      </c>
      <c r="R687" s="136">
        <f t="shared" si="175"/>
        <v>753.31101998141253</v>
      </c>
      <c r="S687" s="136">
        <f t="shared" si="171"/>
        <v>2711.3110199814128</v>
      </c>
      <c r="T687" s="135">
        <v>97</v>
      </c>
      <c r="U687" s="136"/>
      <c r="V687" s="136">
        <f t="shared" si="172"/>
        <v>2808.3110199814128</v>
      </c>
      <c r="W687" s="16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</row>
    <row r="688" spans="2:44" s="132" customFormat="1" ht="70.150000000000006" customHeight="1">
      <c r="B688" s="135">
        <v>588</v>
      </c>
      <c r="C688" s="33">
        <v>216</v>
      </c>
      <c r="D688" s="143" t="s">
        <v>1324</v>
      </c>
      <c r="E688" s="135">
        <v>748</v>
      </c>
      <c r="F688" s="99">
        <f>'नमुना नंबर आठ '!S594/1000*'नमुना नंबर आठ '!T594</f>
        <v>648.43525789962814</v>
      </c>
      <c r="G688" s="136">
        <f t="shared" si="174"/>
        <v>1396.4352578996281</v>
      </c>
      <c r="H688" s="135">
        <v>30</v>
      </c>
      <c r="I688" s="42">
        <v>30</v>
      </c>
      <c r="J688" s="135">
        <f t="shared" si="167"/>
        <v>60</v>
      </c>
      <c r="K688" s="135">
        <v>30</v>
      </c>
      <c r="L688" s="42">
        <v>30</v>
      </c>
      <c r="M688" s="135">
        <f t="shared" si="168"/>
        <v>60</v>
      </c>
      <c r="N688" s="135">
        <v>1500</v>
      </c>
      <c r="O688" s="42">
        <v>750</v>
      </c>
      <c r="P688" s="135">
        <f t="shared" si="169"/>
        <v>2250</v>
      </c>
      <c r="Q688" s="135">
        <f t="shared" si="170"/>
        <v>2308</v>
      </c>
      <c r="R688" s="136">
        <f t="shared" si="175"/>
        <v>1458.4352578996281</v>
      </c>
      <c r="S688" s="136">
        <f t="shared" si="171"/>
        <v>3766.4352578996281</v>
      </c>
      <c r="T688" s="135">
        <v>37</v>
      </c>
      <c r="U688" s="136"/>
      <c r="V688" s="136">
        <f t="shared" si="172"/>
        <v>3803.4352578996281</v>
      </c>
      <c r="W688" s="16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</row>
    <row r="689" spans="2:44" s="132" customFormat="1" ht="70.150000000000006" customHeight="1">
      <c r="B689" s="135">
        <v>589</v>
      </c>
      <c r="C689" s="33">
        <v>585</v>
      </c>
      <c r="D689" s="143" t="s">
        <v>949</v>
      </c>
      <c r="E689" s="135">
        <v>0</v>
      </c>
      <c r="F689" s="99">
        <f>'नमुना नंबर आठ '!S595/1000*'नमुना नंबर आठ '!T595</f>
        <v>468.04349442379197</v>
      </c>
      <c r="G689" s="136">
        <f t="shared" si="174"/>
        <v>468.04349442379197</v>
      </c>
      <c r="H689" s="135">
        <v>0</v>
      </c>
      <c r="I689" s="42">
        <v>0</v>
      </c>
      <c r="J689" s="135">
        <f t="shared" si="167"/>
        <v>0</v>
      </c>
      <c r="K689" s="135">
        <v>0</v>
      </c>
      <c r="L689" s="42">
        <v>0</v>
      </c>
      <c r="M689" s="135">
        <f t="shared" si="168"/>
        <v>0</v>
      </c>
      <c r="N689" s="135">
        <v>0</v>
      </c>
      <c r="O689" s="42">
        <v>0</v>
      </c>
      <c r="P689" s="135">
        <f t="shared" si="169"/>
        <v>0</v>
      </c>
      <c r="Q689" s="135">
        <f t="shared" si="170"/>
        <v>0</v>
      </c>
      <c r="R689" s="136">
        <f t="shared" si="175"/>
        <v>468.04349442379197</v>
      </c>
      <c r="S689" s="136">
        <f t="shared" si="171"/>
        <v>468.04349442379197</v>
      </c>
      <c r="T689" s="135">
        <v>0</v>
      </c>
      <c r="U689" s="136"/>
      <c r="V689" s="136">
        <f t="shared" si="172"/>
        <v>468.04349442379197</v>
      </c>
      <c r="W689" s="16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</row>
    <row r="690" spans="2:44" s="132" customFormat="1" ht="70.150000000000006" customHeight="1">
      <c r="B690" s="135">
        <v>590</v>
      </c>
      <c r="C690" s="33">
        <v>107</v>
      </c>
      <c r="D690" s="143" t="s">
        <v>481</v>
      </c>
      <c r="E690" s="135">
        <v>0</v>
      </c>
      <c r="F690" s="99">
        <f>'नमुना नंबर आठ '!S596/1000*'नमुना नंबर आठ '!T596</f>
        <v>578.03371561338281</v>
      </c>
      <c r="G690" s="136">
        <f t="shared" si="174"/>
        <v>578.03371561338281</v>
      </c>
      <c r="H690" s="135">
        <v>0</v>
      </c>
      <c r="I690" s="42">
        <v>30</v>
      </c>
      <c r="J690" s="135">
        <f t="shared" si="167"/>
        <v>30</v>
      </c>
      <c r="K690" s="135">
        <v>0</v>
      </c>
      <c r="L690" s="42">
        <v>30</v>
      </c>
      <c r="M690" s="135">
        <f t="shared" si="168"/>
        <v>30</v>
      </c>
      <c r="N690" s="135">
        <v>0</v>
      </c>
      <c r="O690" s="42">
        <v>750</v>
      </c>
      <c r="P690" s="135">
        <f t="shared" si="169"/>
        <v>750</v>
      </c>
      <c r="Q690" s="135">
        <f t="shared" si="170"/>
        <v>0</v>
      </c>
      <c r="R690" s="136">
        <f t="shared" si="175"/>
        <v>1388.0337156133828</v>
      </c>
      <c r="S690" s="136">
        <f t="shared" si="171"/>
        <v>1388.0337156133828</v>
      </c>
      <c r="T690" s="135">
        <v>0</v>
      </c>
      <c r="U690" s="136"/>
      <c r="V690" s="136">
        <f t="shared" si="172"/>
        <v>1388.0337156133828</v>
      </c>
      <c r="W690" s="16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</row>
    <row r="691" spans="2:44" s="132" customFormat="1" ht="70.150000000000006" customHeight="1">
      <c r="B691" s="333" t="s">
        <v>1399</v>
      </c>
      <c r="C691" s="334"/>
      <c r="D691" s="335"/>
      <c r="E691" s="135">
        <f t="shared" ref="E691:T691" si="177">SUM(E685:E690)</f>
        <v>2958</v>
      </c>
      <c r="F691" s="99">
        <f t="shared" si="177"/>
        <v>2911.9644033457248</v>
      </c>
      <c r="G691" s="136">
        <f t="shared" si="177"/>
        <v>5869.9644033457253</v>
      </c>
      <c r="H691" s="135">
        <f t="shared" si="177"/>
        <v>60</v>
      </c>
      <c r="I691" s="42">
        <f t="shared" si="177"/>
        <v>90</v>
      </c>
      <c r="J691" s="135">
        <f t="shared" si="177"/>
        <v>150</v>
      </c>
      <c r="K691" s="135">
        <f t="shared" si="177"/>
        <v>60</v>
      </c>
      <c r="L691" s="42">
        <f t="shared" si="177"/>
        <v>90</v>
      </c>
      <c r="M691" s="135">
        <f t="shared" si="177"/>
        <v>150</v>
      </c>
      <c r="N691" s="135">
        <f t="shared" si="177"/>
        <v>1500</v>
      </c>
      <c r="O691" s="42">
        <f t="shared" si="177"/>
        <v>2250</v>
      </c>
      <c r="P691" s="135">
        <f t="shared" si="177"/>
        <v>3750</v>
      </c>
      <c r="Q691" s="135">
        <f t="shared" si="177"/>
        <v>4578</v>
      </c>
      <c r="R691" s="136">
        <f t="shared" si="177"/>
        <v>5341.9644033457243</v>
      </c>
      <c r="S691" s="136">
        <f t="shared" si="177"/>
        <v>9919.9644033457243</v>
      </c>
      <c r="T691" s="135">
        <f t="shared" si="177"/>
        <v>146</v>
      </c>
      <c r="U691" s="136"/>
      <c r="V691" s="136">
        <f>SUM(V685:V690)</f>
        <v>10065.964403345724</v>
      </c>
      <c r="W691" s="16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</row>
    <row r="692" spans="2:44" s="132" customFormat="1" ht="70.150000000000006" customHeight="1">
      <c r="B692" s="135">
        <v>591</v>
      </c>
      <c r="C692" s="33" t="s">
        <v>1189</v>
      </c>
      <c r="D692" s="143" t="s">
        <v>640</v>
      </c>
      <c r="E692" s="135">
        <v>0</v>
      </c>
      <c r="F692" s="99">
        <f>'नमुना नंबर आठ '!S597/1000*'नमुना नंबर आठ '!T597</f>
        <v>140.27369888475837</v>
      </c>
      <c r="G692" s="136">
        <f t="shared" si="174"/>
        <v>140.27369888475837</v>
      </c>
      <c r="H692" s="135">
        <v>0</v>
      </c>
      <c r="I692" s="42">
        <v>30</v>
      </c>
      <c r="J692" s="135">
        <f t="shared" si="167"/>
        <v>30</v>
      </c>
      <c r="K692" s="135">
        <v>0</v>
      </c>
      <c r="L692" s="42">
        <v>30</v>
      </c>
      <c r="M692" s="135">
        <f t="shared" si="168"/>
        <v>30</v>
      </c>
      <c r="N692" s="135">
        <v>0</v>
      </c>
      <c r="O692" s="42">
        <v>750</v>
      </c>
      <c r="P692" s="135">
        <f t="shared" si="169"/>
        <v>750</v>
      </c>
      <c r="Q692" s="135">
        <f t="shared" si="170"/>
        <v>0</v>
      </c>
      <c r="R692" s="136">
        <f t="shared" si="175"/>
        <v>950.27369888475835</v>
      </c>
      <c r="S692" s="136">
        <f t="shared" si="171"/>
        <v>950.27369888475835</v>
      </c>
      <c r="T692" s="135">
        <v>0</v>
      </c>
      <c r="U692" s="136"/>
      <c r="V692" s="136">
        <f t="shared" si="172"/>
        <v>950.27369888475835</v>
      </c>
      <c r="W692" s="16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</row>
    <row r="693" spans="2:44" s="132" customFormat="1" ht="70.150000000000006" customHeight="1">
      <c r="B693" s="135">
        <v>592</v>
      </c>
      <c r="C693" s="33">
        <v>532</v>
      </c>
      <c r="D693" s="143" t="s">
        <v>779</v>
      </c>
      <c r="E693" s="135">
        <v>0</v>
      </c>
      <c r="F693" s="99">
        <f>'नमुना नंबर आठ '!S598/1000*'नमुना नंबर आठ '!T598</f>
        <v>889.28263940520458</v>
      </c>
      <c r="G693" s="136">
        <f t="shared" si="174"/>
        <v>889.28263940520458</v>
      </c>
      <c r="H693" s="135">
        <v>0</v>
      </c>
      <c r="I693" s="42">
        <v>0</v>
      </c>
      <c r="J693" s="135">
        <f t="shared" si="167"/>
        <v>0</v>
      </c>
      <c r="K693" s="135">
        <v>0</v>
      </c>
      <c r="L693" s="42">
        <v>0</v>
      </c>
      <c r="M693" s="135">
        <f t="shared" si="168"/>
        <v>0</v>
      </c>
      <c r="N693" s="135">
        <v>0</v>
      </c>
      <c r="O693" s="42">
        <v>0</v>
      </c>
      <c r="P693" s="135">
        <f t="shared" si="169"/>
        <v>0</v>
      </c>
      <c r="Q693" s="135">
        <f t="shared" si="170"/>
        <v>0</v>
      </c>
      <c r="R693" s="136">
        <f t="shared" si="175"/>
        <v>889.28263940520458</v>
      </c>
      <c r="S693" s="136">
        <f t="shared" si="171"/>
        <v>889.28263940520458</v>
      </c>
      <c r="T693" s="135">
        <v>0</v>
      </c>
      <c r="U693" s="136"/>
      <c r="V693" s="136">
        <f t="shared" si="172"/>
        <v>889.28263940520458</v>
      </c>
      <c r="W693" s="16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</row>
    <row r="694" spans="2:44" s="132" customFormat="1" ht="70.150000000000006" customHeight="1">
      <c r="B694" s="135">
        <v>593</v>
      </c>
      <c r="C694" s="33">
        <v>151</v>
      </c>
      <c r="D694" s="143" t="s">
        <v>504</v>
      </c>
      <c r="E694" s="135">
        <v>0</v>
      </c>
      <c r="F694" s="99">
        <f>'नमुना नंबर आठ '!S599/1000*'नमुना नंबर आठ '!T599</f>
        <v>829.99713011152414</v>
      </c>
      <c r="G694" s="136">
        <f t="shared" si="174"/>
        <v>829.99713011152414</v>
      </c>
      <c r="H694" s="135">
        <v>0</v>
      </c>
      <c r="I694" s="42">
        <v>30</v>
      </c>
      <c r="J694" s="135">
        <f t="shared" si="167"/>
        <v>30</v>
      </c>
      <c r="K694" s="135">
        <v>0</v>
      </c>
      <c r="L694" s="42">
        <v>30</v>
      </c>
      <c r="M694" s="135">
        <f t="shared" si="168"/>
        <v>30</v>
      </c>
      <c r="N694" s="135">
        <v>0</v>
      </c>
      <c r="O694" s="42">
        <v>2250</v>
      </c>
      <c r="P694" s="135">
        <f t="shared" si="169"/>
        <v>2250</v>
      </c>
      <c r="Q694" s="135">
        <f t="shared" si="170"/>
        <v>0</v>
      </c>
      <c r="R694" s="136">
        <f t="shared" si="175"/>
        <v>3139.9971301115243</v>
      </c>
      <c r="S694" s="136">
        <f t="shared" si="171"/>
        <v>3139.9971301115243</v>
      </c>
      <c r="T694" s="135">
        <v>0</v>
      </c>
      <c r="U694" s="136"/>
      <c r="V694" s="136">
        <f t="shared" si="172"/>
        <v>3139.9971301115243</v>
      </c>
      <c r="W694" s="16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</row>
    <row r="695" spans="2:44" s="132" customFormat="1" ht="70.150000000000006" customHeight="1">
      <c r="B695" s="135">
        <v>594</v>
      </c>
      <c r="C695" s="33" t="s">
        <v>1128</v>
      </c>
      <c r="D695" s="143" t="s">
        <v>446</v>
      </c>
      <c r="E695" s="135">
        <v>0</v>
      </c>
      <c r="F695" s="99">
        <f>'नमुना नंबर आठ '!S600/1000*'नमुना नंबर आठ '!T600</f>
        <v>390.03624535315981</v>
      </c>
      <c r="G695" s="136">
        <f t="shared" si="174"/>
        <v>390.03624535315981</v>
      </c>
      <c r="H695" s="135">
        <v>0</v>
      </c>
      <c r="I695" s="42">
        <v>30</v>
      </c>
      <c r="J695" s="135">
        <f t="shared" si="167"/>
        <v>30</v>
      </c>
      <c r="K695" s="135">
        <v>0</v>
      </c>
      <c r="L695" s="42">
        <v>30</v>
      </c>
      <c r="M695" s="135">
        <f t="shared" si="168"/>
        <v>30</v>
      </c>
      <c r="N695" s="135">
        <v>0</v>
      </c>
      <c r="O695" s="42">
        <v>750</v>
      </c>
      <c r="P695" s="135">
        <f t="shared" si="169"/>
        <v>750</v>
      </c>
      <c r="Q695" s="135">
        <f t="shared" si="170"/>
        <v>0</v>
      </c>
      <c r="R695" s="136">
        <f t="shared" si="175"/>
        <v>1200.0362453531598</v>
      </c>
      <c r="S695" s="136">
        <f t="shared" si="171"/>
        <v>1200.0362453531598</v>
      </c>
      <c r="T695" s="135">
        <v>0</v>
      </c>
      <c r="U695" s="136"/>
      <c r="V695" s="136">
        <f t="shared" si="172"/>
        <v>1200.0362453531598</v>
      </c>
      <c r="W695" s="16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</row>
    <row r="696" spans="2:44" s="132" customFormat="1" ht="70.150000000000006" customHeight="1">
      <c r="B696" s="135">
        <v>595</v>
      </c>
      <c r="C696" s="33" t="s">
        <v>979</v>
      </c>
      <c r="D696" s="143" t="s">
        <v>897</v>
      </c>
      <c r="E696" s="135">
        <v>0</v>
      </c>
      <c r="F696" s="99">
        <f>'नमुना नंबर आठ '!S601/1000*'नमुना नंबर आठ '!T601</f>
        <v>421.23914498141266</v>
      </c>
      <c r="G696" s="136">
        <f t="shared" si="174"/>
        <v>421.23914498141266</v>
      </c>
      <c r="H696" s="135">
        <v>0</v>
      </c>
      <c r="I696" s="42">
        <v>30</v>
      </c>
      <c r="J696" s="135">
        <f t="shared" si="167"/>
        <v>30</v>
      </c>
      <c r="K696" s="135">
        <v>0</v>
      </c>
      <c r="L696" s="42">
        <v>30</v>
      </c>
      <c r="M696" s="135">
        <f t="shared" si="168"/>
        <v>30</v>
      </c>
      <c r="N696" s="135">
        <v>0</v>
      </c>
      <c r="O696" s="42">
        <v>200</v>
      </c>
      <c r="P696" s="135">
        <f t="shared" si="169"/>
        <v>200</v>
      </c>
      <c r="Q696" s="135">
        <f t="shared" si="170"/>
        <v>0</v>
      </c>
      <c r="R696" s="136">
        <f t="shared" si="175"/>
        <v>681.23914498141266</v>
      </c>
      <c r="S696" s="136">
        <f t="shared" si="171"/>
        <v>681.23914498141266</v>
      </c>
      <c r="T696" s="135">
        <v>0</v>
      </c>
      <c r="U696" s="136"/>
      <c r="V696" s="136">
        <f t="shared" si="172"/>
        <v>681.23914498141266</v>
      </c>
      <c r="W696" s="16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</row>
    <row r="697" spans="2:44" s="132" customFormat="1" ht="70.150000000000006" customHeight="1">
      <c r="B697" s="135">
        <v>596</v>
      </c>
      <c r="C697" s="33">
        <v>114</v>
      </c>
      <c r="D697" s="143" t="s">
        <v>447</v>
      </c>
      <c r="E697" s="135">
        <v>0</v>
      </c>
      <c r="F697" s="99">
        <f>'नमुना नंबर आठ '!S602/1000*'नमुना नंबर आठ '!T602</f>
        <v>786.31307063197028</v>
      </c>
      <c r="G697" s="136">
        <f t="shared" si="174"/>
        <v>786.31307063197028</v>
      </c>
      <c r="H697" s="135">
        <v>0</v>
      </c>
      <c r="I697" s="42">
        <v>40</v>
      </c>
      <c r="J697" s="135">
        <f t="shared" si="167"/>
        <v>40</v>
      </c>
      <c r="K697" s="135">
        <v>0</v>
      </c>
      <c r="L697" s="42">
        <v>40</v>
      </c>
      <c r="M697" s="135">
        <f t="shared" si="168"/>
        <v>40</v>
      </c>
      <c r="N697" s="135">
        <v>0</v>
      </c>
      <c r="O697" s="42">
        <v>750</v>
      </c>
      <c r="P697" s="135">
        <f t="shared" si="169"/>
        <v>750</v>
      </c>
      <c r="Q697" s="135">
        <f t="shared" si="170"/>
        <v>0</v>
      </c>
      <c r="R697" s="136">
        <f t="shared" si="175"/>
        <v>1616.3130706319703</v>
      </c>
      <c r="S697" s="136">
        <f t="shared" si="171"/>
        <v>1616.3130706319703</v>
      </c>
      <c r="T697" s="135">
        <v>0</v>
      </c>
      <c r="U697" s="136"/>
      <c r="V697" s="136">
        <f t="shared" si="172"/>
        <v>1616.3130706319703</v>
      </c>
      <c r="W697" s="16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</row>
    <row r="698" spans="2:44" s="132" customFormat="1" ht="70.150000000000006" customHeight="1">
      <c r="B698" s="333" t="s">
        <v>1399</v>
      </c>
      <c r="C698" s="334"/>
      <c r="D698" s="335"/>
      <c r="E698" s="135">
        <f t="shared" ref="E698:T698" si="178">SUM(E692:E697)</f>
        <v>0</v>
      </c>
      <c r="F698" s="99">
        <f t="shared" si="178"/>
        <v>3457.1419293680297</v>
      </c>
      <c r="G698" s="136">
        <f t="shared" si="178"/>
        <v>3457.1419293680297</v>
      </c>
      <c r="H698" s="135">
        <f t="shared" si="178"/>
        <v>0</v>
      </c>
      <c r="I698" s="42">
        <f t="shared" si="178"/>
        <v>160</v>
      </c>
      <c r="J698" s="135">
        <f t="shared" si="178"/>
        <v>160</v>
      </c>
      <c r="K698" s="135">
        <f t="shared" si="178"/>
        <v>0</v>
      </c>
      <c r="L698" s="42">
        <f t="shared" si="178"/>
        <v>160</v>
      </c>
      <c r="M698" s="135">
        <f t="shared" si="178"/>
        <v>160</v>
      </c>
      <c r="N698" s="135">
        <f t="shared" si="178"/>
        <v>0</v>
      </c>
      <c r="O698" s="42">
        <f t="shared" si="178"/>
        <v>4700</v>
      </c>
      <c r="P698" s="135">
        <f t="shared" si="178"/>
        <v>4700</v>
      </c>
      <c r="Q698" s="135">
        <f t="shared" si="178"/>
        <v>0</v>
      </c>
      <c r="R698" s="136">
        <f t="shared" si="178"/>
        <v>8477.1419293680301</v>
      </c>
      <c r="S698" s="136">
        <f t="shared" si="178"/>
        <v>8477.1419293680301</v>
      </c>
      <c r="T698" s="135">
        <f t="shared" si="178"/>
        <v>0</v>
      </c>
      <c r="U698" s="136"/>
      <c r="V698" s="136">
        <f>SUM(V692:V697)</f>
        <v>8477.1419293680301</v>
      </c>
      <c r="W698" s="16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</row>
    <row r="699" spans="2:44" s="132" customFormat="1" ht="70.150000000000006" customHeight="1">
      <c r="B699" s="135">
        <v>597</v>
      </c>
      <c r="C699" s="33">
        <v>128</v>
      </c>
      <c r="D699" s="143" t="s">
        <v>489</v>
      </c>
      <c r="E699" s="135">
        <v>0</v>
      </c>
      <c r="F699" s="99">
        <f>'नमुना नंबर आठ '!S603/1000*'नमुना नंबर आठ '!T603</f>
        <v>280.82609665427509</v>
      </c>
      <c r="G699" s="136">
        <f t="shared" si="174"/>
        <v>280.82609665427509</v>
      </c>
      <c r="H699" s="135">
        <v>0</v>
      </c>
      <c r="I699" s="42">
        <v>20</v>
      </c>
      <c r="J699" s="135">
        <f t="shared" si="167"/>
        <v>20</v>
      </c>
      <c r="K699" s="135">
        <v>0</v>
      </c>
      <c r="L699" s="42">
        <v>20</v>
      </c>
      <c r="M699" s="135">
        <f t="shared" si="168"/>
        <v>20</v>
      </c>
      <c r="N699" s="135">
        <v>0</v>
      </c>
      <c r="O699" s="42">
        <v>750</v>
      </c>
      <c r="P699" s="135">
        <f t="shared" si="169"/>
        <v>750</v>
      </c>
      <c r="Q699" s="135">
        <f t="shared" si="170"/>
        <v>0</v>
      </c>
      <c r="R699" s="136">
        <f t="shared" si="175"/>
        <v>1070.826096654275</v>
      </c>
      <c r="S699" s="136">
        <f t="shared" si="171"/>
        <v>1070.826096654275</v>
      </c>
      <c r="T699" s="135">
        <v>0</v>
      </c>
      <c r="U699" s="136"/>
      <c r="V699" s="136">
        <f t="shared" si="172"/>
        <v>1070.826096654275</v>
      </c>
      <c r="W699" s="16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</row>
    <row r="700" spans="2:44" s="132" customFormat="1" ht="70.150000000000006" customHeight="1">
      <c r="B700" s="135">
        <v>598</v>
      </c>
      <c r="C700" s="33" t="s">
        <v>1142</v>
      </c>
      <c r="D700" s="143" t="s">
        <v>724</v>
      </c>
      <c r="E700" s="135">
        <v>285</v>
      </c>
      <c r="F700" s="99">
        <f>'नमुना नंबर आठ '!S604/1000*'नमुना नंबर आठ '!T604</f>
        <v>285.45697723048329</v>
      </c>
      <c r="G700" s="136">
        <f t="shared" si="174"/>
        <v>570.45697723048329</v>
      </c>
      <c r="H700" s="135">
        <v>40</v>
      </c>
      <c r="I700" s="42">
        <v>40</v>
      </c>
      <c r="J700" s="135">
        <f t="shared" si="167"/>
        <v>80</v>
      </c>
      <c r="K700" s="135">
        <v>40</v>
      </c>
      <c r="L700" s="42">
        <v>40</v>
      </c>
      <c r="M700" s="135">
        <f t="shared" si="168"/>
        <v>80</v>
      </c>
      <c r="N700" s="135">
        <v>200</v>
      </c>
      <c r="O700" s="42">
        <v>200</v>
      </c>
      <c r="P700" s="135">
        <f t="shared" si="169"/>
        <v>400</v>
      </c>
      <c r="Q700" s="135">
        <f t="shared" si="170"/>
        <v>565</v>
      </c>
      <c r="R700" s="136">
        <f t="shared" si="175"/>
        <v>565.45697723048329</v>
      </c>
      <c r="S700" s="136">
        <f t="shared" si="171"/>
        <v>1130.4569772304833</v>
      </c>
      <c r="T700" s="135">
        <v>17</v>
      </c>
      <c r="U700" s="136"/>
      <c r="V700" s="136">
        <f t="shared" si="172"/>
        <v>1147.4569772304833</v>
      </c>
      <c r="W700" s="16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</row>
    <row r="701" spans="2:44" s="132" customFormat="1" ht="70.150000000000006" customHeight="1">
      <c r="B701" s="135">
        <v>599</v>
      </c>
      <c r="C701" s="33">
        <v>477</v>
      </c>
      <c r="D701" s="143" t="s">
        <v>724</v>
      </c>
      <c r="E701" s="135">
        <v>0</v>
      </c>
      <c r="F701" s="99">
        <f>'नमुना नंबर आठ '!S605/1000*'नमुना नंबर आठ '!T605</f>
        <v>486.76523420074341</v>
      </c>
      <c r="G701" s="136">
        <f t="shared" si="174"/>
        <v>486.76523420074341</v>
      </c>
      <c r="H701" s="135">
        <v>0</v>
      </c>
      <c r="I701" s="42">
        <v>30</v>
      </c>
      <c r="J701" s="135">
        <f t="shared" si="167"/>
        <v>30</v>
      </c>
      <c r="K701" s="135">
        <v>0</v>
      </c>
      <c r="L701" s="42">
        <v>30</v>
      </c>
      <c r="M701" s="135">
        <f t="shared" si="168"/>
        <v>30</v>
      </c>
      <c r="N701" s="135">
        <v>0</v>
      </c>
      <c r="O701" s="42">
        <v>200</v>
      </c>
      <c r="P701" s="135">
        <f t="shared" si="169"/>
        <v>200</v>
      </c>
      <c r="Q701" s="135">
        <f t="shared" si="170"/>
        <v>0</v>
      </c>
      <c r="R701" s="136">
        <f t="shared" si="175"/>
        <v>746.76523420074341</v>
      </c>
      <c r="S701" s="136">
        <f t="shared" si="171"/>
        <v>746.76523420074341</v>
      </c>
      <c r="T701" s="135">
        <v>0</v>
      </c>
      <c r="U701" s="136"/>
      <c r="V701" s="136">
        <f t="shared" si="172"/>
        <v>746.76523420074341</v>
      </c>
      <c r="W701" s="16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</row>
    <row r="702" spans="2:44" s="132" customFormat="1" ht="70.150000000000006" customHeight="1">
      <c r="B702" s="135">
        <v>600</v>
      </c>
      <c r="C702" s="33">
        <v>14</v>
      </c>
      <c r="D702" s="143" t="s">
        <v>405</v>
      </c>
      <c r="E702" s="135">
        <v>198</v>
      </c>
      <c r="F702" s="99">
        <f>'नमुना नंबर आठ '!S606/1000*'नमुना नंबर आठ '!T606</f>
        <v>698.94495167286243</v>
      </c>
      <c r="G702" s="136">
        <f t="shared" si="174"/>
        <v>896.94495167286243</v>
      </c>
      <c r="H702" s="135">
        <v>30</v>
      </c>
      <c r="I702" s="42">
        <v>30</v>
      </c>
      <c r="J702" s="135">
        <f t="shared" si="167"/>
        <v>60</v>
      </c>
      <c r="K702" s="135">
        <v>30</v>
      </c>
      <c r="L702" s="42">
        <v>30</v>
      </c>
      <c r="M702" s="135">
        <f t="shared" si="168"/>
        <v>60</v>
      </c>
      <c r="N702" s="135">
        <v>750</v>
      </c>
      <c r="O702" s="42">
        <v>750</v>
      </c>
      <c r="P702" s="135">
        <f t="shared" si="169"/>
        <v>1500</v>
      </c>
      <c r="Q702" s="135">
        <f t="shared" si="170"/>
        <v>1008</v>
      </c>
      <c r="R702" s="136">
        <f t="shared" si="175"/>
        <v>1508.9449516728623</v>
      </c>
      <c r="S702" s="136">
        <f t="shared" si="171"/>
        <v>2516.9449516728623</v>
      </c>
      <c r="T702" s="135">
        <v>10</v>
      </c>
      <c r="U702" s="136"/>
      <c r="V702" s="136">
        <f t="shared" si="172"/>
        <v>2526.9449516728623</v>
      </c>
      <c r="W702" s="16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</row>
    <row r="703" spans="2:44" s="132" customFormat="1" ht="70.150000000000006" customHeight="1">
      <c r="B703" s="135">
        <v>601</v>
      </c>
      <c r="C703" s="42" t="s">
        <v>53</v>
      </c>
      <c r="D703" s="143" t="s">
        <v>542</v>
      </c>
      <c r="E703" s="135">
        <v>0</v>
      </c>
      <c r="F703" s="99">
        <f>'नमुना नंबर आठ '!S607/1000*'नमुना नंबर आठ '!T607</f>
        <v>327.49782992565054</v>
      </c>
      <c r="G703" s="136">
        <f t="shared" si="174"/>
        <v>327.49782992565054</v>
      </c>
      <c r="H703" s="135">
        <v>0</v>
      </c>
      <c r="I703" s="42">
        <v>30</v>
      </c>
      <c r="J703" s="135">
        <f t="shared" si="167"/>
        <v>30</v>
      </c>
      <c r="K703" s="135">
        <v>0</v>
      </c>
      <c r="L703" s="42">
        <v>30</v>
      </c>
      <c r="M703" s="135">
        <f t="shared" si="168"/>
        <v>30</v>
      </c>
      <c r="N703" s="135">
        <v>0</v>
      </c>
      <c r="O703" s="42">
        <v>750</v>
      </c>
      <c r="P703" s="135">
        <f t="shared" si="169"/>
        <v>750</v>
      </c>
      <c r="Q703" s="135">
        <f t="shared" si="170"/>
        <v>0</v>
      </c>
      <c r="R703" s="136">
        <f t="shared" si="175"/>
        <v>1137.4978299256504</v>
      </c>
      <c r="S703" s="136">
        <f t="shared" si="171"/>
        <v>1137.4978299256504</v>
      </c>
      <c r="T703" s="135">
        <v>0</v>
      </c>
      <c r="U703" s="136"/>
      <c r="V703" s="136">
        <f t="shared" si="172"/>
        <v>1137.4978299256504</v>
      </c>
      <c r="W703" s="16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</row>
    <row r="704" spans="2:44" s="132" customFormat="1" ht="70.150000000000006" customHeight="1">
      <c r="B704" s="135">
        <v>602</v>
      </c>
      <c r="C704" s="33">
        <v>435</v>
      </c>
      <c r="D704" s="143" t="s">
        <v>697</v>
      </c>
      <c r="E704" s="135">
        <v>2184</v>
      </c>
      <c r="F704" s="99">
        <f>'नमुना नंबर आठ '!S608/1000*'नमुना नंबर आठ '!T608</f>
        <v>572.44319609665422</v>
      </c>
      <c r="G704" s="136">
        <f t="shared" si="174"/>
        <v>2756.443196096654</v>
      </c>
      <c r="H704" s="135">
        <v>250</v>
      </c>
      <c r="I704" s="42">
        <v>30</v>
      </c>
      <c r="J704" s="135">
        <f t="shared" si="167"/>
        <v>280</v>
      </c>
      <c r="K704" s="135">
        <v>250</v>
      </c>
      <c r="L704" s="42">
        <v>30</v>
      </c>
      <c r="M704" s="135">
        <f t="shared" si="168"/>
        <v>280</v>
      </c>
      <c r="N704" s="135">
        <v>1400</v>
      </c>
      <c r="O704" s="42">
        <v>200</v>
      </c>
      <c r="P704" s="135">
        <f t="shared" si="169"/>
        <v>1600</v>
      </c>
      <c r="Q704" s="135">
        <f t="shared" si="170"/>
        <v>4084</v>
      </c>
      <c r="R704" s="136">
        <f t="shared" si="175"/>
        <v>832.44319609665422</v>
      </c>
      <c r="S704" s="136">
        <f t="shared" si="171"/>
        <v>4916.443196096654</v>
      </c>
      <c r="T704" s="135">
        <v>109</v>
      </c>
      <c r="U704" s="136"/>
      <c r="V704" s="136">
        <f t="shared" si="172"/>
        <v>5025.443196096654</v>
      </c>
      <c r="W704" s="16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</row>
    <row r="705" spans="2:44" s="132" customFormat="1" ht="70.150000000000006" customHeight="1">
      <c r="B705" s="333" t="s">
        <v>1399</v>
      </c>
      <c r="C705" s="334"/>
      <c r="D705" s="335"/>
      <c r="E705" s="135">
        <f t="shared" ref="E705:T705" si="179">SUM(E699:E704)</f>
        <v>2667</v>
      </c>
      <c r="F705" s="99">
        <f t="shared" si="179"/>
        <v>2651.9342857806687</v>
      </c>
      <c r="G705" s="136">
        <f t="shared" si="179"/>
        <v>5318.9342857806687</v>
      </c>
      <c r="H705" s="135">
        <f t="shared" si="179"/>
        <v>320</v>
      </c>
      <c r="I705" s="42">
        <f t="shared" si="179"/>
        <v>180</v>
      </c>
      <c r="J705" s="135">
        <f t="shared" si="179"/>
        <v>500</v>
      </c>
      <c r="K705" s="135">
        <f t="shared" si="179"/>
        <v>320</v>
      </c>
      <c r="L705" s="42">
        <f t="shared" si="179"/>
        <v>180</v>
      </c>
      <c r="M705" s="135">
        <f t="shared" si="179"/>
        <v>500</v>
      </c>
      <c r="N705" s="135">
        <f t="shared" si="179"/>
        <v>2350</v>
      </c>
      <c r="O705" s="42">
        <f t="shared" si="179"/>
        <v>2850</v>
      </c>
      <c r="P705" s="135">
        <f t="shared" si="179"/>
        <v>5200</v>
      </c>
      <c r="Q705" s="135">
        <f t="shared" si="179"/>
        <v>5657</v>
      </c>
      <c r="R705" s="136">
        <f t="shared" si="179"/>
        <v>5861.9342857806687</v>
      </c>
      <c r="S705" s="136">
        <f t="shared" si="179"/>
        <v>11518.93428578067</v>
      </c>
      <c r="T705" s="135">
        <f t="shared" si="179"/>
        <v>136</v>
      </c>
      <c r="U705" s="136"/>
      <c r="V705" s="136">
        <f>SUM(V699:V704)</f>
        <v>11654.93428578067</v>
      </c>
      <c r="W705" s="16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</row>
    <row r="706" spans="2:44" s="132" customFormat="1" ht="70.150000000000006" customHeight="1">
      <c r="B706" s="135">
        <v>603</v>
      </c>
      <c r="C706" s="33">
        <v>360</v>
      </c>
      <c r="D706" s="143" t="s">
        <v>642</v>
      </c>
      <c r="E706" s="135">
        <v>0</v>
      </c>
      <c r="F706" s="99">
        <f>'नमुना नंबर आठ '!S609/1000*'नमुना नंबर आठ '!T609</f>
        <v>421.23914498141272</v>
      </c>
      <c r="G706" s="136">
        <f t="shared" si="174"/>
        <v>421.23914498141272</v>
      </c>
      <c r="H706" s="135">
        <v>0</v>
      </c>
      <c r="I706" s="42">
        <v>30</v>
      </c>
      <c r="J706" s="135">
        <f t="shared" si="167"/>
        <v>30</v>
      </c>
      <c r="K706" s="135">
        <v>0</v>
      </c>
      <c r="L706" s="42">
        <v>30</v>
      </c>
      <c r="M706" s="135">
        <f t="shared" si="168"/>
        <v>30</v>
      </c>
      <c r="N706" s="135">
        <v>0</v>
      </c>
      <c r="O706" s="42">
        <v>750</v>
      </c>
      <c r="P706" s="135">
        <f t="shared" si="169"/>
        <v>750</v>
      </c>
      <c r="Q706" s="135">
        <f t="shared" si="170"/>
        <v>0</v>
      </c>
      <c r="R706" s="136">
        <f t="shared" si="175"/>
        <v>1231.2391449814127</v>
      </c>
      <c r="S706" s="136">
        <f t="shared" si="171"/>
        <v>1231.2391449814127</v>
      </c>
      <c r="T706" s="135">
        <v>0</v>
      </c>
      <c r="U706" s="136"/>
      <c r="V706" s="136">
        <f t="shared" si="172"/>
        <v>1231.2391449814127</v>
      </c>
      <c r="W706" s="16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</row>
    <row r="707" spans="2:44" s="132" customFormat="1" ht="70.150000000000006" customHeight="1">
      <c r="B707" s="135">
        <v>604</v>
      </c>
      <c r="C707" s="33" t="s">
        <v>1163</v>
      </c>
      <c r="D707" s="143" t="s">
        <v>1394</v>
      </c>
      <c r="E707" s="135">
        <v>0</v>
      </c>
      <c r="F707" s="99">
        <f>'नमुना नंबर आठ '!S610/1000*'नमुना नंबर आठ '!T610</f>
        <v>436.840594795539</v>
      </c>
      <c r="G707" s="136">
        <f t="shared" si="174"/>
        <v>436.840594795539</v>
      </c>
      <c r="H707" s="135">
        <v>0</v>
      </c>
      <c r="I707" s="42">
        <v>30</v>
      </c>
      <c r="J707" s="135">
        <f t="shared" si="167"/>
        <v>30</v>
      </c>
      <c r="K707" s="135">
        <v>0</v>
      </c>
      <c r="L707" s="42">
        <v>30</v>
      </c>
      <c r="M707" s="135">
        <f t="shared" si="168"/>
        <v>30</v>
      </c>
      <c r="N707" s="135">
        <v>0</v>
      </c>
      <c r="O707" s="42">
        <v>1500</v>
      </c>
      <c r="P707" s="135">
        <f t="shared" si="169"/>
        <v>1500</v>
      </c>
      <c r="Q707" s="135">
        <f t="shared" si="170"/>
        <v>0</v>
      </c>
      <c r="R707" s="136">
        <f t="shared" si="175"/>
        <v>1996.8405947955389</v>
      </c>
      <c r="S707" s="136">
        <f t="shared" si="171"/>
        <v>1996.8405947955389</v>
      </c>
      <c r="T707" s="135">
        <v>0</v>
      </c>
      <c r="U707" s="136"/>
      <c r="V707" s="136">
        <f t="shared" si="172"/>
        <v>1996.8405947955389</v>
      </c>
      <c r="W707" s="16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</row>
    <row r="708" spans="2:44" s="132" customFormat="1" ht="70.150000000000006" customHeight="1">
      <c r="B708" s="135">
        <v>605</v>
      </c>
      <c r="C708" s="33">
        <v>176</v>
      </c>
      <c r="D708" s="143" t="s">
        <v>1261</v>
      </c>
      <c r="E708" s="135">
        <v>426</v>
      </c>
      <c r="F708" s="99">
        <f>'नमुना नंबर आठ '!S611/1000*'नमुना नंबर आठ '!T611</f>
        <v>448.54168215613385</v>
      </c>
      <c r="G708" s="136">
        <f t="shared" si="174"/>
        <v>874.5416821561339</v>
      </c>
      <c r="H708" s="135">
        <v>30</v>
      </c>
      <c r="I708" s="42">
        <v>30</v>
      </c>
      <c r="J708" s="135">
        <f t="shared" si="167"/>
        <v>60</v>
      </c>
      <c r="K708" s="135">
        <v>30</v>
      </c>
      <c r="L708" s="42">
        <v>30</v>
      </c>
      <c r="M708" s="135">
        <f t="shared" si="168"/>
        <v>60</v>
      </c>
      <c r="N708" s="135">
        <v>750</v>
      </c>
      <c r="O708" s="42">
        <v>750</v>
      </c>
      <c r="P708" s="135">
        <f t="shared" si="169"/>
        <v>1500</v>
      </c>
      <c r="Q708" s="135">
        <f t="shared" si="170"/>
        <v>1236</v>
      </c>
      <c r="R708" s="136">
        <f t="shared" si="175"/>
        <v>1258.5416821561339</v>
      </c>
      <c r="S708" s="136">
        <f t="shared" si="171"/>
        <v>2494.5416821561339</v>
      </c>
      <c r="T708" s="135">
        <v>21</v>
      </c>
      <c r="U708" s="136"/>
      <c r="V708" s="136">
        <f t="shared" si="172"/>
        <v>2515.5416821561339</v>
      </c>
      <c r="W708" s="16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</row>
    <row r="709" spans="2:44" s="132" customFormat="1" ht="70.150000000000006" customHeight="1">
      <c r="B709" s="135">
        <v>606</v>
      </c>
      <c r="C709" s="33">
        <v>231</v>
      </c>
      <c r="D709" s="143" t="s">
        <v>561</v>
      </c>
      <c r="E709" s="135">
        <v>0</v>
      </c>
      <c r="F709" s="99">
        <f>'नमुना नंबर आठ '!S612/1000*'नमुना नंबर आठ '!T612</f>
        <v>416.03866171003722</v>
      </c>
      <c r="G709" s="136">
        <f t="shared" si="174"/>
        <v>416.03866171003722</v>
      </c>
      <c r="H709" s="135">
        <v>0</v>
      </c>
      <c r="I709" s="42">
        <v>30</v>
      </c>
      <c r="J709" s="135">
        <f t="shared" si="167"/>
        <v>30</v>
      </c>
      <c r="K709" s="135">
        <v>0</v>
      </c>
      <c r="L709" s="42">
        <v>30</v>
      </c>
      <c r="M709" s="135">
        <f t="shared" si="168"/>
        <v>30</v>
      </c>
      <c r="N709" s="135">
        <v>0</v>
      </c>
      <c r="O709" s="42">
        <v>750</v>
      </c>
      <c r="P709" s="135">
        <f t="shared" si="169"/>
        <v>750</v>
      </c>
      <c r="Q709" s="135">
        <f t="shared" si="170"/>
        <v>0</v>
      </c>
      <c r="R709" s="136">
        <f t="shared" si="175"/>
        <v>1226.0386617100371</v>
      </c>
      <c r="S709" s="136">
        <f t="shared" si="171"/>
        <v>1226.0386617100371</v>
      </c>
      <c r="T709" s="135">
        <v>0</v>
      </c>
      <c r="U709" s="136"/>
      <c r="V709" s="136">
        <f t="shared" si="172"/>
        <v>1226.0386617100371</v>
      </c>
      <c r="W709" s="16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</row>
    <row r="710" spans="2:44" s="132" customFormat="1" ht="70.150000000000006" customHeight="1">
      <c r="B710" s="135">
        <v>607</v>
      </c>
      <c r="C710" s="33">
        <v>600</v>
      </c>
      <c r="D710" s="143" t="s">
        <v>1013</v>
      </c>
      <c r="E710" s="135">
        <v>0</v>
      </c>
      <c r="F710" s="99">
        <f>'नमुना नंबर आठ '!S613/1000*'नमुना नंबर आठ '!T613</f>
        <v>520.04832713754638</v>
      </c>
      <c r="G710" s="136">
        <f t="shared" si="174"/>
        <v>520.04832713754638</v>
      </c>
      <c r="H710" s="135">
        <v>0</v>
      </c>
      <c r="I710" s="42">
        <v>0</v>
      </c>
      <c r="J710" s="135">
        <f t="shared" si="167"/>
        <v>0</v>
      </c>
      <c r="K710" s="135">
        <v>0</v>
      </c>
      <c r="L710" s="42">
        <v>0</v>
      </c>
      <c r="M710" s="135">
        <f t="shared" si="168"/>
        <v>0</v>
      </c>
      <c r="N710" s="135">
        <v>0</v>
      </c>
      <c r="O710" s="42">
        <v>0</v>
      </c>
      <c r="P710" s="135">
        <f t="shared" si="169"/>
        <v>0</v>
      </c>
      <c r="Q710" s="135">
        <f t="shared" si="170"/>
        <v>0</v>
      </c>
      <c r="R710" s="136">
        <f t="shared" si="175"/>
        <v>520.04832713754638</v>
      </c>
      <c r="S710" s="136">
        <f t="shared" si="171"/>
        <v>520.04832713754638</v>
      </c>
      <c r="T710" s="135">
        <v>0</v>
      </c>
      <c r="U710" s="136"/>
      <c r="V710" s="136">
        <f t="shared" si="172"/>
        <v>520.04832713754638</v>
      </c>
      <c r="W710" s="16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</row>
    <row r="711" spans="2:44" s="132" customFormat="1" ht="70.150000000000006" customHeight="1">
      <c r="B711" s="135">
        <v>608</v>
      </c>
      <c r="C711" s="33">
        <v>575</v>
      </c>
      <c r="D711" s="143" t="s">
        <v>856</v>
      </c>
      <c r="E711" s="135">
        <v>0</v>
      </c>
      <c r="F711" s="99">
        <f>'नमुना नंबर आठ '!S614/1000*'नमुना नंबर आठ '!T614</f>
        <v>491.44566914498131</v>
      </c>
      <c r="G711" s="136">
        <f t="shared" si="174"/>
        <v>491.44566914498131</v>
      </c>
      <c r="H711" s="135">
        <v>0</v>
      </c>
      <c r="I711" s="42">
        <v>0</v>
      </c>
      <c r="J711" s="135">
        <f t="shared" si="167"/>
        <v>0</v>
      </c>
      <c r="K711" s="135">
        <v>0</v>
      </c>
      <c r="L711" s="42">
        <v>0</v>
      </c>
      <c r="M711" s="135">
        <f t="shared" si="168"/>
        <v>0</v>
      </c>
      <c r="N711" s="135">
        <v>0</v>
      </c>
      <c r="O711" s="42">
        <v>0</v>
      </c>
      <c r="P711" s="135">
        <f t="shared" si="169"/>
        <v>0</v>
      </c>
      <c r="Q711" s="135">
        <f t="shared" si="170"/>
        <v>0</v>
      </c>
      <c r="R711" s="136">
        <f t="shared" si="175"/>
        <v>491.44566914498131</v>
      </c>
      <c r="S711" s="136">
        <f t="shared" si="171"/>
        <v>491.44566914498131</v>
      </c>
      <c r="T711" s="135">
        <v>0</v>
      </c>
      <c r="U711" s="136"/>
      <c r="V711" s="136">
        <f t="shared" si="172"/>
        <v>491.44566914498131</v>
      </c>
      <c r="W711" s="16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</row>
    <row r="712" spans="2:44" s="132" customFormat="1" ht="70.150000000000006" customHeight="1">
      <c r="B712" s="333" t="s">
        <v>1399</v>
      </c>
      <c r="C712" s="334"/>
      <c r="D712" s="335"/>
      <c r="E712" s="135">
        <f t="shared" ref="E712:T712" si="180">SUM(E706:E711)</f>
        <v>426</v>
      </c>
      <c r="F712" s="99">
        <f t="shared" si="180"/>
        <v>2734.1540799256509</v>
      </c>
      <c r="G712" s="136">
        <f t="shared" si="180"/>
        <v>3160.1540799256509</v>
      </c>
      <c r="H712" s="135">
        <f t="shared" si="180"/>
        <v>30</v>
      </c>
      <c r="I712" s="42">
        <f t="shared" si="180"/>
        <v>120</v>
      </c>
      <c r="J712" s="135">
        <f t="shared" si="180"/>
        <v>150</v>
      </c>
      <c r="K712" s="135">
        <f t="shared" si="180"/>
        <v>30</v>
      </c>
      <c r="L712" s="42">
        <f t="shared" si="180"/>
        <v>120</v>
      </c>
      <c r="M712" s="135">
        <f t="shared" si="180"/>
        <v>150</v>
      </c>
      <c r="N712" s="135">
        <f t="shared" si="180"/>
        <v>750</v>
      </c>
      <c r="O712" s="42">
        <f t="shared" si="180"/>
        <v>3750</v>
      </c>
      <c r="P712" s="135">
        <f t="shared" si="180"/>
        <v>4500</v>
      </c>
      <c r="Q712" s="135">
        <f t="shared" si="180"/>
        <v>1236</v>
      </c>
      <c r="R712" s="136">
        <f t="shared" si="180"/>
        <v>6724.15407992565</v>
      </c>
      <c r="S712" s="136">
        <f t="shared" si="180"/>
        <v>7960.15407992565</v>
      </c>
      <c r="T712" s="135">
        <f t="shared" si="180"/>
        <v>21</v>
      </c>
      <c r="U712" s="136"/>
      <c r="V712" s="136">
        <f>SUM(V706:V711)</f>
        <v>7981.15407992565</v>
      </c>
      <c r="W712" s="16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</row>
    <row r="713" spans="2:44" s="132" customFormat="1" ht="70.150000000000006" customHeight="1">
      <c r="B713" s="135">
        <v>609</v>
      </c>
      <c r="C713" s="158">
        <v>521</v>
      </c>
      <c r="D713" s="143" t="s">
        <v>1276</v>
      </c>
      <c r="E713" s="135">
        <v>0</v>
      </c>
      <c r="F713" s="99">
        <v>14800</v>
      </c>
      <c r="G713" s="136">
        <f t="shared" si="174"/>
        <v>14800</v>
      </c>
      <c r="H713" s="135">
        <v>0</v>
      </c>
      <c r="I713" s="42">
        <v>0</v>
      </c>
      <c r="J713" s="135">
        <f t="shared" si="167"/>
        <v>0</v>
      </c>
      <c r="K713" s="135">
        <v>0</v>
      </c>
      <c r="L713" s="42">
        <v>0</v>
      </c>
      <c r="M713" s="135">
        <f t="shared" si="168"/>
        <v>0</v>
      </c>
      <c r="N713" s="135">
        <v>0</v>
      </c>
      <c r="O713" s="42">
        <v>0</v>
      </c>
      <c r="P713" s="135">
        <f t="shared" si="169"/>
        <v>0</v>
      </c>
      <c r="Q713" s="135">
        <f t="shared" si="170"/>
        <v>0</v>
      </c>
      <c r="R713" s="136">
        <f t="shared" si="175"/>
        <v>14800</v>
      </c>
      <c r="S713" s="136">
        <f t="shared" si="171"/>
        <v>14800</v>
      </c>
      <c r="T713" s="135">
        <v>0</v>
      </c>
      <c r="U713" s="136"/>
      <c r="V713" s="136">
        <f t="shared" si="172"/>
        <v>14800</v>
      </c>
      <c r="W713" s="16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</row>
    <row r="714" spans="2:44" s="132" customFormat="1" ht="70.150000000000006" customHeight="1">
      <c r="B714" s="135">
        <v>610</v>
      </c>
      <c r="C714" s="33">
        <v>608</v>
      </c>
      <c r="D714" s="143" t="s">
        <v>1108</v>
      </c>
      <c r="E714" s="135">
        <v>0</v>
      </c>
      <c r="F714" s="99">
        <f>'नमुना नंबर आठ '!S616/1000*'नमुना नंबर आठ '!T616</f>
        <v>520.04832713754638</v>
      </c>
      <c r="G714" s="136">
        <f t="shared" si="174"/>
        <v>520.04832713754638</v>
      </c>
      <c r="H714" s="135">
        <v>0</v>
      </c>
      <c r="I714" s="42">
        <v>0</v>
      </c>
      <c r="J714" s="135">
        <f t="shared" si="167"/>
        <v>0</v>
      </c>
      <c r="K714" s="135">
        <v>0</v>
      </c>
      <c r="L714" s="42">
        <v>0</v>
      </c>
      <c r="M714" s="135">
        <f t="shared" si="168"/>
        <v>0</v>
      </c>
      <c r="N714" s="135">
        <v>0</v>
      </c>
      <c r="O714" s="42">
        <v>0</v>
      </c>
      <c r="P714" s="135">
        <f t="shared" si="169"/>
        <v>0</v>
      </c>
      <c r="Q714" s="135">
        <f t="shared" si="170"/>
        <v>0</v>
      </c>
      <c r="R714" s="136">
        <f t="shared" si="175"/>
        <v>520.04832713754638</v>
      </c>
      <c r="S714" s="136">
        <f t="shared" si="171"/>
        <v>520.04832713754638</v>
      </c>
      <c r="T714" s="135">
        <v>0</v>
      </c>
      <c r="U714" s="136"/>
      <c r="V714" s="136">
        <f t="shared" si="172"/>
        <v>520.04832713754638</v>
      </c>
      <c r="W714" s="16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</row>
    <row r="715" spans="2:44" s="132" customFormat="1" ht="70.150000000000006" customHeight="1">
      <c r="B715" s="135">
        <v>611</v>
      </c>
      <c r="C715" s="33">
        <v>561</v>
      </c>
      <c r="D715" s="143" t="s">
        <v>1278</v>
      </c>
      <c r="E715" s="135">
        <v>0</v>
      </c>
      <c r="F715" s="99">
        <f>'नमुना नंबर आठ '!S617/1000*'नमुना नंबर आठ '!T617</f>
        <v>518.74820631970249</v>
      </c>
      <c r="G715" s="136">
        <f t="shared" si="174"/>
        <v>518.74820631970249</v>
      </c>
      <c r="H715" s="135">
        <v>0</v>
      </c>
      <c r="I715" s="42">
        <v>0</v>
      </c>
      <c r="J715" s="135">
        <f t="shared" si="167"/>
        <v>0</v>
      </c>
      <c r="K715" s="135">
        <v>0</v>
      </c>
      <c r="L715" s="42">
        <v>0</v>
      </c>
      <c r="M715" s="135">
        <f t="shared" si="168"/>
        <v>0</v>
      </c>
      <c r="N715" s="135">
        <v>0</v>
      </c>
      <c r="O715" s="42">
        <v>0</v>
      </c>
      <c r="P715" s="135">
        <f t="shared" si="169"/>
        <v>0</v>
      </c>
      <c r="Q715" s="135">
        <f t="shared" si="170"/>
        <v>0</v>
      </c>
      <c r="R715" s="136">
        <f t="shared" si="175"/>
        <v>518.74820631970249</v>
      </c>
      <c r="S715" s="136">
        <f t="shared" si="171"/>
        <v>518.74820631970249</v>
      </c>
      <c r="T715" s="135">
        <v>0</v>
      </c>
      <c r="U715" s="136"/>
      <c r="V715" s="136">
        <f t="shared" si="172"/>
        <v>518.74820631970249</v>
      </c>
      <c r="W715" s="16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</row>
    <row r="716" spans="2:44" s="132" customFormat="1" ht="70.150000000000006" customHeight="1">
      <c r="B716" s="135">
        <v>612</v>
      </c>
      <c r="C716" s="158" t="s">
        <v>1299</v>
      </c>
      <c r="D716" s="143" t="s">
        <v>1395</v>
      </c>
      <c r="E716" s="135">
        <v>0</v>
      </c>
      <c r="F716" s="99">
        <f>'नमुना नंबर आठ '!S618/1000*'नमुना नंबर आठ '!T618</f>
        <v>192.8763359665428</v>
      </c>
      <c r="G716" s="136">
        <f t="shared" si="174"/>
        <v>192.8763359665428</v>
      </c>
      <c r="H716" s="135">
        <v>0</v>
      </c>
      <c r="I716" s="42">
        <v>30</v>
      </c>
      <c r="J716" s="135">
        <f t="shared" si="167"/>
        <v>30</v>
      </c>
      <c r="K716" s="135">
        <v>0</v>
      </c>
      <c r="L716" s="42">
        <v>30</v>
      </c>
      <c r="M716" s="135">
        <f t="shared" si="168"/>
        <v>30</v>
      </c>
      <c r="N716" s="135">
        <v>0</v>
      </c>
      <c r="O716" s="42">
        <v>200</v>
      </c>
      <c r="P716" s="135">
        <f t="shared" si="169"/>
        <v>200</v>
      </c>
      <c r="Q716" s="135">
        <f t="shared" si="170"/>
        <v>0</v>
      </c>
      <c r="R716" s="136">
        <f t="shared" si="175"/>
        <v>452.8763359665428</v>
      </c>
      <c r="S716" s="136">
        <f t="shared" si="171"/>
        <v>452.8763359665428</v>
      </c>
      <c r="T716" s="135">
        <v>0</v>
      </c>
      <c r="U716" s="136"/>
      <c r="V716" s="136">
        <f t="shared" si="172"/>
        <v>452.8763359665428</v>
      </c>
      <c r="W716" s="16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</row>
    <row r="717" spans="2:44" s="132" customFormat="1" ht="70.150000000000006" customHeight="1">
      <c r="B717" s="135">
        <v>613</v>
      </c>
      <c r="C717" s="33">
        <v>584</v>
      </c>
      <c r="D717" s="143" t="s">
        <v>948</v>
      </c>
      <c r="E717" s="135">
        <v>0</v>
      </c>
      <c r="F717" s="99">
        <f>'नमुना नंबर आठ '!S619/1000*'नमुना नंबर आठ '!T619</f>
        <v>436.840594795539</v>
      </c>
      <c r="G717" s="136">
        <f t="shared" si="174"/>
        <v>436.840594795539</v>
      </c>
      <c r="H717" s="135">
        <v>0</v>
      </c>
      <c r="I717" s="42">
        <v>0</v>
      </c>
      <c r="J717" s="135">
        <f t="shared" si="167"/>
        <v>0</v>
      </c>
      <c r="K717" s="135">
        <v>0</v>
      </c>
      <c r="L717" s="42">
        <v>0</v>
      </c>
      <c r="M717" s="135">
        <f t="shared" si="168"/>
        <v>0</v>
      </c>
      <c r="N717" s="135">
        <v>0</v>
      </c>
      <c r="O717" s="42">
        <v>0</v>
      </c>
      <c r="P717" s="135">
        <f t="shared" si="169"/>
        <v>0</v>
      </c>
      <c r="Q717" s="135">
        <f t="shared" si="170"/>
        <v>0</v>
      </c>
      <c r="R717" s="136">
        <f t="shared" si="175"/>
        <v>436.840594795539</v>
      </c>
      <c r="S717" s="136">
        <f t="shared" si="171"/>
        <v>436.840594795539</v>
      </c>
      <c r="T717" s="135">
        <v>0</v>
      </c>
      <c r="U717" s="136"/>
      <c r="V717" s="136">
        <f t="shared" si="172"/>
        <v>436.840594795539</v>
      </c>
      <c r="W717" s="16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</row>
    <row r="718" spans="2:44" s="132" customFormat="1" ht="70.150000000000006" customHeight="1">
      <c r="B718" s="135">
        <v>614</v>
      </c>
      <c r="C718" s="42" t="s">
        <v>54</v>
      </c>
      <c r="D718" s="143" t="s">
        <v>545</v>
      </c>
      <c r="E718" s="135">
        <v>0</v>
      </c>
      <c r="F718" s="99">
        <f>'नमुना नंबर आठ '!S620/1000*'नमुना नंबर आठ '!T620</f>
        <v>294.57476765799254</v>
      </c>
      <c r="G718" s="136">
        <f t="shared" si="174"/>
        <v>294.57476765799254</v>
      </c>
      <c r="H718" s="135">
        <v>0</v>
      </c>
      <c r="I718" s="42">
        <v>30</v>
      </c>
      <c r="J718" s="135">
        <f t="shared" si="167"/>
        <v>30</v>
      </c>
      <c r="K718" s="135">
        <v>0</v>
      </c>
      <c r="L718" s="42">
        <v>30</v>
      </c>
      <c r="M718" s="135">
        <f t="shared" si="168"/>
        <v>30</v>
      </c>
      <c r="N718" s="135">
        <v>0</v>
      </c>
      <c r="O718" s="42">
        <v>750</v>
      </c>
      <c r="P718" s="135">
        <f t="shared" si="169"/>
        <v>750</v>
      </c>
      <c r="Q718" s="135">
        <f t="shared" si="170"/>
        <v>0</v>
      </c>
      <c r="R718" s="136">
        <f t="shared" si="175"/>
        <v>1104.5747676579927</v>
      </c>
      <c r="S718" s="136">
        <f t="shared" si="171"/>
        <v>1104.5747676579927</v>
      </c>
      <c r="T718" s="135">
        <v>0</v>
      </c>
      <c r="U718" s="136"/>
      <c r="V718" s="136">
        <f t="shared" si="172"/>
        <v>1104.5747676579927</v>
      </c>
      <c r="W718" s="16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</row>
    <row r="719" spans="2:44" s="132" customFormat="1" ht="70.150000000000006" customHeight="1">
      <c r="B719" s="333" t="s">
        <v>1399</v>
      </c>
      <c r="C719" s="334"/>
      <c r="D719" s="335"/>
      <c r="E719" s="135">
        <f t="shared" ref="E719:T719" si="181">SUM(E713:E718)</f>
        <v>0</v>
      </c>
      <c r="F719" s="99">
        <f t="shared" si="181"/>
        <v>16763.088231877322</v>
      </c>
      <c r="G719" s="136">
        <f t="shared" si="181"/>
        <v>16763.088231877322</v>
      </c>
      <c r="H719" s="135">
        <f t="shared" si="181"/>
        <v>0</v>
      </c>
      <c r="I719" s="42">
        <f t="shared" si="181"/>
        <v>60</v>
      </c>
      <c r="J719" s="135">
        <f t="shared" si="181"/>
        <v>60</v>
      </c>
      <c r="K719" s="135">
        <f t="shared" si="181"/>
        <v>0</v>
      </c>
      <c r="L719" s="42">
        <f t="shared" si="181"/>
        <v>60</v>
      </c>
      <c r="M719" s="135">
        <f t="shared" si="181"/>
        <v>60</v>
      </c>
      <c r="N719" s="135">
        <f t="shared" si="181"/>
        <v>0</v>
      </c>
      <c r="O719" s="42">
        <f t="shared" si="181"/>
        <v>950</v>
      </c>
      <c r="P719" s="135">
        <f t="shared" si="181"/>
        <v>950</v>
      </c>
      <c r="Q719" s="135">
        <f t="shared" si="181"/>
        <v>0</v>
      </c>
      <c r="R719" s="136">
        <f t="shared" si="181"/>
        <v>17833.088231877322</v>
      </c>
      <c r="S719" s="136">
        <f t="shared" si="181"/>
        <v>17833.088231877322</v>
      </c>
      <c r="T719" s="135">
        <f t="shared" si="181"/>
        <v>0</v>
      </c>
      <c r="U719" s="136"/>
      <c r="V719" s="136">
        <f>SUM(V713:V718)</f>
        <v>17833.088231877322</v>
      </c>
      <c r="W719" s="16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</row>
    <row r="720" spans="2:44" s="132" customFormat="1" ht="70.150000000000006" customHeight="1">
      <c r="B720" s="135">
        <v>615</v>
      </c>
      <c r="C720" s="33">
        <v>543</v>
      </c>
      <c r="D720" s="143" t="s">
        <v>929</v>
      </c>
      <c r="E720" s="135">
        <v>0</v>
      </c>
      <c r="F720" s="99">
        <f>'नमुना नंबर आठ '!S621/1000*'नमुना नंबर आठ '!T621</f>
        <v>280.71242565055763</v>
      </c>
      <c r="G720" s="136">
        <f t="shared" si="174"/>
        <v>280.71242565055763</v>
      </c>
      <c r="H720" s="135">
        <v>0</v>
      </c>
      <c r="I720" s="42">
        <v>30</v>
      </c>
      <c r="J720" s="135">
        <f t="shared" si="167"/>
        <v>30</v>
      </c>
      <c r="K720" s="135">
        <v>0</v>
      </c>
      <c r="L720" s="42">
        <v>30</v>
      </c>
      <c r="M720" s="135">
        <f t="shared" si="168"/>
        <v>30</v>
      </c>
      <c r="N720" s="135">
        <v>0</v>
      </c>
      <c r="O720" s="42">
        <v>200</v>
      </c>
      <c r="P720" s="135">
        <f t="shared" si="169"/>
        <v>200</v>
      </c>
      <c r="Q720" s="135">
        <f t="shared" si="170"/>
        <v>0</v>
      </c>
      <c r="R720" s="136">
        <f t="shared" si="175"/>
        <v>540.71242565055763</v>
      </c>
      <c r="S720" s="136">
        <f t="shared" si="171"/>
        <v>540.71242565055763</v>
      </c>
      <c r="T720" s="135">
        <v>0</v>
      </c>
      <c r="U720" s="136"/>
      <c r="V720" s="136">
        <f t="shared" si="172"/>
        <v>540.71242565055763</v>
      </c>
      <c r="W720" s="16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</row>
    <row r="721" spans="2:44" s="132" customFormat="1" ht="70.150000000000006" customHeight="1">
      <c r="B721" s="135">
        <v>616</v>
      </c>
      <c r="C721" s="33">
        <v>26</v>
      </c>
      <c r="D721" s="143" t="s">
        <v>1245</v>
      </c>
      <c r="E721" s="135">
        <v>1779</v>
      </c>
      <c r="F721" s="99">
        <f>'नमुना नंबर आठ '!S622/1000*'नमुना नंबर आठ '!T622</f>
        <v>2015.9527416356882</v>
      </c>
      <c r="G721" s="136">
        <f t="shared" si="174"/>
        <v>3794.9527416356882</v>
      </c>
      <c r="H721" s="135">
        <v>80</v>
      </c>
      <c r="I721" s="42">
        <v>40</v>
      </c>
      <c r="J721" s="135">
        <f t="shared" si="167"/>
        <v>120</v>
      </c>
      <c r="K721" s="135">
        <v>80</v>
      </c>
      <c r="L721" s="42">
        <v>40</v>
      </c>
      <c r="M721" s="135">
        <f t="shared" si="168"/>
        <v>120</v>
      </c>
      <c r="N721" s="135">
        <v>1500</v>
      </c>
      <c r="O721" s="42">
        <v>750</v>
      </c>
      <c r="P721" s="135">
        <f t="shared" si="169"/>
        <v>2250</v>
      </c>
      <c r="Q721" s="135">
        <f t="shared" si="170"/>
        <v>3439</v>
      </c>
      <c r="R721" s="136">
        <f t="shared" si="175"/>
        <v>2845.9527416356882</v>
      </c>
      <c r="S721" s="136">
        <f t="shared" si="171"/>
        <v>6284.9527416356887</v>
      </c>
      <c r="T721" s="135">
        <v>88</v>
      </c>
      <c r="U721" s="136"/>
      <c r="V721" s="136">
        <f t="shared" si="172"/>
        <v>6372.9527416356887</v>
      </c>
      <c r="W721" s="16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</row>
    <row r="722" spans="2:44" s="132" customFormat="1" ht="70.150000000000006" customHeight="1">
      <c r="B722" s="135">
        <v>617</v>
      </c>
      <c r="C722" s="42" t="s">
        <v>932</v>
      </c>
      <c r="D722" s="143" t="s">
        <v>1265</v>
      </c>
      <c r="E722" s="135">
        <v>0</v>
      </c>
      <c r="F722" s="99">
        <f>'नमुना नंबर आठ '!S623/1000*'नमुना नंबर आठ '!T623</f>
        <v>327.63044609665428</v>
      </c>
      <c r="G722" s="136">
        <f t="shared" si="174"/>
        <v>327.63044609665428</v>
      </c>
      <c r="H722" s="135">
        <v>0</v>
      </c>
      <c r="I722" s="42">
        <v>30</v>
      </c>
      <c r="J722" s="135">
        <f t="shared" si="167"/>
        <v>30</v>
      </c>
      <c r="K722" s="135">
        <v>0</v>
      </c>
      <c r="L722" s="42">
        <v>30</v>
      </c>
      <c r="M722" s="135">
        <f t="shared" si="168"/>
        <v>30</v>
      </c>
      <c r="N722" s="135">
        <v>0</v>
      </c>
      <c r="O722" s="42">
        <v>200</v>
      </c>
      <c r="P722" s="135">
        <f t="shared" si="169"/>
        <v>200</v>
      </c>
      <c r="Q722" s="135">
        <f t="shared" si="170"/>
        <v>0</v>
      </c>
      <c r="R722" s="136">
        <f t="shared" si="175"/>
        <v>587.63044609665428</v>
      </c>
      <c r="S722" s="136">
        <f t="shared" si="171"/>
        <v>587.63044609665428</v>
      </c>
      <c r="T722" s="135">
        <v>0</v>
      </c>
      <c r="U722" s="136"/>
      <c r="V722" s="136">
        <f t="shared" si="172"/>
        <v>587.63044609665428</v>
      </c>
      <c r="W722" s="16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</row>
    <row r="723" spans="2:44" s="132" customFormat="1" ht="70.150000000000006" customHeight="1">
      <c r="B723" s="135">
        <v>618</v>
      </c>
      <c r="C723" s="42" t="s">
        <v>782</v>
      </c>
      <c r="D723" s="143" t="s">
        <v>881</v>
      </c>
      <c r="E723" s="135">
        <v>0</v>
      </c>
      <c r="F723" s="99">
        <f>'नमुना नंबर आठ '!S624/1000*'नमुना नंबर आठ '!T624</f>
        <v>190.77223048327136</v>
      </c>
      <c r="G723" s="136">
        <f t="shared" si="174"/>
        <v>190.77223048327136</v>
      </c>
      <c r="H723" s="135">
        <v>0</v>
      </c>
      <c r="I723" s="42">
        <v>20</v>
      </c>
      <c r="J723" s="135">
        <f t="shared" si="167"/>
        <v>20</v>
      </c>
      <c r="K723" s="135">
        <v>0</v>
      </c>
      <c r="L723" s="42">
        <v>20</v>
      </c>
      <c r="M723" s="135">
        <f t="shared" si="168"/>
        <v>20</v>
      </c>
      <c r="N723" s="135">
        <v>0</v>
      </c>
      <c r="O723" s="42">
        <v>200</v>
      </c>
      <c r="P723" s="135">
        <f t="shared" si="169"/>
        <v>200</v>
      </c>
      <c r="Q723" s="135">
        <f t="shared" si="170"/>
        <v>0</v>
      </c>
      <c r="R723" s="136">
        <f t="shared" si="175"/>
        <v>430.77223048327136</v>
      </c>
      <c r="S723" s="136">
        <f t="shared" si="171"/>
        <v>430.77223048327136</v>
      </c>
      <c r="T723" s="135">
        <v>0</v>
      </c>
      <c r="U723" s="136"/>
      <c r="V723" s="136">
        <f t="shared" si="172"/>
        <v>430.77223048327136</v>
      </c>
      <c r="W723" s="16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</row>
    <row r="724" spans="2:44" s="132" customFormat="1" ht="70.150000000000006" customHeight="1">
      <c r="B724" s="135">
        <v>620</v>
      </c>
      <c r="C724" s="33">
        <v>487</v>
      </c>
      <c r="D724" s="143" t="s">
        <v>733</v>
      </c>
      <c r="E724" s="135">
        <v>0</v>
      </c>
      <c r="F724" s="99">
        <f>'नमुना नंबर आठ '!S626/1000*'नमुना नंबर आठ '!T626</f>
        <v>444.64131970260229</v>
      </c>
      <c r="G724" s="136">
        <f t="shared" si="174"/>
        <v>444.64131970260229</v>
      </c>
      <c r="H724" s="135">
        <v>0</v>
      </c>
      <c r="I724" s="42">
        <v>30</v>
      </c>
      <c r="J724" s="135">
        <f t="shared" si="167"/>
        <v>30</v>
      </c>
      <c r="K724" s="135">
        <v>0</v>
      </c>
      <c r="L724" s="42">
        <v>30</v>
      </c>
      <c r="M724" s="135">
        <f t="shared" si="168"/>
        <v>30</v>
      </c>
      <c r="N724" s="135">
        <v>0</v>
      </c>
      <c r="O724" s="42">
        <v>200</v>
      </c>
      <c r="P724" s="135">
        <f t="shared" si="169"/>
        <v>200</v>
      </c>
      <c r="Q724" s="135">
        <f t="shared" si="170"/>
        <v>0</v>
      </c>
      <c r="R724" s="136">
        <f t="shared" si="175"/>
        <v>704.64131970260223</v>
      </c>
      <c r="S724" s="136">
        <f t="shared" si="171"/>
        <v>704.64131970260223</v>
      </c>
      <c r="T724" s="135">
        <v>0</v>
      </c>
      <c r="U724" s="136"/>
      <c r="V724" s="136">
        <f t="shared" si="172"/>
        <v>704.64131970260223</v>
      </c>
      <c r="W724" s="16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</row>
    <row r="725" spans="2:44" s="132" customFormat="1" ht="70.150000000000006" customHeight="1">
      <c r="B725" s="135">
        <v>621</v>
      </c>
      <c r="C725" s="33">
        <v>359</v>
      </c>
      <c r="D725" s="143" t="s">
        <v>641</v>
      </c>
      <c r="E725" s="135">
        <v>0</v>
      </c>
      <c r="F725" s="99">
        <f>'नमुना नंबर आठ '!S627/1000*'नमुना नंबर आठ '!T627</f>
        <v>421.23914498141272</v>
      </c>
      <c r="G725" s="136">
        <f t="shared" si="174"/>
        <v>421.23914498141272</v>
      </c>
      <c r="H725" s="135">
        <v>0</v>
      </c>
      <c r="I725" s="42">
        <v>30</v>
      </c>
      <c r="J725" s="135">
        <f t="shared" si="167"/>
        <v>30</v>
      </c>
      <c r="K725" s="135">
        <v>0</v>
      </c>
      <c r="L725" s="42">
        <v>30</v>
      </c>
      <c r="M725" s="135">
        <f t="shared" si="168"/>
        <v>30</v>
      </c>
      <c r="N725" s="135">
        <v>0</v>
      </c>
      <c r="O725" s="42">
        <v>750</v>
      </c>
      <c r="P725" s="135">
        <f t="shared" si="169"/>
        <v>750</v>
      </c>
      <c r="Q725" s="135">
        <f t="shared" si="170"/>
        <v>0</v>
      </c>
      <c r="R725" s="136">
        <f t="shared" si="175"/>
        <v>1231.2391449814127</v>
      </c>
      <c r="S725" s="136">
        <f t="shared" si="171"/>
        <v>1231.2391449814127</v>
      </c>
      <c r="T725" s="135">
        <v>0</v>
      </c>
      <c r="U725" s="136"/>
      <c r="V725" s="136">
        <f t="shared" si="172"/>
        <v>1231.2391449814127</v>
      </c>
      <c r="W725" s="16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</row>
    <row r="726" spans="2:44" s="132" customFormat="1" ht="70.150000000000006" customHeight="1">
      <c r="B726" s="333" t="s">
        <v>1399</v>
      </c>
      <c r="C726" s="334"/>
      <c r="D726" s="335"/>
      <c r="E726" s="135">
        <f t="shared" ref="E726:T726" si="182">SUM(E720:E725)</f>
        <v>1779</v>
      </c>
      <c r="F726" s="99">
        <f t="shared" si="182"/>
        <v>3680.9483085501865</v>
      </c>
      <c r="G726" s="136">
        <f t="shared" si="182"/>
        <v>5459.948308550187</v>
      </c>
      <c r="H726" s="135">
        <f t="shared" si="182"/>
        <v>80</v>
      </c>
      <c r="I726" s="42">
        <f t="shared" si="182"/>
        <v>180</v>
      </c>
      <c r="J726" s="135">
        <f t="shared" si="182"/>
        <v>260</v>
      </c>
      <c r="K726" s="135">
        <f t="shared" si="182"/>
        <v>80</v>
      </c>
      <c r="L726" s="42">
        <f t="shared" si="182"/>
        <v>180</v>
      </c>
      <c r="M726" s="135">
        <f t="shared" si="182"/>
        <v>260</v>
      </c>
      <c r="N726" s="135">
        <f t="shared" si="182"/>
        <v>1500</v>
      </c>
      <c r="O726" s="42">
        <f t="shared" si="182"/>
        <v>2300</v>
      </c>
      <c r="P726" s="135">
        <f t="shared" si="182"/>
        <v>3800</v>
      </c>
      <c r="Q726" s="135">
        <f t="shared" si="182"/>
        <v>3439</v>
      </c>
      <c r="R726" s="136">
        <f t="shared" si="182"/>
        <v>6340.948308550187</v>
      </c>
      <c r="S726" s="136">
        <f t="shared" si="182"/>
        <v>9779.948308550187</v>
      </c>
      <c r="T726" s="135">
        <f t="shared" si="182"/>
        <v>88</v>
      </c>
      <c r="U726" s="136"/>
      <c r="V726" s="136">
        <f>SUM(V720:V725)</f>
        <v>9867.948308550187</v>
      </c>
      <c r="W726" s="16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</row>
    <row r="727" spans="2:44" s="132" customFormat="1" ht="70.150000000000006" customHeight="1">
      <c r="B727" s="135">
        <v>622</v>
      </c>
      <c r="C727" s="33">
        <v>325</v>
      </c>
      <c r="D727" s="143" t="s">
        <v>621</v>
      </c>
      <c r="E727" s="135">
        <v>0</v>
      </c>
      <c r="F727" s="99">
        <f>'नमुना नंबर आठ '!S628/1000*'नमुना नंबर आठ '!T628</f>
        <v>436.840594795539</v>
      </c>
      <c r="G727" s="136">
        <f t="shared" si="174"/>
        <v>436.840594795539</v>
      </c>
      <c r="H727" s="135">
        <v>0</v>
      </c>
      <c r="I727" s="42">
        <v>0</v>
      </c>
      <c r="J727" s="135">
        <f t="shared" si="167"/>
        <v>0</v>
      </c>
      <c r="K727" s="135">
        <v>0</v>
      </c>
      <c r="L727" s="42">
        <v>0</v>
      </c>
      <c r="M727" s="135">
        <f t="shared" si="168"/>
        <v>0</v>
      </c>
      <c r="N727" s="135">
        <v>0</v>
      </c>
      <c r="O727" s="42">
        <v>0</v>
      </c>
      <c r="P727" s="135">
        <f t="shared" si="169"/>
        <v>0</v>
      </c>
      <c r="Q727" s="135">
        <f t="shared" si="170"/>
        <v>0</v>
      </c>
      <c r="R727" s="136">
        <f t="shared" si="175"/>
        <v>436.840594795539</v>
      </c>
      <c r="S727" s="136">
        <f t="shared" si="171"/>
        <v>436.840594795539</v>
      </c>
      <c r="T727" s="135">
        <v>0</v>
      </c>
      <c r="U727" s="136"/>
      <c r="V727" s="136">
        <f t="shared" si="172"/>
        <v>436.840594795539</v>
      </c>
      <c r="W727" s="16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</row>
    <row r="728" spans="2:44" s="132" customFormat="1" ht="70.150000000000006" customHeight="1">
      <c r="B728" s="135">
        <v>623</v>
      </c>
      <c r="C728" s="33">
        <v>267</v>
      </c>
      <c r="D728" s="143" t="s">
        <v>584</v>
      </c>
      <c r="E728" s="135">
        <v>0</v>
      </c>
      <c r="F728" s="99">
        <f>'नमुना नंबर आठ '!S629/1000*'नमुना नंबर आठ '!T629</f>
        <v>243.3826171003717</v>
      </c>
      <c r="G728" s="136">
        <f t="shared" si="174"/>
        <v>243.3826171003717</v>
      </c>
      <c r="H728" s="135">
        <v>0</v>
      </c>
      <c r="I728" s="42">
        <v>20</v>
      </c>
      <c r="J728" s="135">
        <f t="shared" si="167"/>
        <v>20</v>
      </c>
      <c r="K728" s="135">
        <v>0</v>
      </c>
      <c r="L728" s="42">
        <v>20</v>
      </c>
      <c r="M728" s="135">
        <f t="shared" si="168"/>
        <v>20</v>
      </c>
      <c r="N728" s="135">
        <v>0</v>
      </c>
      <c r="O728" s="42">
        <v>200</v>
      </c>
      <c r="P728" s="135">
        <f t="shared" si="169"/>
        <v>200</v>
      </c>
      <c r="Q728" s="135">
        <f t="shared" si="170"/>
        <v>0</v>
      </c>
      <c r="R728" s="136">
        <f t="shared" si="175"/>
        <v>483.3826171003717</v>
      </c>
      <c r="S728" s="136">
        <f t="shared" si="171"/>
        <v>483.3826171003717</v>
      </c>
      <c r="T728" s="135">
        <v>0</v>
      </c>
      <c r="U728" s="136"/>
      <c r="V728" s="136">
        <f t="shared" si="172"/>
        <v>483.3826171003717</v>
      </c>
      <c r="W728" s="16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</row>
    <row r="729" spans="2:44" s="132" customFormat="1" ht="70.150000000000006" customHeight="1">
      <c r="B729" s="135">
        <v>624</v>
      </c>
      <c r="C729" s="33" t="s">
        <v>961</v>
      </c>
      <c r="D729" s="143" t="s">
        <v>1396</v>
      </c>
      <c r="E729" s="135">
        <v>0</v>
      </c>
      <c r="F729" s="99">
        <f>'नमुना नंबर आठ '!S630/1000*'नमुना नंबर आठ '!T630</f>
        <v>561.65219330855018</v>
      </c>
      <c r="G729" s="136">
        <f t="shared" si="174"/>
        <v>561.65219330855018</v>
      </c>
      <c r="H729" s="135">
        <v>0</v>
      </c>
      <c r="I729" s="42">
        <v>40</v>
      </c>
      <c r="J729" s="135">
        <f t="shared" si="167"/>
        <v>40</v>
      </c>
      <c r="K729" s="135">
        <v>0</v>
      </c>
      <c r="L729" s="42">
        <v>40</v>
      </c>
      <c r="M729" s="135">
        <f t="shared" si="168"/>
        <v>40</v>
      </c>
      <c r="N729" s="135">
        <v>0</v>
      </c>
      <c r="O729" s="42">
        <v>750</v>
      </c>
      <c r="P729" s="135">
        <f t="shared" si="169"/>
        <v>750</v>
      </c>
      <c r="Q729" s="135">
        <f t="shared" si="170"/>
        <v>0</v>
      </c>
      <c r="R729" s="136">
        <f t="shared" si="175"/>
        <v>1391.6521933085501</v>
      </c>
      <c r="S729" s="136">
        <f t="shared" si="171"/>
        <v>1391.6521933085501</v>
      </c>
      <c r="T729" s="135">
        <v>0</v>
      </c>
      <c r="U729" s="136"/>
      <c r="V729" s="136">
        <f t="shared" si="172"/>
        <v>1391.6521933085501</v>
      </c>
      <c r="W729" s="16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</row>
    <row r="730" spans="2:44" s="132" customFormat="1" ht="70.150000000000006" customHeight="1">
      <c r="B730" s="135">
        <v>625</v>
      </c>
      <c r="C730" s="33">
        <v>79</v>
      </c>
      <c r="D730" s="143" t="s">
        <v>432</v>
      </c>
      <c r="E730" s="135">
        <v>0</v>
      </c>
      <c r="F730" s="99">
        <f>'नमुना नंबर आठ '!S631/1000*'नमुना नंबर आठ '!T631</f>
        <v>111.83503717472117</v>
      </c>
      <c r="G730" s="136">
        <f t="shared" si="174"/>
        <v>111.83503717472117</v>
      </c>
      <c r="H730" s="135">
        <v>0</v>
      </c>
      <c r="I730" s="42">
        <v>20</v>
      </c>
      <c r="J730" s="135">
        <f t="shared" si="167"/>
        <v>20</v>
      </c>
      <c r="K730" s="135">
        <v>0</v>
      </c>
      <c r="L730" s="42">
        <v>20</v>
      </c>
      <c r="M730" s="135">
        <f t="shared" si="168"/>
        <v>20</v>
      </c>
      <c r="N730" s="135">
        <v>0</v>
      </c>
      <c r="O730" s="42">
        <v>200</v>
      </c>
      <c r="P730" s="135">
        <f t="shared" si="169"/>
        <v>200</v>
      </c>
      <c r="Q730" s="135">
        <f t="shared" si="170"/>
        <v>0</v>
      </c>
      <c r="R730" s="136">
        <f t="shared" si="175"/>
        <v>351.83503717472115</v>
      </c>
      <c r="S730" s="136">
        <f t="shared" si="171"/>
        <v>351.83503717472115</v>
      </c>
      <c r="T730" s="135">
        <v>0</v>
      </c>
      <c r="U730" s="136"/>
      <c r="V730" s="136">
        <f t="shared" si="172"/>
        <v>351.83503717472115</v>
      </c>
      <c r="W730" s="16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</row>
    <row r="731" spans="2:44" s="132" customFormat="1" ht="70.150000000000006" customHeight="1">
      <c r="B731" s="135">
        <v>626</v>
      </c>
      <c r="C731" s="33">
        <v>582</v>
      </c>
      <c r="D731" s="143" t="s">
        <v>941</v>
      </c>
      <c r="E731" s="135">
        <v>0</v>
      </c>
      <c r="F731" s="99">
        <f>'नमुना नंबर आठ '!S632/1000*'नमुना नंबर आठ '!T632</f>
        <v>520.04832713754638</v>
      </c>
      <c r="G731" s="136">
        <f t="shared" si="174"/>
        <v>520.04832713754638</v>
      </c>
      <c r="H731" s="135">
        <v>0</v>
      </c>
      <c r="I731" s="42">
        <v>0</v>
      </c>
      <c r="J731" s="135">
        <f t="shared" si="167"/>
        <v>0</v>
      </c>
      <c r="K731" s="135">
        <v>0</v>
      </c>
      <c r="L731" s="42">
        <v>0</v>
      </c>
      <c r="M731" s="135">
        <f t="shared" si="168"/>
        <v>0</v>
      </c>
      <c r="N731" s="135">
        <v>0</v>
      </c>
      <c r="O731" s="42">
        <v>0</v>
      </c>
      <c r="P731" s="135">
        <f t="shared" si="169"/>
        <v>0</v>
      </c>
      <c r="Q731" s="135">
        <f t="shared" si="170"/>
        <v>0</v>
      </c>
      <c r="R731" s="136">
        <f t="shared" si="175"/>
        <v>520.04832713754638</v>
      </c>
      <c r="S731" s="136">
        <f t="shared" si="171"/>
        <v>520.04832713754638</v>
      </c>
      <c r="T731" s="135">
        <v>0</v>
      </c>
      <c r="U731" s="136"/>
      <c r="V731" s="136">
        <f t="shared" si="172"/>
        <v>520.04832713754638</v>
      </c>
      <c r="W731" s="16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</row>
    <row r="732" spans="2:44" s="132" customFormat="1" ht="70.150000000000006" customHeight="1">
      <c r="B732" s="135">
        <v>627</v>
      </c>
      <c r="C732" s="33">
        <v>207</v>
      </c>
      <c r="D732" s="143" t="s">
        <v>540</v>
      </c>
      <c r="E732" s="135">
        <v>212</v>
      </c>
      <c r="F732" s="99">
        <f>'नमुना नंबर आठ '!S633/1000*'नमुना नंबर आठ '!T633</f>
        <v>212.95978996282525</v>
      </c>
      <c r="G732" s="136">
        <f t="shared" si="174"/>
        <v>424.95978996282525</v>
      </c>
      <c r="H732" s="135">
        <v>20</v>
      </c>
      <c r="I732" s="42">
        <v>20</v>
      </c>
      <c r="J732" s="135">
        <f t="shared" si="167"/>
        <v>40</v>
      </c>
      <c r="K732" s="135">
        <v>20</v>
      </c>
      <c r="L732" s="42">
        <v>20</v>
      </c>
      <c r="M732" s="135">
        <f t="shared" si="168"/>
        <v>40</v>
      </c>
      <c r="N732" s="135">
        <v>750</v>
      </c>
      <c r="O732" s="42">
        <v>1500</v>
      </c>
      <c r="P732" s="135">
        <f t="shared" si="169"/>
        <v>2250</v>
      </c>
      <c r="Q732" s="135">
        <f t="shared" si="170"/>
        <v>1002</v>
      </c>
      <c r="R732" s="136">
        <f t="shared" si="175"/>
        <v>1752.9597899628252</v>
      </c>
      <c r="S732" s="136">
        <f t="shared" si="171"/>
        <v>2754.9597899628252</v>
      </c>
      <c r="T732" s="135">
        <v>10</v>
      </c>
      <c r="U732" s="136"/>
      <c r="V732" s="136">
        <f t="shared" si="172"/>
        <v>2764.9597899628252</v>
      </c>
      <c r="W732" s="16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</row>
    <row r="733" spans="2:44" s="132" customFormat="1" ht="70.150000000000006" customHeight="1">
      <c r="B733" s="333" t="s">
        <v>1399</v>
      </c>
      <c r="C733" s="334"/>
      <c r="D733" s="335"/>
      <c r="E733" s="135">
        <f t="shared" ref="E733:T733" si="183">SUM(E727:E732)</f>
        <v>212</v>
      </c>
      <c r="F733" s="99">
        <f t="shared" si="183"/>
        <v>2086.7185594795537</v>
      </c>
      <c r="G733" s="136">
        <f t="shared" si="183"/>
        <v>2298.7185594795537</v>
      </c>
      <c r="H733" s="135">
        <f t="shared" si="183"/>
        <v>20</v>
      </c>
      <c r="I733" s="42">
        <f t="shared" si="183"/>
        <v>100</v>
      </c>
      <c r="J733" s="135">
        <f t="shared" si="183"/>
        <v>120</v>
      </c>
      <c r="K733" s="135">
        <f t="shared" si="183"/>
        <v>20</v>
      </c>
      <c r="L733" s="42">
        <f t="shared" si="183"/>
        <v>100</v>
      </c>
      <c r="M733" s="135">
        <f t="shared" si="183"/>
        <v>120</v>
      </c>
      <c r="N733" s="135">
        <f t="shared" si="183"/>
        <v>750</v>
      </c>
      <c r="O733" s="42">
        <f t="shared" si="183"/>
        <v>2650</v>
      </c>
      <c r="P733" s="135">
        <f t="shared" si="183"/>
        <v>3400</v>
      </c>
      <c r="Q733" s="135">
        <f t="shared" si="183"/>
        <v>1002</v>
      </c>
      <c r="R733" s="136">
        <f t="shared" si="183"/>
        <v>4936.7185594795537</v>
      </c>
      <c r="S733" s="136">
        <f t="shared" si="183"/>
        <v>5938.7185594795537</v>
      </c>
      <c r="T733" s="135">
        <f t="shared" si="183"/>
        <v>10</v>
      </c>
      <c r="U733" s="136"/>
      <c r="V733" s="136">
        <f>SUM(V727:V732)</f>
        <v>5948.7185594795537</v>
      </c>
      <c r="W733" s="16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</row>
    <row r="734" spans="2:44" s="132" customFormat="1" ht="70.150000000000006" customHeight="1">
      <c r="B734" s="135">
        <v>628</v>
      </c>
      <c r="C734" s="164" t="s">
        <v>1213</v>
      </c>
      <c r="D734" s="143" t="s">
        <v>1214</v>
      </c>
      <c r="E734" s="135">
        <v>742</v>
      </c>
      <c r="F734" s="99">
        <f>'नमुना नंबर आठ '!S634/1000*'नमुना नंबर आठ '!T634</f>
        <v>691.66427509293692</v>
      </c>
      <c r="G734" s="136">
        <f t="shared" si="174"/>
        <v>1433.6642750929368</v>
      </c>
      <c r="H734" s="135">
        <v>40</v>
      </c>
      <c r="I734" s="42">
        <v>40</v>
      </c>
      <c r="J734" s="135">
        <f t="shared" si="167"/>
        <v>80</v>
      </c>
      <c r="K734" s="135">
        <v>40</v>
      </c>
      <c r="L734" s="42">
        <v>40</v>
      </c>
      <c r="M734" s="135">
        <f t="shared" si="168"/>
        <v>80</v>
      </c>
      <c r="N734" s="135">
        <v>200</v>
      </c>
      <c r="O734" s="42">
        <v>200</v>
      </c>
      <c r="P734" s="135">
        <f t="shared" si="169"/>
        <v>400</v>
      </c>
      <c r="Q734" s="135">
        <f t="shared" si="170"/>
        <v>1022</v>
      </c>
      <c r="R734" s="136">
        <f t="shared" si="175"/>
        <v>971.66427509293692</v>
      </c>
      <c r="S734" s="136">
        <f t="shared" si="171"/>
        <v>1993.6642750929368</v>
      </c>
      <c r="T734" s="135">
        <v>37</v>
      </c>
      <c r="U734" s="136"/>
      <c r="V734" s="136">
        <f t="shared" si="172"/>
        <v>2030.6642750929368</v>
      </c>
      <c r="W734" s="16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</row>
    <row r="735" spans="2:44" s="132" customFormat="1" ht="70.150000000000006" customHeight="1">
      <c r="B735" s="135">
        <v>629</v>
      </c>
      <c r="C735" s="33">
        <v>181</v>
      </c>
      <c r="D735" s="143" t="s">
        <v>1263</v>
      </c>
      <c r="E735" s="135">
        <v>0</v>
      </c>
      <c r="F735" s="99">
        <f>'नमुना नंबर आठ '!S635/1000*'नमुना नंबर आठ '!T635</f>
        <v>915.28505576208181</v>
      </c>
      <c r="G735" s="136">
        <f t="shared" si="174"/>
        <v>915.28505576208181</v>
      </c>
      <c r="H735" s="135">
        <v>0</v>
      </c>
      <c r="I735" s="42">
        <v>40</v>
      </c>
      <c r="J735" s="135">
        <f t="shared" si="167"/>
        <v>40</v>
      </c>
      <c r="K735" s="135">
        <v>0</v>
      </c>
      <c r="L735" s="42">
        <v>40</v>
      </c>
      <c r="M735" s="135">
        <f t="shared" si="168"/>
        <v>40</v>
      </c>
      <c r="N735" s="135">
        <v>0</v>
      </c>
      <c r="O735" s="42">
        <v>750</v>
      </c>
      <c r="P735" s="135">
        <f t="shared" si="169"/>
        <v>750</v>
      </c>
      <c r="Q735" s="135">
        <f t="shared" si="170"/>
        <v>0</v>
      </c>
      <c r="R735" s="136">
        <f t="shared" si="175"/>
        <v>1745.2850557620818</v>
      </c>
      <c r="S735" s="136">
        <f t="shared" si="171"/>
        <v>1745.2850557620818</v>
      </c>
      <c r="T735" s="135">
        <v>0</v>
      </c>
      <c r="U735" s="136"/>
      <c r="V735" s="136">
        <f t="shared" si="172"/>
        <v>1745.2850557620818</v>
      </c>
      <c r="W735" s="16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</row>
    <row r="736" spans="2:44" s="132" customFormat="1" ht="70.150000000000006" customHeight="1">
      <c r="B736" s="135">
        <v>630</v>
      </c>
      <c r="C736" s="33" t="s">
        <v>873</v>
      </c>
      <c r="D736" s="143" t="s">
        <v>898</v>
      </c>
      <c r="E736" s="135">
        <v>0</v>
      </c>
      <c r="F736" s="99">
        <f>'नमुना नंबर आठ '!S636/1000*'नमुना नंबर आठ '!T636</f>
        <v>327.63044609665423</v>
      </c>
      <c r="G736" s="136">
        <f t="shared" si="174"/>
        <v>327.63044609665423</v>
      </c>
      <c r="H736" s="135">
        <v>0</v>
      </c>
      <c r="I736" s="42">
        <v>20</v>
      </c>
      <c r="J736" s="135">
        <f t="shared" si="167"/>
        <v>20</v>
      </c>
      <c r="K736" s="135">
        <v>0</v>
      </c>
      <c r="L736" s="42">
        <v>20</v>
      </c>
      <c r="M736" s="135">
        <f t="shared" si="168"/>
        <v>20</v>
      </c>
      <c r="N736" s="135">
        <v>0</v>
      </c>
      <c r="O736" s="42">
        <v>750</v>
      </c>
      <c r="P736" s="135">
        <f t="shared" si="169"/>
        <v>750</v>
      </c>
      <c r="Q736" s="135">
        <f t="shared" si="170"/>
        <v>0</v>
      </c>
      <c r="R736" s="136">
        <f t="shared" si="175"/>
        <v>1117.6304460966542</v>
      </c>
      <c r="S736" s="136">
        <f t="shared" si="171"/>
        <v>1117.6304460966542</v>
      </c>
      <c r="T736" s="135">
        <v>0</v>
      </c>
      <c r="U736" s="136"/>
      <c r="V736" s="136">
        <f t="shared" si="172"/>
        <v>1117.6304460966542</v>
      </c>
      <c r="W736" s="16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</row>
    <row r="737" spans="2:44" s="132" customFormat="1" ht="70.150000000000006" customHeight="1">
      <c r="B737" s="135">
        <v>631</v>
      </c>
      <c r="C737" s="33">
        <v>177</v>
      </c>
      <c r="D737" s="143" t="s">
        <v>523</v>
      </c>
      <c r="E737" s="135">
        <v>1200</v>
      </c>
      <c r="F737" s="99">
        <f>'नमुना नंबर आठ '!S637/1000*'नमुना नंबर आठ '!T637</f>
        <v>201.99412639405205</v>
      </c>
      <c r="G737" s="136">
        <f t="shared" si="174"/>
        <v>1401.994126394052</v>
      </c>
      <c r="H737" s="135">
        <v>100</v>
      </c>
      <c r="I737" s="42">
        <v>20</v>
      </c>
      <c r="J737" s="135">
        <f t="shared" si="167"/>
        <v>120</v>
      </c>
      <c r="K737" s="135">
        <v>100</v>
      </c>
      <c r="L737" s="42">
        <v>20</v>
      </c>
      <c r="M737" s="135">
        <f t="shared" si="168"/>
        <v>120</v>
      </c>
      <c r="N737" s="135">
        <v>0</v>
      </c>
      <c r="O737" s="42">
        <v>200</v>
      </c>
      <c r="P737" s="135">
        <f t="shared" si="169"/>
        <v>200</v>
      </c>
      <c r="Q737" s="135">
        <f t="shared" si="170"/>
        <v>1400</v>
      </c>
      <c r="R737" s="136">
        <f t="shared" si="175"/>
        <v>441.99412639405205</v>
      </c>
      <c r="S737" s="136">
        <f t="shared" si="171"/>
        <v>1841.994126394052</v>
      </c>
      <c r="T737" s="135">
        <v>60</v>
      </c>
      <c r="U737" s="136"/>
      <c r="V737" s="136">
        <f t="shared" si="172"/>
        <v>1901.994126394052</v>
      </c>
      <c r="W737" s="16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</row>
    <row r="738" spans="2:44" s="132" customFormat="1" ht="70.150000000000006" customHeight="1">
      <c r="B738" s="135">
        <v>632</v>
      </c>
      <c r="C738" s="33">
        <v>223</v>
      </c>
      <c r="D738" s="143" t="s">
        <v>554</v>
      </c>
      <c r="E738" s="135">
        <v>336</v>
      </c>
      <c r="F738" s="99">
        <f>'नमुना नंबर आठ '!S638/1000*'नमुना नंबर आठ '!T638</f>
        <v>652.34497799999997</v>
      </c>
      <c r="G738" s="136">
        <f t="shared" si="174"/>
        <v>988.34497799999997</v>
      </c>
      <c r="H738" s="135">
        <v>60</v>
      </c>
      <c r="I738" s="42">
        <v>30</v>
      </c>
      <c r="J738" s="135">
        <f t="shared" si="167"/>
        <v>90</v>
      </c>
      <c r="K738" s="135">
        <v>60</v>
      </c>
      <c r="L738" s="42">
        <v>30</v>
      </c>
      <c r="M738" s="135">
        <f t="shared" si="168"/>
        <v>90</v>
      </c>
      <c r="N738" s="135">
        <v>400</v>
      </c>
      <c r="O738" s="42">
        <v>200</v>
      </c>
      <c r="P738" s="135">
        <f t="shared" si="169"/>
        <v>600</v>
      </c>
      <c r="Q738" s="135">
        <f t="shared" si="170"/>
        <v>856</v>
      </c>
      <c r="R738" s="136">
        <f t="shared" si="175"/>
        <v>912.34497799999997</v>
      </c>
      <c r="S738" s="136">
        <f t="shared" si="171"/>
        <v>1768.3449780000001</v>
      </c>
      <c r="T738" s="135">
        <v>0</v>
      </c>
      <c r="U738" s="136"/>
      <c r="V738" s="136">
        <f t="shared" si="172"/>
        <v>1768.3449780000001</v>
      </c>
      <c r="W738" s="16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</row>
    <row r="739" spans="2:44" s="132" customFormat="1" ht="70.150000000000006" customHeight="1">
      <c r="B739" s="135">
        <v>633</v>
      </c>
      <c r="C739" s="33">
        <v>621</v>
      </c>
      <c r="D739" s="143" t="s">
        <v>1247</v>
      </c>
      <c r="E739" s="135">
        <v>0</v>
      </c>
      <c r="F739" s="99">
        <f>'नमुना नंबर आठ '!S639/1000*'नमुना नंबर आठ '!T639</f>
        <v>514.84784386617093</v>
      </c>
      <c r="G739" s="136">
        <f t="shared" si="174"/>
        <v>514.84784386617093</v>
      </c>
      <c r="H739" s="135">
        <v>0</v>
      </c>
      <c r="I739" s="42">
        <v>0</v>
      </c>
      <c r="J739" s="135">
        <f t="shared" si="167"/>
        <v>0</v>
      </c>
      <c r="K739" s="135">
        <v>0</v>
      </c>
      <c r="L739" s="42">
        <v>0</v>
      </c>
      <c r="M739" s="135">
        <f t="shared" si="168"/>
        <v>0</v>
      </c>
      <c r="N739" s="135">
        <v>0</v>
      </c>
      <c r="O739" s="42">
        <v>0</v>
      </c>
      <c r="P739" s="135">
        <f t="shared" si="169"/>
        <v>0</v>
      </c>
      <c r="Q739" s="135">
        <f t="shared" si="170"/>
        <v>0</v>
      </c>
      <c r="R739" s="136">
        <f t="shared" si="175"/>
        <v>514.84784386617093</v>
      </c>
      <c r="S739" s="136">
        <f t="shared" si="171"/>
        <v>514.84784386617093</v>
      </c>
      <c r="T739" s="135">
        <v>0</v>
      </c>
      <c r="U739" s="136"/>
      <c r="V739" s="136">
        <f t="shared" si="172"/>
        <v>514.84784386617093</v>
      </c>
      <c r="W739" s="16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</row>
    <row r="740" spans="2:44" s="132" customFormat="1" ht="70.150000000000006" customHeight="1">
      <c r="B740" s="333" t="s">
        <v>1399</v>
      </c>
      <c r="C740" s="334"/>
      <c r="D740" s="335"/>
      <c r="E740" s="135">
        <f t="shared" ref="E740:T740" si="184">SUM(E734:E739)</f>
        <v>2278</v>
      </c>
      <c r="F740" s="99">
        <f t="shared" si="184"/>
        <v>3303.7667252118958</v>
      </c>
      <c r="G740" s="136">
        <f t="shared" si="184"/>
        <v>5581.7667252118954</v>
      </c>
      <c r="H740" s="135">
        <f t="shared" si="184"/>
        <v>200</v>
      </c>
      <c r="I740" s="42">
        <f t="shared" si="184"/>
        <v>150</v>
      </c>
      <c r="J740" s="135">
        <f t="shared" si="184"/>
        <v>350</v>
      </c>
      <c r="K740" s="135">
        <f t="shared" si="184"/>
        <v>200</v>
      </c>
      <c r="L740" s="42">
        <f t="shared" si="184"/>
        <v>150</v>
      </c>
      <c r="M740" s="135">
        <f t="shared" si="184"/>
        <v>350</v>
      </c>
      <c r="N740" s="135">
        <f t="shared" si="184"/>
        <v>600</v>
      </c>
      <c r="O740" s="42">
        <f t="shared" si="184"/>
        <v>2100</v>
      </c>
      <c r="P740" s="135">
        <f t="shared" si="184"/>
        <v>2700</v>
      </c>
      <c r="Q740" s="135">
        <f t="shared" si="184"/>
        <v>3278</v>
      </c>
      <c r="R740" s="136">
        <f t="shared" si="184"/>
        <v>5703.7667252118954</v>
      </c>
      <c r="S740" s="136">
        <f t="shared" si="184"/>
        <v>8981.7667252118972</v>
      </c>
      <c r="T740" s="135">
        <f t="shared" si="184"/>
        <v>97</v>
      </c>
      <c r="U740" s="136"/>
      <c r="V740" s="136">
        <f>SUM(V734:V739)</f>
        <v>9078.7667252118972</v>
      </c>
      <c r="W740" s="16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</row>
    <row r="741" spans="2:44" s="132" customFormat="1" ht="70.150000000000006" customHeight="1">
      <c r="B741" s="135">
        <v>634</v>
      </c>
      <c r="C741" s="33">
        <v>390</v>
      </c>
      <c r="D741" s="143" t="s">
        <v>665</v>
      </c>
      <c r="E741" s="135">
        <v>0</v>
      </c>
      <c r="F741" s="99">
        <v>988</v>
      </c>
      <c r="G741" s="136">
        <f t="shared" si="174"/>
        <v>988</v>
      </c>
      <c r="H741" s="135">
        <v>0</v>
      </c>
      <c r="I741" s="42">
        <v>30</v>
      </c>
      <c r="J741" s="135">
        <f t="shared" si="167"/>
        <v>30</v>
      </c>
      <c r="K741" s="135">
        <v>0</v>
      </c>
      <c r="L741" s="42">
        <v>30</v>
      </c>
      <c r="M741" s="135">
        <f t="shared" si="168"/>
        <v>30</v>
      </c>
      <c r="N741" s="135">
        <v>0</v>
      </c>
      <c r="O741" s="42">
        <v>200</v>
      </c>
      <c r="P741" s="135">
        <f t="shared" si="169"/>
        <v>200</v>
      </c>
      <c r="Q741" s="135">
        <f t="shared" si="170"/>
        <v>0</v>
      </c>
      <c r="R741" s="136">
        <f t="shared" si="175"/>
        <v>1248</v>
      </c>
      <c r="S741" s="136">
        <f t="shared" si="171"/>
        <v>1248</v>
      </c>
      <c r="T741" s="135">
        <v>0</v>
      </c>
      <c r="U741" s="136"/>
      <c r="V741" s="136">
        <f t="shared" si="172"/>
        <v>1248</v>
      </c>
      <c r="W741" s="16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</row>
    <row r="742" spans="2:44" s="132" customFormat="1" ht="70.150000000000006" customHeight="1">
      <c r="B742" s="135">
        <v>635</v>
      </c>
      <c r="C742" s="33">
        <v>150</v>
      </c>
      <c r="D742" s="143" t="s">
        <v>503</v>
      </c>
      <c r="E742" s="135">
        <v>0</v>
      </c>
      <c r="F742" s="99">
        <f>'नमुना नंबर आठ '!S641/1000*'नमुना नंबर आठ '!T641</f>
        <v>414.99856505576207</v>
      </c>
      <c r="G742" s="136">
        <f t="shared" si="174"/>
        <v>414.99856505576207</v>
      </c>
      <c r="H742" s="135">
        <v>0</v>
      </c>
      <c r="I742" s="42">
        <v>30</v>
      </c>
      <c r="J742" s="135">
        <f t="shared" si="167"/>
        <v>30</v>
      </c>
      <c r="K742" s="135">
        <v>0</v>
      </c>
      <c r="L742" s="42">
        <v>30</v>
      </c>
      <c r="M742" s="135">
        <f t="shared" si="168"/>
        <v>30</v>
      </c>
      <c r="N742" s="135">
        <v>0</v>
      </c>
      <c r="O742" s="42">
        <v>750</v>
      </c>
      <c r="P742" s="135">
        <f t="shared" si="169"/>
        <v>750</v>
      </c>
      <c r="Q742" s="135">
        <f t="shared" si="170"/>
        <v>0</v>
      </c>
      <c r="R742" s="136">
        <f t="shared" si="175"/>
        <v>1224.9985650557621</v>
      </c>
      <c r="S742" s="136">
        <f t="shared" si="171"/>
        <v>1224.9985650557621</v>
      </c>
      <c r="T742" s="135">
        <v>0</v>
      </c>
      <c r="U742" s="136"/>
      <c r="V742" s="136">
        <f t="shared" si="172"/>
        <v>1224.9985650557621</v>
      </c>
      <c r="W742" s="16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</row>
    <row r="743" spans="2:44" s="132" customFormat="1" ht="70.150000000000006" customHeight="1">
      <c r="B743" s="135">
        <v>636</v>
      </c>
      <c r="C743" s="42" t="s">
        <v>1312</v>
      </c>
      <c r="D743" s="143" t="s">
        <v>1316</v>
      </c>
      <c r="E743" s="135">
        <v>0</v>
      </c>
      <c r="F743" s="99">
        <f>'नमुना नंबर आठ '!S642/1000*'नमुना नंबर आठ '!T642</f>
        <v>245.72283457249065</v>
      </c>
      <c r="G743" s="136">
        <f t="shared" si="174"/>
        <v>245.72283457249065</v>
      </c>
      <c r="H743" s="135">
        <v>0</v>
      </c>
      <c r="I743" s="42">
        <v>20</v>
      </c>
      <c r="J743" s="135">
        <f t="shared" si="167"/>
        <v>20</v>
      </c>
      <c r="K743" s="135">
        <v>0</v>
      </c>
      <c r="L743" s="42">
        <v>20</v>
      </c>
      <c r="M743" s="135">
        <f t="shared" si="168"/>
        <v>20</v>
      </c>
      <c r="N743" s="135">
        <v>0</v>
      </c>
      <c r="O743" s="42">
        <v>200</v>
      </c>
      <c r="P743" s="135">
        <f t="shared" si="169"/>
        <v>200</v>
      </c>
      <c r="Q743" s="135">
        <f t="shared" si="170"/>
        <v>0</v>
      </c>
      <c r="R743" s="136">
        <f t="shared" si="175"/>
        <v>485.72283457249068</v>
      </c>
      <c r="S743" s="136">
        <f t="shared" si="171"/>
        <v>485.72283457249068</v>
      </c>
      <c r="T743" s="135">
        <v>0</v>
      </c>
      <c r="U743" s="136"/>
      <c r="V743" s="136">
        <f t="shared" si="172"/>
        <v>485.72283457249068</v>
      </c>
      <c r="W743" s="16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</row>
    <row r="744" spans="2:44" s="132" customFormat="1" ht="70.150000000000006" customHeight="1">
      <c r="B744" s="135">
        <v>637</v>
      </c>
      <c r="C744" s="33">
        <v>406</v>
      </c>
      <c r="D744" s="143" t="s">
        <v>678</v>
      </c>
      <c r="E744" s="135">
        <v>0</v>
      </c>
      <c r="F744" s="99">
        <f>'नमुना नंबर आठ '!S643/1000*'नमुना नंबर आठ '!T643</f>
        <v>421.23914498141266</v>
      </c>
      <c r="G744" s="136">
        <f t="shared" si="174"/>
        <v>421.23914498141266</v>
      </c>
      <c r="H744" s="135">
        <v>0</v>
      </c>
      <c r="I744" s="42">
        <v>30</v>
      </c>
      <c r="J744" s="135">
        <f t="shared" si="167"/>
        <v>30</v>
      </c>
      <c r="K744" s="135">
        <v>0</v>
      </c>
      <c r="L744" s="42">
        <v>30</v>
      </c>
      <c r="M744" s="135">
        <f t="shared" si="168"/>
        <v>30</v>
      </c>
      <c r="N744" s="135">
        <v>0</v>
      </c>
      <c r="O744" s="42">
        <v>200</v>
      </c>
      <c r="P744" s="135">
        <f t="shared" si="169"/>
        <v>200</v>
      </c>
      <c r="Q744" s="135">
        <f t="shared" si="170"/>
        <v>0</v>
      </c>
      <c r="R744" s="136">
        <f t="shared" si="175"/>
        <v>681.23914498141266</v>
      </c>
      <c r="S744" s="136">
        <f t="shared" si="171"/>
        <v>681.23914498141266</v>
      </c>
      <c r="T744" s="135">
        <v>0</v>
      </c>
      <c r="U744" s="136"/>
      <c r="V744" s="136">
        <f t="shared" si="172"/>
        <v>681.23914498141266</v>
      </c>
      <c r="W744" s="16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</row>
    <row r="745" spans="2:44" s="132" customFormat="1" ht="70.150000000000006" customHeight="1">
      <c r="B745" s="135">
        <v>638</v>
      </c>
      <c r="C745" s="33">
        <v>505</v>
      </c>
      <c r="D745" s="143" t="s">
        <v>746</v>
      </c>
      <c r="E745" s="135">
        <v>281</v>
      </c>
      <c r="F745" s="99">
        <f>'नमुना नंबर आठ '!S644/1000*'नमुना नंबर आठ '!T644</f>
        <v>561.65219330855018</v>
      </c>
      <c r="G745" s="136">
        <f t="shared" si="174"/>
        <v>842.65219330855018</v>
      </c>
      <c r="H745" s="135">
        <v>0</v>
      </c>
      <c r="I745" s="42">
        <v>0</v>
      </c>
      <c r="J745" s="135">
        <f t="shared" si="167"/>
        <v>0</v>
      </c>
      <c r="K745" s="135">
        <v>0</v>
      </c>
      <c r="L745" s="42">
        <v>0</v>
      </c>
      <c r="M745" s="135">
        <f t="shared" si="168"/>
        <v>0</v>
      </c>
      <c r="N745" s="135">
        <v>0</v>
      </c>
      <c r="O745" s="42">
        <v>0</v>
      </c>
      <c r="P745" s="135">
        <f t="shared" si="169"/>
        <v>0</v>
      </c>
      <c r="Q745" s="135">
        <f t="shared" si="170"/>
        <v>281</v>
      </c>
      <c r="R745" s="136">
        <f t="shared" si="175"/>
        <v>561.65219330855018</v>
      </c>
      <c r="S745" s="136">
        <f t="shared" si="171"/>
        <v>842.65219330855018</v>
      </c>
      <c r="T745" s="135">
        <v>14</v>
      </c>
      <c r="U745" s="136"/>
      <c r="V745" s="136">
        <f t="shared" si="172"/>
        <v>856.65219330855018</v>
      </c>
      <c r="W745" s="16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</row>
    <row r="746" spans="2:44" s="132" customFormat="1" ht="70.150000000000006" customHeight="1">
      <c r="B746" s="135">
        <v>639</v>
      </c>
      <c r="C746" s="33">
        <v>547</v>
      </c>
      <c r="D746" s="143" t="s">
        <v>769</v>
      </c>
      <c r="E746" s="135">
        <v>958</v>
      </c>
      <c r="F746" s="99">
        <f>'नमुना नंबर आठ '!S645/1000*'नमुना नंबर आठ '!T645</f>
        <v>280.71242565055763</v>
      </c>
      <c r="G746" s="136">
        <f t="shared" si="174"/>
        <v>1238.7124256505576</v>
      </c>
      <c r="H746" s="135">
        <v>100</v>
      </c>
      <c r="I746" s="42">
        <v>30</v>
      </c>
      <c r="J746" s="135">
        <f t="shared" si="167"/>
        <v>130</v>
      </c>
      <c r="K746" s="135">
        <v>100</v>
      </c>
      <c r="L746" s="42">
        <v>30</v>
      </c>
      <c r="M746" s="135">
        <f t="shared" si="168"/>
        <v>130</v>
      </c>
      <c r="N746" s="135">
        <v>600</v>
      </c>
      <c r="O746" s="42">
        <v>200</v>
      </c>
      <c r="P746" s="135">
        <f t="shared" si="169"/>
        <v>800</v>
      </c>
      <c r="Q746" s="135">
        <f t="shared" si="170"/>
        <v>1758</v>
      </c>
      <c r="R746" s="136">
        <f t="shared" si="175"/>
        <v>540.71242565055763</v>
      </c>
      <c r="S746" s="136">
        <f t="shared" si="171"/>
        <v>2298.7124256505576</v>
      </c>
      <c r="T746" s="135">
        <v>48</v>
      </c>
      <c r="U746" s="136"/>
      <c r="V746" s="136">
        <f t="shared" si="172"/>
        <v>2346.7124256505576</v>
      </c>
      <c r="W746" s="16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</row>
    <row r="747" spans="2:44" s="132" customFormat="1" ht="70.150000000000006" customHeight="1">
      <c r="B747" s="333" t="s">
        <v>1399</v>
      </c>
      <c r="C747" s="334"/>
      <c r="D747" s="335"/>
      <c r="E747" s="135">
        <f t="shared" ref="E747:T747" si="185">SUM(E741:E746)</f>
        <v>1239</v>
      </c>
      <c r="F747" s="99">
        <f t="shared" si="185"/>
        <v>2912.3251635687734</v>
      </c>
      <c r="G747" s="136">
        <f t="shared" si="185"/>
        <v>4151.3251635687739</v>
      </c>
      <c r="H747" s="135">
        <f t="shared" si="185"/>
        <v>100</v>
      </c>
      <c r="I747" s="42">
        <f t="shared" si="185"/>
        <v>140</v>
      </c>
      <c r="J747" s="135">
        <f t="shared" si="185"/>
        <v>240</v>
      </c>
      <c r="K747" s="135">
        <f t="shared" si="185"/>
        <v>100</v>
      </c>
      <c r="L747" s="42">
        <f t="shared" si="185"/>
        <v>140</v>
      </c>
      <c r="M747" s="135">
        <f t="shared" si="185"/>
        <v>240</v>
      </c>
      <c r="N747" s="135">
        <f t="shared" si="185"/>
        <v>600</v>
      </c>
      <c r="O747" s="42">
        <f t="shared" si="185"/>
        <v>1550</v>
      </c>
      <c r="P747" s="135">
        <f t="shared" si="185"/>
        <v>2150</v>
      </c>
      <c r="Q747" s="135">
        <f t="shared" si="185"/>
        <v>2039</v>
      </c>
      <c r="R747" s="136">
        <f t="shared" si="185"/>
        <v>4742.325163568773</v>
      </c>
      <c r="S747" s="136">
        <f t="shared" si="185"/>
        <v>6781.325163568773</v>
      </c>
      <c r="T747" s="135">
        <f t="shared" si="185"/>
        <v>62</v>
      </c>
      <c r="U747" s="136"/>
      <c r="V747" s="136">
        <f>SUM(V741:V746)</f>
        <v>6843.325163568773</v>
      </c>
      <c r="W747" s="16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</row>
    <row r="748" spans="2:44" s="132" customFormat="1" ht="70.150000000000006" customHeight="1">
      <c r="B748" s="135">
        <v>640</v>
      </c>
      <c r="C748" s="33">
        <v>219</v>
      </c>
      <c r="D748" s="143" t="s">
        <v>1325</v>
      </c>
      <c r="E748" s="135">
        <v>0</v>
      </c>
      <c r="F748" s="99">
        <f>'नमुना नंबर आठ '!S646/1000*'नमुना नंबर आठ '!T646</f>
        <v>238.30026022304833</v>
      </c>
      <c r="G748" s="136">
        <f t="shared" si="174"/>
        <v>238.30026022304833</v>
      </c>
      <c r="H748" s="135">
        <v>0</v>
      </c>
      <c r="I748" s="42">
        <v>30</v>
      </c>
      <c r="J748" s="135">
        <f t="shared" si="167"/>
        <v>30</v>
      </c>
      <c r="K748" s="135">
        <v>0</v>
      </c>
      <c r="L748" s="42">
        <v>30</v>
      </c>
      <c r="M748" s="135">
        <f t="shared" si="168"/>
        <v>30</v>
      </c>
      <c r="N748" s="135">
        <v>0</v>
      </c>
      <c r="O748" s="42">
        <v>750</v>
      </c>
      <c r="P748" s="135">
        <f t="shared" si="169"/>
        <v>750</v>
      </c>
      <c r="Q748" s="135">
        <f t="shared" si="170"/>
        <v>0</v>
      </c>
      <c r="R748" s="136">
        <f t="shared" si="175"/>
        <v>1048.3002602230483</v>
      </c>
      <c r="S748" s="136">
        <f t="shared" si="171"/>
        <v>1048.3002602230483</v>
      </c>
      <c r="T748" s="135">
        <v>0</v>
      </c>
      <c r="U748" s="136"/>
      <c r="V748" s="136">
        <f t="shared" si="172"/>
        <v>1048.3002602230483</v>
      </c>
      <c r="W748" s="16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</row>
    <row r="749" spans="2:44" s="132" customFormat="1" ht="70.150000000000006" customHeight="1">
      <c r="B749" s="135">
        <v>641</v>
      </c>
      <c r="C749" s="33">
        <v>577</v>
      </c>
      <c r="D749" s="143" t="s">
        <v>930</v>
      </c>
      <c r="E749" s="135">
        <v>0</v>
      </c>
      <c r="F749" s="99">
        <f>'नमुना नंबर आठ '!S647/1000*'नमुना नंबर आठ '!T647</f>
        <v>468.04349442379197</v>
      </c>
      <c r="G749" s="136">
        <f t="shared" si="174"/>
        <v>468.04349442379197</v>
      </c>
      <c r="H749" s="135">
        <v>0</v>
      </c>
      <c r="I749" s="42">
        <v>0</v>
      </c>
      <c r="J749" s="135">
        <f t="shared" si="167"/>
        <v>0</v>
      </c>
      <c r="K749" s="135">
        <v>0</v>
      </c>
      <c r="L749" s="42">
        <v>0</v>
      </c>
      <c r="M749" s="135">
        <f t="shared" si="168"/>
        <v>0</v>
      </c>
      <c r="N749" s="135">
        <v>0</v>
      </c>
      <c r="O749" s="42">
        <v>0</v>
      </c>
      <c r="P749" s="135">
        <f t="shared" si="169"/>
        <v>0</v>
      </c>
      <c r="Q749" s="135">
        <f t="shared" si="170"/>
        <v>0</v>
      </c>
      <c r="R749" s="136">
        <f t="shared" si="175"/>
        <v>468.04349442379197</v>
      </c>
      <c r="S749" s="136">
        <f t="shared" si="171"/>
        <v>468.04349442379197</v>
      </c>
      <c r="T749" s="135">
        <v>0</v>
      </c>
      <c r="U749" s="136"/>
      <c r="V749" s="136">
        <f t="shared" si="172"/>
        <v>468.04349442379197</v>
      </c>
      <c r="W749" s="16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</row>
    <row r="750" spans="2:44" s="132" customFormat="1" ht="70.150000000000006" customHeight="1">
      <c r="B750" s="135">
        <v>642</v>
      </c>
      <c r="C750" s="33" t="s">
        <v>1344</v>
      </c>
      <c r="D750" s="143" t="s">
        <v>1342</v>
      </c>
      <c r="E750" s="135">
        <v>0</v>
      </c>
      <c r="F750" s="99">
        <f>'नमुना नंबर आठ '!S648/1000*'नमुना नंबर आठ '!T648</f>
        <v>514.84784386617093</v>
      </c>
      <c r="G750" s="136">
        <f t="shared" si="174"/>
        <v>514.84784386617093</v>
      </c>
      <c r="H750" s="135">
        <v>0</v>
      </c>
      <c r="I750" s="42">
        <v>30</v>
      </c>
      <c r="J750" s="135">
        <f t="shared" ref="J750:J757" si="186">I750+H750</f>
        <v>30</v>
      </c>
      <c r="K750" s="135">
        <v>0</v>
      </c>
      <c r="L750" s="42">
        <v>30</v>
      </c>
      <c r="M750" s="135">
        <f t="shared" ref="M750:M757" si="187">L750+K750</f>
        <v>30</v>
      </c>
      <c r="N750" s="135">
        <v>0</v>
      </c>
      <c r="O750" s="42">
        <v>200</v>
      </c>
      <c r="P750" s="135">
        <f t="shared" ref="P750:P757" si="188">O750+N750</f>
        <v>200</v>
      </c>
      <c r="Q750" s="135">
        <f t="shared" ref="Q750:Q757" si="189">N750+K750+H750+E750</f>
        <v>0</v>
      </c>
      <c r="R750" s="136">
        <f t="shared" si="175"/>
        <v>774.84784386617093</v>
      </c>
      <c r="S750" s="136">
        <f t="shared" ref="S750:S757" si="190">G750+J750+M750+P750</f>
        <v>774.84784386617093</v>
      </c>
      <c r="T750" s="135">
        <v>0</v>
      </c>
      <c r="U750" s="136"/>
      <c r="V750" s="136">
        <f t="shared" ref="V750:V757" si="191">G750+J750+M750+P750+T750</f>
        <v>774.84784386617093</v>
      </c>
      <c r="W750" s="16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</row>
    <row r="751" spans="2:44" s="132" customFormat="1" ht="70.150000000000006" customHeight="1">
      <c r="B751" s="135">
        <v>643</v>
      </c>
      <c r="C751" s="33">
        <v>452</v>
      </c>
      <c r="D751" s="143" t="s">
        <v>710</v>
      </c>
      <c r="E751" s="135">
        <v>0</v>
      </c>
      <c r="F751" s="99">
        <f>'नमुना नंबर आठ '!S649/1000*'नमुना नंबर आठ '!T649</f>
        <v>245.72283457249065</v>
      </c>
      <c r="G751" s="136">
        <f t="shared" ref="G751:G757" si="192">F751+E751</f>
        <v>245.72283457249065</v>
      </c>
      <c r="H751" s="135">
        <v>0</v>
      </c>
      <c r="I751" s="42">
        <v>20</v>
      </c>
      <c r="J751" s="135">
        <f t="shared" si="186"/>
        <v>20</v>
      </c>
      <c r="K751" s="135">
        <v>0</v>
      </c>
      <c r="L751" s="42">
        <v>20</v>
      </c>
      <c r="M751" s="135">
        <f t="shared" si="187"/>
        <v>20</v>
      </c>
      <c r="N751" s="135">
        <v>0</v>
      </c>
      <c r="O751" s="42">
        <v>200</v>
      </c>
      <c r="P751" s="135">
        <f t="shared" si="188"/>
        <v>200</v>
      </c>
      <c r="Q751" s="135">
        <f t="shared" si="189"/>
        <v>0</v>
      </c>
      <c r="R751" s="136">
        <f t="shared" ref="R751:R757" si="193">F751+I751+L751+O751</f>
        <v>485.72283457249068</v>
      </c>
      <c r="S751" s="136">
        <f t="shared" si="190"/>
        <v>485.72283457249068</v>
      </c>
      <c r="T751" s="135">
        <v>0</v>
      </c>
      <c r="U751" s="136"/>
      <c r="V751" s="136">
        <f t="shared" si="191"/>
        <v>485.72283457249068</v>
      </c>
      <c r="W751" s="16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</row>
    <row r="752" spans="2:44" s="132" customFormat="1" ht="70.150000000000006" customHeight="1">
      <c r="B752" s="135">
        <v>644</v>
      </c>
      <c r="C752" s="42" t="s">
        <v>43</v>
      </c>
      <c r="D752" s="143" t="s">
        <v>507</v>
      </c>
      <c r="E752" s="135">
        <v>0</v>
      </c>
      <c r="F752" s="99">
        <f>'नमुना नंबर आठ '!S650/1000*'नमुना नंबर आठ '!T650</f>
        <v>328.54053066914497</v>
      </c>
      <c r="G752" s="136">
        <f t="shared" si="192"/>
        <v>328.54053066914497</v>
      </c>
      <c r="H752" s="135">
        <v>0</v>
      </c>
      <c r="I752" s="42">
        <v>20</v>
      </c>
      <c r="J752" s="135">
        <f t="shared" si="186"/>
        <v>20</v>
      </c>
      <c r="K752" s="135">
        <v>0</v>
      </c>
      <c r="L752" s="42">
        <v>20</v>
      </c>
      <c r="M752" s="135">
        <f t="shared" si="187"/>
        <v>20</v>
      </c>
      <c r="N752" s="135">
        <v>0</v>
      </c>
      <c r="O752" s="42">
        <v>200</v>
      </c>
      <c r="P752" s="135">
        <f t="shared" si="188"/>
        <v>200</v>
      </c>
      <c r="Q752" s="135">
        <f t="shared" si="189"/>
        <v>0</v>
      </c>
      <c r="R752" s="136">
        <f t="shared" si="193"/>
        <v>568.54053066914503</v>
      </c>
      <c r="S752" s="136">
        <f t="shared" si="190"/>
        <v>568.54053066914503</v>
      </c>
      <c r="T752" s="135">
        <v>0</v>
      </c>
      <c r="U752" s="136"/>
      <c r="V752" s="136">
        <f t="shared" si="191"/>
        <v>568.54053066914503</v>
      </c>
      <c r="W752" s="16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</row>
    <row r="753" spans="2:44" s="132" customFormat="1" ht="70.150000000000006" customHeight="1">
      <c r="B753" s="135">
        <v>645</v>
      </c>
      <c r="C753" s="33" t="s">
        <v>954</v>
      </c>
      <c r="D753" s="143" t="s">
        <v>956</v>
      </c>
      <c r="E753" s="135">
        <v>0</v>
      </c>
      <c r="F753" s="99">
        <f>'नमुना नंबर आठ '!S651/1000*'नमुना नंबर आठ '!T651</f>
        <v>147.28738382899627</v>
      </c>
      <c r="G753" s="136">
        <f t="shared" si="192"/>
        <v>147.28738382899627</v>
      </c>
      <c r="H753" s="135">
        <v>0</v>
      </c>
      <c r="I753" s="42">
        <v>30</v>
      </c>
      <c r="J753" s="135">
        <f t="shared" si="186"/>
        <v>30</v>
      </c>
      <c r="K753" s="135">
        <v>0</v>
      </c>
      <c r="L753" s="42">
        <v>30</v>
      </c>
      <c r="M753" s="135">
        <f t="shared" si="187"/>
        <v>30</v>
      </c>
      <c r="N753" s="135">
        <v>0</v>
      </c>
      <c r="O753" s="42">
        <v>200</v>
      </c>
      <c r="P753" s="135">
        <f t="shared" si="188"/>
        <v>200</v>
      </c>
      <c r="Q753" s="135">
        <f t="shared" si="189"/>
        <v>0</v>
      </c>
      <c r="R753" s="136">
        <f t="shared" si="193"/>
        <v>407.28738382899627</v>
      </c>
      <c r="S753" s="136">
        <f t="shared" si="190"/>
        <v>407.28738382899627</v>
      </c>
      <c r="T753" s="135">
        <v>0</v>
      </c>
      <c r="U753" s="136"/>
      <c r="V753" s="136">
        <f t="shared" si="191"/>
        <v>407.28738382899627</v>
      </c>
      <c r="W753" s="16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</row>
    <row r="754" spans="2:44" s="132" customFormat="1" ht="70.150000000000006" customHeight="1">
      <c r="B754" s="333" t="s">
        <v>1399</v>
      </c>
      <c r="C754" s="334"/>
      <c r="D754" s="335"/>
      <c r="E754" s="135">
        <f t="shared" ref="E754:T754" si="194">SUM(E748:E753)</f>
        <v>0</v>
      </c>
      <c r="F754" s="99">
        <f t="shared" si="194"/>
        <v>1942.7423475836433</v>
      </c>
      <c r="G754" s="136">
        <f t="shared" si="194"/>
        <v>1942.7423475836433</v>
      </c>
      <c r="H754" s="135">
        <f t="shared" si="194"/>
        <v>0</v>
      </c>
      <c r="I754" s="42">
        <f t="shared" si="194"/>
        <v>130</v>
      </c>
      <c r="J754" s="135">
        <f t="shared" si="194"/>
        <v>130</v>
      </c>
      <c r="K754" s="135">
        <f t="shared" si="194"/>
        <v>0</v>
      </c>
      <c r="L754" s="42">
        <f t="shared" si="194"/>
        <v>130</v>
      </c>
      <c r="M754" s="135">
        <f t="shared" si="194"/>
        <v>130</v>
      </c>
      <c r="N754" s="135">
        <f t="shared" si="194"/>
        <v>0</v>
      </c>
      <c r="O754" s="42">
        <f t="shared" si="194"/>
        <v>1550</v>
      </c>
      <c r="P754" s="135">
        <f t="shared" si="194"/>
        <v>1550</v>
      </c>
      <c r="Q754" s="135">
        <f t="shared" si="194"/>
        <v>0</v>
      </c>
      <c r="R754" s="136">
        <f t="shared" si="194"/>
        <v>3752.7423475836431</v>
      </c>
      <c r="S754" s="136">
        <f t="shared" si="194"/>
        <v>3752.7423475836431</v>
      </c>
      <c r="T754" s="135">
        <f t="shared" si="194"/>
        <v>0</v>
      </c>
      <c r="U754" s="136"/>
      <c r="V754" s="136">
        <f>SUM(V748:V753)</f>
        <v>3752.7423475836431</v>
      </c>
      <c r="W754" s="16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</row>
    <row r="755" spans="2:44" s="132" customFormat="1" ht="70.150000000000006" customHeight="1">
      <c r="B755" s="135">
        <v>646</v>
      </c>
      <c r="C755" s="33">
        <v>460</v>
      </c>
      <c r="D755" s="143" t="s">
        <v>715</v>
      </c>
      <c r="E755" s="135">
        <v>0</v>
      </c>
      <c r="F755" s="99">
        <f>'नमुना नंबर आठ '!S652/1000*'नमुना नंबर आठ '!T652</f>
        <v>245.72283457249065</v>
      </c>
      <c r="G755" s="136">
        <f t="shared" si="192"/>
        <v>245.72283457249065</v>
      </c>
      <c r="H755" s="135">
        <v>0</v>
      </c>
      <c r="I755" s="42">
        <v>20</v>
      </c>
      <c r="J755" s="135">
        <f t="shared" si="186"/>
        <v>20</v>
      </c>
      <c r="K755" s="135">
        <v>0</v>
      </c>
      <c r="L755" s="42">
        <v>20</v>
      </c>
      <c r="M755" s="135">
        <f t="shared" si="187"/>
        <v>20</v>
      </c>
      <c r="N755" s="135">
        <v>0</v>
      </c>
      <c r="O755" s="42">
        <v>200</v>
      </c>
      <c r="P755" s="135">
        <f t="shared" si="188"/>
        <v>200</v>
      </c>
      <c r="Q755" s="135">
        <f t="shared" si="189"/>
        <v>0</v>
      </c>
      <c r="R755" s="136">
        <f t="shared" si="193"/>
        <v>485.72283457249068</v>
      </c>
      <c r="S755" s="136">
        <f t="shared" si="190"/>
        <v>485.72283457249068</v>
      </c>
      <c r="T755" s="135">
        <v>0</v>
      </c>
      <c r="U755" s="136"/>
      <c r="V755" s="136">
        <f t="shared" si="191"/>
        <v>485.72283457249068</v>
      </c>
      <c r="W755" s="16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</row>
    <row r="756" spans="2:44" s="132" customFormat="1" ht="70.150000000000006" customHeight="1">
      <c r="B756" s="135">
        <v>647</v>
      </c>
      <c r="C756" s="33">
        <v>97</v>
      </c>
      <c r="D756" s="143" t="s">
        <v>436</v>
      </c>
      <c r="E756" s="135">
        <v>0</v>
      </c>
      <c r="F756" s="99">
        <f>'नमुना नंबर आठ '!S653/1000*'नमुना नंबर आठ '!T653</f>
        <v>224.43791821561339</v>
      </c>
      <c r="G756" s="136">
        <f t="shared" si="192"/>
        <v>224.43791821561339</v>
      </c>
      <c r="H756" s="135">
        <v>0</v>
      </c>
      <c r="I756" s="42">
        <v>30</v>
      </c>
      <c r="J756" s="135">
        <f t="shared" si="186"/>
        <v>30</v>
      </c>
      <c r="K756" s="135">
        <v>0</v>
      </c>
      <c r="L756" s="42">
        <v>30</v>
      </c>
      <c r="M756" s="135">
        <f t="shared" si="187"/>
        <v>30</v>
      </c>
      <c r="N756" s="135">
        <v>0</v>
      </c>
      <c r="O756" s="42">
        <v>2250</v>
      </c>
      <c r="P756" s="135">
        <f t="shared" si="188"/>
        <v>2250</v>
      </c>
      <c r="Q756" s="135">
        <f t="shared" si="189"/>
        <v>0</v>
      </c>
      <c r="R756" s="136">
        <f t="shared" si="193"/>
        <v>2534.4379182156135</v>
      </c>
      <c r="S756" s="136">
        <f t="shared" si="190"/>
        <v>2534.4379182156135</v>
      </c>
      <c r="T756" s="135">
        <v>0</v>
      </c>
      <c r="U756" s="136"/>
      <c r="V756" s="136">
        <f t="shared" si="191"/>
        <v>2534.4379182156135</v>
      </c>
      <c r="W756" s="16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</row>
    <row r="757" spans="2:44" s="132" customFormat="1" ht="70.150000000000006" customHeight="1">
      <c r="B757" s="135">
        <v>648</v>
      </c>
      <c r="C757" s="33">
        <v>364</v>
      </c>
      <c r="D757" s="143" t="s">
        <v>646</v>
      </c>
      <c r="E757" s="135">
        <v>0</v>
      </c>
      <c r="F757" s="99">
        <f>'नमुना नंबर आठ '!S654/1000*'नमुना नंबर आठ '!T654</f>
        <v>421.23914498141272</v>
      </c>
      <c r="G757" s="136">
        <f t="shared" si="192"/>
        <v>421.23914498141272</v>
      </c>
      <c r="H757" s="135">
        <v>0</v>
      </c>
      <c r="I757" s="42">
        <v>30</v>
      </c>
      <c r="J757" s="135">
        <f t="shared" si="186"/>
        <v>30</v>
      </c>
      <c r="K757" s="135">
        <v>0</v>
      </c>
      <c r="L757" s="42">
        <v>30</v>
      </c>
      <c r="M757" s="135">
        <f t="shared" si="187"/>
        <v>30</v>
      </c>
      <c r="N757" s="135">
        <v>0</v>
      </c>
      <c r="O757" s="42">
        <v>750</v>
      </c>
      <c r="P757" s="135">
        <f t="shared" si="188"/>
        <v>750</v>
      </c>
      <c r="Q757" s="135">
        <f t="shared" si="189"/>
        <v>0</v>
      </c>
      <c r="R757" s="136">
        <f t="shared" si="193"/>
        <v>1231.2391449814127</v>
      </c>
      <c r="S757" s="136">
        <f t="shared" si="190"/>
        <v>1231.2391449814127</v>
      </c>
      <c r="T757" s="135">
        <v>0</v>
      </c>
      <c r="U757" s="136"/>
      <c r="V757" s="136">
        <f t="shared" si="191"/>
        <v>1231.2391449814127</v>
      </c>
      <c r="W757" s="16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</row>
    <row r="758" spans="2:44" s="132" customFormat="1" ht="70.150000000000006" customHeight="1">
      <c r="B758" s="333" t="s">
        <v>1399</v>
      </c>
      <c r="C758" s="334"/>
      <c r="D758" s="335"/>
      <c r="E758" s="135">
        <f t="shared" ref="E758:T758" si="195">SUM(E755:E757)</f>
        <v>0</v>
      </c>
      <c r="F758" s="99">
        <f t="shared" si="195"/>
        <v>891.39989776951677</v>
      </c>
      <c r="G758" s="136">
        <f t="shared" si="195"/>
        <v>891.39989776951677</v>
      </c>
      <c r="H758" s="135">
        <f t="shared" si="195"/>
        <v>0</v>
      </c>
      <c r="I758" s="42">
        <f t="shared" si="195"/>
        <v>80</v>
      </c>
      <c r="J758" s="135">
        <f t="shared" si="195"/>
        <v>80</v>
      </c>
      <c r="K758" s="135">
        <f t="shared" si="195"/>
        <v>0</v>
      </c>
      <c r="L758" s="42">
        <f t="shared" si="195"/>
        <v>80</v>
      </c>
      <c r="M758" s="135">
        <f t="shared" si="195"/>
        <v>80</v>
      </c>
      <c r="N758" s="135">
        <f t="shared" si="195"/>
        <v>0</v>
      </c>
      <c r="O758" s="42">
        <f t="shared" si="195"/>
        <v>3200</v>
      </c>
      <c r="P758" s="135">
        <f t="shared" si="195"/>
        <v>3200</v>
      </c>
      <c r="Q758" s="135">
        <f t="shared" si="195"/>
        <v>0</v>
      </c>
      <c r="R758" s="136">
        <f t="shared" si="195"/>
        <v>4251.3998977695173</v>
      </c>
      <c r="S758" s="136">
        <f t="shared" si="195"/>
        <v>4251.3998977695173</v>
      </c>
      <c r="T758" s="135">
        <f t="shared" si="195"/>
        <v>0</v>
      </c>
      <c r="U758" s="136"/>
      <c r="V758" s="136">
        <f>SUM(V755:V757)</f>
        <v>4251.3998977695173</v>
      </c>
      <c r="W758" s="16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</row>
    <row r="759" spans="2:44" s="132" customFormat="1" ht="70.150000000000006" customHeight="1">
      <c r="B759" s="182"/>
      <c r="C759" s="183"/>
      <c r="D759" s="179"/>
      <c r="E759" s="177"/>
      <c r="F759" s="184"/>
      <c r="G759" s="185"/>
      <c r="H759" s="177"/>
      <c r="I759" s="186"/>
      <c r="J759" s="177"/>
      <c r="K759" s="177"/>
      <c r="L759" s="186"/>
      <c r="M759" s="177"/>
      <c r="N759" s="177"/>
      <c r="O759" s="186"/>
      <c r="P759" s="177"/>
      <c r="Q759" s="177"/>
      <c r="R759" s="185"/>
      <c r="S759" s="185"/>
      <c r="T759" s="177"/>
      <c r="U759" s="185"/>
      <c r="V759" s="185"/>
      <c r="W759" s="16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</row>
    <row r="760" spans="2:44" s="132" customFormat="1" ht="70.150000000000006" customHeight="1">
      <c r="B760" s="187"/>
      <c r="C760" s="171"/>
      <c r="D760" s="188"/>
      <c r="E760" s="173"/>
      <c r="F760" s="189"/>
      <c r="G760" s="167"/>
      <c r="H760" s="173"/>
      <c r="I760" s="190"/>
      <c r="J760" s="173"/>
      <c r="K760" s="173"/>
      <c r="L760" s="191"/>
      <c r="M760" s="173"/>
      <c r="N760" s="173"/>
      <c r="O760" s="191"/>
      <c r="P760" s="173"/>
      <c r="Q760" s="173"/>
      <c r="R760" s="167"/>
      <c r="S760" s="167"/>
      <c r="T760" s="173"/>
      <c r="U760" s="167"/>
      <c r="V760" s="167"/>
      <c r="W760" s="16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</row>
    <row r="761" spans="2:44" s="132" customFormat="1" ht="70.150000000000006" customHeight="1">
      <c r="B761" s="187"/>
      <c r="C761" s="171"/>
      <c r="D761" s="188"/>
      <c r="E761" s="173"/>
      <c r="F761" s="189"/>
      <c r="G761" s="167"/>
      <c r="H761" s="173"/>
      <c r="I761" s="190"/>
      <c r="J761" s="173"/>
      <c r="K761" s="173"/>
      <c r="L761" s="191"/>
      <c r="M761" s="173"/>
      <c r="N761" s="173"/>
      <c r="O761" s="191"/>
      <c r="P761" s="173"/>
      <c r="Q761" s="173"/>
      <c r="R761" s="167"/>
      <c r="S761" s="167"/>
      <c r="T761" s="173"/>
      <c r="U761" s="167"/>
      <c r="V761" s="167"/>
      <c r="W761" s="16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</row>
    <row r="762" spans="2:44" s="132" customFormat="1" ht="30" customHeight="1">
      <c r="B762" s="192"/>
      <c r="C762" s="193"/>
      <c r="D762" s="194"/>
      <c r="E762" s="195"/>
      <c r="F762" s="196"/>
      <c r="G762" s="197"/>
      <c r="H762" s="195"/>
      <c r="I762" s="198"/>
      <c r="J762" s="195"/>
      <c r="K762" s="195"/>
      <c r="L762" s="199"/>
      <c r="M762" s="195"/>
      <c r="N762" s="195"/>
      <c r="O762" s="199"/>
      <c r="P762" s="195"/>
      <c r="Q762" s="195"/>
      <c r="R762" s="197"/>
      <c r="S762" s="197"/>
      <c r="T762" s="195"/>
      <c r="U762" s="197"/>
      <c r="V762" s="197"/>
      <c r="W762" s="16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</row>
    <row r="763" spans="2:44" s="132" customFormat="1" ht="25.15" customHeight="1">
      <c r="B763" s="133"/>
      <c r="C763" s="33"/>
      <c r="D763" s="134" t="s">
        <v>1410</v>
      </c>
      <c r="E763" s="135">
        <v>0</v>
      </c>
      <c r="F763" s="99">
        <v>2770.0029089219329</v>
      </c>
      <c r="G763" s="136">
        <v>2770.0029089219329</v>
      </c>
      <c r="H763" s="135">
        <v>0</v>
      </c>
      <c r="I763" s="42">
        <v>180</v>
      </c>
      <c r="J763" s="135">
        <v>180</v>
      </c>
      <c r="K763" s="135">
        <v>0</v>
      </c>
      <c r="L763" s="42">
        <v>180</v>
      </c>
      <c r="M763" s="135">
        <v>180</v>
      </c>
      <c r="N763" s="135">
        <v>0</v>
      </c>
      <c r="O763" s="42">
        <v>3950</v>
      </c>
      <c r="P763" s="135">
        <v>3950</v>
      </c>
      <c r="Q763" s="135">
        <v>0</v>
      </c>
      <c r="R763" s="136">
        <v>7080.0029089219333</v>
      </c>
      <c r="S763" s="136">
        <v>7080.0029089219333</v>
      </c>
      <c r="T763" s="135">
        <v>0</v>
      </c>
      <c r="U763" s="136"/>
      <c r="V763" s="136">
        <v>7080.0029089219333</v>
      </c>
      <c r="W763" s="16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</row>
    <row r="764" spans="2:44" s="132" customFormat="1" ht="25.15" customHeight="1">
      <c r="B764" s="133"/>
      <c r="C764" s="33"/>
      <c r="D764" s="134" t="s">
        <v>1411</v>
      </c>
      <c r="E764" s="135">
        <v>729</v>
      </c>
      <c r="F764" s="99">
        <v>2703.7138717472121</v>
      </c>
      <c r="G764" s="136">
        <v>3432.7138717472117</v>
      </c>
      <c r="H764" s="135">
        <v>40</v>
      </c>
      <c r="I764" s="42">
        <v>130</v>
      </c>
      <c r="J764" s="135">
        <v>170</v>
      </c>
      <c r="K764" s="135">
        <v>40</v>
      </c>
      <c r="L764" s="42">
        <v>130</v>
      </c>
      <c r="M764" s="135">
        <v>170</v>
      </c>
      <c r="N764" s="135">
        <v>0</v>
      </c>
      <c r="O764" s="42">
        <v>950</v>
      </c>
      <c r="P764" s="135">
        <v>950</v>
      </c>
      <c r="Q764" s="135">
        <v>809</v>
      </c>
      <c r="R764" s="136">
        <v>3913.7138717472117</v>
      </c>
      <c r="S764" s="136">
        <v>4722.7138717472117</v>
      </c>
      <c r="T764" s="135">
        <v>37</v>
      </c>
      <c r="U764" s="136"/>
      <c r="V764" s="136">
        <v>4759.7138717472117</v>
      </c>
      <c r="W764" s="16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</row>
    <row r="765" spans="2:44" s="132" customFormat="1" ht="25.15" customHeight="1">
      <c r="B765" s="133"/>
      <c r="C765" s="33"/>
      <c r="D765" s="134" t="s">
        <v>1412</v>
      </c>
      <c r="E765" s="135">
        <v>692</v>
      </c>
      <c r="F765" s="99">
        <v>2847.3132574349438</v>
      </c>
      <c r="G765" s="136">
        <v>3539.3132574349438</v>
      </c>
      <c r="H765" s="135">
        <v>40</v>
      </c>
      <c r="I765" s="42">
        <v>150</v>
      </c>
      <c r="J765" s="135">
        <v>190</v>
      </c>
      <c r="K765" s="135">
        <v>40</v>
      </c>
      <c r="L765" s="42">
        <v>150</v>
      </c>
      <c r="M765" s="135">
        <v>190</v>
      </c>
      <c r="N765" s="135">
        <v>1500</v>
      </c>
      <c r="O765" s="42">
        <v>2650</v>
      </c>
      <c r="P765" s="135">
        <v>4150</v>
      </c>
      <c r="Q765" s="135">
        <v>2272</v>
      </c>
      <c r="R765" s="136">
        <v>5797.3132574349438</v>
      </c>
      <c r="S765" s="136">
        <v>8069.3132574349438</v>
      </c>
      <c r="T765" s="135">
        <v>34</v>
      </c>
      <c r="U765" s="136"/>
      <c r="V765" s="136">
        <v>8103.3132574349438</v>
      </c>
      <c r="W765" s="16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</row>
    <row r="766" spans="2:44" s="132" customFormat="1" ht="25.15" customHeight="1">
      <c r="B766" s="133"/>
      <c r="C766" s="33"/>
      <c r="D766" s="134" t="s">
        <v>1413</v>
      </c>
      <c r="E766" s="135">
        <v>3572</v>
      </c>
      <c r="F766" s="99">
        <v>2445.0457249070632</v>
      </c>
      <c r="G766" s="136">
        <v>6017.0457249070632</v>
      </c>
      <c r="H766" s="135">
        <v>280</v>
      </c>
      <c r="I766" s="42">
        <v>160</v>
      </c>
      <c r="J766" s="135">
        <v>440</v>
      </c>
      <c r="K766" s="135">
        <v>280</v>
      </c>
      <c r="L766" s="42">
        <v>160</v>
      </c>
      <c r="M766" s="135">
        <v>440</v>
      </c>
      <c r="N766" s="135">
        <v>0</v>
      </c>
      <c r="O766" s="42">
        <v>1350</v>
      </c>
      <c r="P766" s="135">
        <v>1350</v>
      </c>
      <c r="Q766" s="135">
        <v>4132</v>
      </c>
      <c r="R766" s="136">
        <v>4115.0457249070632</v>
      </c>
      <c r="S766" s="136">
        <v>8247.0457249070623</v>
      </c>
      <c r="T766" s="135">
        <v>179</v>
      </c>
      <c r="U766" s="136"/>
      <c r="V766" s="136">
        <v>8426.0457249070623</v>
      </c>
      <c r="W766" s="16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</row>
    <row r="767" spans="2:44" s="132" customFormat="1" ht="25.15" customHeight="1">
      <c r="B767" s="133"/>
      <c r="C767" s="33"/>
      <c r="D767" s="134" t="s">
        <v>1414</v>
      </c>
      <c r="E767" s="135">
        <v>246</v>
      </c>
      <c r="F767" s="99">
        <v>2397.0139349442379</v>
      </c>
      <c r="G767" s="136">
        <v>2643.0139349442375</v>
      </c>
      <c r="H767" s="135">
        <v>20</v>
      </c>
      <c r="I767" s="42">
        <v>100</v>
      </c>
      <c r="J767" s="135">
        <v>120</v>
      </c>
      <c r="K767" s="135">
        <v>20</v>
      </c>
      <c r="L767" s="42">
        <v>100</v>
      </c>
      <c r="M767" s="135">
        <v>120</v>
      </c>
      <c r="N767" s="135">
        <v>750</v>
      </c>
      <c r="O767" s="42">
        <v>2650</v>
      </c>
      <c r="P767" s="135">
        <v>3400</v>
      </c>
      <c r="Q767" s="135">
        <v>1036</v>
      </c>
      <c r="R767" s="136">
        <v>5247.0139349442379</v>
      </c>
      <c r="S767" s="136">
        <v>6283.0139349442379</v>
      </c>
      <c r="T767" s="135">
        <v>12</v>
      </c>
      <c r="U767" s="136"/>
      <c r="V767" s="136">
        <v>6295.0139349442379</v>
      </c>
      <c r="W767" s="16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</row>
    <row r="768" spans="2:44" s="132" customFormat="1" ht="25.15" customHeight="1">
      <c r="B768" s="133"/>
      <c r="C768" s="33"/>
      <c r="D768" s="134" t="s">
        <v>1415</v>
      </c>
      <c r="E768" s="135">
        <v>991</v>
      </c>
      <c r="F768" s="99">
        <v>12270.285878717472</v>
      </c>
      <c r="G768" s="136">
        <v>13261.285878717472</v>
      </c>
      <c r="H768" s="135">
        <v>140</v>
      </c>
      <c r="I768" s="42">
        <v>150</v>
      </c>
      <c r="J768" s="135">
        <v>290</v>
      </c>
      <c r="K768" s="135">
        <v>140</v>
      </c>
      <c r="L768" s="42">
        <v>150</v>
      </c>
      <c r="M768" s="135">
        <v>290</v>
      </c>
      <c r="N768" s="135">
        <v>2000</v>
      </c>
      <c r="O768" s="42">
        <v>3750</v>
      </c>
      <c r="P768" s="135">
        <v>5750</v>
      </c>
      <c r="Q768" s="135">
        <v>3271</v>
      </c>
      <c r="R768" s="136">
        <v>16320.285878717472</v>
      </c>
      <c r="S768" s="136">
        <v>19591.28587871747</v>
      </c>
      <c r="T768" s="135">
        <v>50</v>
      </c>
      <c r="U768" s="136"/>
      <c r="V768" s="136">
        <v>19641.28587871747</v>
      </c>
      <c r="W768" s="16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</row>
    <row r="769" spans="2:44" s="132" customFormat="1" ht="25.15" customHeight="1">
      <c r="B769" s="133"/>
      <c r="C769" s="33"/>
      <c r="D769" s="134" t="s">
        <v>1416</v>
      </c>
      <c r="E769" s="135">
        <v>4287</v>
      </c>
      <c r="F769" s="99">
        <v>4009.1387527881043</v>
      </c>
      <c r="G769" s="136">
        <v>8296.1387527881052</v>
      </c>
      <c r="H769" s="135">
        <v>160</v>
      </c>
      <c r="I769" s="42">
        <v>180</v>
      </c>
      <c r="J769" s="135">
        <v>340</v>
      </c>
      <c r="K769" s="135">
        <v>160</v>
      </c>
      <c r="L769" s="42">
        <v>180</v>
      </c>
      <c r="M769" s="135">
        <v>340</v>
      </c>
      <c r="N769" s="135">
        <v>750</v>
      </c>
      <c r="O769" s="42">
        <v>3000</v>
      </c>
      <c r="P769" s="135">
        <v>3750</v>
      </c>
      <c r="Q769" s="135">
        <v>5357</v>
      </c>
      <c r="R769" s="136">
        <v>7369.1387527881034</v>
      </c>
      <c r="S769" s="136">
        <v>12726.138752788103</v>
      </c>
      <c r="T769" s="135">
        <v>216</v>
      </c>
      <c r="U769" s="136"/>
      <c r="V769" s="136">
        <v>12942.138752788103</v>
      </c>
      <c r="W769" s="16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</row>
    <row r="770" spans="2:44" s="132" customFormat="1" ht="25.15" customHeight="1">
      <c r="B770" s="133"/>
      <c r="C770" s="33"/>
      <c r="D770" s="134" t="s">
        <v>1417</v>
      </c>
      <c r="E770" s="135">
        <v>0</v>
      </c>
      <c r="F770" s="99">
        <v>2447.5072527881039</v>
      </c>
      <c r="G770" s="136">
        <v>2447.5072527881039</v>
      </c>
      <c r="H770" s="135">
        <v>0</v>
      </c>
      <c r="I770" s="42">
        <v>170</v>
      </c>
      <c r="J770" s="135">
        <v>170</v>
      </c>
      <c r="K770" s="135">
        <v>0</v>
      </c>
      <c r="L770" s="42">
        <v>170</v>
      </c>
      <c r="M770" s="135">
        <v>170</v>
      </c>
      <c r="N770" s="135">
        <v>0</v>
      </c>
      <c r="O770" s="42">
        <v>3200</v>
      </c>
      <c r="P770" s="135">
        <v>3200</v>
      </c>
      <c r="Q770" s="135">
        <v>0</v>
      </c>
      <c r="R770" s="136">
        <v>5987.5072527881039</v>
      </c>
      <c r="S770" s="136">
        <v>5987.5072527881039</v>
      </c>
      <c r="T770" s="135">
        <v>0</v>
      </c>
      <c r="U770" s="136"/>
      <c r="V770" s="136">
        <v>5987.5072527881039</v>
      </c>
      <c r="W770" s="16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</row>
    <row r="771" spans="2:44" s="132" customFormat="1" ht="25.15" customHeight="1">
      <c r="B771" s="133"/>
      <c r="C771" s="33"/>
      <c r="D771" s="134" t="s">
        <v>1418</v>
      </c>
      <c r="E771" s="135">
        <v>801</v>
      </c>
      <c r="F771" s="99">
        <v>2766.137476765799</v>
      </c>
      <c r="G771" s="136">
        <v>3567.137476765799</v>
      </c>
      <c r="H771" s="135">
        <v>90</v>
      </c>
      <c r="I771" s="42">
        <v>180</v>
      </c>
      <c r="J771" s="135">
        <v>270</v>
      </c>
      <c r="K771" s="135">
        <v>90</v>
      </c>
      <c r="L771" s="42">
        <v>180</v>
      </c>
      <c r="M771" s="135">
        <v>270</v>
      </c>
      <c r="N771" s="135">
        <v>200</v>
      </c>
      <c r="O771" s="42">
        <v>3200</v>
      </c>
      <c r="P771" s="135">
        <v>3400</v>
      </c>
      <c r="Q771" s="135">
        <v>1181</v>
      </c>
      <c r="R771" s="136">
        <v>6326.1374767658008</v>
      </c>
      <c r="S771" s="136">
        <v>7507.1374767658008</v>
      </c>
      <c r="T771" s="135">
        <v>39</v>
      </c>
      <c r="U771" s="136"/>
      <c r="V771" s="136">
        <v>7546.1374767658008</v>
      </c>
      <c r="W771" s="16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</row>
    <row r="772" spans="2:44" s="132" customFormat="1" ht="25.15" customHeight="1">
      <c r="B772" s="133"/>
      <c r="C772" s="33"/>
      <c r="D772" s="134" t="s">
        <v>1419</v>
      </c>
      <c r="E772" s="135">
        <v>2576</v>
      </c>
      <c r="F772" s="99">
        <v>2538.2673819702604</v>
      </c>
      <c r="G772" s="136">
        <v>5114.2673819702604</v>
      </c>
      <c r="H772" s="135">
        <v>180</v>
      </c>
      <c r="I772" s="42">
        <v>170</v>
      </c>
      <c r="J772" s="135">
        <v>350</v>
      </c>
      <c r="K772" s="135">
        <v>180</v>
      </c>
      <c r="L772" s="42">
        <v>170</v>
      </c>
      <c r="M772" s="135">
        <v>350</v>
      </c>
      <c r="N772" s="135">
        <v>0</v>
      </c>
      <c r="O772" s="42">
        <v>1700</v>
      </c>
      <c r="P772" s="135">
        <v>1700</v>
      </c>
      <c r="Q772" s="135">
        <v>2936</v>
      </c>
      <c r="R772" s="136">
        <v>4578.2673819702604</v>
      </c>
      <c r="S772" s="136">
        <v>7514.2673819702604</v>
      </c>
      <c r="T772" s="135">
        <v>128</v>
      </c>
      <c r="U772" s="136"/>
      <c r="V772" s="136">
        <v>7642.2673819702604</v>
      </c>
      <c r="W772" s="16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</row>
    <row r="773" spans="2:44" s="132" customFormat="1" ht="25.15" customHeight="1">
      <c r="B773" s="133"/>
      <c r="C773" s="33"/>
      <c r="D773" s="134" t="s">
        <v>1420</v>
      </c>
      <c r="E773" s="135">
        <v>0</v>
      </c>
      <c r="F773" s="99">
        <v>2612.2731802973976</v>
      </c>
      <c r="G773" s="136">
        <v>2612.2731802973976</v>
      </c>
      <c r="H773" s="135">
        <v>0</v>
      </c>
      <c r="I773" s="42">
        <v>70</v>
      </c>
      <c r="J773" s="135">
        <v>70</v>
      </c>
      <c r="K773" s="135">
        <v>0</v>
      </c>
      <c r="L773" s="42">
        <v>70</v>
      </c>
      <c r="M773" s="135">
        <v>70</v>
      </c>
      <c r="N773" s="135">
        <v>0</v>
      </c>
      <c r="O773" s="42">
        <v>1700</v>
      </c>
      <c r="P773" s="135">
        <v>1700</v>
      </c>
      <c r="Q773" s="135">
        <v>0</v>
      </c>
      <c r="R773" s="136">
        <v>4452.2731802973976</v>
      </c>
      <c r="S773" s="136">
        <v>4452.2731802973976</v>
      </c>
      <c r="T773" s="135">
        <v>0</v>
      </c>
      <c r="U773" s="136"/>
      <c r="V773" s="136">
        <v>4452.2731802973976</v>
      </c>
      <c r="W773" s="16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</row>
    <row r="774" spans="2:44" s="132" customFormat="1" ht="25.15" customHeight="1">
      <c r="B774" s="133"/>
      <c r="C774" s="33"/>
      <c r="D774" s="134" t="s">
        <v>1421</v>
      </c>
      <c r="E774" s="135">
        <v>66</v>
      </c>
      <c r="F774" s="99">
        <v>2602.6662263494427</v>
      </c>
      <c r="G774" s="136">
        <v>2668.6662263494427</v>
      </c>
      <c r="H774" s="135">
        <v>0</v>
      </c>
      <c r="I774" s="42">
        <v>120</v>
      </c>
      <c r="J774" s="135">
        <v>120</v>
      </c>
      <c r="K774" s="135">
        <v>0</v>
      </c>
      <c r="L774" s="42">
        <v>120</v>
      </c>
      <c r="M774" s="135">
        <v>120</v>
      </c>
      <c r="N774" s="135">
        <v>0</v>
      </c>
      <c r="O774" s="42">
        <v>2450</v>
      </c>
      <c r="P774" s="135">
        <v>2450</v>
      </c>
      <c r="Q774" s="135">
        <v>66</v>
      </c>
      <c r="R774" s="136">
        <v>5292.6662263494427</v>
      </c>
      <c r="S774" s="136">
        <v>5358.6662263494427</v>
      </c>
      <c r="T774" s="135">
        <v>3</v>
      </c>
      <c r="U774" s="136"/>
      <c r="V774" s="136">
        <v>5361.6662263494427</v>
      </c>
      <c r="W774" s="16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</row>
    <row r="775" spans="2:44" s="132" customFormat="1" ht="25.15" customHeight="1">
      <c r="B775" s="133"/>
      <c r="C775" s="33"/>
      <c r="D775" s="134" t="s">
        <v>1422</v>
      </c>
      <c r="E775" s="135">
        <v>790</v>
      </c>
      <c r="F775" s="99">
        <v>2837.9161826208174</v>
      </c>
      <c r="G775" s="136">
        <v>3627.9161826208183</v>
      </c>
      <c r="H775" s="135">
        <v>80</v>
      </c>
      <c r="I775" s="42">
        <v>160</v>
      </c>
      <c r="J775" s="135">
        <v>240</v>
      </c>
      <c r="K775" s="135">
        <v>120</v>
      </c>
      <c r="L775" s="42">
        <v>160</v>
      </c>
      <c r="M775" s="135">
        <v>280</v>
      </c>
      <c r="N775" s="135">
        <v>750</v>
      </c>
      <c r="O775" s="42">
        <v>3400</v>
      </c>
      <c r="P775" s="135">
        <v>4150</v>
      </c>
      <c r="Q775" s="135">
        <v>1740</v>
      </c>
      <c r="R775" s="136">
        <v>6557.9161826208183</v>
      </c>
      <c r="S775" s="136">
        <v>8297.9161826208183</v>
      </c>
      <c r="T775" s="135">
        <v>39</v>
      </c>
      <c r="U775" s="136"/>
      <c r="V775" s="136">
        <v>8336.9161826208183</v>
      </c>
      <c r="W775" s="16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</row>
    <row r="776" spans="2:44" s="132" customFormat="1" ht="25.15" customHeight="1">
      <c r="B776" s="133"/>
      <c r="C776" s="33"/>
      <c r="D776" s="134" t="s">
        <v>1423</v>
      </c>
      <c r="E776" s="135">
        <v>2802</v>
      </c>
      <c r="F776" s="99">
        <v>3237.7690706319704</v>
      </c>
      <c r="G776" s="136">
        <v>6039.7690706319718</v>
      </c>
      <c r="H776" s="135">
        <v>120</v>
      </c>
      <c r="I776" s="42">
        <v>150</v>
      </c>
      <c r="J776" s="135">
        <v>270</v>
      </c>
      <c r="K776" s="135">
        <v>120</v>
      </c>
      <c r="L776" s="42">
        <v>150</v>
      </c>
      <c r="M776" s="135">
        <v>270</v>
      </c>
      <c r="N776" s="135">
        <v>800</v>
      </c>
      <c r="O776" s="42">
        <v>2300</v>
      </c>
      <c r="P776" s="135">
        <v>3100</v>
      </c>
      <c r="Q776" s="135">
        <v>3842</v>
      </c>
      <c r="R776" s="136">
        <v>5837.76907063197</v>
      </c>
      <c r="S776" s="136">
        <v>9679.7690706319718</v>
      </c>
      <c r="T776" s="135">
        <v>139</v>
      </c>
      <c r="U776" s="136"/>
      <c r="V776" s="136">
        <v>9818.7690706319718</v>
      </c>
      <c r="W776" s="16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</row>
    <row r="777" spans="2:44" s="132" customFormat="1" ht="25.15" customHeight="1">
      <c r="B777" s="133"/>
      <c r="C777" s="33"/>
      <c r="D777" s="134" t="s">
        <v>1424</v>
      </c>
      <c r="E777" s="135">
        <v>312</v>
      </c>
      <c r="F777" s="99">
        <v>1962.8252513940522</v>
      </c>
      <c r="G777" s="136">
        <v>2274.825251394052</v>
      </c>
      <c r="H777" s="135">
        <v>60</v>
      </c>
      <c r="I777" s="42">
        <v>90</v>
      </c>
      <c r="J777" s="135">
        <v>150</v>
      </c>
      <c r="K777" s="135">
        <v>90</v>
      </c>
      <c r="L777" s="42">
        <v>90</v>
      </c>
      <c r="M777" s="135">
        <v>180</v>
      </c>
      <c r="N777" s="135">
        <v>750</v>
      </c>
      <c r="O777" s="42">
        <v>2250</v>
      </c>
      <c r="P777" s="135">
        <v>3000</v>
      </c>
      <c r="Q777" s="135">
        <v>1212</v>
      </c>
      <c r="R777" s="136">
        <v>4392.8252513940524</v>
      </c>
      <c r="S777" s="136">
        <v>5604.8252513940515</v>
      </c>
      <c r="T777" s="135">
        <v>20</v>
      </c>
      <c r="U777" s="136"/>
      <c r="V777" s="136">
        <v>5624.8252513940515</v>
      </c>
      <c r="W777" s="16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</row>
    <row r="778" spans="2:44" s="132" customFormat="1" ht="25.15" customHeight="1">
      <c r="B778" s="133"/>
      <c r="C778" s="33"/>
      <c r="D778" s="134" t="s">
        <v>1425</v>
      </c>
      <c r="E778" s="135">
        <v>1801</v>
      </c>
      <c r="F778" s="99">
        <v>2386.7811356877323</v>
      </c>
      <c r="G778" s="136">
        <v>4187.7811356877328</v>
      </c>
      <c r="H778" s="135">
        <v>130</v>
      </c>
      <c r="I778" s="42">
        <v>160</v>
      </c>
      <c r="J778" s="135">
        <v>290</v>
      </c>
      <c r="K778" s="135">
        <v>130</v>
      </c>
      <c r="L778" s="42">
        <v>160</v>
      </c>
      <c r="M778" s="135">
        <v>290</v>
      </c>
      <c r="N778" s="135">
        <v>2750</v>
      </c>
      <c r="O778" s="42">
        <v>3200</v>
      </c>
      <c r="P778" s="135">
        <v>5950</v>
      </c>
      <c r="Q778" s="135">
        <v>4811</v>
      </c>
      <c r="R778" s="136">
        <v>5906.7811356877319</v>
      </c>
      <c r="S778" s="136">
        <v>10717.781135687734</v>
      </c>
      <c r="T778" s="135">
        <v>89</v>
      </c>
      <c r="U778" s="136"/>
      <c r="V778" s="136">
        <v>10806.781135687734</v>
      </c>
      <c r="W778" s="16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</row>
    <row r="779" spans="2:44" s="132" customFormat="1" ht="25.15" customHeight="1">
      <c r="B779" s="133"/>
      <c r="C779" s="33"/>
      <c r="D779" s="134" t="s">
        <v>1426</v>
      </c>
      <c r="E779" s="135">
        <v>623</v>
      </c>
      <c r="F779" s="99">
        <v>2778.4750985130108</v>
      </c>
      <c r="G779" s="136">
        <v>3401.4750985130108</v>
      </c>
      <c r="H779" s="135">
        <v>30</v>
      </c>
      <c r="I779" s="42">
        <v>140</v>
      </c>
      <c r="J779" s="135">
        <v>170</v>
      </c>
      <c r="K779" s="135">
        <v>30</v>
      </c>
      <c r="L779" s="42">
        <v>140</v>
      </c>
      <c r="M779" s="135">
        <v>170</v>
      </c>
      <c r="N779" s="135">
        <v>200</v>
      </c>
      <c r="O779" s="42">
        <v>2100</v>
      </c>
      <c r="P779" s="135">
        <v>2300</v>
      </c>
      <c r="Q779" s="135">
        <v>883</v>
      </c>
      <c r="R779" s="136">
        <v>5158.4750985130104</v>
      </c>
      <c r="S779" s="136">
        <v>6041.4750985130104</v>
      </c>
      <c r="T779" s="135">
        <v>15</v>
      </c>
      <c r="U779" s="136"/>
      <c r="V779" s="136">
        <v>6056.4750985130104</v>
      </c>
      <c r="W779" s="16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</row>
    <row r="780" spans="2:44" s="132" customFormat="1" ht="25.15" customHeight="1">
      <c r="B780" s="133"/>
      <c r="C780" s="33"/>
      <c r="D780" s="134" t="s">
        <v>1427</v>
      </c>
      <c r="E780" s="135">
        <v>1290</v>
      </c>
      <c r="F780" s="99">
        <v>2553.5852146840148</v>
      </c>
      <c r="G780" s="136">
        <v>3843.5852146840152</v>
      </c>
      <c r="H780" s="135">
        <v>60</v>
      </c>
      <c r="I780" s="42">
        <v>170</v>
      </c>
      <c r="J780" s="135">
        <v>230</v>
      </c>
      <c r="K780" s="135">
        <v>60</v>
      </c>
      <c r="L780" s="42">
        <v>170</v>
      </c>
      <c r="M780" s="135">
        <v>230</v>
      </c>
      <c r="N780" s="135">
        <v>1500</v>
      </c>
      <c r="O780" s="42">
        <v>3750</v>
      </c>
      <c r="P780" s="135">
        <v>5250</v>
      </c>
      <c r="Q780" s="135">
        <v>2910</v>
      </c>
      <c r="R780" s="136">
        <v>6643.5852146840152</v>
      </c>
      <c r="S780" s="136">
        <v>9553.5852146840134</v>
      </c>
      <c r="T780" s="135">
        <v>64</v>
      </c>
      <c r="U780" s="136"/>
      <c r="V780" s="136">
        <v>9617.5852146840134</v>
      </c>
      <c r="W780" s="16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</row>
    <row r="781" spans="2:44" s="132" customFormat="1" ht="25.15" customHeight="1">
      <c r="B781" s="133"/>
      <c r="C781" s="33"/>
      <c r="D781" s="134" t="s">
        <v>1428</v>
      </c>
      <c r="E781" s="135">
        <v>1767</v>
      </c>
      <c r="F781" s="99">
        <v>19432.927998141266</v>
      </c>
      <c r="G781" s="136">
        <v>21199.927998141266</v>
      </c>
      <c r="H781" s="135">
        <v>100</v>
      </c>
      <c r="I781" s="42">
        <v>100</v>
      </c>
      <c r="J781" s="135">
        <v>200</v>
      </c>
      <c r="K781" s="135">
        <v>100</v>
      </c>
      <c r="L781" s="42">
        <v>100</v>
      </c>
      <c r="M781" s="135">
        <v>200</v>
      </c>
      <c r="N781" s="135">
        <v>600</v>
      </c>
      <c r="O781" s="42">
        <v>2450</v>
      </c>
      <c r="P781" s="135">
        <v>3050</v>
      </c>
      <c r="Q781" s="135">
        <v>2567</v>
      </c>
      <c r="R781" s="136">
        <v>22082.927998141266</v>
      </c>
      <c r="S781" s="136">
        <v>24649.927998141266</v>
      </c>
      <c r="T781" s="135">
        <v>88</v>
      </c>
      <c r="U781" s="136"/>
      <c r="V781" s="136">
        <v>24737.927998141266</v>
      </c>
      <c r="W781" s="16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</row>
    <row r="782" spans="2:44" s="132" customFormat="1" ht="25.15" customHeight="1">
      <c r="B782" s="133"/>
      <c r="C782" s="33"/>
      <c r="D782" s="134" t="s">
        <v>1429</v>
      </c>
      <c r="E782" s="135">
        <v>0</v>
      </c>
      <c r="F782" s="99">
        <v>4094.8436291821563</v>
      </c>
      <c r="G782" s="136">
        <v>4094.8436291821563</v>
      </c>
      <c r="H782" s="135">
        <v>0</v>
      </c>
      <c r="I782" s="42">
        <v>90</v>
      </c>
      <c r="J782" s="135">
        <v>90</v>
      </c>
      <c r="K782" s="135">
        <v>0</v>
      </c>
      <c r="L782" s="42">
        <v>90</v>
      </c>
      <c r="M782" s="135">
        <v>90</v>
      </c>
      <c r="N782" s="135">
        <v>0</v>
      </c>
      <c r="O782" s="42">
        <v>1500</v>
      </c>
      <c r="P782" s="135">
        <v>1500</v>
      </c>
      <c r="Q782" s="135">
        <v>0</v>
      </c>
      <c r="R782" s="136">
        <v>5774.8436291821563</v>
      </c>
      <c r="S782" s="136">
        <v>5774.8436291821563</v>
      </c>
      <c r="T782" s="135">
        <v>0</v>
      </c>
      <c r="U782" s="136"/>
      <c r="V782" s="136">
        <v>5774.8436291821563</v>
      </c>
      <c r="W782" s="16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</row>
    <row r="783" spans="2:44" s="132" customFormat="1" ht="25.15" customHeight="1">
      <c r="B783" s="133"/>
      <c r="C783" s="33"/>
      <c r="D783" s="100" t="s">
        <v>1399</v>
      </c>
      <c r="E783" s="135">
        <v>18345</v>
      </c>
      <c r="F783" s="99">
        <f t="shared" ref="F783:S783" si="196">SUM(F763:F782)</f>
        <v>81694.489428486995</v>
      </c>
      <c r="G783" s="136">
        <f t="shared" si="196"/>
        <v>105039.489428487</v>
      </c>
      <c r="H783" s="135">
        <f t="shared" si="196"/>
        <v>1530</v>
      </c>
      <c r="I783" s="42">
        <f t="shared" si="196"/>
        <v>2820</v>
      </c>
      <c r="J783" s="135">
        <f t="shared" si="196"/>
        <v>4350</v>
      </c>
      <c r="K783" s="135">
        <v>1400</v>
      </c>
      <c r="L783" s="42">
        <f t="shared" si="196"/>
        <v>2820</v>
      </c>
      <c r="M783" s="135">
        <f t="shared" si="196"/>
        <v>4420</v>
      </c>
      <c r="N783" s="135">
        <v>10400</v>
      </c>
      <c r="O783" s="42">
        <v>41500</v>
      </c>
      <c r="P783" s="135">
        <f t="shared" si="196"/>
        <v>64050</v>
      </c>
      <c r="Q783" s="135">
        <f t="shared" si="196"/>
        <v>39025</v>
      </c>
      <c r="R783" s="136">
        <f t="shared" si="196"/>
        <v>138834.48942848697</v>
      </c>
      <c r="S783" s="136">
        <f t="shared" si="196"/>
        <v>177859.48942848697</v>
      </c>
      <c r="T783" s="176">
        <v>1152</v>
      </c>
      <c r="U783" s="136"/>
      <c r="V783" s="136">
        <f>SUM(V763:V782)</f>
        <v>179011.48942848697</v>
      </c>
      <c r="W783" s="16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</row>
    <row r="784" spans="2:44" s="132" customFormat="1" ht="25.15" customHeight="1">
      <c r="B784" s="133"/>
      <c r="C784" s="33"/>
      <c r="D784" s="134" t="s">
        <v>1430</v>
      </c>
      <c r="E784" s="135">
        <v>322</v>
      </c>
      <c r="F784" s="99">
        <v>2393.6231974907059</v>
      </c>
      <c r="G784" s="136">
        <v>2715.6231974907059</v>
      </c>
      <c r="H784" s="135">
        <v>80</v>
      </c>
      <c r="I784" s="42">
        <v>80</v>
      </c>
      <c r="J784" s="135">
        <v>160</v>
      </c>
      <c r="K784" s="135">
        <v>80</v>
      </c>
      <c r="L784" s="42">
        <v>80</v>
      </c>
      <c r="M784" s="135">
        <v>160</v>
      </c>
      <c r="N784" s="135">
        <v>0</v>
      </c>
      <c r="O784" s="42">
        <v>950</v>
      </c>
      <c r="P784" s="135">
        <v>950</v>
      </c>
      <c r="Q784" s="135">
        <v>482</v>
      </c>
      <c r="R784" s="136">
        <v>3503.6231974907055</v>
      </c>
      <c r="S784" s="136">
        <v>3985.6231974907055</v>
      </c>
      <c r="T784" s="135">
        <v>18</v>
      </c>
      <c r="U784" s="136"/>
      <c r="V784" s="136">
        <v>4003.6231974907055</v>
      </c>
      <c r="W784" s="16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</row>
    <row r="785" spans="2:44" s="132" customFormat="1" ht="25.15" customHeight="1">
      <c r="B785" s="133"/>
      <c r="C785" s="33"/>
      <c r="D785" s="134" t="s">
        <v>1431</v>
      </c>
      <c r="E785" s="135">
        <v>6965</v>
      </c>
      <c r="F785" s="99">
        <v>7773.7986624070627</v>
      </c>
      <c r="G785" s="136">
        <v>14738.798662407064</v>
      </c>
      <c r="H785" s="135">
        <v>0</v>
      </c>
      <c r="I785" s="42">
        <v>50</v>
      </c>
      <c r="J785" s="135">
        <v>50</v>
      </c>
      <c r="K785" s="135">
        <v>0</v>
      </c>
      <c r="L785" s="42">
        <v>50</v>
      </c>
      <c r="M785" s="135">
        <v>50</v>
      </c>
      <c r="N785" s="135">
        <v>0</v>
      </c>
      <c r="O785" s="42">
        <v>400</v>
      </c>
      <c r="P785" s="135">
        <v>400</v>
      </c>
      <c r="Q785" s="135">
        <v>6965</v>
      </c>
      <c r="R785" s="136">
        <v>8273.7986624070636</v>
      </c>
      <c r="S785" s="136">
        <v>15238.798662407064</v>
      </c>
      <c r="T785" s="135">
        <v>46</v>
      </c>
      <c r="U785" s="136"/>
      <c r="V785" s="136">
        <v>15584.798662407064</v>
      </c>
      <c r="W785" s="16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</row>
    <row r="786" spans="2:44" s="132" customFormat="1" ht="25.15" customHeight="1">
      <c r="B786" s="133"/>
      <c r="C786" s="33"/>
      <c r="D786" s="134" t="s">
        <v>1432</v>
      </c>
      <c r="E786" s="135">
        <v>1040</v>
      </c>
      <c r="F786" s="99">
        <v>1629.8296840148696</v>
      </c>
      <c r="G786" s="136">
        <v>2669.8296840148701</v>
      </c>
      <c r="H786" s="135">
        <v>0</v>
      </c>
      <c r="I786" s="42">
        <v>80</v>
      </c>
      <c r="J786" s="135">
        <v>80</v>
      </c>
      <c r="K786" s="135">
        <v>0</v>
      </c>
      <c r="L786" s="42">
        <v>80</v>
      </c>
      <c r="M786" s="135">
        <v>80</v>
      </c>
      <c r="N786" s="135">
        <v>0</v>
      </c>
      <c r="O786" s="42">
        <v>200</v>
      </c>
      <c r="P786" s="135">
        <v>200</v>
      </c>
      <c r="Q786" s="135">
        <v>1040</v>
      </c>
      <c r="R786" s="136">
        <v>1989.8296840148696</v>
      </c>
      <c r="S786" s="136">
        <v>3029.8296840148701</v>
      </c>
      <c r="T786" s="135">
        <v>52</v>
      </c>
      <c r="U786" s="136"/>
      <c r="V786" s="136">
        <v>3081.8296840148701</v>
      </c>
      <c r="W786" s="16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</row>
    <row r="787" spans="2:44" s="132" customFormat="1" ht="25.15" customHeight="1">
      <c r="B787" s="133"/>
      <c r="C787" s="33"/>
      <c r="D787" s="134" t="s">
        <v>1433</v>
      </c>
      <c r="E787" s="135">
        <v>1637</v>
      </c>
      <c r="F787" s="99">
        <v>3010.4779098513009</v>
      </c>
      <c r="G787" s="136">
        <v>4647.4779098513009</v>
      </c>
      <c r="H787" s="135">
        <v>0</v>
      </c>
      <c r="I787" s="42">
        <v>50</v>
      </c>
      <c r="J787" s="135">
        <v>50</v>
      </c>
      <c r="K787" s="135">
        <v>0</v>
      </c>
      <c r="L787" s="42">
        <v>50</v>
      </c>
      <c r="M787" s="135">
        <v>50</v>
      </c>
      <c r="N787" s="135">
        <v>0</v>
      </c>
      <c r="O787" s="42">
        <v>950</v>
      </c>
      <c r="P787" s="135">
        <v>950</v>
      </c>
      <c r="Q787" s="135">
        <v>1637</v>
      </c>
      <c r="R787" s="136">
        <v>4060.4779098513009</v>
      </c>
      <c r="S787" s="136">
        <v>5697.4779098513009</v>
      </c>
      <c r="T787" s="135">
        <v>82</v>
      </c>
      <c r="U787" s="136"/>
      <c r="V787" s="136">
        <v>5779.4779098513009</v>
      </c>
      <c r="W787" s="16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</row>
    <row r="788" spans="2:44" s="132" customFormat="1" ht="25.15" customHeight="1">
      <c r="B788" s="133"/>
      <c r="C788" s="33"/>
      <c r="D788" s="134" t="s">
        <v>1434</v>
      </c>
      <c r="E788" s="135">
        <v>8000</v>
      </c>
      <c r="F788" s="99">
        <v>4310.6720353159853</v>
      </c>
      <c r="G788" s="136">
        <v>12310.672035315984</v>
      </c>
      <c r="H788" s="135">
        <v>60</v>
      </c>
      <c r="I788" s="42">
        <v>110</v>
      </c>
      <c r="J788" s="135">
        <v>170</v>
      </c>
      <c r="K788" s="135">
        <v>60</v>
      </c>
      <c r="L788" s="42">
        <v>110</v>
      </c>
      <c r="M788" s="135">
        <v>170</v>
      </c>
      <c r="N788" s="135">
        <v>0</v>
      </c>
      <c r="O788" s="42">
        <v>1700</v>
      </c>
      <c r="P788" s="135">
        <v>1700</v>
      </c>
      <c r="Q788" s="135">
        <v>8120</v>
      </c>
      <c r="R788" s="136">
        <v>6230.6720353159853</v>
      </c>
      <c r="S788" s="136">
        <v>14350.672035315984</v>
      </c>
      <c r="T788" s="135">
        <v>99</v>
      </c>
      <c r="U788" s="136"/>
      <c r="V788" s="136">
        <v>14749.672035315984</v>
      </c>
      <c r="W788" s="16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</row>
    <row r="789" spans="2:44" s="132" customFormat="1" ht="25.15" customHeight="1">
      <c r="B789" s="133"/>
      <c r="C789" s="33"/>
      <c r="D789" s="134" t="s">
        <v>1435</v>
      </c>
      <c r="E789" s="135">
        <v>252</v>
      </c>
      <c r="F789" s="99">
        <v>2118.4759802509293</v>
      </c>
      <c r="G789" s="136">
        <v>2370.4759802509293</v>
      </c>
      <c r="H789" s="135">
        <v>40</v>
      </c>
      <c r="I789" s="42">
        <v>130</v>
      </c>
      <c r="J789" s="135">
        <v>170</v>
      </c>
      <c r="K789" s="135">
        <v>40</v>
      </c>
      <c r="L789" s="42">
        <v>130</v>
      </c>
      <c r="M789" s="135">
        <v>170</v>
      </c>
      <c r="N789" s="135">
        <v>0</v>
      </c>
      <c r="O789" s="42">
        <v>3000</v>
      </c>
      <c r="P789" s="135">
        <v>3000</v>
      </c>
      <c r="Q789" s="135">
        <v>332</v>
      </c>
      <c r="R789" s="136">
        <v>5378.4759802509288</v>
      </c>
      <c r="S789" s="136">
        <v>5710.4759802509288</v>
      </c>
      <c r="T789" s="135">
        <v>13</v>
      </c>
      <c r="U789" s="136"/>
      <c r="V789" s="136">
        <v>5723.4759802509288</v>
      </c>
      <c r="W789" s="16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</row>
    <row r="790" spans="2:44" s="132" customFormat="1" ht="25.15" customHeight="1">
      <c r="B790" s="133"/>
      <c r="C790" s="33"/>
      <c r="D790" s="134" t="s">
        <v>1436</v>
      </c>
      <c r="E790" s="135">
        <v>1083</v>
      </c>
      <c r="F790" s="99">
        <v>2032.3116287174723</v>
      </c>
      <c r="G790" s="136">
        <v>3115.3116287174726</v>
      </c>
      <c r="H790" s="135">
        <v>110</v>
      </c>
      <c r="I790" s="42">
        <v>160</v>
      </c>
      <c r="J790" s="135">
        <v>270</v>
      </c>
      <c r="K790" s="135">
        <v>110</v>
      </c>
      <c r="L790" s="42">
        <v>160</v>
      </c>
      <c r="M790" s="135">
        <v>270</v>
      </c>
      <c r="N790" s="135">
        <v>1500</v>
      </c>
      <c r="O790" s="42">
        <v>3950</v>
      </c>
      <c r="P790" s="135">
        <v>5450</v>
      </c>
      <c r="Q790" s="135">
        <v>2803</v>
      </c>
      <c r="R790" s="136">
        <v>6302.3116287174716</v>
      </c>
      <c r="S790" s="136">
        <v>9105.3116287174707</v>
      </c>
      <c r="T790" s="135">
        <v>53</v>
      </c>
      <c r="U790" s="136"/>
      <c r="V790" s="136">
        <v>9158.3116287174707</v>
      </c>
      <c r="W790" s="16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</row>
    <row r="791" spans="2:44" s="132" customFormat="1" ht="25.15" customHeight="1">
      <c r="B791" s="133"/>
      <c r="C791" s="33"/>
      <c r="D791" s="134" t="s">
        <v>1437</v>
      </c>
      <c r="E791" s="135">
        <v>2480</v>
      </c>
      <c r="F791" s="99">
        <v>2724.400353624535</v>
      </c>
      <c r="G791" s="136">
        <v>5204.4003536245345</v>
      </c>
      <c r="H791" s="135">
        <v>80</v>
      </c>
      <c r="I791" s="42">
        <v>90</v>
      </c>
      <c r="J791" s="135">
        <v>170</v>
      </c>
      <c r="K791" s="135">
        <v>80</v>
      </c>
      <c r="L791" s="42">
        <v>90</v>
      </c>
      <c r="M791" s="135">
        <v>170</v>
      </c>
      <c r="N791" s="135">
        <v>1500</v>
      </c>
      <c r="O791" s="42">
        <v>1700</v>
      </c>
      <c r="P791" s="135">
        <v>3200</v>
      </c>
      <c r="Q791" s="135">
        <v>4140</v>
      </c>
      <c r="R791" s="136">
        <v>4604.4003536245355</v>
      </c>
      <c r="S791" s="136">
        <v>8744.4003536245345</v>
      </c>
      <c r="T791" s="135">
        <v>123</v>
      </c>
      <c r="U791" s="136"/>
      <c r="V791" s="136">
        <v>8867.4003536245345</v>
      </c>
      <c r="W791" s="16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</row>
    <row r="792" spans="2:44" s="132" customFormat="1" ht="25.15" customHeight="1">
      <c r="B792" s="133"/>
      <c r="C792" s="33"/>
      <c r="D792" s="134" t="s">
        <v>1438</v>
      </c>
      <c r="E792" s="135">
        <v>100</v>
      </c>
      <c r="F792" s="99">
        <v>1395.5236003717471</v>
      </c>
      <c r="G792" s="136">
        <v>1495.5236003717471</v>
      </c>
      <c r="H792" s="135">
        <v>0</v>
      </c>
      <c r="I792" s="42">
        <v>110</v>
      </c>
      <c r="J792" s="135">
        <v>110</v>
      </c>
      <c r="K792" s="135">
        <v>0</v>
      </c>
      <c r="L792" s="42">
        <v>110</v>
      </c>
      <c r="M792" s="135">
        <v>110</v>
      </c>
      <c r="N792" s="135">
        <v>0</v>
      </c>
      <c r="O792" s="42">
        <v>1700</v>
      </c>
      <c r="P792" s="135">
        <v>1700</v>
      </c>
      <c r="Q792" s="135">
        <v>100</v>
      </c>
      <c r="R792" s="136">
        <v>3315.5236003717473</v>
      </c>
      <c r="S792" s="136">
        <v>3415.5236003717473</v>
      </c>
      <c r="T792" s="135">
        <v>5</v>
      </c>
      <c r="U792" s="136"/>
      <c r="V792" s="136">
        <v>3420.5236003717473</v>
      </c>
      <c r="W792" s="16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</row>
    <row r="793" spans="2:44" s="132" customFormat="1" ht="25.15" customHeight="1">
      <c r="B793" s="133"/>
      <c r="C793" s="33"/>
      <c r="D793" s="134" t="s">
        <v>1439</v>
      </c>
      <c r="E793" s="135">
        <v>0</v>
      </c>
      <c r="F793" s="99">
        <v>2398.067634758364</v>
      </c>
      <c r="G793" s="136">
        <v>2398.067634758364</v>
      </c>
      <c r="H793" s="135">
        <v>0</v>
      </c>
      <c r="I793" s="42">
        <v>150</v>
      </c>
      <c r="J793" s="135">
        <v>150</v>
      </c>
      <c r="K793" s="135">
        <v>0</v>
      </c>
      <c r="L793" s="42">
        <v>150</v>
      </c>
      <c r="M793" s="135">
        <v>150</v>
      </c>
      <c r="N793" s="135">
        <v>0</v>
      </c>
      <c r="O793" s="42">
        <v>2850</v>
      </c>
      <c r="P793" s="135">
        <v>2850</v>
      </c>
      <c r="Q793" s="135">
        <v>0</v>
      </c>
      <c r="R793" s="136">
        <v>5548.067634758364</v>
      </c>
      <c r="S793" s="136">
        <v>5548.067634758364</v>
      </c>
      <c r="T793" s="135">
        <v>0</v>
      </c>
      <c r="U793" s="136"/>
      <c r="V793" s="136">
        <v>5548.067634758364</v>
      </c>
      <c r="W793" s="16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</row>
    <row r="794" spans="2:44" s="132" customFormat="1" ht="25.15" customHeight="1">
      <c r="B794" s="133"/>
      <c r="C794" s="33"/>
      <c r="D794" s="134" t="s">
        <v>1440</v>
      </c>
      <c r="E794" s="135">
        <v>295</v>
      </c>
      <c r="F794" s="99">
        <v>103583.31231877323</v>
      </c>
      <c r="G794" s="136">
        <v>103878.31231877324</v>
      </c>
      <c r="H794" s="135">
        <v>30</v>
      </c>
      <c r="I794" s="42">
        <v>120</v>
      </c>
      <c r="J794" s="135">
        <v>150</v>
      </c>
      <c r="K794" s="135">
        <v>30</v>
      </c>
      <c r="L794" s="42">
        <v>120</v>
      </c>
      <c r="M794" s="135">
        <v>150</v>
      </c>
      <c r="N794" s="135">
        <v>750</v>
      </c>
      <c r="O794" s="42">
        <v>2450</v>
      </c>
      <c r="P794" s="135">
        <v>3200</v>
      </c>
      <c r="Q794" s="135">
        <v>1105</v>
      </c>
      <c r="R794" s="136">
        <v>106273.31231877324</v>
      </c>
      <c r="S794" s="136">
        <v>107378.31231877324</v>
      </c>
      <c r="T794" s="135">
        <v>14</v>
      </c>
      <c r="U794" s="136"/>
      <c r="V794" s="136">
        <v>107392.31231877324</v>
      </c>
      <c r="W794" s="16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</row>
    <row r="795" spans="2:44" s="132" customFormat="1" ht="25.15" customHeight="1">
      <c r="B795" s="133"/>
      <c r="C795" s="33"/>
      <c r="D795" s="134" t="s">
        <v>1441</v>
      </c>
      <c r="E795" s="135">
        <v>0</v>
      </c>
      <c r="F795" s="99">
        <v>2997.1321198884766</v>
      </c>
      <c r="G795" s="136">
        <v>2997.1321198884766</v>
      </c>
      <c r="H795" s="135">
        <v>0</v>
      </c>
      <c r="I795" s="42">
        <v>180</v>
      </c>
      <c r="J795" s="135">
        <v>180</v>
      </c>
      <c r="K795" s="135">
        <v>0</v>
      </c>
      <c r="L795" s="42">
        <v>180</v>
      </c>
      <c r="M795" s="135">
        <v>180</v>
      </c>
      <c r="N795" s="135">
        <v>0</v>
      </c>
      <c r="O795" s="42">
        <v>3200</v>
      </c>
      <c r="P795" s="135">
        <v>3200</v>
      </c>
      <c r="Q795" s="135">
        <v>0</v>
      </c>
      <c r="R795" s="136">
        <v>6557.1321198884752</v>
      </c>
      <c r="S795" s="136">
        <v>6557.1321198884752</v>
      </c>
      <c r="T795" s="135">
        <v>0</v>
      </c>
      <c r="U795" s="136"/>
      <c r="V795" s="136">
        <v>6557.1321198884752</v>
      </c>
      <c r="W795" s="16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</row>
    <row r="796" spans="2:44" s="132" customFormat="1" ht="25.15" customHeight="1">
      <c r="B796" s="133"/>
      <c r="C796" s="33"/>
      <c r="D796" s="134" t="s">
        <v>1442</v>
      </c>
      <c r="E796" s="135">
        <v>1813</v>
      </c>
      <c r="F796" s="99">
        <v>3262.5341157063194</v>
      </c>
      <c r="G796" s="136">
        <v>5075.5341157063194</v>
      </c>
      <c r="H796" s="135">
        <v>140</v>
      </c>
      <c r="I796" s="42">
        <v>210</v>
      </c>
      <c r="J796" s="135">
        <v>350</v>
      </c>
      <c r="K796" s="135">
        <v>140</v>
      </c>
      <c r="L796" s="42">
        <v>210</v>
      </c>
      <c r="M796" s="135">
        <v>350</v>
      </c>
      <c r="N796" s="135">
        <v>1000</v>
      </c>
      <c r="O796" s="42">
        <v>2850</v>
      </c>
      <c r="P796" s="135">
        <v>3850</v>
      </c>
      <c r="Q796" s="135">
        <v>3093</v>
      </c>
      <c r="R796" s="136">
        <v>6532.5341157063194</v>
      </c>
      <c r="S796" s="136">
        <v>9625.5341157063194</v>
      </c>
      <c r="T796" s="135">
        <v>91</v>
      </c>
      <c r="U796" s="136"/>
      <c r="V796" s="136">
        <v>9716.5341157063194</v>
      </c>
      <c r="W796" s="16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</row>
    <row r="797" spans="2:44" s="132" customFormat="1" ht="25.15" customHeight="1">
      <c r="B797" s="133"/>
      <c r="C797" s="33"/>
      <c r="D797" s="134" t="s">
        <v>1443</v>
      </c>
      <c r="E797" s="135">
        <v>582</v>
      </c>
      <c r="F797" s="99">
        <v>1726.5923085501859</v>
      </c>
      <c r="G797" s="136">
        <v>2308.5923085501859</v>
      </c>
      <c r="H797" s="135">
        <v>40</v>
      </c>
      <c r="I797" s="42">
        <v>110</v>
      </c>
      <c r="J797" s="135">
        <v>150</v>
      </c>
      <c r="K797" s="135">
        <v>40</v>
      </c>
      <c r="L797" s="42">
        <v>110</v>
      </c>
      <c r="M797" s="135">
        <v>150</v>
      </c>
      <c r="N797" s="135">
        <v>400</v>
      </c>
      <c r="O797" s="42">
        <v>1900</v>
      </c>
      <c r="P797" s="135">
        <v>2300</v>
      </c>
      <c r="Q797" s="135">
        <v>1062</v>
      </c>
      <c r="R797" s="136">
        <v>3846.5923085501859</v>
      </c>
      <c r="S797" s="136">
        <v>4908.5923085501854</v>
      </c>
      <c r="T797" s="135">
        <v>29</v>
      </c>
      <c r="U797" s="136"/>
      <c r="V797" s="136">
        <v>4937.5923085501854</v>
      </c>
      <c r="W797" s="16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</row>
    <row r="798" spans="2:44" s="132" customFormat="1" ht="25.15" customHeight="1">
      <c r="B798" s="133"/>
      <c r="C798" s="33"/>
      <c r="D798" s="134" t="s">
        <v>1444</v>
      </c>
      <c r="E798" s="135">
        <v>278</v>
      </c>
      <c r="F798" s="99">
        <v>2531.0654776951674</v>
      </c>
      <c r="G798" s="136">
        <v>2809.0654776951674</v>
      </c>
      <c r="H798" s="135">
        <v>0</v>
      </c>
      <c r="I798" s="42">
        <v>90</v>
      </c>
      <c r="J798" s="135">
        <v>90</v>
      </c>
      <c r="K798" s="135">
        <v>0</v>
      </c>
      <c r="L798" s="42">
        <v>90</v>
      </c>
      <c r="M798" s="135">
        <v>90</v>
      </c>
      <c r="N798" s="135">
        <v>0</v>
      </c>
      <c r="O798" s="42">
        <v>1150</v>
      </c>
      <c r="P798" s="135">
        <v>1150</v>
      </c>
      <c r="Q798" s="135">
        <v>278</v>
      </c>
      <c r="R798" s="136">
        <v>3861.0654776951678</v>
      </c>
      <c r="S798" s="136">
        <v>4139.0654776951669</v>
      </c>
      <c r="T798" s="135">
        <v>13</v>
      </c>
      <c r="U798" s="136"/>
      <c r="V798" s="136">
        <v>4152.0654776951669</v>
      </c>
      <c r="W798" s="16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</row>
    <row r="799" spans="2:44" s="132" customFormat="1" ht="25.15" customHeight="1">
      <c r="B799" s="133"/>
      <c r="C799" s="33"/>
      <c r="D799" s="134" t="s">
        <v>1445</v>
      </c>
      <c r="E799" s="135">
        <v>0</v>
      </c>
      <c r="F799" s="99">
        <v>2936.0805473977698</v>
      </c>
      <c r="G799" s="136">
        <v>2936.0805473977698</v>
      </c>
      <c r="H799" s="135">
        <v>0</v>
      </c>
      <c r="I799" s="42">
        <v>100</v>
      </c>
      <c r="J799" s="135">
        <v>100</v>
      </c>
      <c r="K799" s="135">
        <v>0</v>
      </c>
      <c r="L799" s="42">
        <v>100</v>
      </c>
      <c r="M799" s="135">
        <v>100</v>
      </c>
      <c r="N799" s="135">
        <v>0</v>
      </c>
      <c r="O799" s="42">
        <v>1700</v>
      </c>
      <c r="P799" s="135">
        <v>1700</v>
      </c>
      <c r="Q799" s="135">
        <v>0</v>
      </c>
      <c r="R799" s="136">
        <v>4836.0805473977698</v>
      </c>
      <c r="S799" s="136">
        <v>4836.0805473977698</v>
      </c>
      <c r="T799" s="135">
        <v>0</v>
      </c>
      <c r="U799" s="136"/>
      <c r="V799" s="136">
        <v>4836.0805473977698</v>
      </c>
      <c r="W799" s="16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</row>
    <row r="800" spans="2:44" s="132" customFormat="1" ht="25.15" customHeight="1">
      <c r="B800" s="133"/>
      <c r="C800" s="33"/>
      <c r="D800" s="134" t="s">
        <v>1446</v>
      </c>
      <c r="E800" s="135">
        <v>938</v>
      </c>
      <c r="F800" s="99">
        <v>1568.8468661710035</v>
      </c>
      <c r="G800" s="136">
        <v>2506.8468661710035</v>
      </c>
      <c r="H800" s="135">
        <v>160</v>
      </c>
      <c r="I800" s="42">
        <v>110</v>
      </c>
      <c r="J800" s="135">
        <v>270</v>
      </c>
      <c r="K800" s="135">
        <v>160</v>
      </c>
      <c r="L800" s="42">
        <v>110</v>
      </c>
      <c r="M800" s="135">
        <v>270</v>
      </c>
      <c r="N800" s="135">
        <v>200</v>
      </c>
      <c r="O800" s="42">
        <v>1900</v>
      </c>
      <c r="P800" s="135">
        <v>2100</v>
      </c>
      <c r="Q800" s="135">
        <v>1458</v>
      </c>
      <c r="R800" s="136">
        <v>3688.846866171004</v>
      </c>
      <c r="S800" s="136">
        <v>5146.846866171004</v>
      </c>
      <c r="T800" s="135">
        <v>46</v>
      </c>
      <c r="U800" s="136"/>
      <c r="V800" s="136">
        <v>5192.846866171004</v>
      </c>
      <c r="W800" s="16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</row>
    <row r="801" spans="2:44" s="132" customFormat="1" ht="25.15" customHeight="1">
      <c r="B801" s="133"/>
      <c r="C801" s="33"/>
      <c r="D801" s="134" t="s">
        <v>1447</v>
      </c>
      <c r="E801" s="135">
        <v>0</v>
      </c>
      <c r="F801" s="99">
        <v>4416.2503940520446</v>
      </c>
      <c r="G801" s="136">
        <v>4416.2503940520446</v>
      </c>
      <c r="H801" s="135">
        <v>0</v>
      </c>
      <c r="I801" s="42">
        <v>90</v>
      </c>
      <c r="J801" s="135">
        <v>90</v>
      </c>
      <c r="K801" s="135">
        <v>0</v>
      </c>
      <c r="L801" s="42">
        <v>90</v>
      </c>
      <c r="M801" s="135">
        <v>90</v>
      </c>
      <c r="N801" s="135">
        <v>0</v>
      </c>
      <c r="O801" s="42">
        <v>1700</v>
      </c>
      <c r="P801" s="135">
        <v>1700</v>
      </c>
      <c r="Q801" s="135">
        <v>0</v>
      </c>
      <c r="R801" s="136">
        <v>6296.2503940520446</v>
      </c>
      <c r="S801" s="136">
        <v>6296.2503940520446</v>
      </c>
      <c r="T801" s="135">
        <v>0</v>
      </c>
      <c r="U801" s="136"/>
      <c r="V801" s="136">
        <v>6296.2503940520446</v>
      </c>
      <c r="W801" s="16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</row>
    <row r="802" spans="2:44" s="132" customFormat="1" ht="25.15" customHeight="1">
      <c r="B802" s="133"/>
      <c r="C802" s="33"/>
      <c r="D802" s="134" t="s">
        <v>1448</v>
      </c>
      <c r="E802" s="135">
        <v>1953</v>
      </c>
      <c r="F802" s="99">
        <v>2925.4340116171006</v>
      </c>
      <c r="G802" s="136">
        <v>4878.4340116171006</v>
      </c>
      <c r="H802" s="135">
        <v>220</v>
      </c>
      <c r="I802" s="42">
        <v>190</v>
      </c>
      <c r="J802" s="135">
        <v>410</v>
      </c>
      <c r="K802" s="135">
        <v>220</v>
      </c>
      <c r="L802" s="42">
        <v>190</v>
      </c>
      <c r="M802" s="135">
        <v>410</v>
      </c>
      <c r="N802" s="135">
        <v>1200</v>
      </c>
      <c r="O802" s="42">
        <v>2100</v>
      </c>
      <c r="P802" s="135">
        <v>3300</v>
      </c>
      <c r="Q802" s="135">
        <v>3593</v>
      </c>
      <c r="R802" s="136">
        <v>5405.4340116171006</v>
      </c>
      <c r="S802" s="136">
        <v>8998.4340116171006</v>
      </c>
      <c r="T802" s="135">
        <v>98</v>
      </c>
      <c r="U802" s="136"/>
      <c r="V802" s="136">
        <v>9096.4340116171006</v>
      </c>
      <c r="W802" s="16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</row>
    <row r="803" spans="2:44" s="132" customFormat="1" ht="25.15" customHeight="1">
      <c r="B803" s="133"/>
      <c r="C803" s="33"/>
      <c r="D803" s="134" t="s">
        <v>1449</v>
      </c>
      <c r="E803" s="135">
        <v>951</v>
      </c>
      <c r="F803" s="99">
        <v>2568.908723977695</v>
      </c>
      <c r="G803" s="136">
        <v>3519.908723977695</v>
      </c>
      <c r="H803" s="135">
        <v>60</v>
      </c>
      <c r="I803" s="42">
        <v>160</v>
      </c>
      <c r="J803" s="135">
        <v>220</v>
      </c>
      <c r="K803" s="135">
        <v>60</v>
      </c>
      <c r="L803" s="42">
        <v>160</v>
      </c>
      <c r="M803" s="135">
        <v>220</v>
      </c>
      <c r="N803" s="135">
        <v>200</v>
      </c>
      <c r="O803" s="42">
        <v>3400</v>
      </c>
      <c r="P803" s="135">
        <v>3600</v>
      </c>
      <c r="Q803" s="135">
        <v>1271</v>
      </c>
      <c r="R803" s="136">
        <v>6288.9087239776945</v>
      </c>
      <c r="S803" s="136">
        <v>7559.9087239776945</v>
      </c>
      <c r="T803" s="135">
        <v>47</v>
      </c>
      <c r="U803" s="136"/>
      <c r="V803" s="136">
        <v>7606.9087239776945</v>
      </c>
      <c r="W803" s="16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</row>
    <row r="804" spans="2:44" s="132" customFormat="1" ht="25.15" customHeight="1">
      <c r="B804" s="133"/>
      <c r="C804" s="33"/>
      <c r="D804" s="100" t="s">
        <v>1399</v>
      </c>
      <c r="E804" s="135">
        <v>18689</v>
      </c>
      <c r="F804" s="99">
        <f t="shared" ref="F804:S804" si="197">SUM(F784:F803)</f>
        <v>158303.33757063193</v>
      </c>
      <c r="G804" s="136">
        <f t="shared" si="197"/>
        <v>186992.33757063193</v>
      </c>
      <c r="H804" s="135">
        <v>620</v>
      </c>
      <c r="I804" s="42">
        <v>1370</v>
      </c>
      <c r="J804" s="135">
        <f t="shared" si="197"/>
        <v>3390</v>
      </c>
      <c r="K804" s="135">
        <v>620</v>
      </c>
      <c r="L804" s="42">
        <v>1370</v>
      </c>
      <c r="M804" s="135">
        <f t="shared" si="197"/>
        <v>3390</v>
      </c>
      <c r="N804" s="135">
        <f t="shared" si="197"/>
        <v>6750</v>
      </c>
      <c r="O804" s="42">
        <v>38600</v>
      </c>
      <c r="P804" s="135">
        <f t="shared" si="197"/>
        <v>46500</v>
      </c>
      <c r="Q804" s="135">
        <f t="shared" si="197"/>
        <v>37479</v>
      </c>
      <c r="R804" s="136">
        <f t="shared" si="197"/>
        <v>202793.33757063193</v>
      </c>
      <c r="S804" s="136">
        <f t="shared" si="197"/>
        <v>240272.33757063193</v>
      </c>
      <c r="T804" s="176">
        <v>429</v>
      </c>
      <c r="U804" s="136"/>
      <c r="V804" s="136">
        <f>SUM(V784:V803)</f>
        <v>241701.33757063193</v>
      </c>
      <c r="W804" s="16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</row>
    <row r="805" spans="2:44" s="132" customFormat="1" ht="25.15" customHeight="1">
      <c r="B805" s="133"/>
      <c r="C805" s="33"/>
      <c r="D805" s="134" t="s">
        <v>1450</v>
      </c>
      <c r="E805" s="135">
        <v>0</v>
      </c>
      <c r="F805" s="99">
        <v>2712.6957741635688</v>
      </c>
      <c r="G805" s="136">
        <v>2712.6957741635688</v>
      </c>
      <c r="H805" s="135">
        <v>0</v>
      </c>
      <c r="I805" s="42">
        <v>140</v>
      </c>
      <c r="J805" s="135">
        <v>140</v>
      </c>
      <c r="K805" s="135">
        <v>0</v>
      </c>
      <c r="L805" s="42">
        <v>140</v>
      </c>
      <c r="M805" s="135">
        <v>140</v>
      </c>
      <c r="N805" s="135">
        <v>0</v>
      </c>
      <c r="O805" s="42">
        <v>3000</v>
      </c>
      <c r="P805" s="135">
        <v>3000</v>
      </c>
      <c r="Q805" s="135">
        <v>0</v>
      </c>
      <c r="R805" s="136">
        <v>5992.6957741635697</v>
      </c>
      <c r="S805" s="136">
        <v>5992.6957741635697</v>
      </c>
      <c r="T805" s="135">
        <v>0</v>
      </c>
      <c r="U805" s="136"/>
      <c r="V805" s="136">
        <v>5992.6957741635697</v>
      </c>
      <c r="W805" s="16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</row>
    <row r="806" spans="2:44" s="132" customFormat="1" ht="25.15" customHeight="1">
      <c r="B806" s="133"/>
      <c r="C806" s="33"/>
      <c r="D806" s="134" t="s">
        <v>1451</v>
      </c>
      <c r="E806" s="135">
        <v>3118</v>
      </c>
      <c r="F806" s="99">
        <v>2306.4716821561337</v>
      </c>
      <c r="G806" s="136">
        <v>5424.4716821561342</v>
      </c>
      <c r="H806" s="135">
        <v>290</v>
      </c>
      <c r="I806" s="42">
        <v>160</v>
      </c>
      <c r="J806" s="135">
        <v>450</v>
      </c>
      <c r="K806" s="135">
        <v>290</v>
      </c>
      <c r="L806" s="42">
        <v>160</v>
      </c>
      <c r="M806" s="135">
        <v>450</v>
      </c>
      <c r="N806" s="135">
        <v>0</v>
      </c>
      <c r="O806" s="42">
        <v>2650</v>
      </c>
      <c r="P806" s="135">
        <v>2650</v>
      </c>
      <c r="Q806" s="135">
        <v>3698</v>
      </c>
      <c r="R806" s="136">
        <v>5276.4716821561342</v>
      </c>
      <c r="S806" s="136">
        <v>8974.4716821561342</v>
      </c>
      <c r="T806" s="135">
        <v>156</v>
      </c>
      <c r="U806" s="136"/>
      <c r="V806" s="136">
        <v>9130.4716821561342</v>
      </c>
      <c r="W806" s="16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</row>
    <row r="807" spans="2:44" s="132" customFormat="1" ht="25.15" customHeight="1">
      <c r="B807" s="133"/>
      <c r="C807" s="33"/>
      <c r="D807" s="134" t="s">
        <v>1452</v>
      </c>
      <c r="E807" s="135">
        <v>1040</v>
      </c>
      <c r="F807" s="99">
        <v>1501.0628684944238</v>
      </c>
      <c r="G807" s="136">
        <v>2541.0628684944236</v>
      </c>
      <c r="H807" s="135">
        <v>80</v>
      </c>
      <c r="I807" s="42">
        <v>90</v>
      </c>
      <c r="J807" s="135">
        <v>170</v>
      </c>
      <c r="K807" s="135">
        <v>80</v>
      </c>
      <c r="L807" s="42">
        <v>90</v>
      </c>
      <c r="M807" s="135">
        <v>170</v>
      </c>
      <c r="N807" s="135">
        <v>3750</v>
      </c>
      <c r="O807" s="42">
        <v>3200</v>
      </c>
      <c r="P807" s="135">
        <v>6950</v>
      </c>
      <c r="Q807" s="135">
        <v>4950</v>
      </c>
      <c r="R807" s="136">
        <v>4881.062868494424</v>
      </c>
      <c r="S807" s="136">
        <v>9831.0628684944222</v>
      </c>
      <c r="T807" s="135">
        <v>51</v>
      </c>
      <c r="U807" s="136"/>
      <c r="V807" s="136">
        <v>9882.0628684944222</v>
      </c>
      <c r="W807" s="16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</row>
    <row r="808" spans="2:44" s="132" customFormat="1" ht="25.15" customHeight="1">
      <c r="B808" s="133"/>
      <c r="C808" s="33"/>
      <c r="D808" s="134" t="s">
        <v>1453</v>
      </c>
      <c r="E808" s="135">
        <v>0</v>
      </c>
      <c r="F808" s="99">
        <v>2784.468755576208</v>
      </c>
      <c r="G808" s="136">
        <v>2784.468755576208</v>
      </c>
      <c r="H808" s="135">
        <v>0</v>
      </c>
      <c r="I808" s="42">
        <v>90</v>
      </c>
      <c r="J808" s="135">
        <v>90</v>
      </c>
      <c r="K808" s="135">
        <v>0</v>
      </c>
      <c r="L808" s="42">
        <v>90</v>
      </c>
      <c r="M808" s="135">
        <v>90</v>
      </c>
      <c r="N808" s="135">
        <v>0</v>
      </c>
      <c r="O808" s="42">
        <v>2450</v>
      </c>
      <c r="P808" s="135">
        <v>2450</v>
      </c>
      <c r="Q808" s="135">
        <v>0</v>
      </c>
      <c r="R808" s="136">
        <v>5414.4687555762084</v>
      </c>
      <c r="S808" s="136">
        <v>5414.4687555762084</v>
      </c>
      <c r="T808" s="135">
        <v>0</v>
      </c>
      <c r="U808" s="136"/>
      <c r="V808" s="136">
        <v>5414.4687555762084</v>
      </c>
      <c r="W808" s="16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</row>
    <row r="809" spans="2:44" s="132" customFormat="1" ht="25.15" customHeight="1">
      <c r="B809" s="133"/>
      <c r="C809" s="33"/>
      <c r="D809" s="134" t="s">
        <v>1454</v>
      </c>
      <c r="E809" s="135">
        <v>415</v>
      </c>
      <c r="F809" s="99">
        <v>3023.2080027881043</v>
      </c>
      <c r="G809" s="136">
        <v>3438.2080027881043</v>
      </c>
      <c r="H809" s="135">
        <v>30</v>
      </c>
      <c r="I809" s="42">
        <v>140</v>
      </c>
      <c r="J809" s="135">
        <v>170</v>
      </c>
      <c r="K809" s="135">
        <v>30</v>
      </c>
      <c r="L809" s="42">
        <v>140</v>
      </c>
      <c r="M809" s="135">
        <v>170</v>
      </c>
      <c r="N809" s="135">
        <v>0</v>
      </c>
      <c r="O809" s="42">
        <v>1900</v>
      </c>
      <c r="P809" s="135">
        <v>1900</v>
      </c>
      <c r="Q809" s="135">
        <v>475</v>
      </c>
      <c r="R809" s="136">
        <v>5203.2080027881047</v>
      </c>
      <c r="S809" s="136">
        <v>5678.2080027881047</v>
      </c>
      <c r="T809" s="135">
        <v>20</v>
      </c>
      <c r="U809" s="136"/>
      <c r="V809" s="136">
        <v>5698.2080027881047</v>
      </c>
      <c r="W809" s="16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</row>
    <row r="810" spans="2:44" s="132" customFormat="1" ht="25.15" customHeight="1">
      <c r="B810" s="133"/>
      <c r="C810" s="33"/>
      <c r="D810" s="134" t="s">
        <v>1455</v>
      </c>
      <c r="E810" s="135">
        <v>285</v>
      </c>
      <c r="F810" s="99">
        <v>1899.3706045539036</v>
      </c>
      <c r="G810" s="136">
        <v>2184.3706045539034</v>
      </c>
      <c r="H810" s="135">
        <v>40</v>
      </c>
      <c r="I810" s="42">
        <v>150</v>
      </c>
      <c r="J810" s="135">
        <v>190</v>
      </c>
      <c r="K810" s="135">
        <v>40</v>
      </c>
      <c r="L810" s="42">
        <v>150</v>
      </c>
      <c r="M810" s="135">
        <v>190</v>
      </c>
      <c r="N810" s="135">
        <v>200</v>
      </c>
      <c r="O810" s="42">
        <v>2100</v>
      </c>
      <c r="P810" s="135">
        <v>2300</v>
      </c>
      <c r="Q810" s="135">
        <v>565</v>
      </c>
      <c r="R810" s="136">
        <v>4299.3706045539038</v>
      </c>
      <c r="S810" s="136">
        <v>4864.3706045539038</v>
      </c>
      <c r="T810" s="135">
        <v>17</v>
      </c>
      <c r="U810" s="136"/>
      <c r="V810" s="136">
        <v>4881.3706045539038</v>
      </c>
      <c r="W810" s="16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</row>
    <row r="811" spans="2:44" s="132" customFormat="1" ht="25.15" customHeight="1">
      <c r="B811" s="133"/>
      <c r="C811" s="33"/>
      <c r="D811" s="134" t="s">
        <v>1456</v>
      </c>
      <c r="E811" s="135">
        <v>325</v>
      </c>
      <c r="F811" s="99">
        <v>2152.4421078066916</v>
      </c>
      <c r="G811" s="136">
        <v>2477.4421078066916</v>
      </c>
      <c r="H811" s="135">
        <v>30</v>
      </c>
      <c r="I811" s="42">
        <v>200</v>
      </c>
      <c r="J811" s="135">
        <v>230</v>
      </c>
      <c r="K811" s="135">
        <v>30</v>
      </c>
      <c r="L811" s="42">
        <v>200</v>
      </c>
      <c r="M811" s="135">
        <v>230</v>
      </c>
      <c r="N811" s="135">
        <v>750</v>
      </c>
      <c r="O811" s="42">
        <v>3200</v>
      </c>
      <c r="P811" s="135">
        <v>3950</v>
      </c>
      <c r="Q811" s="135">
        <v>1135</v>
      </c>
      <c r="R811" s="136">
        <v>5752.4421078066916</v>
      </c>
      <c r="S811" s="136">
        <v>6887.4421078066907</v>
      </c>
      <c r="T811" s="135">
        <v>16</v>
      </c>
      <c r="U811" s="136"/>
      <c r="V811" s="136">
        <v>6903.4421078066907</v>
      </c>
      <c r="W811" s="16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</row>
    <row r="812" spans="2:44" s="132" customFormat="1" ht="25.15" customHeight="1">
      <c r="B812" s="133"/>
      <c r="C812" s="33"/>
      <c r="D812" s="134" t="s">
        <v>1457</v>
      </c>
      <c r="E812" s="135">
        <v>246</v>
      </c>
      <c r="F812" s="99">
        <v>3598.1708880111528</v>
      </c>
      <c r="G812" s="136">
        <v>3844.1708880111528</v>
      </c>
      <c r="H812" s="135">
        <v>20</v>
      </c>
      <c r="I812" s="42">
        <v>170</v>
      </c>
      <c r="J812" s="135">
        <v>190</v>
      </c>
      <c r="K812" s="135">
        <v>20</v>
      </c>
      <c r="L812" s="42">
        <v>170</v>
      </c>
      <c r="M812" s="135">
        <v>190</v>
      </c>
      <c r="N812" s="135">
        <v>200</v>
      </c>
      <c r="O812" s="42">
        <v>3400</v>
      </c>
      <c r="P812" s="135">
        <v>3600</v>
      </c>
      <c r="Q812" s="135">
        <v>486</v>
      </c>
      <c r="R812" s="136">
        <v>7338.1708880111528</v>
      </c>
      <c r="S812" s="136">
        <v>7824.1708880111528</v>
      </c>
      <c r="T812" s="135">
        <v>12</v>
      </c>
      <c r="U812" s="136"/>
      <c r="V812" s="136">
        <v>7836.1708880111528</v>
      </c>
      <c r="W812" s="16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</row>
    <row r="813" spans="2:44" s="132" customFormat="1" ht="25.15" customHeight="1">
      <c r="B813" s="133"/>
      <c r="C813" s="33"/>
      <c r="D813" s="134" t="s">
        <v>1458</v>
      </c>
      <c r="E813" s="135">
        <v>1311</v>
      </c>
      <c r="F813" s="99">
        <v>2089.9931528810407</v>
      </c>
      <c r="G813" s="136">
        <v>3400.9931528810407</v>
      </c>
      <c r="H813" s="135">
        <v>50</v>
      </c>
      <c r="I813" s="42">
        <v>130</v>
      </c>
      <c r="J813" s="135">
        <v>180</v>
      </c>
      <c r="K813" s="135">
        <v>50</v>
      </c>
      <c r="L813" s="42">
        <v>130</v>
      </c>
      <c r="M813" s="135">
        <v>180</v>
      </c>
      <c r="N813" s="135">
        <v>950</v>
      </c>
      <c r="O813" s="42">
        <v>950</v>
      </c>
      <c r="P813" s="135">
        <v>1900</v>
      </c>
      <c r="Q813" s="135">
        <v>2361</v>
      </c>
      <c r="R813" s="136">
        <v>3299.9931528810412</v>
      </c>
      <c r="S813" s="136">
        <v>5660.9931528810412</v>
      </c>
      <c r="T813" s="135">
        <v>65</v>
      </c>
      <c r="U813" s="136"/>
      <c r="V813" s="136">
        <v>5725.9931528810412</v>
      </c>
      <c r="W813" s="16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</row>
    <row r="814" spans="2:44" s="132" customFormat="1" ht="25.15" customHeight="1">
      <c r="B814" s="133"/>
      <c r="C814" s="33"/>
      <c r="D814" s="134" t="s">
        <v>1459</v>
      </c>
      <c r="E814" s="135">
        <v>1230</v>
      </c>
      <c r="F814" s="99">
        <v>2713.9427467472119</v>
      </c>
      <c r="G814" s="136">
        <v>3943.9427467472119</v>
      </c>
      <c r="H814" s="135">
        <v>80</v>
      </c>
      <c r="I814" s="42">
        <v>120</v>
      </c>
      <c r="J814" s="135">
        <v>200</v>
      </c>
      <c r="K814" s="135">
        <v>80</v>
      </c>
      <c r="L814" s="42">
        <v>120</v>
      </c>
      <c r="M814" s="135">
        <v>200</v>
      </c>
      <c r="N814" s="135">
        <v>400</v>
      </c>
      <c r="O814" s="42">
        <v>1900</v>
      </c>
      <c r="P814" s="135">
        <v>2300</v>
      </c>
      <c r="Q814" s="135">
        <v>1790</v>
      </c>
      <c r="R814" s="136">
        <v>4853.9427467472124</v>
      </c>
      <c r="S814" s="136">
        <v>6643.9427467472124</v>
      </c>
      <c r="T814" s="135">
        <v>61</v>
      </c>
      <c r="U814" s="136"/>
      <c r="V814" s="136">
        <v>6704.9427467472124</v>
      </c>
      <c r="W814" s="16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</row>
    <row r="815" spans="2:44" s="132" customFormat="1" ht="25.15" customHeight="1">
      <c r="B815" s="133"/>
      <c r="C815" s="33"/>
      <c r="D815" s="134" t="s">
        <v>1460</v>
      </c>
      <c r="E815" s="135">
        <v>653</v>
      </c>
      <c r="F815" s="99">
        <v>2265.0548524628248</v>
      </c>
      <c r="G815" s="136">
        <v>2918.0548524628248</v>
      </c>
      <c r="H815" s="135">
        <v>20</v>
      </c>
      <c r="I815" s="42">
        <v>120</v>
      </c>
      <c r="J815" s="135">
        <v>140</v>
      </c>
      <c r="K815" s="135">
        <v>20</v>
      </c>
      <c r="L815" s="42">
        <v>120</v>
      </c>
      <c r="M815" s="135">
        <v>140</v>
      </c>
      <c r="N815" s="135">
        <v>1500</v>
      </c>
      <c r="O815" s="42">
        <v>3000</v>
      </c>
      <c r="P815" s="135">
        <v>4500</v>
      </c>
      <c r="Q815" s="135">
        <v>2193</v>
      </c>
      <c r="R815" s="136">
        <v>5505.0548524628248</v>
      </c>
      <c r="S815" s="136">
        <v>7698.0548524628248</v>
      </c>
      <c r="T815" s="135">
        <v>33</v>
      </c>
      <c r="U815" s="136"/>
      <c r="V815" s="136">
        <v>7731.0548524628248</v>
      </c>
      <c r="W815" s="16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</row>
    <row r="816" spans="2:44" s="132" customFormat="1" ht="25.15" customHeight="1">
      <c r="B816" s="133"/>
      <c r="C816" s="33"/>
      <c r="D816" s="134" t="s">
        <v>1461</v>
      </c>
      <c r="E816" s="135">
        <v>397</v>
      </c>
      <c r="F816" s="99">
        <v>2052.2926463754648</v>
      </c>
      <c r="G816" s="136">
        <v>2449.2926463754648</v>
      </c>
      <c r="H816" s="135">
        <v>100</v>
      </c>
      <c r="I816" s="42">
        <v>150</v>
      </c>
      <c r="J816" s="135">
        <v>250</v>
      </c>
      <c r="K816" s="135">
        <v>100</v>
      </c>
      <c r="L816" s="42">
        <v>150</v>
      </c>
      <c r="M816" s="135">
        <v>250</v>
      </c>
      <c r="N816" s="135">
        <v>1150</v>
      </c>
      <c r="O816" s="42">
        <v>2100</v>
      </c>
      <c r="P816" s="135">
        <v>3250</v>
      </c>
      <c r="Q816" s="135">
        <v>1747</v>
      </c>
      <c r="R816" s="136">
        <v>4452.2926463754648</v>
      </c>
      <c r="S816" s="136">
        <v>6199.2926463754648</v>
      </c>
      <c r="T816" s="135">
        <v>19</v>
      </c>
      <c r="U816" s="136"/>
      <c r="V816" s="136">
        <v>6218.2926463754648</v>
      </c>
      <c r="W816" s="16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</row>
    <row r="817" spans="2:44" s="132" customFormat="1" ht="25.15" customHeight="1">
      <c r="B817" s="133"/>
      <c r="C817" s="33"/>
      <c r="D817" s="134" t="s">
        <v>1462</v>
      </c>
      <c r="E817" s="135">
        <v>1500</v>
      </c>
      <c r="F817" s="99">
        <v>1925.3375436802976</v>
      </c>
      <c r="G817" s="136">
        <v>3425.3375436802976</v>
      </c>
      <c r="H817" s="135">
        <v>0</v>
      </c>
      <c r="I817" s="42">
        <v>120</v>
      </c>
      <c r="J817" s="135">
        <v>120</v>
      </c>
      <c r="K817" s="135">
        <v>0</v>
      </c>
      <c r="L817" s="42">
        <v>120</v>
      </c>
      <c r="M817" s="135">
        <v>120</v>
      </c>
      <c r="N817" s="135">
        <v>0</v>
      </c>
      <c r="O817" s="42">
        <v>2450</v>
      </c>
      <c r="P817" s="135">
        <v>2450</v>
      </c>
      <c r="Q817" s="135">
        <v>1500</v>
      </c>
      <c r="R817" s="136">
        <v>4615.337543680298</v>
      </c>
      <c r="S817" s="136">
        <v>6115.337543680298</v>
      </c>
      <c r="T817" s="135">
        <v>75</v>
      </c>
      <c r="U817" s="136"/>
      <c r="V817" s="136">
        <v>6190.337543680298</v>
      </c>
      <c r="W817" s="16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</row>
    <row r="818" spans="2:44" s="132" customFormat="1" ht="25.15" customHeight="1">
      <c r="B818" s="133"/>
      <c r="C818" s="33"/>
      <c r="D818" s="134" t="s">
        <v>1463</v>
      </c>
      <c r="E818" s="135">
        <v>3552</v>
      </c>
      <c r="F818" s="99">
        <v>3386.6847184014873</v>
      </c>
      <c r="G818" s="136">
        <v>6938.6847184014869</v>
      </c>
      <c r="H818" s="135">
        <v>180</v>
      </c>
      <c r="I818" s="42">
        <v>90</v>
      </c>
      <c r="J818" s="135">
        <v>270</v>
      </c>
      <c r="K818" s="135">
        <v>180</v>
      </c>
      <c r="L818" s="42">
        <v>90</v>
      </c>
      <c r="M818" s="135">
        <v>270</v>
      </c>
      <c r="N818" s="135">
        <v>0</v>
      </c>
      <c r="O818" s="42">
        <v>1500</v>
      </c>
      <c r="P818" s="135">
        <v>1500</v>
      </c>
      <c r="Q818" s="135">
        <v>3912</v>
      </c>
      <c r="R818" s="136">
        <v>5066.6847184014878</v>
      </c>
      <c r="S818" s="136">
        <v>8978.6847184014878</v>
      </c>
      <c r="T818" s="135">
        <v>177</v>
      </c>
      <c r="U818" s="136"/>
      <c r="V818" s="136">
        <v>9155.6847184014878</v>
      </c>
      <c r="W818" s="16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</row>
    <row r="819" spans="2:44" s="132" customFormat="1" ht="25.15" customHeight="1">
      <c r="B819" s="133"/>
      <c r="C819" s="33"/>
      <c r="D819" s="134" t="s">
        <v>1464</v>
      </c>
      <c r="E819" s="135">
        <v>4264</v>
      </c>
      <c r="F819" s="99">
        <v>2995.0794368029747</v>
      </c>
      <c r="G819" s="136">
        <v>7259.0794368029729</v>
      </c>
      <c r="H819" s="135">
        <v>170</v>
      </c>
      <c r="I819" s="42">
        <v>100</v>
      </c>
      <c r="J819" s="135">
        <v>270</v>
      </c>
      <c r="K819" s="135">
        <v>170</v>
      </c>
      <c r="L819" s="42">
        <v>100</v>
      </c>
      <c r="M819" s="135">
        <v>270</v>
      </c>
      <c r="N819" s="135">
        <v>3500</v>
      </c>
      <c r="O819" s="42">
        <v>1700</v>
      </c>
      <c r="P819" s="135">
        <v>5200</v>
      </c>
      <c r="Q819" s="135">
        <v>8104</v>
      </c>
      <c r="R819" s="136">
        <v>4895.0794368029747</v>
      </c>
      <c r="S819" s="136">
        <v>12999.079436802973</v>
      </c>
      <c r="T819" s="135">
        <v>113</v>
      </c>
      <c r="U819" s="136"/>
      <c r="V819" s="136">
        <v>13212.079436802973</v>
      </c>
      <c r="W819" s="16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</row>
    <row r="820" spans="2:44" s="132" customFormat="1" ht="25.15" customHeight="1">
      <c r="B820" s="133"/>
      <c r="C820" s="33"/>
      <c r="D820" s="134" t="s">
        <v>1465</v>
      </c>
      <c r="E820" s="135">
        <v>360</v>
      </c>
      <c r="F820" s="99">
        <v>2863.0021895910781</v>
      </c>
      <c r="G820" s="136">
        <v>3223.0021895910781</v>
      </c>
      <c r="H820" s="135">
        <v>0</v>
      </c>
      <c r="I820" s="42">
        <v>120</v>
      </c>
      <c r="J820" s="135">
        <v>120</v>
      </c>
      <c r="K820" s="135">
        <v>0</v>
      </c>
      <c r="L820" s="42">
        <v>120</v>
      </c>
      <c r="M820" s="135">
        <v>120</v>
      </c>
      <c r="N820" s="135">
        <v>500</v>
      </c>
      <c r="O820" s="42">
        <v>2450</v>
      </c>
      <c r="P820" s="135">
        <v>2950</v>
      </c>
      <c r="Q820" s="135">
        <v>860</v>
      </c>
      <c r="R820" s="136">
        <v>5553.0021895910786</v>
      </c>
      <c r="S820" s="136">
        <v>6413.0021895910786</v>
      </c>
      <c r="T820" s="135">
        <v>18</v>
      </c>
      <c r="U820" s="136"/>
      <c r="V820" s="136">
        <v>6431.0021895910786</v>
      </c>
      <c r="W820" s="16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</row>
    <row r="821" spans="2:44" s="132" customFormat="1" ht="25.15" customHeight="1">
      <c r="B821" s="133"/>
      <c r="C821" s="33"/>
      <c r="D821" s="134" t="s">
        <v>1466</v>
      </c>
      <c r="E821" s="135">
        <v>0</v>
      </c>
      <c r="F821" s="99">
        <v>2529.6775971189595</v>
      </c>
      <c r="G821" s="136">
        <v>2529.6775971189595</v>
      </c>
      <c r="H821" s="135">
        <v>0</v>
      </c>
      <c r="I821" s="42">
        <v>150</v>
      </c>
      <c r="J821" s="135">
        <v>150</v>
      </c>
      <c r="K821" s="135">
        <v>0</v>
      </c>
      <c r="L821" s="42">
        <v>150</v>
      </c>
      <c r="M821" s="135">
        <v>150</v>
      </c>
      <c r="N821" s="135">
        <v>0</v>
      </c>
      <c r="O821" s="42">
        <v>2250</v>
      </c>
      <c r="P821" s="135">
        <v>2250</v>
      </c>
      <c r="Q821" s="135">
        <v>0</v>
      </c>
      <c r="R821" s="136">
        <v>5079.6775971189591</v>
      </c>
      <c r="S821" s="136">
        <v>5079.6775971189591</v>
      </c>
      <c r="T821" s="135">
        <v>0</v>
      </c>
      <c r="U821" s="136"/>
      <c r="V821" s="136">
        <v>5079.6775971189591</v>
      </c>
      <c r="W821" s="16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</row>
    <row r="822" spans="2:44" s="132" customFormat="1" ht="25.15" customHeight="1">
      <c r="B822" s="133"/>
      <c r="C822" s="33"/>
      <c r="D822" s="134" t="s">
        <v>1467</v>
      </c>
      <c r="E822" s="135">
        <v>0</v>
      </c>
      <c r="F822" s="99">
        <v>1842.8495771375462</v>
      </c>
      <c r="G822" s="136">
        <v>1842.8495771375462</v>
      </c>
      <c r="H822" s="135">
        <v>0</v>
      </c>
      <c r="I822" s="42">
        <v>110</v>
      </c>
      <c r="J822" s="135">
        <v>110</v>
      </c>
      <c r="K822" s="135">
        <v>0</v>
      </c>
      <c r="L822" s="42">
        <v>110</v>
      </c>
      <c r="M822" s="135">
        <v>110</v>
      </c>
      <c r="N822" s="135">
        <v>0</v>
      </c>
      <c r="O822" s="42">
        <v>600</v>
      </c>
      <c r="P822" s="135">
        <v>600</v>
      </c>
      <c r="Q822" s="135">
        <v>0</v>
      </c>
      <c r="R822" s="136">
        <v>2662.8495771375465</v>
      </c>
      <c r="S822" s="136">
        <v>2662.8495771375465</v>
      </c>
      <c r="T822" s="135">
        <v>0</v>
      </c>
      <c r="U822" s="136"/>
      <c r="V822" s="136">
        <v>2662.8495771375465</v>
      </c>
      <c r="W822" s="16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</row>
    <row r="823" spans="2:44" s="132" customFormat="1" ht="25.15" customHeight="1">
      <c r="B823" s="133"/>
      <c r="C823" s="33"/>
      <c r="D823" s="134" t="s">
        <v>1468</v>
      </c>
      <c r="E823" s="135">
        <v>1322</v>
      </c>
      <c r="F823" s="99">
        <v>2355.2266136152416</v>
      </c>
      <c r="G823" s="136">
        <v>3677.2266136152421</v>
      </c>
      <c r="H823" s="135">
        <v>160</v>
      </c>
      <c r="I823" s="42">
        <v>180</v>
      </c>
      <c r="J823" s="135">
        <v>340</v>
      </c>
      <c r="K823" s="135">
        <v>160</v>
      </c>
      <c r="L823" s="42">
        <v>180</v>
      </c>
      <c r="M823" s="135">
        <v>340</v>
      </c>
      <c r="N823" s="135">
        <v>400</v>
      </c>
      <c r="O823" s="42">
        <v>2850</v>
      </c>
      <c r="P823" s="135">
        <v>3250</v>
      </c>
      <c r="Q823" s="135">
        <v>2042</v>
      </c>
      <c r="R823" s="136">
        <v>5565.2266136152411</v>
      </c>
      <c r="S823" s="136">
        <v>7607.2266136152411</v>
      </c>
      <c r="T823" s="135">
        <v>65</v>
      </c>
      <c r="U823" s="136"/>
      <c r="V823" s="136">
        <v>7672.2266136152411</v>
      </c>
      <c r="W823" s="16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</row>
    <row r="824" spans="2:44" s="132" customFormat="1" ht="25.15" customHeight="1">
      <c r="B824" s="133"/>
      <c r="C824" s="33"/>
      <c r="D824" s="134" t="s">
        <v>1469</v>
      </c>
      <c r="E824" s="135">
        <v>980</v>
      </c>
      <c r="F824" s="99">
        <v>4547.919538104089</v>
      </c>
      <c r="G824" s="136">
        <v>5527.91953810409</v>
      </c>
      <c r="H824" s="135">
        <v>0</v>
      </c>
      <c r="I824" s="42">
        <v>120</v>
      </c>
      <c r="J824" s="135">
        <v>120</v>
      </c>
      <c r="K824" s="135">
        <v>0</v>
      </c>
      <c r="L824" s="42">
        <v>120</v>
      </c>
      <c r="M824" s="135">
        <v>120</v>
      </c>
      <c r="N824" s="135">
        <v>0</v>
      </c>
      <c r="O824" s="42">
        <v>1900</v>
      </c>
      <c r="P824" s="135">
        <v>1900</v>
      </c>
      <c r="Q824" s="135">
        <v>980</v>
      </c>
      <c r="R824" s="136">
        <v>6687.919538104089</v>
      </c>
      <c r="S824" s="136">
        <v>7667.919538104089</v>
      </c>
      <c r="T824" s="135">
        <v>49</v>
      </c>
      <c r="U824" s="136"/>
      <c r="V824" s="136">
        <v>7716.919538104089</v>
      </c>
      <c r="W824" s="16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</row>
    <row r="825" spans="2:44" s="132" customFormat="1" ht="25.15" customHeight="1">
      <c r="B825" s="133"/>
      <c r="C825" s="33"/>
      <c r="D825" s="100" t="s">
        <v>1399</v>
      </c>
      <c r="E825" s="135">
        <v>10998</v>
      </c>
      <c r="F825" s="99">
        <f t="shared" ref="F825:S825" si="198">SUM(F805:F824)</f>
        <v>51544.951296468396</v>
      </c>
      <c r="G825" s="136">
        <f t="shared" si="198"/>
        <v>72542.951296468396</v>
      </c>
      <c r="H825" s="135">
        <v>750</v>
      </c>
      <c r="I825" s="42">
        <v>2250</v>
      </c>
      <c r="J825" s="135">
        <f t="shared" si="198"/>
        <v>3900</v>
      </c>
      <c r="K825" s="135">
        <v>750</v>
      </c>
      <c r="L825" s="42">
        <v>2250</v>
      </c>
      <c r="M825" s="135">
        <f t="shared" si="198"/>
        <v>3900</v>
      </c>
      <c r="N825" s="135">
        <v>7300</v>
      </c>
      <c r="O825" s="42">
        <v>35550</v>
      </c>
      <c r="P825" s="135">
        <f t="shared" si="198"/>
        <v>58850</v>
      </c>
      <c r="Q825" s="135">
        <f t="shared" si="198"/>
        <v>36798</v>
      </c>
      <c r="R825" s="136">
        <f t="shared" si="198"/>
        <v>102394.95129646843</v>
      </c>
      <c r="S825" s="136">
        <f t="shared" si="198"/>
        <v>139192.95129646841</v>
      </c>
      <c r="T825" s="176">
        <v>547</v>
      </c>
      <c r="U825" s="136"/>
      <c r="V825" s="136">
        <f>SUM(V805:V824)</f>
        <v>140239.95129646841</v>
      </c>
      <c r="W825" s="16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</row>
    <row r="826" spans="2:44" s="132" customFormat="1" ht="25.15" customHeight="1">
      <c r="B826" s="133"/>
      <c r="C826" s="33"/>
      <c r="D826" s="134" t="s">
        <v>1470</v>
      </c>
      <c r="E826" s="135">
        <v>1563</v>
      </c>
      <c r="F826" s="99">
        <v>2117.0882105018586</v>
      </c>
      <c r="G826" s="136">
        <v>3680.0882105018591</v>
      </c>
      <c r="H826" s="135">
        <v>30</v>
      </c>
      <c r="I826" s="42">
        <v>150</v>
      </c>
      <c r="J826" s="135">
        <v>180</v>
      </c>
      <c r="K826" s="135">
        <v>30</v>
      </c>
      <c r="L826" s="42">
        <v>150</v>
      </c>
      <c r="M826" s="135">
        <v>180</v>
      </c>
      <c r="N826" s="135">
        <v>750</v>
      </c>
      <c r="O826" s="42">
        <v>3750</v>
      </c>
      <c r="P826" s="135">
        <v>4500</v>
      </c>
      <c r="Q826" s="135">
        <v>2373</v>
      </c>
      <c r="R826" s="136">
        <v>6167.0882105018591</v>
      </c>
      <c r="S826" s="136">
        <v>8540.0882105018591</v>
      </c>
      <c r="T826" s="135">
        <v>78</v>
      </c>
      <c r="U826" s="136"/>
      <c r="V826" s="136">
        <v>8618.0882105018591</v>
      </c>
      <c r="W826" s="16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</row>
    <row r="827" spans="2:44" s="132" customFormat="1" ht="25.15" customHeight="1">
      <c r="B827" s="133"/>
      <c r="C827" s="33"/>
      <c r="D827" s="134" t="s">
        <v>1471</v>
      </c>
      <c r="E827" s="135">
        <v>735</v>
      </c>
      <c r="F827" s="99">
        <v>3703.2177532527876</v>
      </c>
      <c r="G827" s="136">
        <v>4438.2177532527876</v>
      </c>
      <c r="H827" s="135">
        <v>70</v>
      </c>
      <c r="I827" s="42">
        <v>140</v>
      </c>
      <c r="J827" s="135">
        <v>210</v>
      </c>
      <c r="K827" s="135">
        <v>70</v>
      </c>
      <c r="L827" s="42">
        <v>140</v>
      </c>
      <c r="M827" s="135">
        <v>210</v>
      </c>
      <c r="N827" s="135">
        <v>950</v>
      </c>
      <c r="O827" s="42">
        <v>2450</v>
      </c>
      <c r="P827" s="135">
        <v>3400</v>
      </c>
      <c r="Q827" s="135">
        <v>1825</v>
      </c>
      <c r="R827" s="136">
        <v>6433.2177532527867</v>
      </c>
      <c r="S827" s="136">
        <v>8258.2177532527876</v>
      </c>
      <c r="T827" s="135">
        <v>36</v>
      </c>
      <c r="U827" s="136"/>
      <c r="V827" s="136">
        <v>8294.2177532527876</v>
      </c>
      <c r="W827" s="16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</row>
    <row r="828" spans="2:44" s="132" customFormat="1" ht="25.15" customHeight="1">
      <c r="B828" s="133"/>
      <c r="C828" s="33"/>
      <c r="D828" s="134" t="s">
        <v>1472</v>
      </c>
      <c r="E828" s="135">
        <v>1342</v>
      </c>
      <c r="F828" s="99">
        <v>1426.6924600371749</v>
      </c>
      <c r="G828" s="136">
        <v>2768.6924600371749</v>
      </c>
      <c r="H828" s="135">
        <v>80</v>
      </c>
      <c r="I828" s="42">
        <v>140</v>
      </c>
      <c r="J828" s="135">
        <v>220</v>
      </c>
      <c r="K828" s="135">
        <v>80</v>
      </c>
      <c r="L828" s="42">
        <v>140</v>
      </c>
      <c r="M828" s="135">
        <v>220</v>
      </c>
      <c r="N828" s="135">
        <v>600</v>
      </c>
      <c r="O828" s="42">
        <v>1550</v>
      </c>
      <c r="P828" s="135">
        <v>2150</v>
      </c>
      <c r="Q828" s="135">
        <v>2102</v>
      </c>
      <c r="R828" s="136">
        <v>3256.6924600371749</v>
      </c>
      <c r="S828" s="136">
        <v>5358.6924600371749</v>
      </c>
      <c r="T828" s="135">
        <v>67</v>
      </c>
      <c r="U828" s="136"/>
      <c r="V828" s="136">
        <v>5425.6924600371749</v>
      </c>
      <c r="W828" s="16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</row>
    <row r="829" spans="2:44" s="132" customFormat="1" ht="25.15" customHeight="1">
      <c r="B829" s="133"/>
      <c r="C829" s="33"/>
      <c r="D829" s="134" t="s">
        <v>1473</v>
      </c>
      <c r="E829" s="135">
        <v>1331</v>
      </c>
      <c r="F829" s="99">
        <v>3575.1449330855021</v>
      </c>
      <c r="G829" s="136">
        <v>4906.1449330855021</v>
      </c>
      <c r="H829" s="135">
        <v>100</v>
      </c>
      <c r="I829" s="42">
        <v>150</v>
      </c>
      <c r="J829" s="135">
        <v>250</v>
      </c>
      <c r="K829" s="135">
        <v>100</v>
      </c>
      <c r="L829" s="42">
        <v>150</v>
      </c>
      <c r="M829" s="135">
        <v>250</v>
      </c>
      <c r="N829" s="135">
        <v>600</v>
      </c>
      <c r="O829" s="42">
        <v>2650</v>
      </c>
      <c r="P829" s="135">
        <v>3250</v>
      </c>
      <c r="Q829" s="135">
        <v>2131</v>
      </c>
      <c r="R829" s="136">
        <v>6525.1449330855021</v>
      </c>
      <c r="S829" s="136">
        <v>8656.144933085503</v>
      </c>
      <c r="T829" s="135">
        <v>66</v>
      </c>
      <c r="U829" s="136"/>
      <c r="V829" s="136">
        <v>8722.144933085503</v>
      </c>
      <c r="W829" s="16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</row>
    <row r="830" spans="2:44" s="132" customFormat="1" ht="25.15" customHeight="1">
      <c r="B830" s="133"/>
      <c r="C830" s="33"/>
      <c r="D830" s="134" t="s">
        <v>1474</v>
      </c>
      <c r="E830" s="135">
        <v>393</v>
      </c>
      <c r="F830" s="99">
        <v>2445.6471468401487</v>
      </c>
      <c r="G830" s="136">
        <v>2838.6471468401487</v>
      </c>
      <c r="H830" s="135">
        <v>30</v>
      </c>
      <c r="I830" s="42">
        <v>160</v>
      </c>
      <c r="J830" s="135">
        <v>190</v>
      </c>
      <c r="K830" s="135">
        <v>30</v>
      </c>
      <c r="L830" s="42">
        <v>160</v>
      </c>
      <c r="M830" s="135">
        <v>190</v>
      </c>
      <c r="N830" s="135">
        <v>750</v>
      </c>
      <c r="O830" s="42">
        <v>2650</v>
      </c>
      <c r="P830" s="135">
        <v>3400</v>
      </c>
      <c r="Q830" s="135">
        <v>1203</v>
      </c>
      <c r="R830" s="136">
        <v>5415.6471468401487</v>
      </c>
      <c r="S830" s="136">
        <v>6618.6471468401487</v>
      </c>
      <c r="T830" s="135">
        <v>20</v>
      </c>
      <c r="U830" s="136"/>
      <c r="V830" s="136">
        <v>6638.6471468401487</v>
      </c>
      <c r="W830" s="16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</row>
    <row r="831" spans="2:44" s="132" customFormat="1" ht="25.15" customHeight="1">
      <c r="B831" s="133"/>
      <c r="C831" s="33"/>
      <c r="D831" s="134" t="s">
        <v>1475</v>
      </c>
      <c r="E831" s="135">
        <v>0</v>
      </c>
      <c r="F831" s="99">
        <v>2576.4733480483269</v>
      </c>
      <c r="G831" s="136">
        <v>2576.4733480483269</v>
      </c>
      <c r="H831" s="135">
        <v>0</v>
      </c>
      <c r="I831" s="42">
        <v>160</v>
      </c>
      <c r="J831" s="135">
        <v>160</v>
      </c>
      <c r="K831" s="135">
        <v>0</v>
      </c>
      <c r="L831" s="42">
        <v>160</v>
      </c>
      <c r="M831" s="135">
        <v>160</v>
      </c>
      <c r="N831" s="135">
        <v>0</v>
      </c>
      <c r="O831" s="42">
        <v>1350</v>
      </c>
      <c r="P831" s="135">
        <v>1350</v>
      </c>
      <c r="Q831" s="135">
        <v>0</v>
      </c>
      <c r="R831" s="136">
        <v>4246.4733480483264</v>
      </c>
      <c r="S831" s="136">
        <v>4246.4733480483264</v>
      </c>
      <c r="T831" s="135">
        <v>0</v>
      </c>
      <c r="U831" s="136"/>
      <c r="V831" s="136">
        <v>4246.4733480483264</v>
      </c>
      <c r="W831" s="16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</row>
    <row r="832" spans="2:44" s="132" customFormat="1" ht="25.15" customHeight="1">
      <c r="B832" s="133"/>
      <c r="C832" s="33"/>
      <c r="D832" s="134" t="s">
        <v>1476</v>
      </c>
      <c r="E832" s="135">
        <v>421</v>
      </c>
      <c r="F832" s="99">
        <v>1929.4811988847587</v>
      </c>
      <c r="G832" s="136">
        <v>2350.4811988847582</v>
      </c>
      <c r="H832" s="135">
        <v>30</v>
      </c>
      <c r="I832" s="42">
        <v>170</v>
      </c>
      <c r="J832" s="135">
        <v>200</v>
      </c>
      <c r="K832" s="135">
        <v>30</v>
      </c>
      <c r="L832" s="42">
        <v>170</v>
      </c>
      <c r="M832" s="135">
        <v>200</v>
      </c>
      <c r="N832" s="135">
        <v>1500</v>
      </c>
      <c r="O832" s="42">
        <v>2300</v>
      </c>
      <c r="P832" s="135">
        <v>3800</v>
      </c>
      <c r="Q832" s="135">
        <v>1981</v>
      </c>
      <c r="R832" s="136">
        <v>4569.4811988847578</v>
      </c>
      <c r="S832" s="136">
        <v>6550.4811988847578</v>
      </c>
      <c r="T832" s="135">
        <v>21</v>
      </c>
      <c r="U832" s="136"/>
      <c r="V832" s="136">
        <v>6571.4811988847578</v>
      </c>
      <c r="W832" s="16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</row>
    <row r="833" spans="2:44" s="132" customFormat="1" ht="25.15" customHeight="1">
      <c r="B833" s="133"/>
      <c r="C833" s="33"/>
      <c r="D833" s="134" t="s">
        <v>1477</v>
      </c>
      <c r="E833" s="135">
        <v>779</v>
      </c>
      <c r="F833" s="99">
        <v>2961.4996380111525</v>
      </c>
      <c r="G833" s="136">
        <v>3740.4996380111525</v>
      </c>
      <c r="H833" s="135">
        <v>100</v>
      </c>
      <c r="I833" s="42">
        <v>170</v>
      </c>
      <c r="J833" s="135">
        <v>270</v>
      </c>
      <c r="K833" s="135">
        <v>100</v>
      </c>
      <c r="L833" s="42">
        <v>170</v>
      </c>
      <c r="M833" s="135">
        <v>270</v>
      </c>
      <c r="N833" s="135">
        <v>750</v>
      </c>
      <c r="O833" s="42">
        <v>3750</v>
      </c>
      <c r="P833" s="135">
        <v>4500</v>
      </c>
      <c r="Q833" s="135">
        <v>1729</v>
      </c>
      <c r="R833" s="136">
        <v>7051.4996380111534</v>
      </c>
      <c r="S833" s="136">
        <v>8780.4996380111534</v>
      </c>
      <c r="T833" s="135">
        <v>39</v>
      </c>
      <c r="U833" s="136"/>
      <c r="V833" s="136">
        <v>8819.4996380111534</v>
      </c>
      <c r="W833" s="16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</row>
    <row r="834" spans="2:44" s="132" customFormat="1" ht="25.15" customHeight="1">
      <c r="B834" s="133"/>
      <c r="C834" s="33"/>
      <c r="D834" s="134" t="s">
        <v>1478</v>
      </c>
      <c r="E834" s="135">
        <v>0</v>
      </c>
      <c r="F834" s="99">
        <v>1796.1533308550188</v>
      </c>
      <c r="G834" s="136">
        <v>1796.1533308550188</v>
      </c>
      <c r="H834" s="135">
        <v>0</v>
      </c>
      <c r="I834" s="42">
        <v>90</v>
      </c>
      <c r="J834" s="135">
        <v>90</v>
      </c>
      <c r="K834" s="135">
        <v>0</v>
      </c>
      <c r="L834" s="42">
        <v>90</v>
      </c>
      <c r="M834" s="135">
        <v>90</v>
      </c>
      <c r="N834" s="135">
        <v>0</v>
      </c>
      <c r="O834" s="42">
        <v>1150</v>
      </c>
      <c r="P834" s="135">
        <v>1150</v>
      </c>
      <c r="Q834" s="135">
        <v>0</v>
      </c>
      <c r="R834" s="136">
        <v>3126.1533308550183</v>
      </c>
      <c r="S834" s="136">
        <v>3126.1533308550183</v>
      </c>
      <c r="T834" s="135">
        <v>0</v>
      </c>
      <c r="U834" s="136"/>
      <c r="V834" s="136">
        <v>3126.1533308550183</v>
      </c>
      <c r="W834" s="16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</row>
    <row r="835" spans="2:44" s="132" customFormat="1" ht="25.15" customHeight="1">
      <c r="B835" s="133"/>
      <c r="C835" s="33"/>
      <c r="D835" s="134" t="s">
        <v>1479</v>
      </c>
      <c r="E835" s="135">
        <v>1241</v>
      </c>
      <c r="F835" s="99">
        <v>3082.7164711895907</v>
      </c>
      <c r="G835" s="136">
        <v>4323.7164711895912</v>
      </c>
      <c r="H835" s="135">
        <v>100</v>
      </c>
      <c r="I835" s="42">
        <v>180</v>
      </c>
      <c r="J835" s="135">
        <v>280</v>
      </c>
      <c r="K835" s="135">
        <v>100</v>
      </c>
      <c r="L835" s="42">
        <v>180</v>
      </c>
      <c r="M835" s="135">
        <v>280</v>
      </c>
      <c r="N835" s="135">
        <v>2500</v>
      </c>
      <c r="O835" s="42">
        <v>3400</v>
      </c>
      <c r="P835" s="135">
        <v>5900</v>
      </c>
      <c r="Q835" s="135">
        <v>3941</v>
      </c>
      <c r="R835" s="136">
        <v>6842.7164711895903</v>
      </c>
      <c r="S835" s="136">
        <v>10783.716471189591</v>
      </c>
      <c r="T835" s="135">
        <v>62</v>
      </c>
      <c r="U835" s="136"/>
      <c r="V835" s="136">
        <v>10845.716471189591</v>
      </c>
      <c r="W835" s="16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</row>
    <row r="836" spans="2:44" s="132" customFormat="1" ht="25.15" customHeight="1">
      <c r="B836" s="133"/>
      <c r="C836" s="33"/>
      <c r="D836" s="134" t="s">
        <v>1480</v>
      </c>
      <c r="E836" s="135">
        <v>2305</v>
      </c>
      <c r="F836" s="99">
        <v>3280.3397397769518</v>
      </c>
      <c r="G836" s="136">
        <v>5585.3397397769513</v>
      </c>
      <c r="H836" s="135">
        <v>60</v>
      </c>
      <c r="I836" s="42">
        <v>160</v>
      </c>
      <c r="J836" s="135">
        <v>220</v>
      </c>
      <c r="K836" s="135">
        <v>60</v>
      </c>
      <c r="L836" s="42">
        <v>160</v>
      </c>
      <c r="M836" s="135">
        <v>220</v>
      </c>
      <c r="N836" s="135">
        <v>750</v>
      </c>
      <c r="O836" s="42">
        <v>3000</v>
      </c>
      <c r="P836" s="135">
        <v>3750</v>
      </c>
      <c r="Q836" s="135">
        <v>3175</v>
      </c>
      <c r="R836" s="136">
        <v>6600.3397397769522</v>
      </c>
      <c r="S836" s="136">
        <v>9775.3397397769513</v>
      </c>
      <c r="T836" s="135">
        <v>114</v>
      </c>
      <c r="U836" s="136"/>
      <c r="V836" s="136">
        <v>9889.3397397769513</v>
      </c>
      <c r="W836" s="16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</row>
    <row r="837" spans="2:44" s="132" customFormat="1" ht="25.15" customHeight="1">
      <c r="B837" s="133"/>
      <c r="C837" s="33"/>
      <c r="D837" s="134" t="s">
        <v>1481</v>
      </c>
      <c r="E837" s="135">
        <v>4020</v>
      </c>
      <c r="F837" s="99">
        <v>40816.531585037177</v>
      </c>
      <c r="G837" s="136">
        <v>44836.531585037177</v>
      </c>
      <c r="H837" s="135">
        <v>0</v>
      </c>
      <c r="I837" s="42">
        <v>30</v>
      </c>
      <c r="J837" s="135">
        <v>30</v>
      </c>
      <c r="K837" s="135">
        <v>0</v>
      </c>
      <c r="L837" s="42">
        <v>30</v>
      </c>
      <c r="M837" s="135">
        <v>30</v>
      </c>
      <c r="N837" s="135">
        <v>0</v>
      </c>
      <c r="O837" s="42">
        <v>200</v>
      </c>
      <c r="P837" s="135">
        <v>200</v>
      </c>
      <c r="Q837" s="135">
        <v>4020</v>
      </c>
      <c r="R837" s="136">
        <v>41076.531585037177</v>
      </c>
      <c r="S837" s="136">
        <v>45096.531585037177</v>
      </c>
      <c r="T837" s="135">
        <v>200</v>
      </c>
      <c r="U837" s="136"/>
      <c r="V837" s="136">
        <v>45296.531585037177</v>
      </c>
      <c r="W837" s="16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</row>
    <row r="838" spans="2:44" s="132" customFormat="1" ht="25.15" customHeight="1">
      <c r="B838" s="133"/>
      <c r="C838" s="33"/>
      <c r="D838" s="134" t="s">
        <v>1482</v>
      </c>
      <c r="E838" s="135">
        <v>436</v>
      </c>
      <c r="F838" s="99">
        <v>2553.113775557621</v>
      </c>
      <c r="G838" s="136">
        <v>2989.113775557621</v>
      </c>
      <c r="H838" s="135">
        <v>0</v>
      </c>
      <c r="I838" s="42">
        <v>130</v>
      </c>
      <c r="J838" s="135">
        <v>130</v>
      </c>
      <c r="K838" s="135">
        <v>0</v>
      </c>
      <c r="L838" s="42">
        <v>130</v>
      </c>
      <c r="M838" s="135">
        <v>130</v>
      </c>
      <c r="N838" s="135">
        <v>0</v>
      </c>
      <c r="O838" s="42">
        <v>1150</v>
      </c>
      <c r="P838" s="135">
        <v>1150</v>
      </c>
      <c r="Q838" s="135">
        <v>436</v>
      </c>
      <c r="R838" s="136">
        <v>3963.113775557621</v>
      </c>
      <c r="S838" s="136">
        <v>4399.113775557621</v>
      </c>
      <c r="T838" s="135">
        <v>21</v>
      </c>
      <c r="U838" s="136"/>
      <c r="V838" s="136">
        <v>4420.113775557621</v>
      </c>
      <c r="W838" s="16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</row>
    <row r="839" spans="2:44" s="132" customFormat="1" ht="25.15" customHeight="1">
      <c r="B839" s="133"/>
      <c r="C839" s="33"/>
      <c r="D839" s="134" t="s">
        <v>1483</v>
      </c>
      <c r="E839" s="135">
        <v>842</v>
      </c>
      <c r="F839" s="99">
        <v>1924.738151486989</v>
      </c>
      <c r="G839" s="136">
        <v>2766.738151486989</v>
      </c>
      <c r="H839" s="135">
        <v>60</v>
      </c>
      <c r="I839" s="42">
        <v>180</v>
      </c>
      <c r="J839" s="135">
        <v>240</v>
      </c>
      <c r="K839" s="135">
        <v>60</v>
      </c>
      <c r="L839" s="42">
        <v>180</v>
      </c>
      <c r="M839" s="135">
        <v>240</v>
      </c>
      <c r="N839" s="135">
        <v>0</v>
      </c>
      <c r="O839" s="42">
        <v>3200</v>
      </c>
      <c r="P839" s="135">
        <v>3200</v>
      </c>
      <c r="Q839" s="135">
        <v>962</v>
      </c>
      <c r="R839" s="136">
        <v>5484.7381514869894</v>
      </c>
      <c r="S839" s="136">
        <v>6446.7381514869885</v>
      </c>
      <c r="T839" s="135">
        <v>42</v>
      </c>
      <c r="U839" s="136"/>
      <c r="V839" s="136">
        <v>6488.7381514869885</v>
      </c>
      <c r="W839" s="16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</row>
    <row r="840" spans="2:44" s="132" customFormat="1" ht="25.15" customHeight="1">
      <c r="B840" s="133"/>
      <c r="C840" s="33"/>
      <c r="D840" s="134" t="s">
        <v>1484</v>
      </c>
      <c r="E840" s="135">
        <v>479</v>
      </c>
      <c r="F840" s="99">
        <v>3016.5824289033462</v>
      </c>
      <c r="G840" s="136">
        <v>3495.5824289033462</v>
      </c>
      <c r="H840" s="135">
        <v>30</v>
      </c>
      <c r="I840" s="42">
        <v>120</v>
      </c>
      <c r="J840" s="135">
        <v>150</v>
      </c>
      <c r="K840" s="135">
        <v>30</v>
      </c>
      <c r="L840" s="42">
        <v>120</v>
      </c>
      <c r="M840" s="135">
        <v>150</v>
      </c>
      <c r="N840" s="135">
        <v>750</v>
      </c>
      <c r="O840" s="42">
        <v>2250</v>
      </c>
      <c r="P840" s="135">
        <v>3000</v>
      </c>
      <c r="Q840" s="135">
        <v>1289</v>
      </c>
      <c r="R840" s="136">
        <v>5506.5824289033462</v>
      </c>
      <c r="S840" s="136">
        <v>6795.5824289033462</v>
      </c>
      <c r="T840" s="135">
        <v>22</v>
      </c>
      <c r="U840" s="136"/>
      <c r="V840" s="136">
        <v>6817.5824289033462</v>
      </c>
      <c r="W840" s="16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</row>
    <row r="841" spans="2:44" s="132" customFormat="1" ht="25.15" customHeight="1">
      <c r="B841" s="133"/>
      <c r="C841" s="33"/>
      <c r="D841" s="134" t="s">
        <v>1485</v>
      </c>
      <c r="E841" s="135">
        <v>1641</v>
      </c>
      <c r="F841" s="99">
        <v>1776.1961960966544</v>
      </c>
      <c r="G841" s="136">
        <v>3417.1961960966546</v>
      </c>
      <c r="H841" s="135">
        <v>170</v>
      </c>
      <c r="I841" s="42">
        <v>140</v>
      </c>
      <c r="J841" s="135">
        <v>310</v>
      </c>
      <c r="K841" s="135">
        <v>170</v>
      </c>
      <c r="L841" s="42">
        <v>140</v>
      </c>
      <c r="M841" s="135">
        <v>310</v>
      </c>
      <c r="N841" s="135">
        <v>200</v>
      </c>
      <c r="O841" s="42">
        <v>2100</v>
      </c>
      <c r="P841" s="135">
        <v>2120</v>
      </c>
      <c r="Q841" s="135">
        <v>2001</v>
      </c>
      <c r="R841" s="136">
        <v>4156.1961960966537</v>
      </c>
      <c r="S841" s="136">
        <v>6157.1961960966537</v>
      </c>
      <c r="T841" s="135">
        <v>82</v>
      </c>
      <c r="U841" s="136"/>
      <c r="V841" s="136">
        <v>6239.1961960966537</v>
      </c>
      <c r="W841" s="16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</row>
    <row r="842" spans="2:44" s="132" customFormat="1" ht="25.15" customHeight="1">
      <c r="B842" s="133"/>
      <c r="C842" s="33"/>
      <c r="D842" s="134" t="s">
        <v>1486</v>
      </c>
      <c r="E842" s="135">
        <v>340</v>
      </c>
      <c r="F842" s="99">
        <v>2563.6865799256502</v>
      </c>
      <c r="G842" s="136">
        <v>2903.6865799256502</v>
      </c>
      <c r="H842" s="135">
        <v>20</v>
      </c>
      <c r="I842" s="42">
        <v>170</v>
      </c>
      <c r="J842" s="135">
        <v>190</v>
      </c>
      <c r="K842" s="135">
        <v>20</v>
      </c>
      <c r="L842" s="42">
        <v>170</v>
      </c>
      <c r="M842" s="135">
        <v>190</v>
      </c>
      <c r="N842" s="135">
        <v>0</v>
      </c>
      <c r="O842" s="42">
        <v>3200</v>
      </c>
      <c r="P842" s="135">
        <v>3200</v>
      </c>
      <c r="Q842" s="135">
        <v>380</v>
      </c>
      <c r="R842" s="136">
        <v>6103.6865799256502</v>
      </c>
      <c r="S842" s="136">
        <v>6483.6865799256502</v>
      </c>
      <c r="T842" s="135">
        <v>18</v>
      </c>
      <c r="U842" s="136"/>
      <c r="V842" s="136">
        <v>6501.6865799256502</v>
      </c>
      <c r="W842" s="16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</row>
    <row r="843" spans="2:44" s="132" customFormat="1" ht="25.15" customHeight="1">
      <c r="B843" s="133"/>
      <c r="C843" s="33"/>
      <c r="D843" s="134" t="s">
        <v>1487</v>
      </c>
      <c r="E843" s="135">
        <v>935</v>
      </c>
      <c r="F843" s="99">
        <v>1861.5765055762083</v>
      </c>
      <c r="G843" s="136">
        <v>2796.5765055762085</v>
      </c>
      <c r="H843" s="135">
        <v>90</v>
      </c>
      <c r="I843" s="42">
        <v>150</v>
      </c>
      <c r="J843" s="135">
        <v>240</v>
      </c>
      <c r="K843" s="135">
        <v>90</v>
      </c>
      <c r="L843" s="42">
        <v>150</v>
      </c>
      <c r="M843" s="135">
        <v>240</v>
      </c>
      <c r="N843" s="135">
        <v>1500</v>
      </c>
      <c r="O843" s="42">
        <v>2650</v>
      </c>
      <c r="P843" s="135">
        <v>4150</v>
      </c>
      <c r="Q843" s="135">
        <v>2615</v>
      </c>
      <c r="R843" s="136">
        <v>4811.5765055762076</v>
      </c>
      <c r="S843" s="136">
        <v>7426.5765055762076</v>
      </c>
      <c r="T843" s="135">
        <v>47</v>
      </c>
      <c r="U843" s="136"/>
      <c r="V843" s="136">
        <v>7473.5765055762076</v>
      </c>
      <c r="W843" s="16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</row>
    <row r="844" spans="2:44" s="132" customFormat="1" ht="25.15" customHeight="1">
      <c r="B844" s="133"/>
      <c r="C844" s="33"/>
      <c r="D844" s="134" t="s">
        <v>1488</v>
      </c>
      <c r="E844" s="135">
        <v>2117</v>
      </c>
      <c r="F844" s="99">
        <v>2965.4377764869887</v>
      </c>
      <c r="G844" s="136">
        <v>5082.4377764869887</v>
      </c>
      <c r="H844" s="135">
        <v>100</v>
      </c>
      <c r="I844" s="42">
        <v>180</v>
      </c>
      <c r="J844" s="135">
        <v>280</v>
      </c>
      <c r="K844" s="135">
        <v>100</v>
      </c>
      <c r="L844" s="42">
        <v>180</v>
      </c>
      <c r="M844" s="135">
        <v>280</v>
      </c>
      <c r="N844" s="135">
        <v>2000</v>
      </c>
      <c r="O844" s="42">
        <v>2650</v>
      </c>
      <c r="P844" s="135">
        <v>4650</v>
      </c>
      <c r="Q844" s="135">
        <v>4317</v>
      </c>
      <c r="R844" s="136">
        <v>5975.4377764869887</v>
      </c>
      <c r="S844" s="136">
        <v>10292.437776486988</v>
      </c>
      <c r="T844" s="135">
        <v>106</v>
      </c>
      <c r="U844" s="136"/>
      <c r="V844" s="136">
        <v>10398.437776486988</v>
      </c>
      <c r="W844" s="16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</row>
    <row r="845" spans="2:44" s="132" customFormat="1" ht="25.15" customHeight="1">
      <c r="B845" s="133"/>
      <c r="C845" s="33"/>
      <c r="D845" s="134" t="s">
        <v>1489</v>
      </c>
      <c r="E845" s="135">
        <v>309</v>
      </c>
      <c r="F845" s="99">
        <v>1979.0784618959108</v>
      </c>
      <c r="G845" s="136">
        <v>2288.0784618959106</v>
      </c>
      <c r="H845" s="135">
        <v>30</v>
      </c>
      <c r="I845" s="42">
        <v>100</v>
      </c>
      <c r="J845" s="135">
        <v>130</v>
      </c>
      <c r="K845" s="135">
        <v>30</v>
      </c>
      <c r="L845" s="42">
        <v>100</v>
      </c>
      <c r="M845" s="135">
        <v>130</v>
      </c>
      <c r="N845" s="135">
        <v>200</v>
      </c>
      <c r="O845" s="42">
        <v>800</v>
      </c>
      <c r="P845" s="135">
        <v>1000</v>
      </c>
      <c r="Q845" s="135">
        <v>569</v>
      </c>
      <c r="R845" s="136">
        <v>2979.0784618959106</v>
      </c>
      <c r="S845" s="136">
        <v>3548.0784618959106</v>
      </c>
      <c r="T845" s="135">
        <v>15</v>
      </c>
      <c r="U845" s="136"/>
      <c r="V845" s="136">
        <v>3563.0784618959106</v>
      </c>
      <c r="W845" s="16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</row>
    <row r="846" spans="2:44" s="132" customFormat="1" ht="25.15" customHeight="1">
      <c r="B846" s="133"/>
      <c r="C846" s="33"/>
      <c r="D846" s="100" t="s">
        <v>1399</v>
      </c>
      <c r="E846" s="135">
        <f t="shared" ref="E846:S846" si="199">SUM(E826:E845)</f>
        <v>21229</v>
      </c>
      <c r="F846" s="99">
        <f t="shared" si="199"/>
        <v>88351.395691449827</v>
      </c>
      <c r="G846" s="136">
        <f t="shared" si="199"/>
        <v>109580.39569144981</v>
      </c>
      <c r="H846" s="135">
        <v>600</v>
      </c>
      <c r="I846" s="42">
        <f t="shared" si="199"/>
        <v>2870</v>
      </c>
      <c r="J846" s="135">
        <f t="shared" si="199"/>
        <v>3970</v>
      </c>
      <c r="K846" s="135">
        <v>600</v>
      </c>
      <c r="L846" s="42">
        <f t="shared" si="199"/>
        <v>2870</v>
      </c>
      <c r="M846" s="135">
        <f t="shared" si="199"/>
        <v>3970</v>
      </c>
      <c r="N846" s="135">
        <v>7800</v>
      </c>
      <c r="O846" s="42">
        <v>36200</v>
      </c>
      <c r="P846" s="135">
        <f t="shared" si="199"/>
        <v>59820</v>
      </c>
      <c r="Q846" s="135">
        <f t="shared" si="199"/>
        <v>37049</v>
      </c>
      <c r="R846" s="136">
        <f t="shared" si="199"/>
        <v>140291.39569144984</v>
      </c>
      <c r="S846" s="136">
        <f t="shared" si="199"/>
        <v>177340.39569144981</v>
      </c>
      <c r="T846" s="135">
        <v>556</v>
      </c>
      <c r="U846" s="136"/>
      <c r="V846" s="136">
        <f>SUM(V826:V845)</f>
        <v>178396.39569144981</v>
      </c>
      <c r="W846" s="16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</row>
    <row r="847" spans="2:44" s="132" customFormat="1" ht="25.15" customHeight="1">
      <c r="B847" s="133"/>
      <c r="C847" s="33"/>
      <c r="D847" s="134" t="s">
        <v>1490</v>
      </c>
      <c r="E847" s="135">
        <v>1068</v>
      </c>
      <c r="F847" s="99">
        <v>2772.1826138475831</v>
      </c>
      <c r="G847" s="136">
        <v>3840.1826138475831</v>
      </c>
      <c r="H847" s="135">
        <v>60</v>
      </c>
      <c r="I847" s="42">
        <v>130</v>
      </c>
      <c r="J847" s="135">
        <v>190</v>
      </c>
      <c r="K847" s="135">
        <v>60</v>
      </c>
      <c r="L847" s="42">
        <v>130</v>
      </c>
      <c r="M847" s="135">
        <v>190</v>
      </c>
      <c r="N847" s="135">
        <v>1500</v>
      </c>
      <c r="O847" s="42">
        <v>2450</v>
      </c>
      <c r="P847" s="135">
        <v>3950</v>
      </c>
      <c r="Q847" s="135">
        <v>2688</v>
      </c>
      <c r="R847" s="136">
        <v>5482.1826138475835</v>
      </c>
      <c r="S847" s="136">
        <v>8170.1826138475835</v>
      </c>
      <c r="T847" s="135">
        <v>53</v>
      </c>
      <c r="U847" s="136"/>
      <c r="V847" s="136">
        <v>8223.1826138475844</v>
      </c>
      <c r="W847" s="16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</row>
    <row r="848" spans="2:44" s="132" customFormat="1" ht="25.15" customHeight="1">
      <c r="B848" s="133"/>
      <c r="C848" s="33"/>
      <c r="D848" s="134" t="s">
        <v>1491</v>
      </c>
      <c r="E848" s="135">
        <v>0</v>
      </c>
      <c r="F848" s="99">
        <v>2052.7624321561334</v>
      </c>
      <c r="G848" s="136">
        <v>2052.7624321561334</v>
      </c>
      <c r="H848" s="135">
        <v>0</v>
      </c>
      <c r="I848" s="42">
        <v>160</v>
      </c>
      <c r="J848" s="135">
        <v>160</v>
      </c>
      <c r="K848" s="135">
        <v>0</v>
      </c>
      <c r="L848" s="42">
        <v>160</v>
      </c>
      <c r="M848" s="135">
        <v>160</v>
      </c>
      <c r="N848" s="135">
        <v>0</v>
      </c>
      <c r="O848" s="42">
        <v>3200</v>
      </c>
      <c r="P848" s="135">
        <v>3200</v>
      </c>
      <c r="Q848" s="135">
        <v>0</v>
      </c>
      <c r="R848" s="136">
        <v>5572.7624321561334</v>
      </c>
      <c r="S848" s="136">
        <v>5572.7624321561334</v>
      </c>
      <c r="T848" s="135">
        <v>0</v>
      </c>
      <c r="U848" s="136"/>
      <c r="V848" s="136">
        <v>5572.7624321561334</v>
      </c>
      <c r="W848" s="16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</row>
    <row r="849" spans="2:44" s="132" customFormat="1" ht="25.15" customHeight="1">
      <c r="B849" s="133"/>
      <c r="C849" s="33"/>
      <c r="D849" s="134" t="s">
        <v>1492</v>
      </c>
      <c r="E849" s="135">
        <v>418</v>
      </c>
      <c r="F849" s="99">
        <v>2585.9943164498141</v>
      </c>
      <c r="G849" s="136">
        <v>3003.9943164498141</v>
      </c>
      <c r="H849" s="135">
        <v>70</v>
      </c>
      <c r="I849" s="42">
        <v>200</v>
      </c>
      <c r="J849" s="135">
        <v>270</v>
      </c>
      <c r="K849" s="135">
        <v>70</v>
      </c>
      <c r="L849" s="42">
        <v>200</v>
      </c>
      <c r="M849" s="135">
        <v>270</v>
      </c>
      <c r="N849" s="135">
        <v>950</v>
      </c>
      <c r="O849" s="42">
        <v>3400</v>
      </c>
      <c r="P849" s="135">
        <v>4350</v>
      </c>
      <c r="Q849" s="135">
        <v>1508</v>
      </c>
      <c r="R849" s="136">
        <v>6385.9943164498127</v>
      </c>
      <c r="S849" s="136">
        <v>7893.9943164498127</v>
      </c>
      <c r="T849" s="135">
        <v>20</v>
      </c>
      <c r="U849" s="136"/>
      <c r="V849" s="136">
        <v>7913.9943164498127</v>
      </c>
      <c r="W849" s="16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</row>
    <row r="850" spans="2:44" s="132" customFormat="1" ht="25.15" customHeight="1">
      <c r="B850" s="133"/>
      <c r="C850" s="33"/>
      <c r="D850" s="134" t="s">
        <v>1493</v>
      </c>
      <c r="E850" s="135">
        <v>0</v>
      </c>
      <c r="F850" s="99">
        <v>2640.2873001858738</v>
      </c>
      <c r="G850" s="136">
        <v>2640.2873001858738</v>
      </c>
      <c r="H850" s="135">
        <v>0</v>
      </c>
      <c r="I850" s="42">
        <v>170</v>
      </c>
      <c r="J850" s="135">
        <v>170</v>
      </c>
      <c r="K850" s="135">
        <v>0</v>
      </c>
      <c r="L850" s="42">
        <v>170</v>
      </c>
      <c r="M850" s="135">
        <v>170</v>
      </c>
      <c r="N850" s="135">
        <v>0</v>
      </c>
      <c r="O850" s="42">
        <v>2650</v>
      </c>
      <c r="P850" s="135">
        <v>2650</v>
      </c>
      <c r="Q850" s="135">
        <v>0</v>
      </c>
      <c r="R850" s="136">
        <v>5630.2873001858743</v>
      </c>
      <c r="S850" s="136">
        <v>5630.2873001858743</v>
      </c>
      <c r="T850" s="135">
        <v>0</v>
      </c>
      <c r="U850" s="136"/>
      <c r="V850" s="136">
        <v>5630.2873001858743</v>
      </c>
      <c r="W850" s="16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</row>
    <row r="851" spans="2:44" s="132" customFormat="1" ht="25.15" customHeight="1">
      <c r="B851" s="133"/>
      <c r="C851" s="33"/>
      <c r="D851" s="134" t="s">
        <v>1494</v>
      </c>
      <c r="E851" s="135">
        <v>462</v>
      </c>
      <c r="F851" s="99">
        <v>2833.1743947490704</v>
      </c>
      <c r="G851" s="136">
        <v>3295.1743947490704</v>
      </c>
      <c r="H851" s="135">
        <v>60</v>
      </c>
      <c r="I851" s="42">
        <v>130</v>
      </c>
      <c r="J851" s="135">
        <v>190</v>
      </c>
      <c r="K851" s="135">
        <v>60</v>
      </c>
      <c r="L851" s="42">
        <v>130</v>
      </c>
      <c r="M851" s="135">
        <v>190</v>
      </c>
      <c r="N851" s="135">
        <v>1500</v>
      </c>
      <c r="O851" s="42">
        <v>3000</v>
      </c>
      <c r="P851" s="135">
        <v>4500</v>
      </c>
      <c r="Q851" s="135">
        <v>2082</v>
      </c>
      <c r="R851" s="136">
        <v>6093.1743947490704</v>
      </c>
      <c r="S851" s="136">
        <v>8175.1743947490704</v>
      </c>
      <c r="T851" s="135">
        <v>23</v>
      </c>
      <c r="U851" s="136"/>
      <c r="V851" s="136">
        <v>8198.1743947490704</v>
      </c>
      <c r="W851" s="16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</row>
    <row r="852" spans="2:44" s="132" customFormat="1" ht="25.15" customHeight="1">
      <c r="B852" s="133"/>
      <c r="C852" s="33"/>
      <c r="D852" s="134" t="s">
        <v>1495</v>
      </c>
      <c r="E852" s="135">
        <v>467</v>
      </c>
      <c r="F852" s="99">
        <v>2848.6573745353157</v>
      </c>
      <c r="G852" s="136">
        <v>3315.6573745353157</v>
      </c>
      <c r="H852" s="135">
        <v>30</v>
      </c>
      <c r="I852" s="42">
        <v>180</v>
      </c>
      <c r="J852" s="135">
        <v>210</v>
      </c>
      <c r="K852" s="135">
        <v>30</v>
      </c>
      <c r="L852" s="42">
        <v>180</v>
      </c>
      <c r="M852" s="135">
        <v>210</v>
      </c>
      <c r="N852" s="135">
        <v>0</v>
      </c>
      <c r="O852" s="42">
        <v>4500</v>
      </c>
      <c r="P852" s="135">
        <v>4500</v>
      </c>
      <c r="Q852" s="135">
        <v>527</v>
      </c>
      <c r="R852" s="136">
        <v>7708.6573745353153</v>
      </c>
      <c r="S852" s="136">
        <v>8235.6573745353162</v>
      </c>
      <c r="T852" s="135">
        <v>47</v>
      </c>
      <c r="U852" s="136"/>
      <c r="V852" s="136">
        <v>8282.6573745353162</v>
      </c>
      <c r="W852" s="16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</row>
    <row r="853" spans="2:44" s="132" customFormat="1" ht="25.15" customHeight="1">
      <c r="B853" s="133"/>
      <c r="C853" s="33"/>
      <c r="D853" s="134" t="s">
        <v>1496</v>
      </c>
      <c r="E853" s="135">
        <v>23788</v>
      </c>
      <c r="F853" s="99">
        <v>11165.58498141264</v>
      </c>
      <c r="G853" s="136">
        <v>34953.584981412634</v>
      </c>
      <c r="H853" s="135">
        <v>210</v>
      </c>
      <c r="I853" s="42">
        <v>210</v>
      </c>
      <c r="J853" s="135">
        <v>420</v>
      </c>
      <c r="K853" s="135">
        <v>210</v>
      </c>
      <c r="L853" s="42">
        <v>210</v>
      </c>
      <c r="M853" s="135">
        <v>420</v>
      </c>
      <c r="N853" s="135">
        <v>2950</v>
      </c>
      <c r="O853" s="42">
        <v>3400</v>
      </c>
      <c r="P853" s="135">
        <v>6350</v>
      </c>
      <c r="Q853" s="135">
        <v>27158</v>
      </c>
      <c r="R853" s="136">
        <v>14985.58498141264</v>
      </c>
      <c r="S853" s="136">
        <v>42143.584981412634</v>
      </c>
      <c r="T853" s="135">
        <v>1189</v>
      </c>
      <c r="U853" s="136"/>
      <c r="V853" s="136">
        <v>43332.584981412634</v>
      </c>
      <c r="W853" s="16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</row>
    <row r="854" spans="2:44" s="132" customFormat="1" ht="25.15" customHeight="1">
      <c r="B854" s="133"/>
      <c r="C854" s="33"/>
      <c r="D854" s="134" t="s">
        <v>1497</v>
      </c>
      <c r="E854" s="135">
        <v>0</v>
      </c>
      <c r="F854" s="99">
        <v>11324.573359665428</v>
      </c>
      <c r="G854" s="136">
        <v>11324.573359665428</v>
      </c>
      <c r="H854" s="135">
        <v>0</v>
      </c>
      <c r="I854" s="42">
        <v>100</v>
      </c>
      <c r="J854" s="135">
        <v>100</v>
      </c>
      <c r="K854" s="135">
        <v>0</v>
      </c>
      <c r="L854" s="42">
        <v>100</v>
      </c>
      <c r="M854" s="135">
        <v>100</v>
      </c>
      <c r="N854" s="135">
        <v>0</v>
      </c>
      <c r="O854" s="42">
        <v>2450</v>
      </c>
      <c r="P854" s="135">
        <v>2450</v>
      </c>
      <c r="Q854" s="135">
        <v>0</v>
      </c>
      <c r="R854" s="136">
        <v>13974.573359665428</v>
      </c>
      <c r="S854" s="136">
        <v>13974.573359665428</v>
      </c>
      <c r="T854" s="135">
        <v>0</v>
      </c>
      <c r="U854" s="136"/>
      <c r="V854" s="136">
        <v>13974.573359665428</v>
      </c>
      <c r="W854" s="16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</row>
    <row r="855" spans="2:44" s="132" customFormat="1" ht="25.15" customHeight="1">
      <c r="B855" s="133"/>
      <c r="C855" s="33"/>
      <c r="D855" s="134" t="s">
        <v>1498</v>
      </c>
      <c r="E855" s="135">
        <v>0</v>
      </c>
      <c r="F855" s="99">
        <v>2596.7368787174719</v>
      </c>
      <c r="G855" s="136">
        <v>2596.7368787174719</v>
      </c>
      <c r="H855" s="135">
        <v>0</v>
      </c>
      <c r="I855" s="42">
        <v>190</v>
      </c>
      <c r="J855" s="135">
        <v>190</v>
      </c>
      <c r="K855" s="135">
        <v>0</v>
      </c>
      <c r="L855" s="42">
        <v>190</v>
      </c>
      <c r="M855" s="135">
        <v>190</v>
      </c>
      <c r="N855" s="135">
        <v>0</v>
      </c>
      <c r="O855" s="42">
        <v>2300</v>
      </c>
      <c r="P855" s="135">
        <v>2300</v>
      </c>
      <c r="Q855" s="135">
        <v>0</v>
      </c>
      <c r="R855" s="136">
        <v>5276.7368787174719</v>
      </c>
      <c r="S855" s="136">
        <v>5276.7368787174719</v>
      </c>
      <c r="T855" s="135">
        <v>0</v>
      </c>
      <c r="U855" s="136"/>
      <c r="V855" s="136">
        <v>5276.7368787174719</v>
      </c>
      <c r="W855" s="16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</row>
    <row r="856" spans="2:44" s="132" customFormat="1" ht="25.15" customHeight="1">
      <c r="B856" s="133"/>
      <c r="C856" s="33"/>
      <c r="D856" s="134" t="s">
        <v>1499</v>
      </c>
      <c r="E856" s="135">
        <v>6280</v>
      </c>
      <c r="F856" s="99">
        <v>6852.9223001858736</v>
      </c>
      <c r="G856" s="136">
        <v>13132.922300185874</v>
      </c>
      <c r="H856" s="135">
        <v>95</v>
      </c>
      <c r="I856" s="42">
        <v>130</v>
      </c>
      <c r="J856" s="135">
        <v>225</v>
      </c>
      <c r="K856" s="135">
        <v>95</v>
      </c>
      <c r="L856" s="42">
        <v>130</v>
      </c>
      <c r="M856" s="135">
        <v>225</v>
      </c>
      <c r="N856" s="135">
        <v>2650</v>
      </c>
      <c r="O856" s="42">
        <v>2650</v>
      </c>
      <c r="P856" s="135">
        <v>5300</v>
      </c>
      <c r="Q856" s="135">
        <v>9120</v>
      </c>
      <c r="R856" s="136">
        <v>9762.9223001858736</v>
      </c>
      <c r="S856" s="136">
        <v>18882.922300185874</v>
      </c>
      <c r="T856" s="135">
        <v>331</v>
      </c>
      <c r="U856" s="136"/>
      <c r="V856" s="136">
        <v>19213.922300185874</v>
      </c>
      <c r="W856" s="16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</row>
    <row r="857" spans="2:44" s="132" customFormat="1" ht="25.15" customHeight="1">
      <c r="B857" s="133"/>
      <c r="C857" s="33"/>
      <c r="D857" s="134" t="s">
        <v>1500</v>
      </c>
      <c r="E857" s="135">
        <v>1723</v>
      </c>
      <c r="F857" s="99">
        <v>1487.9443633828996</v>
      </c>
      <c r="G857" s="136">
        <v>3210.9443633829001</v>
      </c>
      <c r="H857" s="135">
        <v>90</v>
      </c>
      <c r="I857" s="42">
        <v>120</v>
      </c>
      <c r="J857" s="135">
        <v>210</v>
      </c>
      <c r="K857" s="135">
        <v>90</v>
      </c>
      <c r="L857" s="42">
        <v>120</v>
      </c>
      <c r="M857" s="135">
        <v>210</v>
      </c>
      <c r="N857" s="135">
        <v>2000</v>
      </c>
      <c r="O857" s="42">
        <v>1150</v>
      </c>
      <c r="P857" s="135">
        <v>3150</v>
      </c>
      <c r="Q857" s="135">
        <v>3903</v>
      </c>
      <c r="R857" s="136">
        <v>2877.9443633829001</v>
      </c>
      <c r="S857" s="136">
        <v>6780.9443633828996</v>
      </c>
      <c r="T857" s="135">
        <v>86</v>
      </c>
      <c r="U857" s="136"/>
      <c r="V857" s="136">
        <v>6866.9443633828996</v>
      </c>
      <c r="W857" s="16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</row>
    <row r="858" spans="2:44" s="132" customFormat="1" ht="25.15" customHeight="1">
      <c r="B858" s="133"/>
      <c r="C858" s="33"/>
      <c r="D858" s="134" t="s">
        <v>1501</v>
      </c>
      <c r="E858" s="135">
        <v>374</v>
      </c>
      <c r="F858" s="99">
        <v>2244.0198596654277</v>
      </c>
      <c r="G858" s="136">
        <v>2618.0198596654277</v>
      </c>
      <c r="H858" s="135">
        <v>0</v>
      </c>
      <c r="I858" s="42">
        <v>140</v>
      </c>
      <c r="J858" s="135">
        <v>140</v>
      </c>
      <c r="K858" s="135">
        <v>0</v>
      </c>
      <c r="L858" s="42">
        <v>140</v>
      </c>
      <c r="M858" s="135">
        <v>140</v>
      </c>
      <c r="N858" s="135">
        <v>0</v>
      </c>
      <c r="O858" s="42">
        <v>1150</v>
      </c>
      <c r="P858" s="135">
        <v>1150</v>
      </c>
      <c r="Q858" s="135">
        <v>374</v>
      </c>
      <c r="R858" s="136">
        <v>3674.0198596654277</v>
      </c>
      <c r="S858" s="136">
        <v>4048.0198596654277</v>
      </c>
      <c r="T858" s="135">
        <v>18</v>
      </c>
      <c r="U858" s="136"/>
      <c r="V858" s="136">
        <v>4066.0198596654277</v>
      </c>
      <c r="W858" s="16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</row>
    <row r="859" spans="2:44" s="132" customFormat="1" ht="25.15" customHeight="1">
      <c r="B859" s="133"/>
      <c r="C859" s="33"/>
      <c r="D859" s="134" t="s">
        <v>1502</v>
      </c>
      <c r="E859" s="135">
        <v>1036</v>
      </c>
      <c r="F859" s="99">
        <v>2122.0571988847587</v>
      </c>
      <c r="G859" s="136">
        <v>3158.0571988847582</v>
      </c>
      <c r="H859" s="135">
        <v>40</v>
      </c>
      <c r="I859" s="42">
        <v>80</v>
      </c>
      <c r="J859" s="135">
        <v>120</v>
      </c>
      <c r="K859" s="135">
        <v>40</v>
      </c>
      <c r="L859" s="42">
        <v>80</v>
      </c>
      <c r="M859" s="135">
        <v>120</v>
      </c>
      <c r="N859" s="135">
        <v>0</v>
      </c>
      <c r="O859" s="42">
        <v>1350</v>
      </c>
      <c r="P859" s="135">
        <v>1350</v>
      </c>
      <c r="Q859" s="135">
        <v>1116</v>
      </c>
      <c r="R859" s="136">
        <v>3632.0571988847582</v>
      </c>
      <c r="S859" s="136">
        <v>4748.0571988847578</v>
      </c>
      <c r="T859" s="135">
        <v>52</v>
      </c>
      <c r="U859" s="136"/>
      <c r="V859" s="136">
        <v>4800.0571988847587</v>
      </c>
      <c r="W859" s="16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</row>
    <row r="860" spans="2:44" s="132" customFormat="1" ht="25.15" customHeight="1">
      <c r="B860" s="133"/>
      <c r="C860" s="33"/>
      <c r="D860" s="134" t="s">
        <v>1503</v>
      </c>
      <c r="E860" s="135">
        <v>0</v>
      </c>
      <c r="F860" s="99">
        <v>31064.972002788105</v>
      </c>
      <c r="G860" s="136">
        <v>31064.972002788105</v>
      </c>
      <c r="H860" s="135">
        <v>0</v>
      </c>
      <c r="I860" s="42">
        <v>80</v>
      </c>
      <c r="J860" s="135">
        <v>80</v>
      </c>
      <c r="K860" s="135">
        <v>0</v>
      </c>
      <c r="L860" s="42">
        <v>80</v>
      </c>
      <c r="M860" s="135">
        <v>80</v>
      </c>
      <c r="N860" s="135">
        <v>0</v>
      </c>
      <c r="O860" s="42">
        <v>1700</v>
      </c>
      <c r="P860" s="135">
        <v>1700</v>
      </c>
      <c r="Q860" s="135">
        <v>0</v>
      </c>
      <c r="R860" s="136">
        <v>32924.972002788105</v>
      </c>
      <c r="S860" s="136">
        <v>32924.972002788105</v>
      </c>
      <c r="T860" s="135">
        <v>0</v>
      </c>
      <c r="U860" s="136"/>
      <c r="V860" s="136">
        <v>32924.972002788105</v>
      </c>
      <c r="W860" s="16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</row>
    <row r="861" spans="2:44" s="132" customFormat="1" ht="25.15" customHeight="1">
      <c r="B861" s="133"/>
      <c r="C861" s="33"/>
      <c r="D861" s="134" t="s">
        <v>1504</v>
      </c>
      <c r="E861" s="135">
        <v>0</v>
      </c>
      <c r="F861" s="99">
        <v>3283.927727230483</v>
      </c>
      <c r="G861" s="136">
        <v>3283.927727230483</v>
      </c>
      <c r="H861" s="135">
        <v>0</v>
      </c>
      <c r="I861" s="42">
        <v>90</v>
      </c>
      <c r="J861" s="135">
        <v>90</v>
      </c>
      <c r="K861" s="135">
        <v>0</v>
      </c>
      <c r="L861" s="42">
        <v>90</v>
      </c>
      <c r="M861" s="135">
        <v>90</v>
      </c>
      <c r="N861" s="135">
        <v>0</v>
      </c>
      <c r="O861" s="42">
        <v>950</v>
      </c>
      <c r="P861" s="135">
        <v>950</v>
      </c>
      <c r="Q861" s="135">
        <v>0</v>
      </c>
      <c r="R861" s="136">
        <v>4413.9277272304826</v>
      </c>
      <c r="S861" s="136">
        <v>4413.9277272304826</v>
      </c>
      <c r="T861" s="135">
        <v>0</v>
      </c>
      <c r="U861" s="136"/>
      <c r="V861" s="136">
        <v>4413.9277272304826</v>
      </c>
      <c r="W861" s="16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</row>
    <row r="862" spans="2:44" s="132" customFormat="1" ht="25.15" customHeight="1">
      <c r="B862" s="133"/>
      <c r="C862" s="33"/>
      <c r="D862" s="134" t="s">
        <v>1505</v>
      </c>
      <c r="E862" s="135">
        <v>1792</v>
      </c>
      <c r="F862" s="99">
        <v>4097.0921226765804</v>
      </c>
      <c r="G862" s="136">
        <v>5889.0921226765795</v>
      </c>
      <c r="H862" s="135">
        <v>30</v>
      </c>
      <c r="I862" s="42">
        <v>90</v>
      </c>
      <c r="J862" s="135">
        <v>120</v>
      </c>
      <c r="K862" s="135">
        <v>30</v>
      </c>
      <c r="L862" s="42">
        <v>90</v>
      </c>
      <c r="M862" s="135">
        <v>120</v>
      </c>
      <c r="N862" s="135">
        <v>0</v>
      </c>
      <c r="O862" s="42">
        <v>1500</v>
      </c>
      <c r="P862" s="135">
        <v>1500</v>
      </c>
      <c r="Q862" s="135">
        <v>1852</v>
      </c>
      <c r="R862" s="136">
        <v>5777.0921226765804</v>
      </c>
      <c r="S862" s="136">
        <v>7629.0921226765804</v>
      </c>
      <c r="T862" s="135">
        <v>90</v>
      </c>
      <c r="U862" s="136"/>
      <c r="V862" s="136">
        <v>7719.0921226765804</v>
      </c>
      <c r="W862" s="16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</row>
    <row r="863" spans="2:44" s="132" customFormat="1" ht="25.15" customHeight="1">
      <c r="B863" s="133"/>
      <c r="C863" s="33"/>
      <c r="D863" s="134" t="s">
        <v>1506</v>
      </c>
      <c r="E863" s="135">
        <v>3236</v>
      </c>
      <c r="F863" s="99">
        <v>4512.9346840148692</v>
      </c>
      <c r="G863" s="136">
        <v>7748.9346840148692</v>
      </c>
      <c r="H863" s="135">
        <v>0</v>
      </c>
      <c r="I863" s="42">
        <v>100</v>
      </c>
      <c r="J863" s="135">
        <v>100</v>
      </c>
      <c r="K863" s="135">
        <v>0</v>
      </c>
      <c r="L863" s="42">
        <v>100</v>
      </c>
      <c r="M863" s="135">
        <v>100</v>
      </c>
      <c r="N863" s="135">
        <v>0</v>
      </c>
      <c r="O863" s="42">
        <v>1150</v>
      </c>
      <c r="P863" s="135">
        <v>1150</v>
      </c>
      <c r="Q863" s="135">
        <v>3236</v>
      </c>
      <c r="R863" s="136">
        <v>5862.934684014871</v>
      </c>
      <c r="S863" s="136">
        <v>9098.9346840148701</v>
      </c>
      <c r="T863" s="135">
        <v>161</v>
      </c>
      <c r="U863" s="136"/>
      <c r="V863" s="136">
        <v>9259.9346840148701</v>
      </c>
      <c r="W863" s="16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</row>
    <row r="864" spans="2:44" s="132" customFormat="1" ht="25.15" customHeight="1">
      <c r="B864" s="133"/>
      <c r="C864" s="33"/>
      <c r="D864" s="134" t="s">
        <v>1507</v>
      </c>
      <c r="E864" s="135">
        <v>2958</v>
      </c>
      <c r="F864" s="99">
        <v>2911.9644033457248</v>
      </c>
      <c r="G864" s="136">
        <v>5869.9644033457253</v>
      </c>
      <c r="H864" s="135">
        <v>60</v>
      </c>
      <c r="I864" s="42">
        <v>90</v>
      </c>
      <c r="J864" s="135">
        <v>150</v>
      </c>
      <c r="K864" s="135">
        <v>60</v>
      </c>
      <c r="L864" s="42">
        <v>90</v>
      </c>
      <c r="M864" s="135">
        <v>150</v>
      </c>
      <c r="N864" s="135">
        <v>1500</v>
      </c>
      <c r="O864" s="42">
        <v>2250</v>
      </c>
      <c r="P864" s="135">
        <v>3750</v>
      </c>
      <c r="Q864" s="135">
        <v>4578</v>
      </c>
      <c r="R864" s="136">
        <v>5341.9644033457243</v>
      </c>
      <c r="S864" s="136">
        <v>9919.9644033457243</v>
      </c>
      <c r="T864" s="135">
        <v>146</v>
      </c>
      <c r="U864" s="136"/>
      <c r="V864" s="136">
        <v>10065.964403345724</v>
      </c>
      <c r="W864" s="16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</row>
    <row r="865" spans="2:44" s="132" customFormat="1" ht="25.15" customHeight="1">
      <c r="B865" s="133"/>
      <c r="C865" s="33"/>
      <c r="D865" s="134" t="s">
        <v>1508</v>
      </c>
      <c r="E865" s="135">
        <v>0</v>
      </c>
      <c r="F865" s="99">
        <v>3457.1419293680297</v>
      </c>
      <c r="G865" s="136">
        <v>3457.1419293680297</v>
      </c>
      <c r="H865" s="135">
        <v>0</v>
      </c>
      <c r="I865" s="42">
        <v>160</v>
      </c>
      <c r="J865" s="135">
        <v>160</v>
      </c>
      <c r="K865" s="135">
        <v>0</v>
      </c>
      <c r="L865" s="42">
        <v>160</v>
      </c>
      <c r="M865" s="135">
        <v>160</v>
      </c>
      <c r="N865" s="135">
        <v>0</v>
      </c>
      <c r="O865" s="42">
        <v>4700</v>
      </c>
      <c r="P865" s="135">
        <v>4700</v>
      </c>
      <c r="Q865" s="135">
        <v>0</v>
      </c>
      <c r="R865" s="136">
        <v>8477.1419293680301</v>
      </c>
      <c r="S865" s="136">
        <v>8477.1419293680301</v>
      </c>
      <c r="T865" s="135">
        <v>0</v>
      </c>
      <c r="U865" s="136"/>
      <c r="V865" s="136">
        <v>8477.1419293680301</v>
      </c>
      <c r="W865" s="16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</row>
    <row r="866" spans="2:44" s="132" customFormat="1" ht="25.15" customHeight="1">
      <c r="B866" s="133"/>
      <c r="C866" s="33"/>
      <c r="D866" s="134" t="s">
        <v>1509</v>
      </c>
      <c r="E866" s="135">
        <v>2667</v>
      </c>
      <c r="F866" s="99">
        <v>2651.9342857806687</v>
      </c>
      <c r="G866" s="136">
        <v>5318.9342857806687</v>
      </c>
      <c r="H866" s="135">
        <v>320</v>
      </c>
      <c r="I866" s="42">
        <v>180</v>
      </c>
      <c r="J866" s="135">
        <v>500</v>
      </c>
      <c r="K866" s="135">
        <v>320</v>
      </c>
      <c r="L866" s="42">
        <v>180</v>
      </c>
      <c r="M866" s="135">
        <v>500</v>
      </c>
      <c r="N866" s="135">
        <v>2350</v>
      </c>
      <c r="O866" s="42">
        <v>2850</v>
      </c>
      <c r="P866" s="135">
        <v>5200</v>
      </c>
      <c r="Q866" s="135">
        <v>5657</v>
      </c>
      <c r="R866" s="136">
        <v>5861.9342857806687</v>
      </c>
      <c r="S866" s="136">
        <v>11518.93428578067</v>
      </c>
      <c r="T866" s="135">
        <v>136</v>
      </c>
      <c r="U866" s="136"/>
      <c r="V866" s="136">
        <v>11654.93428578067</v>
      </c>
      <c r="W866" s="16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</row>
    <row r="867" spans="2:44" s="132" customFormat="1" ht="25.15" customHeight="1">
      <c r="B867" s="133"/>
      <c r="C867" s="33"/>
      <c r="D867" s="100" t="s">
        <v>1399</v>
      </c>
      <c r="E867" s="135">
        <v>21269</v>
      </c>
      <c r="F867" s="99">
        <v>85534</v>
      </c>
      <c r="G867" s="136">
        <f t="shared" ref="G867:S867" si="200">SUM(G847:G866)</f>
        <v>151775.86452904274</v>
      </c>
      <c r="H867" s="135">
        <v>465</v>
      </c>
      <c r="I867" s="42">
        <f t="shared" si="200"/>
        <v>2730</v>
      </c>
      <c r="J867" s="135">
        <f t="shared" si="200"/>
        <v>3795</v>
      </c>
      <c r="K867" s="135">
        <v>665</v>
      </c>
      <c r="L867" s="42">
        <f t="shared" si="200"/>
        <v>2730</v>
      </c>
      <c r="M867" s="135">
        <f t="shared" si="200"/>
        <v>3795</v>
      </c>
      <c r="N867" s="135">
        <v>8400</v>
      </c>
      <c r="O867" s="42">
        <f t="shared" si="200"/>
        <v>48750</v>
      </c>
      <c r="P867" s="135">
        <f t="shared" si="200"/>
        <v>64150</v>
      </c>
      <c r="Q867" s="135">
        <f t="shared" si="200"/>
        <v>63799</v>
      </c>
      <c r="R867" s="136">
        <f t="shared" si="200"/>
        <v>159716.86452904274</v>
      </c>
      <c r="S867" s="136">
        <f t="shared" si="200"/>
        <v>223515.86452904274</v>
      </c>
      <c r="T867" s="176">
        <v>1861</v>
      </c>
      <c r="U867" s="136"/>
      <c r="V867" s="136">
        <f>SUM(V847:V866)</f>
        <v>225867.86452904274</v>
      </c>
      <c r="W867" s="16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</row>
    <row r="868" spans="2:44" s="132" customFormat="1" ht="25.15" customHeight="1">
      <c r="B868" s="133"/>
      <c r="C868" s="33"/>
      <c r="D868" s="134" t="s">
        <v>1510</v>
      </c>
      <c r="E868" s="135">
        <v>426</v>
      </c>
      <c r="F868" s="99">
        <v>2734.1540799256509</v>
      </c>
      <c r="G868" s="136">
        <v>3160.1540799256509</v>
      </c>
      <c r="H868" s="135">
        <v>30</v>
      </c>
      <c r="I868" s="42">
        <v>120</v>
      </c>
      <c r="J868" s="135">
        <v>150</v>
      </c>
      <c r="K868" s="135">
        <v>30</v>
      </c>
      <c r="L868" s="42">
        <v>120</v>
      </c>
      <c r="M868" s="135">
        <v>150</v>
      </c>
      <c r="N868" s="135">
        <v>750</v>
      </c>
      <c r="O868" s="42">
        <v>3750</v>
      </c>
      <c r="P868" s="135">
        <v>4500</v>
      </c>
      <c r="Q868" s="135">
        <v>1236</v>
      </c>
      <c r="R868" s="136">
        <v>6724.15407992565</v>
      </c>
      <c r="S868" s="136">
        <v>7960.15407992565</v>
      </c>
      <c r="T868" s="135">
        <v>21</v>
      </c>
      <c r="U868" s="136"/>
      <c r="V868" s="136">
        <v>7981.15407992565</v>
      </c>
      <c r="W868" s="16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</row>
    <row r="869" spans="2:44" s="132" customFormat="1" ht="25.15" customHeight="1">
      <c r="B869" s="133"/>
      <c r="C869" s="33"/>
      <c r="D869" s="134" t="s">
        <v>1511</v>
      </c>
      <c r="E869" s="135">
        <v>0</v>
      </c>
      <c r="F869" s="99">
        <v>10763.088231877324</v>
      </c>
      <c r="G869" s="136">
        <v>10763.088231877324</v>
      </c>
      <c r="H869" s="135">
        <v>0</v>
      </c>
      <c r="I869" s="42">
        <v>60</v>
      </c>
      <c r="J869" s="135">
        <v>60</v>
      </c>
      <c r="K869" s="135">
        <v>0</v>
      </c>
      <c r="L869" s="42">
        <v>60</v>
      </c>
      <c r="M869" s="135">
        <v>60</v>
      </c>
      <c r="N869" s="135">
        <v>0</v>
      </c>
      <c r="O869" s="42">
        <v>950</v>
      </c>
      <c r="P869" s="135">
        <v>950</v>
      </c>
      <c r="Q869" s="135">
        <v>0</v>
      </c>
      <c r="R869" s="136">
        <v>11833.088231877324</v>
      </c>
      <c r="S869" s="136">
        <v>11833.088231877324</v>
      </c>
      <c r="T869" s="135">
        <v>0</v>
      </c>
      <c r="U869" s="136"/>
      <c r="V869" s="136">
        <v>11833.088231877324</v>
      </c>
      <c r="W869" s="16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</row>
    <row r="870" spans="2:44" s="132" customFormat="1" ht="25.15" customHeight="1">
      <c r="B870" s="133"/>
      <c r="C870" s="33"/>
      <c r="D870" s="134" t="s">
        <v>1512</v>
      </c>
      <c r="E870" s="135">
        <v>1779</v>
      </c>
      <c r="F870" s="99">
        <v>3680.9483085501865</v>
      </c>
      <c r="G870" s="136">
        <v>5459.948308550187</v>
      </c>
      <c r="H870" s="135">
        <v>80</v>
      </c>
      <c r="I870" s="42">
        <v>180</v>
      </c>
      <c r="J870" s="135">
        <v>260</v>
      </c>
      <c r="K870" s="135">
        <v>80</v>
      </c>
      <c r="L870" s="42">
        <v>180</v>
      </c>
      <c r="M870" s="135">
        <v>260</v>
      </c>
      <c r="N870" s="135">
        <v>1500</v>
      </c>
      <c r="O870" s="42">
        <v>2300</v>
      </c>
      <c r="P870" s="135">
        <v>3800</v>
      </c>
      <c r="Q870" s="135">
        <v>3439</v>
      </c>
      <c r="R870" s="136">
        <v>6340.948308550187</v>
      </c>
      <c r="S870" s="136">
        <v>9779.948308550187</v>
      </c>
      <c r="T870" s="135">
        <v>88</v>
      </c>
      <c r="U870" s="136"/>
      <c r="V870" s="136">
        <v>9867.948308550187</v>
      </c>
      <c r="W870" s="16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</row>
    <row r="871" spans="2:44" s="132" customFormat="1" ht="25.15" customHeight="1">
      <c r="B871" s="133"/>
      <c r="C871" s="33"/>
      <c r="D871" s="134" t="s">
        <v>1513</v>
      </c>
      <c r="E871" s="135">
        <v>212</v>
      </c>
      <c r="F871" s="99">
        <v>2086.7185594795537</v>
      </c>
      <c r="G871" s="136">
        <v>2298.7185594795537</v>
      </c>
      <c r="H871" s="135">
        <v>20</v>
      </c>
      <c r="I871" s="42">
        <v>100</v>
      </c>
      <c r="J871" s="135">
        <v>120</v>
      </c>
      <c r="K871" s="135">
        <v>20</v>
      </c>
      <c r="L871" s="42">
        <v>100</v>
      </c>
      <c r="M871" s="135">
        <v>120</v>
      </c>
      <c r="N871" s="135">
        <v>750</v>
      </c>
      <c r="O871" s="42">
        <v>2650</v>
      </c>
      <c r="P871" s="135">
        <v>3400</v>
      </c>
      <c r="Q871" s="135">
        <v>1002</v>
      </c>
      <c r="R871" s="136">
        <v>4936.7185594795537</v>
      </c>
      <c r="S871" s="136">
        <v>5938.7185594795537</v>
      </c>
      <c r="T871" s="135">
        <v>10</v>
      </c>
      <c r="U871" s="136"/>
      <c r="V871" s="136">
        <v>5948.7185594795537</v>
      </c>
      <c r="W871" s="16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</row>
    <row r="872" spans="2:44" s="132" customFormat="1" ht="25.15" customHeight="1">
      <c r="B872" s="133"/>
      <c r="C872" s="33"/>
      <c r="D872" s="134" t="s">
        <v>1514</v>
      </c>
      <c r="E872" s="135">
        <v>2278</v>
      </c>
      <c r="F872" s="99">
        <v>3303.7667252118958</v>
      </c>
      <c r="G872" s="136">
        <v>5581.7667252118954</v>
      </c>
      <c r="H872" s="135">
        <v>200</v>
      </c>
      <c r="I872" s="42">
        <v>150</v>
      </c>
      <c r="J872" s="135">
        <v>350</v>
      </c>
      <c r="K872" s="135">
        <v>200</v>
      </c>
      <c r="L872" s="42">
        <v>150</v>
      </c>
      <c r="M872" s="135">
        <v>350</v>
      </c>
      <c r="N872" s="135">
        <v>600</v>
      </c>
      <c r="O872" s="42">
        <v>2100</v>
      </c>
      <c r="P872" s="135">
        <v>2700</v>
      </c>
      <c r="Q872" s="135">
        <v>3278</v>
      </c>
      <c r="R872" s="136">
        <v>5703.7667252118954</v>
      </c>
      <c r="S872" s="136">
        <v>8981.7667252118972</v>
      </c>
      <c r="T872" s="135">
        <v>97</v>
      </c>
      <c r="U872" s="136"/>
      <c r="V872" s="136">
        <v>9078.7667252118972</v>
      </c>
      <c r="W872" s="16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</row>
    <row r="873" spans="2:44" s="132" customFormat="1" ht="25.15" customHeight="1">
      <c r="B873" s="133"/>
      <c r="C873" s="33"/>
      <c r="D873" s="134" t="s">
        <v>1515</v>
      </c>
      <c r="E873" s="135">
        <v>1239</v>
      </c>
      <c r="F873" s="99">
        <v>2912.3251635687734</v>
      </c>
      <c r="G873" s="136">
        <v>4151.3251635687739</v>
      </c>
      <c r="H873" s="135">
        <v>100</v>
      </c>
      <c r="I873" s="42">
        <v>140</v>
      </c>
      <c r="J873" s="135">
        <v>240</v>
      </c>
      <c r="K873" s="135">
        <v>100</v>
      </c>
      <c r="L873" s="42">
        <v>140</v>
      </c>
      <c r="M873" s="135">
        <v>240</v>
      </c>
      <c r="N873" s="135">
        <v>600</v>
      </c>
      <c r="O873" s="42">
        <v>1550</v>
      </c>
      <c r="P873" s="135">
        <v>2150</v>
      </c>
      <c r="Q873" s="135">
        <v>2039</v>
      </c>
      <c r="R873" s="136">
        <v>4742.325163568773</v>
      </c>
      <c r="S873" s="136">
        <v>6781.325163568773</v>
      </c>
      <c r="T873" s="135">
        <v>62</v>
      </c>
      <c r="U873" s="136"/>
      <c r="V873" s="136">
        <v>6843.325163568773</v>
      </c>
      <c r="W873" s="16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</row>
    <row r="874" spans="2:44" s="132" customFormat="1" ht="25.15" customHeight="1">
      <c r="B874" s="133"/>
      <c r="C874" s="33"/>
      <c r="D874" s="134" t="s">
        <v>1516</v>
      </c>
      <c r="E874" s="135">
        <v>0</v>
      </c>
      <c r="F874" s="99">
        <v>1942.7423475836433</v>
      </c>
      <c r="G874" s="136">
        <v>1942.7423475836433</v>
      </c>
      <c r="H874" s="135">
        <v>0</v>
      </c>
      <c r="I874" s="42">
        <v>130</v>
      </c>
      <c r="J874" s="135">
        <v>130</v>
      </c>
      <c r="K874" s="135">
        <v>0</v>
      </c>
      <c r="L874" s="42">
        <v>130</v>
      </c>
      <c r="M874" s="135">
        <v>130</v>
      </c>
      <c r="N874" s="135">
        <v>0</v>
      </c>
      <c r="O874" s="42">
        <v>1550</v>
      </c>
      <c r="P874" s="135">
        <v>1550</v>
      </c>
      <c r="Q874" s="135">
        <v>0</v>
      </c>
      <c r="R874" s="136">
        <v>3752.7423475836431</v>
      </c>
      <c r="S874" s="136">
        <v>3752.7423475836431</v>
      </c>
      <c r="T874" s="135">
        <v>0</v>
      </c>
      <c r="U874" s="136"/>
      <c r="V874" s="136">
        <v>3752.7423475836431</v>
      </c>
      <c r="W874" s="16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</row>
    <row r="875" spans="2:44" s="132" customFormat="1" ht="25.15" customHeight="1">
      <c r="B875" s="133"/>
      <c r="C875" s="33"/>
      <c r="D875" s="134" t="s">
        <v>1517</v>
      </c>
      <c r="E875" s="135">
        <v>0</v>
      </c>
      <c r="F875" s="99">
        <v>891.39989776951677</v>
      </c>
      <c r="G875" s="136">
        <v>891.39989776951677</v>
      </c>
      <c r="H875" s="135">
        <v>0</v>
      </c>
      <c r="I875" s="42">
        <v>80</v>
      </c>
      <c r="J875" s="135">
        <v>80</v>
      </c>
      <c r="K875" s="135">
        <v>0</v>
      </c>
      <c r="L875" s="42">
        <v>80</v>
      </c>
      <c r="M875" s="135">
        <v>80</v>
      </c>
      <c r="N875" s="135">
        <v>0</v>
      </c>
      <c r="O875" s="42">
        <v>3200</v>
      </c>
      <c r="P875" s="135">
        <v>3200</v>
      </c>
      <c r="Q875" s="135">
        <v>0</v>
      </c>
      <c r="R875" s="136">
        <v>4251.3998977695173</v>
      </c>
      <c r="S875" s="136">
        <v>4251.3998977695173</v>
      </c>
      <c r="T875" s="135">
        <v>0</v>
      </c>
      <c r="U875" s="136"/>
      <c r="V875" s="136">
        <v>4251.3998977695173</v>
      </c>
      <c r="W875" s="16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</row>
    <row r="876" spans="2:44" s="132" customFormat="1" ht="25.15" customHeight="1">
      <c r="B876" s="133"/>
      <c r="C876" s="33"/>
      <c r="D876" s="100" t="s">
        <v>1399</v>
      </c>
      <c r="E876" s="135">
        <f t="shared" ref="E876:T876" si="201">SUM(E868:E875)</f>
        <v>5934</v>
      </c>
      <c r="F876" s="99">
        <f t="shared" si="201"/>
        <v>28315.143313966542</v>
      </c>
      <c r="G876" s="136">
        <f t="shared" si="201"/>
        <v>34249.143313966539</v>
      </c>
      <c r="H876" s="135">
        <f t="shared" si="201"/>
        <v>430</v>
      </c>
      <c r="I876" s="42">
        <f t="shared" si="201"/>
        <v>960</v>
      </c>
      <c r="J876" s="135">
        <f t="shared" si="201"/>
        <v>1390</v>
      </c>
      <c r="K876" s="135">
        <f t="shared" si="201"/>
        <v>430</v>
      </c>
      <c r="L876" s="42">
        <f t="shared" si="201"/>
        <v>960</v>
      </c>
      <c r="M876" s="135">
        <f t="shared" si="201"/>
        <v>1390</v>
      </c>
      <c r="N876" s="135">
        <f t="shared" si="201"/>
        <v>4200</v>
      </c>
      <c r="O876" s="42">
        <f t="shared" si="201"/>
        <v>18050</v>
      </c>
      <c r="P876" s="135">
        <f t="shared" si="201"/>
        <v>22250</v>
      </c>
      <c r="Q876" s="135">
        <f t="shared" si="201"/>
        <v>10994</v>
      </c>
      <c r="R876" s="136">
        <f t="shared" si="201"/>
        <v>48285.143313966539</v>
      </c>
      <c r="S876" s="136">
        <f t="shared" si="201"/>
        <v>59279.143313966539</v>
      </c>
      <c r="T876" s="135">
        <f t="shared" si="201"/>
        <v>278</v>
      </c>
      <c r="U876" s="136"/>
      <c r="V876" s="136">
        <f>SUM(V868:V875)</f>
        <v>59557.143313966539</v>
      </c>
      <c r="W876" s="16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</row>
    <row r="877" spans="2:44" s="132" customFormat="1" ht="25.15" customHeight="1">
      <c r="B877" s="182"/>
      <c r="C877" s="183"/>
      <c r="D877" s="179"/>
      <c r="E877" s="177"/>
      <c r="F877" s="184"/>
      <c r="G877" s="185"/>
      <c r="H877" s="177"/>
      <c r="I877" s="181"/>
      <c r="J877" s="177"/>
      <c r="K877" s="177"/>
      <c r="L877" s="186"/>
      <c r="M877" s="177"/>
      <c r="N877" s="177"/>
      <c r="O877" s="186"/>
      <c r="P877" s="177"/>
      <c r="Q877" s="177"/>
      <c r="R877" s="185"/>
      <c r="S877" s="185"/>
      <c r="T877" s="177"/>
      <c r="U877" s="185"/>
      <c r="V877" s="185"/>
      <c r="W877" s="16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</row>
    <row r="878" spans="2:44" s="132" customFormat="1" ht="25.15" customHeight="1">
      <c r="B878" s="187"/>
      <c r="C878" s="171"/>
      <c r="D878" s="188"/>
      <c r="E878" s="173"/>
      <c r="F878" s="189"/>
      <c r="G878" s="167"/>
      <c r="H878" s="173"/>
      <c r="I878" s="190"/>
      <c r="J878" s="173"/>
      <c r="K878" s="173"/>
      <c r="L878" s="191"/>
      <c r="M878" s="173"/>
      <c r="N878" s="173"/>
      <c r="O878" s="191"/>
      <c r="P878" s="173"/>
      <c r="Q878" s="173"/>
      <c r="R878" s="167"/>
      <c r="S878" s="167"/>
      <c r="T878" s="173"/>
      <c r="U878" s="167"/>
      <c r="V878" s="167"/>
      <c r="W878" s="16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</row>
    <row r="879" spans="2:44" s="132" customFormat="1" ht="25.15" customHeight="1">
      <c r="B879" s="187"/>
      <c r="C879" s="171"/>
      <c r="D879" s="188"/>
      <c r="E879" s="173"/>
      <c r="F879" s="189"/>
      <c r="G879" s="167"/>
      <c r="H879" s="173"/>
      <c r="I879" s="190"/>
      <c r="J879" s="173"/>
      <c r="K879" s="173"/>
      <c r="L879" s="191"/>
      <c r="M879" s="173"/>
      <c r="N879" s="173"/>
      <c r="O879" s="191"/>
      <c r="P879" s="173"/>
      <c r="Q879" s="173"/>
      <c r="R879" s="167"/>
      <c r="S879" s="167"/>
      <c r="T879" s="173"/>
      <c r="U879" s="167"/>
      <c r="V879" s="167"/>
      <c r="W879" s="16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</row>
    <row r="880" spans="2:44" s="132" customFormat="1" ht="25.15" customHeight="1">
      <c r="B880" s="187"/>
      <c r="C880" s="171"/>
      <c r="D880" s="188"/>
      <c r="E880" s="173"/>
      <c r="F880" s="189"/>
      <c r="G880" s="167"/>
      <c r="H880" s="173"/>
      <c r="I880" s="190"/>
      <c r="J880" s="173"/>
      <c r="K880" s="173"/>
      <c r="L880" s="191"/>
      <c r="M880" s="173"/>
      <c r="N880" s="173"/>
      <c r="O880" s="191"/>
      <c r="P880" s="173"/>
      <c r="Q880" s="173"/>
      <c r="R880" s="167"/>
      <c r="S880" s="167"/>
      <c r="T880" s="173"/>
      <c r="U880" s="167"/>
      <c r="V880" s="167"/>
      <c r="W880" s="16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</row>
    <row r="881" spans="2:44" s="132" customFormat="1" ht="25.15" customHeight="1">
      <c r="B881" s="187"/>
      <c r="C881" s="171"/>
      <c r="D881" s="188"/>
      <c r="E881" s="173"/>
      <c r="F881" s="189"/>
      <c r="G881" s="167"/>
      <c r="H881" s="173"/>
      <c r="I881" s="190"/>
      <c r="J881" s="173"/>
      <c r="K881" s="173"/>
      <c r="L881" s="191"/>
      <c r="M881" s="173"/>
      <c r="N881" s="173"/>
      <c r="O881" s="191"/>
      <c r="P881" s="173"/>
      <c r="Q881" s="173"/>
      <c r="R881" s="167"/>
      <c r="S881" s="167"/>
      <c r="T881" s="173"/>
      <c r="U881" s="167"/>
      <c r="V881" s="167"/>
      <c r="W881" s="16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</row>
    <row r="882" spans="2:44" s="132" customFormat="1" ht="25.15" customHeight="1">
      <c r="B882" s="187"/>
      <c r="C882" s="171"/>
      <c r="D882" s="188"/>
      <c r="E882" s="173"/>
      <c r="F882" s="189"/>
      <c r="G882" s="167"/>
      <c r="H882" s="173"/>
      <c r="I882" s="190"/>
      <c r="J882" s="173"/>
      <c r="K882" s="173"/>
      <c r="L882" s="191"/>
      <c r="M882" s="173"/>
      <c r="N882" s="173"/>
      <c r="O882" s="191"/>
      <c r="P882" s="173"/>
      <c r="Q882" s="173"/>
      <c r="R882" s="167"/>
      <c r="S882" s="167"/>
      <c r="T882" s="173"/>
      <c r="U882" s="167"/>
      <c r="V882" s="167"/>
      <c r="W882" s="16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</row>
    <row r="883" spans="2:44" s="132" customFormat="1" ht="25.15" customHeight="1">
      <c r="B883" s="187"/>
      <c r="C883" s="171"/>
      <c r="D883" s="188"/>
      <c r="E883" s="173"/>
      <c r="F883" s="189"/>
      <c r="G883" s="167"/>
      <c r="H883" s="173"/>
      <c r="I883" s="190"/>
      <c r="J883" s="173"/>
      <c r="K883" s="173"/>
      <c r="L883" s="191"/>
      <c r="M883" s="173"/>
      <c r="N883" s="173"/>
      <c r="O883" s="191"/>
      <c r="P883" s="173"/>
      <c r="Q883" s="173"/>
      <c r="R883" s="167"/>
      <c r="S883" s="167"/>
      <c r="T883" s="173"/>
      <c r="U883" s="167"/>
      <c r="V883" s="167"/>
      <c r="W883" s="16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</row>
    <row r="884" spans="2:44" s="132" customFormat="1" ht="25.15" customHeight="1">
      <c r="B884" s="187"/>
      <c r="C884" s="171"/>
      <c r="D884" s="188"/>
      <c r="E884" s="173"/>
      <c r="F884" s="189"/>
      <c r="G884" s="167"/>
      <c r="H884" s="173"/>
      <c r="I884" s="190"/>
      <c r="J884" s="173"/>
      <c r="K884" s="173"/>
      <c r="L884" s="191"/>
      <c r="M884" s="173"/>
      <c r="N884" s="173"/>
      <c r="O884" s="191"/>
      <c r="P884" s="173"/>
      <c r="Q884" s="173"/>
      <c r="R884" s="167"/>
      <c r="S884" s="167"/>
      <c r="T884" s="173"/>
      <c r="U884" s="167"/>
      <c r="V884" s="167"/>
      <c r="W884" s="16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</row>
    <row r="885" spans="2:44" s="132" customFormat="1" ht="25.15" customHeight="1">
      <c r="B885" s="187"/>
      <c r="C885" s="171"/>
      <c r="D885" s="188"/>
      <c r="E885" s="173"/>
      <c r="F885" s="189"/>
      <c r="G885" s="167"/>
      <c r="H885" s="173"/>
      <c r="I885" s="190"/>
      <c r="J885" s="173"/>
      <c r="K885" s="173"/>
      <c r="L885" s="191"/>
      <c r="M885" s="173"/>
      <c r="N885" s="173"/>
      <c r="O885" s="191"/>
      <c r="P885" s="173"/>
      <c r="Q885" s="173"/>
      <c r="R885" s="167"/>
      <c r="S885" s="167"/>
      <c r="T885" s="173"/>
      <c r="U885" s="167"/>
      <c r="V885" s="167"/>
      <c r="W885" s="16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</row>
    <row r="886" spans="2:44" s="132" customFormat="1" ht="25.15" customHeight="1">
      <c r="B886" s="187"/>
      <c r="C886" s="171"/>
      <c r="D886" s="188"/>
      <c r="E886" s="173"/>
      <c r="F886" s="189"/>
      <c r="G886" s="167"/>
      <c r="H886" s="173"/>
      <c r="I886" s="190"/>
      <c r="J886" s="173"/>
      <c r="K886" s="173"/>
      <c r="L886" s="191"/>
      <c r="M886" s="173"/>
      <c r="N886" s="173"/>
      <c r="O886" s="191"/>
      <c r="P886" s="173"/>
      <c r="Q886" s="173"/>
      <c r="R886" s="167"/>
      <c r="S886" s="167"/>
      <c r="T886" s="173"/>
      <c r="U886" s="167"/>
      <c r="V886" s="167"/>
      <c r="W886" s="16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</row>
    <row r="887" spans="2:44" s="132" customFormat="1" ht="25.15" customHeight="1">
      <c r="B887" s="187"/>
      <c r="C887" s="171"/>
      <c r="D887" s="188"/>
      <c r="E887" s="173"/>
      <c r="F887" s="189"/>
      <c r="G887" s="167"/>
      <c r="H887" s="173"/>
      <c r="I887" s="190"/>
      <c r="J887" s="173"/>
      <c r="K887" s="173"/>
      <c r="L887" s="191"/>
      <c r="M887" s="173"/>
      <c r="N887" s="173"/>
      <c r="O887" s="191"/>
      <c r="P887" s="173"/>
      <c r="Q887" s="173"/>
      <c r="R887" s="167"/>
      <c r="S887" s="167"/>
      <c r="T887" s="173"/>
      <c r="U887" s="167"/>
      <c r="V887" s="167"/>
      <c r="W887" s="16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</row>
    <row r="888" spans="2:44" s="132" customFormat="1" ht="25.15" customHeight="1">
      <c r="B888" s="192"/>
      <c r="C888" s="193"/>
      <c r="D888" s="194"/>
      <c r="E888" s="195"/>
      <c r="F888" s="196"/>
      <c r="G888" s="197"/>
      <c r="H888" s="195"/>
      <c r="I888" s="198"/>
      <c r="J888" s="195"/>
      <c r="K888" s="195"/>
      <c r="L888" s="199"/>
      <c r="M888" s="195"/>
      <c r="N888" s="195"/>
      <c r="O888" s="199"/>
      <c r="P888" s="195"/>
      <c r="Q888" s="195"/>
      <c r="R888" s="197"/>
      <c r="S888" s="197"/>
      <c r="T888" s="195"/>
      <c r="U888" s="197"/>
      <c r="V888" s="197"/>
      <c r="W888" s="16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</row>
    <row r="889" spans="2:44" s="132" customFormat="1" ht="70.150000000000006" customHeight="1">
      <c r="B889" s="347" t="s">
        <v>1409</v>
      </c>
      <c r="C889" s="348"/>
      <c r="D889" s="348"/>
      <c r="E889" s="348"/>
      <c r="F889" s="348"/>
      <c r="G889" s="348"/>
      <c r="H889" s="348"/>
      <c r="I889" s="348"/>
      <c r="J889" s="348"/>
      <c r="K889" s="348"/>
      <c r="L889" s="348"/>
      <c r="M889" s="348"/>
      <c r="N889" s="348"/>
      <c r="O889" s="348"/>
      <c r="P889" s="348"/>
      <c r="Q889" s="348"/>
      <c r="R889" s="348"/>
      <c r="S889" s="348"/>
      <c r="T889" s="348"/>
      <c r="U889" s="348"/>
      <c r="V889" s="349"/>
      <c r="W889" s="16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</row>
    <row r="890" spans="2:44" s="132" customFormat="1" ht="49.9" customHeight="1">
      <c r="B890" s="135"/>
      <c r="C890" s="2"/>
      <c r="D890" s="134" t="s">
        <v>1518</v>
      </c>
      <c r="E890" s="135">
        <v>18345</v>
      </c>
      <c r="F890" s="34">
        <v>81694.489428486995</v>
      </c>
      <c r="G890" s="135">
        <v>105039.489428487</v>
      </c>
      <c r="H890" s="135">
        <v>1530</v>
      </c>
      <c r="I890" s="32">
        <v>2820</v>
      </c>
      <c r="J890" s="135">
        <v>4350</v>
      </c>
      <c r="K890" s="135">
        <v>1400</v>
      </c>
      <c r="L890" s="32">
        <v>2820</v>
      </c>
      <c r="M890" s="135">
        <v>4420</v>
      </c>
      <c r="N890" s="135">
        <v>10400</v>
      </c>
      <c r="O890" s="32">
        <v>41500</v>
      </c>
      <c r="P890" s="135">
        <v>64050</v>
      </c>
      <c r="Q890" s="135">
        <v>39025</v>
      </c>
      <c r="R890" s="135">
        <v>138834.48942848697</v>
      </c>
      <c r="S890" s="135">
        <v>177859.48942848697</v>
      </c>
      <c r="T890" s="168">
        <v>1152</v>
      </c>
      <c r="U890" s="135"/>
      <c r="V890" s="135">
        <v>179011.48942848697</v>
      </c>
      <c r="W890" s="16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</row>
    <row r="891" spans="2:44" s="132" customFormat="1" ht="49.9" customHeight="1">
      <c r="B891" s="135"/>
      <c r="C891" s="2"/>
      <c r="D891" s="134" t="s">
        <v>1519</v>
      </c>
      <c r="E891" s="135">
        <v>18689</v>
      </c>
      <c r="F891" s="34">
        <v>158303.33757063193</v>
      </c>
      <c r="G891" s="135">
        <v>186992.33757063193</v>
      </c>
      <c r="H891" s="135">
        <v>620</v>
      </c>
      <c r="I891" s="32">
        <v>1370</v>
      </c>
      <c r="J891" s="135">
        <v>3390</v>
      </c>
      <c r="K891" s="135">
        <v>620</v>
      </c>
      <c r="L891" s="32">
        <v>1370</v>
      </c>
      <c r="M891" s="135">
        <v>3390</v>
      </c>
      <c r="N891" s="135">
        <v>6750</v>
      </c>
      <c r="O891" s="32">
        <v>38600</v>
      </c>
      <c r="P891" s="135">
        <v>46500</v>
      </c>
      <c r="Q891" s="135">
        <v>37479</v>
      </c>
      <c r="R891" s="135">
        <v>202793.33757063193</v>
      </c>
      <c r="S891" s="135">
        <v>240272.33757063193</v>
      </c>
      <c r="T891" s="169">
        <v>429</v>
      </c>
      <c r="U891" s="135"/>
      <c r="V891" s="135">
        <v>241701.33757063193</v>
      </c>
      <c r="W891" s="16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</row>
    <row r="892" spans="2:44" s="132" customFormat="1" ht="49.9" customHeight="1">
      <c r="B892" s="135"/>
      <c r="C892" s="2"/>
      <c r="D892" s="134" t="s">
        <v>1520</v>
      </c>
      <c r="E892" s="135">
        <v>10998</v>
      </c>
      <c r="F892" s="34">
        <v>51544.951296468396</v>
      </c>
      <c r="G892" s="135">
        <v>72542.951296468396</v>
      </c>
      <c r="H892" s="135">
        <v>750</v>
      </c>
      <c r="I892" s="32">
        <v>2250</v>
      </c>
      <c r="J892" s="135">
        <v>3900</v>
      </c>
      <c r="K892" s="135">
        <v>750</v>
      </c>
      <c r="L892" s="32">
        <v>2250</v>
      </c>
      <c r="M892" s="135">
        <v>3900</v>
      </c>
      <c r="N892" s="135">
        <v>7300</v>
      </c>
      <c r="O892" s="32">
        <v>35550</v>
      </c>
      <c r="P892" s="135">
        <v>58850</v>
      </c>
      <c r="Q892" s="135">
        <v>36798</v>
      </c>
      <c r="R892" s="135">
        <v>102394.95129646843</v>
      </c>
      <c r="S892" s="135">
        <v>139192.95129646841</v>
      </c>
      <c r="T892" s="169">
        <v>547</v>
      </c>
      <c r="U892" s="135"/>
      <c r="V892" s="135">
        <v>140239.95129646841</v>
      </c>
      <c r="W892" s="16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</row>
    <row r="893" spans="2:44" s="132" customFormat="1" ht="49.9" customHeight="1">
      <c r="B893" s="135"/>
      <c r="C893" s="2"/>
      <c r="D893" s="134" t="s">
        <v>1521</v>
      </c>
      <c r="E893" s="135">
        <v>21229</v>
      </c>
      <c r="F893" s="34">
        <v>88351.395691449827</v>
      </c>
      <c r="G893" s="135">
        <v>109580.39569144981</v>
      </c>
      <c r="H893" s="135">
        <v>600</v>
      </c>
      <c r="I893" s="32">
        <v>2870</v>
      </c>
      <c r="J893" s="135">
        <v>3970</v>
      </c>
      <c r="K893" s="135">
        <v>600</v>
      </c>
      <c r="L893" s="32">
        <v>2870</v>
      </c>
      <c r="M893" s="135">
        <v>3970</v>
      </c>
      <c r="N893" s="135">
        <v>7800</v>
      </c>
      <c r="O893" s="32">
        <v>36200</v>
      </c>
      <c r="P893" s="135">
        <v>59820</v>
      </c>
      <c r="Q893" s="135">
        <v>37049</v>
      </c>
      <c r="R893" s="135">
        <v>140291.39569144984</v>
      </c>
      <c r="S893" s="135">
        <v>177340.39569144981</v>
      </c>
      <c r="T893" s="169">
        <v>556</v>
      </c>
      <c r="U893" s="135"/>
      <c r="V893" s="135">
        <v>178396.39569144981</v>
      </c>
      <c r="W893" s="16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</row>
    <row r="894" spans="2:44" s="132" customFormat="1" ht="49.9" customHeight="1">
      <c r="B894" s="135"/>
      <c r="C894" s="2"/>
      <c r="D894" s="134" t="s">
        <v>1522</v>
      </c>
      <c r="E894" s="135">
        <v>21269</v>
      </c>
      <c r="F894" s="34">
        <v>82534</v>
      </c>
      <c r="G894" s="135">
        <v>151775.86452904274</v>
      </c>
      <c r="H894" s="135">
        <v>465</v>
      </c>
      <c r="I894" s="32">
        <v>2730</v>
      </c>
      <c r="J894" s="135">
        <v>3795</v>
      </c>
      <c r="K894" s="135">
        <v>665</v>
      </c>
      <c r="L894" s="32">
        <v>2730</v>
      </c>
      <c r="M894" s="135">
        <v>3795</v>
      </c>
      <c r="N894" s="135">
        <v>8400</v>
      </c>
      <c r="O894" s="32">
        <v>48750</v>
      </c>
      <c r="P894" s="135">
        <v>64150</v>
      </c>
      <c r="Q894" s="135">
        <v>63799</v>
      </c>
      <c r="R894" s="135">
        <v>159716.86452904274</v>
      </c>
      <c r="S894" s="135">
        <v>223515.86452904274</v>
      </c>
      <c r="T894" s="169">
        <v>1861</v>
      </c>
      <c r="U894" s="135"/>
      <c r="V894" s="135">
        <v>225867.86452904274</v>
      </c>
      <c r="W894" s="16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</row>
    <row r="895" spans="2:44" s="132" customFormat="1" ht="49.9" customHeight="1">
      <c r="B895" s="135"/>
      <c r="C895" s="2"/>
      <c r="D895" s="134" t="s">
        <v>1523</v>
      </c>
      <c r="E895" s="135">
        <v>5934</v>
      </c>
      <c r="F895" s="34">
        <v>28315.143313966542</v>
      </c>
      <c r="G895" s="135">
        <v>34249.143313966539</v>
      </c>
      <c r="H895" s="135">
        <v>430</v>
      </c>
      <c r="I895" s="32">
        <v>960</v>
      </c>
      <c r="J895" s="135">
        <v>1390</v>
      </c>
      <c r="K895" s="135">
        <v>430</v>
      </c>
      <c r="L895" s="32">
        <v>960</v>
      </c>
      <c r="M895" s="135">
        <v>1390</v>
      </c>
      <c r="N895" s="135">
        <v>4200</v>
      </c>
      <c r="O895" s="32">
        <v>18050</v>
      </c>
      <c r="P895" s="135">
        <v>22250</v>
      </c>
      <c r="Q895" s="135">
        <v>10994</v>
      </c>
      <c r="R895" s="135">
        <v>48285.143313966539</v>
      </c>
      <c r="S895" s="135">
        <v>59279.143313966539</v>
      </c>
      <c r="T895" s="168">
        <v>278</v>
      </c>
      <c r="U895" s="135"/>
      <c r="V895" s="135">
        <v>59557.143313966539</v>
      </c>
      <c r="W895" s="16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</row>
    <row r="896" spans="2:44" s="132" customFormat="1" ht="70.150000000000006" customHeight="1">
      <c r="B896" s="135"/>
      <c r="C896" s="2"/>
      <c r="D896" s="134" t="s">
        <v>1399</v>
      </c>
      <c r="E896" s="135">
        <f>SUM(E890:E895)</f>
        <v>96464</v>
      </c>
      <c r="F896" s="34">
        <f>SUM(F890:F895)</f>
        <v>490743.31730100367</v>
      </c>
      <c r="G896" s="135">
        <f t="shared" ref="G896" si="202">F896+E896</f>
        <v>587207.31730100373</v>
      </c>
      <c r="H896" s="135">
        <f>SUM(H890:H895)</f>
        <v>4395</v>
      </c>
      <c r="I896" s="32">
        <f>SUM(I890:I895)</f>
        <v>13000</v>
      </c>
      <c r="J896" s="135">
        <f t="shared" ref="J896" si="203">I896+H896</f>
        <v>17395</v>
      </c>
      <c r="K896" s="135">
        <f>SUM(K890:K895)</f>
        <v>4465</v>
      </c>
      <c r="L896" s="32">
        <f>SUM(L890:L895)</f>
        <v>13000</v>
      </c>
      <c r="M896" s="135">
        <f t="shared" ref="M896" si="204">L896+K896</f>
        <v>17465</v>
      </c>
      <c r="N896" s="135">
        <f>SUM(N890:N895)</f>
        <v>44850</v>
      </c>
      <c r="O896" s="32">
        <f>SUM(O890:O895)</f>
        <v>218650</v>
      </c>
      <c r="P896" s="135">
        <f t="shared" ref="P896" si="205">O896+N896</f>
        <v>263500</v>
      </c>
      <c r="Q896" s="135">
        <f>E896+H896+K896+N896</f>
        <v>150174</v>
      </c>
      <c r="R896" s="135">
        <f t="shared" ref="R896" si="206">F896+I896+L896+O896</f>
        <v>735393.31730100373</v>
      </c>
      <c r="S896" s="135">
        <f>SUM(Q896:R896)</f>
        <v>885567.31730100373</v>
      </c>
      <c r="T896" s="169">
        <f>SUM(T890:T895)</f>
        <v>4823</v>
      </c>
      <c r="U896" s="135"/>
      <c r="V896" s="135">
        <f t="shared" ref="V896" si="207">T896+S896</f>
        <v>890390.31730100373</v>
      </c>
      <c r="W896" s="16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</row>
    <row r="897" spans="2:44" s="132" customFormat="1" ht="70.150000000000006" customHeight="1">
      <c r="B897" s="177"/>
      <c r="C897" s="178"/>
      <c r="D897" s="179"/>
      <c r="E897" s="177"/>
      <c r="F897" s="180"/>
      <c r="G897" s="177"/>
      <c r="H897" s="177"/>
      <c r="I897" s="181"/>
      <c r="J897" s="177"/>
      <c r="K897" s="177"/>
      <c r="L897" s="181"/>
      <c r="M897" s="177"/>
      <c r="N897" s="177"/>
      <c r="O897" s="181"/>
      <c r="P897" s="177"/>
      <c r="Q897" s="177"/>
      <c r="R897" s="177"/>
      <c r="S897" s="177"/>
      <c r="T897" s="177"/>
      <c r="U897" s="177"/>
      <c r="V897" s="177"/>
      <c r="W897" s="16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</row>
    <row r="898" spans="2:44" ht="31.5">
      <c r="B898" s="170"/>
      <c r="C898" s="171"/>
      <c r="D898" s="337" t="s">
        <v>1400</v>
      </c>
      <c r="E898" s="337"/>
      <c r="F898" s="337" t="s">
        <v>1401</v>
      </c>
      <c r="G898" s="337"/>
      <c r="H898" s="337"/>
      <c r="I898" s="337" t="s">
        <v>1402</v>
      </c>
      <c r="J898" s="337"/>
      <c r="K898" s="337"/>
      <c r="L898" s="337" t="s">
        <v>1403</v>
      </c>
      <c r="M898" s="337"/>
      <c r="N898" s="337"/>
      <c r="O898" s="337" t="s">
        <v>1404</v>
      </c>
      <c r="P898" s="337"/>
      <c r="Q898" s="337"/>
      <c r="R898" s="172"/>
      <c r="S898" s="167"/>
      <c r="T898" s="173"/>
      <c r="U898" s="173"/>
      <c r="V898" s="174"/>
    </row>
    <row r="899" spans="2:44" ht="31.5">
      <c r="B899" s="170"/>
      <c r="C899" s="171"/>
      <c r="D899" s="336">
        <v>1</v>
      </c>
      <c r="E899" s="337"/>
      <c r="F899" s="337" t="s">
        <v>379</v>
      </c>
      <c r="G899" s="337"/>
      <c r="H899" s="337"/>
      <c r="I899" s="336">
        <v>96464</v>
      </c>
      <c r="J899" s="337"/>
      <c r="K899" s="337"/>
      <c r="L899" s="336">
        <v>490743</v>
      </c>
      <c r="M899" s="337"/>
      <c r="N899" s="337"/>
      <c r="O899" s="336">
        <v>587207</v>
      </c>
      <c r="P899" s="337"/>
      <c r="Q899" s="337"/>
      <c r="R899" s="175"/>
      <c r="S899" s="167"/>
      <c r="T899" s="173"/>
      <c r="U899" s="173"/>
      <c r="V899" s="174"/>
    </row>
    <row r="900" spans="2:44" ht="31.5">
      <c r="B900" s="170"/>
      <c r="C900" s="171"/>
      <c r="D900" s="336">
        <v>2</v>
      </c>
      <c r="E900" s="337"/>
      <c r="F900" s="337" t="s">
        <v>380</v>
      </c>
      <c r="G900" s="337"/>
      <c r="H900" s="337"/>
      <c r="I900" s="336">
        <v>4395</v>
      </c>
      <c r="J900" s="337"/>
      <c r="K900" s="337"/>
      <c r="L900" s="336">
        <v>13000</v>
      </c>
      <c r="M900" s="337"/>
      <c r="N900" s="337"/>
      <c r="O900" s="336">
        <v>17395</v>
      </c>
      <c r="P900" s="337"/>
      <c r="Q900" s="337"/>
      <c r="R900" s="172"/>
      <c r="S900" s="167"/>
      <c r="T900" s="173"/>
      <c r="U900" s="173"/>
      <c r="V900" s="174"/>
    </row>
    <row r="901" spans="2:44" ht="31.5">
      <c r="B901" s="170"/>
      <c r="C901" s="171"/>
      <c r="D901" s="336">
        <v>3</v>
      </c>
      <c r="E901" s="337"/>
      <c r="F901" s="337" t="s">
        <v>1405</v>
      </c>
      <c r="G901" s="337"/>
      <c r="H901" s="337"/>
      <c r="I901" s="336">
        <v>4465</v>
      </c>
      <c r="J901" s="337"/>
      <c r="K901" s="337"/>
      <c r="L901" s="336">
        <v>13000</v>
      </c>
      <c r="M901" s="337"/>
      <c r="N901" s="337"/>
      <c r="O901" s="336">
        <v>17465</v>
      </c>
      <c r="P901" s="337"/>
      <c r="Q901" s="337"/>
      <c r="R901" s="172"/>
      <c r="S901" s="167"/>
      <c r="T901" s="173"/>
      <c r="U901" s="173"/>
      <c r="V901" s="174"/>
    </row>
    <row r="902" spans="2:44" ht="31.5">
      <c r="B902" s="170"/>
      <c r="C902" s="171"/>
      <c r="D902" s="336">
        <v>4</v>
      </c>
      <c r="E902" s="336"/>
      <c r="F902" s="337" t="s">
        <v>1406</v>
      </c>
      <c r="G902" s="337"/>
      <c r="H902" s="337"/>
      <c r="I902" s="336">
        <v>4823</v>
      </c>
      <c r="J902" s="337"/>
      <c r="K902" s="337"/>
      <c r="L902" s="336">
        <v>0</v>
      </c>
      <c r="M902" s="337"/>
      <c r="N902" s="337"/>
      <c r="O902" s="336">
        <v>4823</v>
      </c>
      <c r="P902" s="337"/>
      <c r="Q902" s="337"/>
      <c r="R902" s="172"/>
      <c r="S902" s="167"/>
      <c r="T902" s="173"/>
      <c r="U902" s="173"/>
      <c r="V902" s="174"/>
    </row>
    <row r="903" spans="2:44" ht="31.5">
      <c r="B903" s="170"/>
      <c r="C903" s="171"/>
      <c r="D903" s="336">
        <v>5</v>
      </c>
      <c r="E903" s="337"/>
      <c r="F903" s="337" t="s">
        <v>1407</v>
      </c>
      <c r="G903" s="337"/>
      <c r="H903" s="337"/>
      <c r="I903" s="336">
        <v>9400</v>
      </c>
      <c r="J903" s="337"/>
      <c r="K903" s="337"/>
      <c r="L903" s="336">
        <v>26800</v>
      </c>
      <c r="M903" s="337"/>
      <c r="N903" s="337"/>
      <c r="O903" s="336">
        <v>36200</v>
      </c>
      <c r="P903" s="337"/>
      <c r="Q903" s="337"/>
      <c r="R903" s="172"/>
      <c r="S903" s="167"/>
      <c r="T903" s="173"/>
      <c r="U903" s="173"/>
      <c r="V903" s="174"/>
    </row>
    <row r="904" spans="2:44" ht="31.5">
      <c r="B904" s="170"/>
      <c r="C904" s="171"/>
      <c r="D904" s="336">
        <v>6</v>
      </c>
      <c r="E904" s="336"/>
      <c r="F904" s="337" t="s">
        <v>1408</v>
      </c>
      <c r="G904" s="337"/>
      <c r="H904" s="337"/>
      <c r="I904" s="336">
        <v>35450</v>
      </c>
      <c r="J904" s="337"/>
      <c r="K904" s="337"/>
      <c r="L904" s="336">
        <v>191850</v>
      </c>
      <c r="M904" s="337"/>
      <c r="N904" s="337"/>
      <c r="O904" s="336">
        <v>227300</v>
      </c>
      <c r="P904" s="337"/>
      <c r="Q904" s="337"/>
      <c r="R904" s="175"/>
      <c r="S904" s="167"/>
      <c r="T904" s="173"/>
      <c r="U904" s="173"/>
      <c r="V904" s="174"/>
    </row>
    <row r="905" spans="2:44" ht="31.5">
      <c r="B905" s="170"/>
      <c r="C905" s="171"/>
      <c r="D905" s="337" t="s">
        <v>1399</v>
      </c>
      <c r="E905" s="337"/>
      <c r="F905" s="337"/>
      <c r="G905" s="337"/>
      <c r="H905" s="337"/>
      <c r="I905" s="336">
        <f>SUM(I899:I904)</f>
        <v>154997</v>
      </c>
      <c r="J905" s="337"/>
      <c r="K905" s="337"/>
      <c r="L905" s="336">
        <f>SUM(L899:L904)</f>
        <v>735393</v>
      </c>
      <c r="M905" s="337"/>
      <c r="N905" s="337"/>
      <c r="O905" s="336">
        <f>SUM(O899:O904)</f>
        <v>890390</v>
      </c>
      <c r="P905" s="337"/>
      <c r="Q905" s="337"/>
      <c r="R905" s="175"/>
      <c r="S905" s="167"/>
      <c r="T905" s="173"/>
      <c r="U905" s="173"/>
      <c r="V905" s="174"/>
    </row>
    <row r="906" spans="2:44">
      <c r="B906" s="350" t="s">
        <v>1524</v>
      </c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2"/>
    </row>
    <row r="907" spans="2:44" ht="77.45" customHeight="1">
      <c r="B907" s="350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2"/>
    </row>
    <row r="908" spans="2:44" ht="170.45" customHeight="1">
      <c r="B908" s="353"/>
      <c r="C908" s="354"/>
      <c r="D908" s="354"/>
      <c r="E908" s="354"/>
      <c r="F908" s="354"/>
      <c r="G908" s="354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4"/>
      <c r="T908" s="354"/>
      <c r="U908" s="354"/>
      <c r="V908" s="355"/>
    </row>
    <row r="909" spans="2:44" s="132" customFormat="1" ht="73.900000000000006" customHeight="1">
      <c r="B909" s="135"/>
      <c r="C909" s="33"/>
      <c r="D909" s="143"/>
      <c r="E909" s="135"/>
      <c r="F909" s="99"/>
      <c r="G909" s="136"/>
      <c r="H909" s="135"/>
      <c r="I909" s="42"/>
      <c r="J909" s="135"/>
      <c r="K909" s="135"/>
      <c r="L909" s="42"/>
      <c r="M909" s="135"/>
      <c r="N909" s="135"/>
      <c r="O909" s="42"/>
      <c r="P909" s="135"/>
      <c r="Q909" s="135"/>
      <c r="R909" s="136"/>
      <c r="S909" s="136"/>
      <c r="T909" s="135"/>
      <c r="U909" s="136"/>
      <c r="V909" s="136"/>
      <c r="W909" s="16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</row>
    <row r="910" spans="2:44" s="132" customFormat="1" ht="73.900000000000006" customHeight="1">
      <c r="B910" s="135"/>
      <c r="C910" s="33"/>
      <c r="D910" s="143"/>
      <c r="E910" s="135"/>
      <c r="F910" s="99"/>
      <c r="G910" s="136"/>
      <c r="H910" s="135"/>
      <c r="I910" s="42"/>
      <c r="J910" s="135"/>
      <c r="K910" s="135"/>
      <c r="L910" s="42"/>
      <c r="M910" s="135"/>
      <c r="N910" s="135"/>
      <c r="O910" s="42"/>
      <c r="P910" s="135"/>
      <c r="Q910" s="135"/>
      <c r="R910" s="136"/>
      <c r="S910" s="136"/>
      <c r="T910" s="135"/>
      <c r="U910" s="136"/>
      <c r="V910" s="136"/>
      <c r="W910" s="16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</row>
    <row r="911" spans="2:44" s="132" customFormat="1" ht="73.900000000000006" customHeight="1">
      <c r="B911" s="135"/>
      <c r="C911" s="33"/>
      <c r="D911" s="143"/>
      <c r="E911" s="135"/>
      <c r="F911" s="99"/>
      <c r="G911" s="136"/>
      <c r="H911" s="135"/>
      <c r="I911" s="42"/>
      <c r="J911" s="135"/>
      <c r="K911" s="135"/>
      <c r="L911" s="42"/>
      <c r="M911" s="135"/>
      <c r="N911" s="135"/>
      <c r="O911" s="42"/>
      <c r="P911" s="135"/>
      <c r="Q911" s="135"/>
      <c r="R911" s="136"/>
      <c r="S911" s="136"/>
      <c r="T911" s="135"/>
      <c r="U911" s="136"/>
      <c r="V911" s="136"/>
      <c r="W911" s="16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</row>
    <row r="912" spans="2:44" s="132" customFormat="1" ht="73.900000000000006" customHeight="1">
      <c r="B912" s="135"/>
      <c r="C912" s="42"/>
      <c r="D912" s="143"/>
      <c r="E912" s="135"/>
      <c r="F912" s="99"/>
      <c r="G912" s="136"/>
      <c r="H912" s="135"/>
      <c r="I912" s="42"/>
      <c r="J912" s="135"/>
      <c r="K912" s="135"/>
      <c r="L912" s="42"/>
      <c r="M912" s="135"/>
      <c r="N912" s="135"/>
      <c r="O912" s="42"/>
      <c r="P912" s="135"/>
      <c r="Q912" s="135"/>
      <c r="R912" s="136"/>
      <c r="S912" s="136"/>
      <c r="T912" s="135"/>
      <c r="U912" s="136"/>
      <c r="V912" s="136"/>
      <c r="W912" s="16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</row>
    <row r="913" spans="2:44" s="132" customFormat="1" ht="73.900000000000006" customHeight="1">
      <c r="B913" s="135"/>
      <c r="C913" s="33"/>
      <c r="D913" s="143"/>
      <c r="E913" s="135"/>
      <c r="F913" s="99"/>
      <c r="G913" s="136"/>
      <c r="H913" s="135"/>
      <c r="I913" s="42"/>
      <c r="J913" s="135"/>
      <c r="K913" s="135"/>
      <c r="L913" s="42"/>
      <c r="M913" s="135"/>
      <c r="N913" s="135"/>
      <c r="O913" s="42"/>
      <c r="P913" s="135"/>
      <c r="Q913" s="135"/>
      <c r="R913" s="136"/>
      <c r="S913" s="136"/>
      <c r="T913" s="135"/>
      <c r="U913" s="136"/>
      <c r="V913" s="136"/>
      <c r="W913" s="16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</row>
    <row r="914" spans="2:44" s="132" customFormat="1" ht="73.900000000000006" customHeight="1">
      <c r="B914" s="135"/>
      <c r="C914" s="57"/>
      <c r="D914" s="142"/>
      <c r="E914" s="135"/>
      <c r="F914" s="159"/>
      <c r="G914" s="136"/>
      <c r="H914" s="135"/>
      <c r="I914" s="42"/>
      <c r="J914" s="135"/>
      <c r="K914" s="135"/>
      <c r="L914" s="42"/>
      <c r="M914" s="135"/>
      <c r="N914" s="135"/>
      <c r="O914" s="42"/>
      <c r="P914" s="135"/>
      <c r="Q914" s="135"/>
      <c r="R914" s="136"/>
      <c r="S914" s="136"/>
      <c r="T914" s="135"/>
      <c r="U914" s="136"/>
      <c r="V914" s="136"/>
      <c r="W914" s="16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</row>
    <row r="915" spans="2:44" s="132" customFormat="1" ht="73.900000000000006" customHeight="1">
      <c r="B915" s="333"/>
      <c r="C915" s="334"/>
      <c r="D915" s="335"/>
      <c r="E915" s="135"/>
      <c r="F915" s="159"/>
      <c r="G915" s="136"/>
      <c r="H915" s="135"/>
      <c r="I915" s="42"/>
      <c r="J915" s="135"/>
      <c r="K915" s="135"/>
      <c r="L915" s="42"/>
      <c r="M915" s="135"/>
      <c r="N915" s="135"/>
      <c r="O915" s="42"/>
      <c r="P915" s="135"/>
      <c r="Q915" s="135"/>
      <c r="R915" s="136"/>
      <c r="S915" s="136"/>
      <c r="T915" s="135"/>
      <c r="U915" s="136"/>
      <c r="V915" s="136"/>
      <c r="W915" s="16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</row>
    <row r="916" spans="2:44" s="132" customFormat="1" ht="73.900000000000006" customHeight="1">
      <c r="B916" s="135"/>
      <c r="C916" s="57"/>
      <c r="D916" s="142"/>
      <c r="E916" s="135"/>
      <c r="F916" s="159"/>
      <c r="G916" s="136"/>
      <c r="H916" s="135"/>
      <c r="I916" s="42"/>
      <c r="J916" s="135"/>
      <c r="K916" s="135"/>
      <c r="L916" s="42"/>
      <c r="M916" s="135"/>
      <c r="N916" s="135"/>
      <c r="O916" s="42"/>
      <c r="P916" s="135"/>
      <c r="Q916" s="135"/>
      <c r="R916" s="136"/>
      <c r="S916" s="136"/>
      <c r="T916" s="135"/>
      <c r="U916" s="136"/>
      <c r="V916" s="136"/>
      <c r="W916" s="16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</row>
    <row r="917" spans="2:44" s="132" customFormat="1" ht="73.900000000000006" customHeight="1">
      <c r="B917" s="135"/>
      <c r="C917" s="57"/>
      <c r="D917" s="142"/>
      <c r="E917" s="135"/>
      <c r="F917" s="159"/>
      <c r="G917" s="136"/>
      <c r="H917" s="135"/>
      <c r="I917" s="42"/>
      <c r="J917" s="135"/>
      <c r="K917" s="135"/>
      <c r="L917" s="42"/>
      <c r="M917" s="135"/>
      <c r="N917" s="135"/>
      <c r="O917" s="42"/>
      <c r="P917" s="135"/>
      <c r="Q917" s="135"/>
      <c r="R917" s="136"/>
      <c r="S917" s="136"/>
      <c r="T917" s="135"/>
      <c r="U917" s="136"/>
      <c r="V917" s="136"/>
      <c r="W917" s="16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</row>
    <row r="918" spans="2:44" s="132" customFormat="1" ht="73.900000000000006" customHeight="1">
      <c r="B918" s="135"/>
      <c r="C918" s="57"/>
      <c r="D918" s="142"/>
      <c r="E918" s="135"/>
      <c r="F918" s="159"/>
      <c r="G918" s="136"/>
      <c r="H918" s="135"/>
      <c r="I918" s="42"/>
      <c r="J918" s="135"/>
      <c r="K918" s="135"/>
      <c r="L918" s="42"/>
      <c r="M918" s="135"/>
      <c r="N918" s="135"/>
      <c r="O918" s="42"/>
      <c r="P918" s="135"/>
      <c r="Q918" s="135"/>
      <c r="R918" s="136"/>
      <c r="S918" s="136"/>
      <c r="T918" s="135"/>
      <c r="U918" s="136"/>
      <c r="V918" s="136"/>
      <c r="W918" s="16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</row>
    <row r="919" spans="2:44" s="132" customFormat="1" ht="73.900000000000006" customHeight="1">
      <c r="B919" s="135"/>
      <c r="C919" s="57"/>
      <c r="D919" s="142"/>
      <c r="E919" s="135"/>
      <c r="F919" s="159"/>
      <c r="G919" s="136"/>
      <c r="H919" s="135"/>
      <c r="I919" s="42"/>
      <c r="J919" s="135"/>
      <c r="K919" s="135"/>
      <c r="L919" s="42"/>
      <c r="M919" s="135"/>
      <c r="N919" s="135"/>
      <c r="O919" s="42"/>
      <c r="P919" s="135"/>
      <c r="Q919" s="135"/>
      <c r="R919" s="136"/>
      <c r="S919" s="136"/>
      <c r="T919" s="135"/>
      <c r="U919" s="136"/>
      <c r="V919" s="136"/>
      <c r="W919" s="16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</row>
    <row r="920" spans="2:44" s="132" customFormat="1" ht="73.900000000000006" customHeight="1">
      <c r="B920" s="135"/>
      <c r="C920" s="57"/>
      <c r="D920" s="142"/>
      <c r="E920" s="135"/>
      <c r="F920" s="159"/>
      <c r="G920" s="136"/>
      <c r="H920" s="135"/>
      <c r="I920" s="42"/>
      <c r="J920" s="135"/>
      <c r="K920" s="135"/>
      <c r="L920" s="42"/>
      <c r="M920" s="135"/>
      <c r="N920" s="135"/>
      <c r="O920" s="42"/>
      <c r="P920" s="135"/>
      <c r="Q920" s="135"/>
      <c r="R920" s="136"/>
      <c r="S920" s="136"/>
      <c r="T920" s="135"/>
      <c r="U920" s="136"/>
      <c r="V920" s="136"/>
      <c r="W920" s="16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</row>
    <row r="921" spans="2:44" s="132" customFormat="1" ht="73.900000000000006" customHeight="1">
      <c r="B921" s="135"/>
      <c r="C921" s="57"/>
      <c r="D921" s="142"/>
      <c r="E921" s="135"/>
      <c r="F921" s="159"/>
      <c r="G921" s="136"/>
      <c r="H921" s="135"/>
      <c r="I921" s="42"/>
      <c r="J921" s="135"/>
      <c r="K921" s="135"/>
      <c r="L921" s="42"/>
      <c r="M921" s="135"/>
      <c r="N921" s="135"/>
      <c r="O921" s="42"/>
      <c r="P921" s="135"/>
      <c r="Q921" s="135"/>
      <c r="R921" s="136"/>
      <c r="S921" s="136"/>
      <c r="T921" s="135"/>
      <c r="U921" s="136"/>
      <c r="V921" s="136"/>
      <c r="W921" s="16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</row>
    <row r="922" spans="2:44" s="132" customFormat="1" ht="73.900000000000006" customHeight="1">
      <c r="B922" s="333"/>
      <c r="C922" s="334"/>
      <c r="D922" s="335"/>
      <c r="E922" s="135"/>
      <c r="F922" s="159"/>
      <c r="G922" s="136"/>
      <c r="H922" s="135"/>
      <c r="I922" s="42"/>
      <c r="J922" s="135"/>
      <c r="K922" s="135"/>
      <c r="L922" s="42"/>
      <c r="M922" s="135"/>
      <c r="N922" s="135"/>
      <c r="O922" s="42"/>
      <c r="P922" s="135"/>
      <c r="Q922" s="135"/>
      <c r="R922" s="136"/>
      <c r="S922" s="136"/>
      <c r="T922" s="135"/>
      <c r="U922" s="136"/>
      <c r="V922" s="136"/>
      <c r="W922" s="16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</row>
  </sheetData>
  <mergeCells count="176">
    <mergeCell ref="B915:D915"/>
    <mergeCell ref="B922:D922"/>
    <mergeCell ref="B754:D754"/>
    <mergeCell ref="B758:D758"/>
    <mergeCell ref="B719:D719"/>
    <mergeCell ref="B726:D726"/>
    <mergeCell ref="B733:D733"/>
    <mergeCell ref="B740:D740"/>
    <mergeCell ref="B747:D747"/>
    <mergeCell ref="B889:V889"/>
    <mergeCell ref="D898:E898"/>
    <mergeCell ref="F898:H898"/>
    <mergeCell ref="I898:K898"/>
    <mergeCell ref="L898:N898"/>
    <mergeCell ref="O898:Q898"/>
    <mergeCell ref="D905:H905"/>
    <mergeCell ref="I905:K905"/>
    <mergeCell ref="L905:N905"/>
    <mergeCell ref="O905:Q905"/>
    <mergeCell ref="B906:V908"/>
    <mergeCell ref="I902:K902"/>
    <mergeCell ref="L902:N902"/>
    <mergeCell ref="O902:Q902"/>
    <mergeCell ref="D899:E899"/>
    <mergeCell ref="B684:D684"/>
    <mergeCell ref="B691:D691"/>
    <mergeCell ref="B698:D698"/>
    <mergeCell ref="B705:D705"/>
    <mergeCell ref="B712:D712"/>
    <mergeCell ref="B649:D649"/>
    <mergeCell ref="B656:D656"/>
    <mergeCell ref="B663:D663"/>
    <mergeCell ref="B670:D670"/>
    <mergeCell ref="B677:D677"/>
    <mergeCell ref="B614:D614"/>
    <mergeCell ref="B621:D621"/>
    <mergeCell ref="B628:D628"/>
    <mergeCell ref="B635:D635"/>
    <mergeCell ref="B642:D642"/>
    <mergeCell ref="B579:D579"/>
    <mergeCell ref="B586:D586"/>
    <mergeCell ref="B593:D593"/>
    <mergeCell ref="B600:D600"/>
    <mergeCell ref="B607:D607"/>
    <mergeCell ref="B544:D544"/>
    <mergeCell ref="B551:D551"/>
    <mergeCell ref="B558:D558"/>
    <mergeCell ref="B565:D565"/>
    <mergeCell ref="B572:D572"/>
    <mergeCell ref="B509:D509"/>
    <mergeCell ref="B516:D516"/>
    <mergeCell ref="B523:D523"/>
    <mergeCell ref="B530:D530"/>
    <mergeCell ref="B537:D537"/>
    <mergeCell ref="B474:D474"/>
    <mergeCell ref="B481:D481"/>
    <mergeCell ref="B488:D488"/>
    <mergeCell ref="B495:D495"/>
    <mergeCell ref="B502:D502"/>
    <mergeCell ref="B439:D439"/>
    <mergeCell ref="B446:D446"/>
    <mergeCell ref="B453:D453"/>
    <mergeCell ref="B460:D460"/>
    <mergeCell ref="B467:D467"/>
    <mergeCell ref="B404:D404"/>
    <mergeCell ref="B411:D411"/>
    <mergeCell ref="B418:D418"/>
    <mergeCell ref="B425:D425"/>
    <mergeCell ref="B432:D432"/>
    <mergeCell ref="B369:D369"/>
    <mergeCell ref="B376:D376"/>
    <mergeCell ref="B383:D383"/>
    <mergeCell ref="B390:D390"/>
    <mergeCell ref="B397:D397"/>
    <mergeCell ref="B334:D334"/>
    <mergeCell ref="B341:D341"/>
    <mergeCell ref="B348:D348"/>
    <mergeCell ref="B355:D355"/>
    <mergeCell ref="B362:D362"/>
    <mergeCell ref="B222:D222"/>
    <mergeCell ref="B299:D299"/>
    <mergeCell ref="B306:D306"/>
    <mergeCell ref="B313:D313"/>
    <mergeCell ref="B320:D320"/>
    <mergeCell ref="B327:D327"/>
    <mergeCell ref="B264:D264"/>
    <mergeCell ref="B271:D271"/>
    <mergeCell ref="B278:D278"/>
    <mergeCell ref="B285:D285"/>
    <mergeCell ref="B292:D292"/>
    <mergeCell ref="B229:D229"/>
    <mergeCell ref="B236:D236"/>
    <mergeCell ref="B243:D243"/>
    <mergeCell ref="B250:D250"/>
    <mergeCell ref="B257:D257"/>
    <mergeCell ref="V4:V5"/>
    <mergeCell ref="B159:D159"/>
    <mergeCell ref="B166:D166"/>
    <mergeCell ref="B173:D173"/>
    <mergeCell ref="B180:D180"/>
    <mergeCell ref="B187:D187"/>
    <mergeCell ref="B124:D124"/>
    <mergeCell ref="B131:D131"/>
    <mergeCell ref="B138:D138"/>
    <mergeCell ref="B145:D145"/>
    <mergeCell ref="B152:D152"/>
    <mergeCell ref="B12:D12"/>
    <mergeCell ref="B19:D19"/>
    <mergeCell ref="B26:D26"/>
    <mergeCell ref="B33:D33"/>
    <mergeCell ref="B40:D40"/>
    <mergeCell ref="B47:D47"/>
    <mergeCell ref="B54:D54"/>
    <mergeCell ref="B61:D61"/>
    <mergeCell ref="B68:D68"/>
    <mergeCell ref="B75:D75"/>
    <mergeCell ref="B117:D117"/>
    <mergeCell ref="B82:D82"/>
    <mergeCell ref="B89:D89"/>
    <mergeCell ref="B1:V2"/>
    <mergeCell ref="Y1:AR2"/>
    <mergeCell ref="B3:B5"/>
    <mergeCell ref="C3:C5"/>
    <mergeCell ref="D3:D5"/>
    <mergeCell ref="E3:V3"/>
    <mergeCell ref="Y3:Y5"/>
    <mergeCell ref="Z3:AK3"/>
    <mergeCell ref="AL3:AL5"/>
    <mergeCell ref="AM3:AM5"/>
    <mergeCell ref="AN3:AN5"/>
    <mergeCell ref="AO3:AQ4"/>
    <mergeCell ref="AR3:AR5"/>
    <mergeCell ref="E4:G4"/>
    <mergeCell ref="H4:J4"/>
    <mergeCell ref="K4:M4"/>
    <mergeCell ref="Z4:AB4"/>
    <mergeCell ref="AC4:AE4"/>
    <mergeCell ref="AF4:AH4"/>
    <mergeCell ref="AI4:AK4"/>
    <mergeCell ref="N4:P4"/>
    <mergeCell ref="Q4:S4"/>
    <mergeCell ref="T4:T5"/>
    <mergeCell ref="U4:U5"/>
    <mergeCell ref="F899:H899"/>
    <mergeCell ref="I899:K899"/>
    <mergeCell ref="L899:N899"/>
    <mergeCell ref="O899:Q899"/>
    <mergeCell ref="D900:E900"/>
    <mergeCell ref="F900:H900"/>
    <mergeCell ref="I900:K900"/>
    <mergeCell ref="L900:N900"/>
    <mergeCell ref="O900:Q900"/>
    <mergeCell ref="B96:D96"/>
    <mergeCell ref="B103:D103"/>
    <mergeCell ref="B110:D110"/>
    <mergeCell ref="D903:E903"/>
    <mergeCell ref="F903:H903"/>
    <mergeCell ref="I903:K903"/>
    <mergeCell ref="L903:N903"/>
    <mergeCell ref="O903:Q903"/>
    <mergeCell ref="D904:E904"/>
    <mergeCell ref="F904:H904"/>
    <mergeCell ref="I904:K904"/>
    <mergeCell ref="L904:N904"/>
    <mergeCell ref="O904:Q904"/>
    <mergeCell ref="D901:E901"/>
    <mergeCell ref="F901:H901"/>
    <mergeCell ref="I901:K901"/>
    <mergeCell ref="B194:D194"/>
    <mergeCell ref="B201:D201"/>
    <mergeCell ref="B208:D208"/>
    <mergeCell ref="B215:D215"/>
    <mergeCell ref="L901:N901"/>
    <mergeCell ref="O901:Q901"/>
    <mergeCell ref="D902:E902"/>
    <mergeCell ref="F902:H902"/>
  </mergeCells>
  <pageMargins left="0.7" right="0.7" top="0.75" bottom="0.75" header="0.3" footer="0.3"/>
  <pageSetup paperSize="5" scale="74" orientation="landscape" horizontalDpi="4294967293" r:id="rId1"/>
  <colBreaks count="1" manualBreakCount="1">
    <brk id="2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abSelected="1" view="pageBreakPreview" topLeftCell="A480" zoomScale="60" zoomScaleNormal="70" workbookViewId="0">
      <selection activeCell="F530" sqref="F530"/>
    </sheetView>
  </sheetViews>
  <sheetFormatPr defaultRowHeight="15"/>
  <cols>
    <col min="1" max="1" width="0.140625" customWidth="1"/>
    <col min="2" max="2" width="9.5703125" customWidth="1"/>
    <col min="3" max="3" width="79" customWidth="1"/>
  </cols>
  <sheetData>
    <row r="1" spans="1:8" s="128" customFormat="1" ht="15" customHeight="1">
      <c r="A1" s="125" t="s">
        <v>1220</v>
      </c>
      <c r="B1" s="338" t="s">
        <v>6</v>
      </c>
      <c r="C1" s="338"/>
      <c r="D1" s="127"/>
      <c r="E1" s="127"/>
      <c r="F1" s="127"/>
      <c r="G1" s="127"/>
      <c r="H1" s="127"/>
    </row>
    <row r="2" spans="1:8" s="129" customFormat="1" ht="37.15" customHeight="1">
      <c r="A2" s="125"/>
      <c r="B2" s="338"/>
      <c r="C2" s="338"/>
      <c r="D2" s="127"/>
      <c r="E2" s="127"/>
      <c r="F2" s="127"/>
      <c r="G2" s="127"/>
      <c r="H2" s="127"/>
    </row>
    <row r="3" spans="1:8" s="130" customFormat="1" ht="23.25" customHeight="1">
      <c r="B3" s="295" t="s">
        <v>378</v>
      </c>
      <c r="C3" s="296" t="s">
        <v>2059</v>
      </c>
    </row>
    <row r="4" spans="1:8" s="132" customFormat="1" ht="21.75">
      <c r="B4" s="135">
        <v>1</v>
      </c>
      <c r="C4" s="143" t="s">
        <v>1398</v>
      </c>
    </row>
    <row r="5" spans="1:8" s="132" customFormat="1" ht="21.75">
      <c r="B5" s="135">
        <v>2</v>
      </c>
      <c r="C5" s="143" t="s">
        <v>1277</v>
      </c>
    </row>
    <row r="6" spans="1:8" s="132" customFormat="1" ht="21.75">
      <c r="B6" s="135">
        <v>3</v>
      </c>
      <c r="C6" s="143" t="s">
        <v>643</v>
      </c>
    </row>
    <row r="7" spans="1:8" s="132" customFormat="1" ht="21.75">
      <c r="B7" s="135">
        <v>4</v>
      </c>
      <c r="C7" s="143" t="s">
        <v>415</v>
      </c>
    </row>
    <row r="8" spans="1:8" s="132" customFormat="1" ht="21.75">
      <c r="B8" s="135">
        <v>5</v>
      </c>
      <c r="C8" s="143" t="s">
        <v>774</v>
      </c>
    </row>
    <row r="9" spans="1:8" s="132" customFormat="1" ht="21.75">
      <c r="B9" s="135">
        <v>6</v>
      </c>
      <c r="C9" s="143" t="s">
        <v>731</v>
      </c>
    </row>
    <row r="10" spans="1:8" s="132" customFormat="1" ht="21.75">
      <c r="B10" s="135">
        <v>7</v>
      </c>
      <c r="C10" s="143" t="s">
        <v>1088</v>
      </c>
    </row>
    <row r="11" spans="1:8" s="132" customFormat="1" ht="21.75">
      <c r="B11" s="135">
        <v>8</v>
      </c>
      <c r="C11" s="143" t="s">
        <v>1333</v>
      </c>
    </row>
    <row r="12" spans="1:8" s="132" customFormat="1" ht="21.75">
      <c r="B12" s="135">
        <v>9</v>
      </c>
      <c r="C12" s="143" t="s">
        <v>1270</v>
      </c>
    </row>
    <row r="13" spans="1:8" s="132" customFormat="1" ht="21.75">
      <c r="B13" s="135">
        <v>10</v>
      </c>
      <c r="C13" s="143" t="s">
        <v>1252</v>
      </c>
    </row>
    <row r="14" spans="1:8" s="132" customFormat="1" ht="21.75">
      <c r="B14" s="135">
        <v>11</v>
      </c>
      <c r="C14" s="143" t="s">
        <v>767</v>
      </c>
    </row>
    <row r="15" spans="1:8" s="132" customFormat="1" ht="21.75">
      <c r="B15" s="135">
        <v>12</v>
      </c>
      <c r="C15" s="143" t="s">
        <v>439</v>
      </c>
    </row>
    <row r="16" spans="1:8" s="132" customFormat="1" ht="21.75">
      <c r="B16" s="135">
        <v>13</v>
      </c>
      <c r="C16" s="143" t="s">
        <v>485</v>
      </c>
    </row>
    <row r="17" spans="2:3" s="132" customFormat="1" ht="21.75">
      <c r="B17" s="135">
        <v>14</v>
      </c>
      <c r="C17" s="143" t="s">
        <v>1191</v>
      </c>
    </row>
    <row r="18" spans="2:3" s="132" customFormat="1" ht="21.75">
      <c r="B18" s="135">
        <v>15</v>
      </c>
      <c r="C18" s="143" t="s">
        <v>1085</v>
      </c>
    </row>
    <row r="19" spans="2:3" s="132" customFormat="1" ht="21.75">
      <c r="B19" s="135">
        <v>16</v>
      </c>
      <c r="C19" s="143" t="s">
        <v>465</v>
      </c>
    </row>
    <row r="20" spans="2:3" s="132" customFormat="1" ht="21.75">
      <c r="B20" s="135">
        <v>17</v>
      </c>
      <c r="C20" s="143" t="s">
        <v>771</v>
      </c>
    </row>
    <row r="21" spans="2:3" s="132" customFormat="1" ht="21.75">
      <c r="B21" s="135">
        <v>18</v>
      </c>
      <c r="C21" s="143" t="s">
        <v>1103</v>
      </c>
    </row>
    <row r="22" spans="2:3" s="132" customFormat="1" ht="21.75">
      <c r="B22" s="135">
        <v>19</v>
      </c>
      <c r="C22" s="143" t="s">
        <v>738</v>
      </c>
    </row>
    <row r="23" spans="2:3" s="132" customFormat="1" ht="21.75">
      <c r="B23" s="135">
        <v>20</v>
      </c>
      <c r="C23" s="143" t="s">
        <v>658</v>
      </c>
    </row>
    <row r="24" spans="2:3" s="132" customFormat="1" ht="21.75">
      <c r="B24" s="135">
        <v>21</v>
      </c>
      <c r="C24" s="143" t="s">
        <v>404</v>
      </c>
    </row>
    <row r="25" spans="2:3" s="132" customFormat="1" ht="21.75">
      <c r="B25" s="135">
        <v>22</v>
      </c>
      <c r="C25" s="143" t="s">
        <v>404</v>
      </c>
    </row>
    <row r="26" spans="2:3" s="132" customFormat="1" ht="21.75">
      <c r="B26" s="135">
        <v>23</v>
      </c>
      <c r="C26" s="143" t="s">
        <v>692</v>
      </c>
    </row>
    <row r="27" spans="2:3" s="132" customFormat="1" ht="21.75">
      <c r="B27" s="135">
        <v>24</v>
      </c>
      <c r="C27" s="143" t="s">
        <v>713</v>
      </c>
    </row>
    <row r="28" spans="2:3" s="132" customFormat="1" ht="21.75">
      <c r="B28" s="135">
        <v>25</v>
      </c>
      <c r="C28" s="143" t="s">
        <v>1188</v>
      </c>
    </row>
    <row r="29" spans="2:3" s="132" customFormat="1" ht="21.75">
      <c r="B29" s="135">
        <v>26</v>
      </c>
      <c r="C29" s="143" t="s">
        <v>879</v>
      </c>
    </row>
    <row r="30" spans="2:3" s="132" customFormat="1" ht="21.75">
      <c r="B30" s="135">
        <v>27</v>
      </c>
      <c r="C30" s="143" t="s">
        <v>468</v>
      </c>
    </row>
    <row r="31" spans="2:3" s="132" customFormat="1" ht="21.75">
      <c r="B31" s="135">
        <v>28</v>
      </c>
      <c r="C31" s="143" t="s">
        <v>611</v>
      </c>
    </row>
    <row r="32" spans="2:3" s="132" customFormat="1" ht="21.75">
      <c r="B32" s="135">
        <v>29</v>
      </c>
      <c r="C32" s="143" t="s">
        <v>585</v>
      </c>
    </row>
    <row r="33" spans="2:3" s="132" customFormat="1" ht="21.75">
      <c r="B33" s="135">
        <v>30</v>
      </c>
      <c r="C33" s="143" t="s">
        <v>957</v>
      </c>
    </row>
    <row r="34" spans="2:3" s="132" customFormat="1" ht="21.75">
      <c r="B34" s="135">
        <v>31</v>
      </c>
      <c r="C34" s="143" t="s">
        <v>566</v>
      </c>
    </row>
    <row r="35" spans="2:3" s="132" customFormat="1" ht="21.75">
      <c r="B35" s="135">
        <v>32</v>
      </c>
      <c r="C35" s="143" t="s">
        <v>1090</v>
      </c>
    </row>
    <row r="36" spans="2:3" s="132" customFormat="1" ht="21.75">
      <c r="B36" s="135">
        <v>33</v>
      </c>
      <c r="C36" s="143" t="s">
        <v>1200</v>
      </c>
    </row>
    <row r="37" spans="2:3" s="132" customFormat="1" ht="21.75">
      <c r="B37" s="135">
        <v>34</v>
      </c>
      <c r="C37" s="143" t="s">
        <v>569</v>
      </c>
    </row>
    <row r="38" spans="2:3" s="132" customFormat="1" ht="21.75">
      <c r="B38" s="135">
        <v>35</v>
      </c>
      <c r="C38" s="143" t="s">
        <v>674</v>
      </c>
    </row>
    <row r="39" spans="2:3" s="132" customFormat="1" ht="21.75">
      <c r="B39" s="135">
        <v>36</v>
      </c>
      <c r="C39" s="143" t="s">
        <v>427</v>
      </c>
    </row>
    <row r="40" spans="2:3" s="132" customFormat="1" ht="21.75">
      <c r="B40" s="135">
        <v>37</v>
      </c>
      <c r="C40" s="143" t="s">
        <v>615</v>
      </c>
    </row>
    <row r="41" spans="2:3" s="132" customFormat="1" ht="21.75">
      <c r="B41" s="135">
        <v>38</v>
      </c>
      <c r="C41" s="143" t="s">
        <v>539</v>
      </c>
    </row>
    <row r="42" spans="2:3" s="132" customFormat="1" ht="21.75">
      <c r="B42" s="135">
        <v>39</v>
      </c>
      <c r="C42" s="143" t="s">
        <v>497</v>
      </c>
    </row>
    <row r="43" spans="2:3" s="132" customFormat="1" ht="21.75">
      <c r="B43" s="135">
        <v>40</v>
      </c>
      <c r="C43" s="143" t="s">
        <v>751</v>
      </c>
    </row>
    <row r="44" spans="2:3" s="132" customFormat="1" ht="21.75">
      <c r="B44" s="135">
        <v>41</v>
      </c>
      <c r="C44" s="143" t="s">
        <v>519</v>
      </c>
    </row>
    <row r="45" spans="2:3" s="132" customFormat="1" ht="21.75">
      <c r="B45" s="135">
        <v>42</v>
      </c>
      <c r="C45" s="143" t="s">
        <v>445</v>
      </c>
    </row>
    <row r="46" spans="2:3" s="132" customFormat="1" ht="21.75">
      <c r="B46" s="135">
        <v>43</v>
      </c>
      <c r="C46" s="143" t="s">
        <v>500</v>
      </c>
    </row>
    <row r="47" spans="2:3" s="132" customFormat="1" ht="21.75">
      <c r="B47" s="135">
        <v>44</v>
      </c>
      <c r="C47" s="143" t="s">
        <v>644</v>
      </c>
    </row>
    <row r="48" spans="2:3" s="132" customFormat="1" ht="21.75">
      <c r="B48" s="135">
        <v>45</v>
      </c>
      <c r="C48" s="143" t="s">
        <v>1345</v>
      </c>
    </row>
    <row r="49" spans="2:3" s="132" customFormat="1" ht="21.75">
      <c r="B49" s="135">
        <v>46</v>
      </c>
      <c r="C49" s="143" t="s">
        <v>655</v>
      </c>
    </row>
    <row r="50" spans="2:3" s="132" customFormat="1" ht="21.75">
      <c r="B50" s="135">
        <v>47</v>
      </c>
      <c r="C50" s="143" t="s">
        <v>1254</v>
      </c>
    </row>
    <row r="51" spans="2:3" s="132" customFormat="1" ht="21.75">
      <c r="B51" s="135">
        <v>48</v>
      </c>
      <c r="C51" s="143" t="s">
        <v>605</v>
      </c>
    </row>
    <row r="52" spans="2:3" s="132" customFormat="1" ht="21.75">
      <c r="B52" s="135">
        <v>49</v>
      </c>
      <c r="C52" s="143" t="s">
        <v>1250</v>
      </c>
    </row>
    <row r="53" spans="2:3" s="132" customFormat="1" ht="21.75">
      <c r="B53" s="135">
        <v>50</v>
      </c>
      <c r="C53" s="143" t="s">
        <v>582</v>
      </c>
    </row>
    <row r="54" spans="2:3" s="132" customFormat="1" ht="21.75">
      <c r="B54" s="135">
        <v>51</v>
      </c>
      <c r="C54" s="143" t="s">
        <v>588</v>
      </c>
    </row>
    <row r="55" spans="2:3" s="132" customFormat="1" ht="21.75">
      <c r="B55" s="135">
        <v>52</v>
      </c>
      <c r="C55" s="143" t="s">
        <v>984</v>
      </c>
    </row>
    <row r="56" spans="2:3" s="132" customFormat="1" ht="21.75">
      <c r="B56" s="135">
        <v>53</v>
      </c>
      <c r="C56" s="143" t="s">
        <v>1358</v>
      </c>
    </row>
    <row r="57" spans="2:3" s="132" customFormat="1" ht="21.75">
      <c r="B57" s="135">
        <v>54</v>
      </c>
      <c r="C57" s="143" t="s">
        <v>541</v>
      </c>
    </row>
    <row r="58" spans="2:3" s="132" customFormat="1" ht="21.75">
      <c r="B58" s="135">
        <v>55</v>
      </c>
      <c r="C58" s="143" t="s">
        <v>604</v>
      </c>
    </row>
    <row r="59" spans="2:3" s="132" customFormat="1" ht="21.75">
      <c r="B59" s="135">
        <v>56</v>
      </c>
      <c r="C59" s="143" t="s">
        <v>1256</v>
      </c>
    </row>
    <row r="60" spans="2:3" s="132" customFormat="1" ht="21.75">
      <c r="B60" s="135">
        <v>57</v>
      </c>
      <c r="C60" s="143" t="s">
        <v>645</v>
      </c>
    </row>
    <row r="61" spans="2:3" s="132" customFormat="1" ht="21.75">
      <c r="B61" s="135">
        <v>58</v>
      </c>
      <c r="C61" s="143" t="s">
        <v>766</v>
      </c>
    </row>
    <row r="62" spans="2:3" s="132" customFormat="1" ht="21.75">
      <c r="B62" s="135">
        <v>59</v>
      </c>
      <c r="C62" s="143" t="s">
        <v>550</v>
      </c>
    </row>
    <row r="63" spans="2:3" s="132" customFormat="1" ht="21.75">
      <c r="B63" s="135">
        <v>60</v>
      </c>
      <c r="C63" s="143" t="s">
        <v>1359</v>
      </c>
    </row>
    <row r="64" spans="2:3" s="132" customFormat="1" ht="21.75">
      <c r="B64" s="135">
        <v>61</v>
      </c>
      <c r="C64" s="143" t="s">
        <v>1360</v>
      </c>
    </row>
    <row r="65" spans="2:3" s="132" customFormat="1" ht="21.75">
      <c r="B65" s="135">
        <v>62</v>
      </c>
      <c r="C65" s="143" t="s">
        <v>1361</v>
      </c>
    </row>
    <row r="66" spans="2:3" s="132" customFormat="1" ht="21.75">
      <c r="B66" s="135">
        <v>63</v>
      </c>
      <c r="C66" s="143" t="s">
        <v>793</v>
      </c>
    </row>
    <row r="67" spans="2:3" s="132" customFormat="1" ht="21.75">
      <c r="B67" s="135">
        <v>64</v>
      </c>
      <c r="C67" s="143" t="s">
        <v>653</v>
      </c>
    </row>
    <row r="68" spans="2:3" s="132" customFormat="1" ht="21.75">
      <c r="B68" s="135">
        <v>65</v>
      </c>
      <c r="C68" s="143" t="s">
        <v>467</v>
      </c>
    </row>
    <row r="69" spans="2:3" s="132" customFormat="1" ht="21.75">
      <c r="B69" s="135">
        <v>66</v>
      </c>
      <c r="C69" s="143" t="s">
        <v>677</v>
      </c>
    </row>
    <row r="70" spans="2:3" s="132" customFormat="1" ht="21.75">
      <c r="B70" s="135">
        <v>67</v>
      </c>
      <c r="C70" s="143" t="s">
        <v>471</v>
      </c>
    </row>
    <row r="71" spans="2:3" s="132" customFormat="1" ht="21.75">
      <c r="B71" s="135">
        <v>68</v>
      </c>
      <c r="C71" s="143" t="s">
        <v>893</v>
      </c>
    </row>
    <row r="72" spans="2:3" s="132" customFormat="1" ht="21.75">
      <c r="B72" s="135">
        <v>69</v>
      </c>
      <c r="C72" s="143" t="s">
        <v>1305</v>
      </c>
    </row>
    <row r="73" spans="2:3" s="132" customFormat="1" ht="21.75">
      <c r="B73" s="135">
        <v>70</v>
      </c>
      <c r="C73" s="143" t="s">
        <v>894</v>
      </c>
    </row>
    <row r="74" spans="2:3" s="132" customFormat="1" ht="21.75">
      <c r="B74" s="135">
        <v>71</v>
      </c>
      <c r="C74" s="143" t="s">
        <v>747</v>
      </c>
    </row>
    <row r="75" spans="2:3" s="132" customFormat="1" ht="21.75">
      <c r="B75" s="135">
        <v>72</v>
      </c>
      <c r="C75" s="143" t="s">
        <v>572</v>
      </c>
    </row>
    <row r="76" spans="2:3" s="132" customFormat="1" ht="21.75">
      <c r="B76" s="135">
        <v>73</v>
      </c>
      <c r="C76" s="143" t="s">
        <v>560</v>
      </c>
    </row>
    <row r="77" spans="2:3" s="132" customFormat="1" ht="21.75">
      <c r="B77" s="135">
        <v>74</v>
      </c>
      <c r="C77" s="143" t="s">
        <v>444</v>
      </c>
    </row>
    <row r="78" spans="2:3" s="132" customFormat="1" ht="21.75">
      <c r="B78" s="135">
        <v>75</v>
      </c>
      <c r="C78" s="143" t="s">
        <v>532</v>
      </c>
    </row>
    <row r="79" spans="2:3" s="132" customFormat="1" ht="21.75">
      <c r="B79" s="135">
        <v>76</v>
      </c>
      <c r="C79" s="143" t="s">
        <v>403</v>
      </c>
    </row>
    <row r="80" spans="2:3" s="132" customFormat="1" ht="21.75">
      <c r="B80" s="135">
        <v>77</v>
      </c>
      <c r="C80" s="143" t="s">
        <v>683</v>
      </c>
    </row>
    <row r="81" spans="2:3" s="132" customFormat="1" ht="21.75">
      <c r="B81" s="135">
        <v>78</v>
      </c>
      <c r="C81" s="143" t="s">
        <v>708</v>
      </c>
    </row>
    <row r="82" spans="2:3" s="132" customFormat="1" ht="21.75">
      <c r="B82" s="135">
        <v>79</v>
      </c>
      <c r="C82" s="143" t="s">
        <v>488</v>
      </c>
    </row>
    <row r="83" spans="2:3" s="132" customFormat="1" ht="21.75">
      <c r="B83" s="135">
        <v>80</v>
      </c>
      <c r="C83" s="143" t="s">
        <v>420</v>
      </c>
    </row>
    <row r="84" spans="2:3" s="132" customFormat="1" ht="21.75">
      <c r="B84" s="135">
        <v>81</v>
      </c>
      <c r="C84" s="143" t="s">
        <v>1275</v>
      </c>
    </row>
    <row r="85" spans="2:3" s="132" customFormat="1" ht="21.75">
      <c r="B85" s="135">
        <v>82</v>
      </c>
      <c r="C85" s="143" t="s">
        <v>623</v>
      </c>
    </row>
    <row r="86" spans="2:3" s="132" customFormat="1" ht="21.75">
      <c r="B86" s="135">
        <v>83</v>
      </c>
      <c r="C86" s="143" t="s">
        <v>494</v>
      </c>
    </row>
    <row r="87" spans="2:3" s="132" customFormat="1" ht="21.75">
      <c r="B87" s="135">
        <v>84</v>
      </c>
      <c r="C87" s="143" t="s">
        <v>1249</v>
      </c>
    </row>
    <row r="88" spans="2:3" s="132" customFormat="1" ht="21.75">
      <c r="B88" s="135">
        <v>85</v>
      </c>
      <c r="C88" s="143" t="s">
        <v>703</v>
      </c>
    </row>
    <row r="89" spans="2:3" s="132" customFormat="1" ht="21.75">
      <c r="B89" s="135">
        <v>86</v>
      </c>
      <c r="C89" s="143" t="s">
        <v>700</v>
      </c>
    </row>
    <row r="90" spans="2:3" s="132" customFormat="1" ht="21.75">
      <c r="B90" s="135">
        <v>87</v>
      </c>
      <c r="C90" s="143" t="s">
        <v>567</v>
      </c>
    </row>
    <row r="91" spans="2:3" s="132" customFormat="1" ht="21.75">
      <c r="B91" s="135">
        <v>88</v>
      </c>
      <c r="C91" s="143" t="s">
        <v>631</v>
      </c>
    </row>
    <row r="92" spans="2:3" s="132" customFormat="1" ht="21.75">
      <c r="B92" s="135">
        <v>89</v>
      </c>
      <c r="C92" s="143" t="s">
        <v>1083</v>
      </c>
    </row>
    <row r="93" spans="2:3" s="132" customFormat="1" ht="21.75">
      <c r="B93" s="135">
        <v>90</v>
      </c>
      <c r="C93" s="143" t="s">
        <v>426</v>
      </c>
    </row>
    <row r="94" spans="2:3" s="132" customFormat="1" ht="21.75">
      <c r="B94" s="135">
        <v>91</v>
      </c>
      <c r="C94" s="143" t="s">
        <v>1362</v>
      </c>
    </row>
    <row r="95" spans="2:3" s="132" customFormat="1" ht="21.75">
      <c r="B95" s="135">
        <v>92</v>
      </c>
      <c r="C95" s="143" t="s">
        <v>441</v>
      </c>
    </row>
    <row r="96" spans="2:3" s="132" customFormat="1" ht="21.75">
      <c r="B96" s="135">
        <v>93</v>
      </c>
      <c r="C96" s="143" t="s">
        <v>694</v>
      </c>
    </row>
    <row r="97" spans="2:3" s="132" customFormat="1" ht="21.75">
      <c r="B97" s="135">
        <v>94</v>
      </c>
      <c r="C97" s="143" t="s">
        <v>443</v>
      </c>
    </row>
    <row r="98" spans="2:3" s="132" customFormat="1" ht="21.75">
      <c r="B98" s="135">
        <v>95</v>
      </c>
      <c r="C98" s="143" t="s">
        <v>792</v>
      </c>
    </row>
    <row r="99" spans="2:3" s="132" customFormat="1" ht="21.75">
      <c r="B99" s="135">
        <v>96</v>
      </c>
      <c r="C99" s="143" t="s">
        <v>1357</v>
      </c>
    </row>
    <row r="100" spans="2:3" s="132" customFormat="1" ht="21.75">
      <c r="B100" s="135">
        <v>97</v>
      </c>
      <c r="C100" s="143" t="s">
        <v>1269</v>
      </c>
    </row>
    <row r="101" spans="2:3" s="132" customFormat="1" ht="21.75">
      <c r="B101" s="135">
        <v>98</v>
      </c>
      <c r="C101" s="143" t="s">
        <v>1363</v>
      </c>
    </row>
    <row r="102" spans="2:3" s="132" customFormat="1" ht="21.75">
      <c r="B102" s="135">
        <v>99</v>
      </c>
      <c r="C102" s="143" t="s">
        <v>728</v>
      </c>
    </row>
    <row r="103" spans="2:3" s="132" customFormat="1" ht="21.75">
      <c r="B103" s="135">
        <v>100</v>
      </c>
      <c r="C103" s="143" t="s">
        <v>496</v>
      </c>
    </row>
    <row r="104" spans="2:3" s="132" customFormat="1" ht="21.75">
      <c r="B104" s="135">
        <v>101</v>
      </c>
      <c r="C104" s="143" t="s">
        <v>985</v>
      </c>
    </row>
    <row r="105" spans="2:3" s="132" customFormat="1" ht="21.75">
      <c r="B105" s="135">
        <v>102</v>
      </c>
      <c r="C105" s="143" t="s">
        <v>670</v>
      </c>
    </row>
    <row r="106" spans="2:3" s="132" customFormat="1" ht="21.75">
      <c r="B106" s="135">
        <v>103</v>
      </c>
      <c r="C106" s="143" t="s">
        <v>1365</v>
      </c>
    </row>
    <row r="107" spans="2:3" s="132" customFormat="1" ht="21.75">
      <c r="B107" s="135">
        <v>104</v>
      </c>
      <c r="C107" s="143" t="s">
        <v>537</v>
      </c>
    </row>
    <row r="108" spans="2:3" s="132" customFormat="1" ht="21.75">
      <c r="B108" s="135">
        <v>105</v>
      </c>
      <c r="C108" s="143" t="s">
        <v>754</v>
      </c>
    </row>
    <row r="109" spans="2:3" s="132" customFormat="1" ht="21.75">
      <c r="B109" s="135">
        <v>106</v>
      </c>
      <c r="C109" s="143" t="s">
        <v>701</v>
      </c>
    </row>
    <row r="110" spans="2:3" s="132" customFormat="1" ht="21.75">
      <c r="B110" s="135">
        <v>107</v>
      </c>
      <c r="C110" s="143" t="s">
        <v>1179</v>
      </c>
    </row>
    <row r="111" spans="2:3" s="132" customFormat="1" ht="21.75">
      <c r="B111" s="135">
        <v>108</v>
      </c>
      <c r="C111" s="143" t="s">
        <v>603</v>
      </c>
    </row>
    <row r="112" spans="2:3" s="132" customFormat="1" ht="21.75">
      <c r="B112" s="135">
        <v>109</v>
      </c>
      <c r="C112" s="143" t="s">
        <v>562</v>
      </c>
    </row>
    <row r="113" spans="2:3" s="132" customFormat="1" ht="21.75">
      <c r="B113" s="135">
        <v>110</v>
      </c>
      <c r="C113" s="143" t="s">
        <v>745</v>
      </c>
    </row>
    <row r="114" spans="2:3" s="132" customFormat="1" ht="21.75">
      <c r="B114" s="135">
        <v>111</v>
      </c>
      <c r="C114" s="143" t="s">
        <v>712</v>
      </c>
    </row>
    <row r="115" spans="2:3" s="132" customFormat="1" ht="21.75">
      <c r="B115" s="135">
        <v>112</v>
      </c>
      <c r="C115" s="143" t="s">
        <v>659</v>
      </c>
    </row>
    <row r="116" spans="2:3" s="132" customFormat="1" ht="21.75">
      <c r="B116" s="135">
        <v>113</v>
      </c>
      <c r="C116" s="143" t="s">
        <v>1063</v>
      </c>
    </row>
    <row r="117" spans="2:3" s="132" customFormat="1" ht="21.75">
      <c r="B117" s="135">
        <v>114</v>
      </c>
      <c r="C117" s="143" t="s">
        <v>479</v>
      </c>
    </row>
    <row r="118" spans="2:3" s="132" customFormat="1" ht="21.75">
      <c r="B118" s="135">
        <v>115</v>
      </c>
      <c r="C118" s="143" t="s">
        <v>486</v>
      </c>
    </row>
    <row r="119" spans="2:3" s="132" customFormat="1" ht="21.75">
      <c r="B119" s="135">
        <v>116</v>
      </c>
      <c r="C119" s="143" t="s">
        <v>412</v>
      </c>
    </row>
    <row r="120" spans="2:3" s="132" customFormat="1" ht="21.75">
      <c r="B120" s="135">
        <v>117</v>
      </c>
      <c r="C120" s="143" t="s">
        <v>1107</v>
      </c>
    </row>
    <row r="121" spans="2:3" s="132" customFormat="1" ht="21.75">
      <c r="B121" s="135">
        <v>118</v>
      </c>
      <c r="C121" s="143" t="s">
        <v>1366</v>
      </c>
    </row>
    <row r="122" spans="2:3" s="132" customFormat="1" ht="21.75">
      <c r="B122" s="135">
        <v>119</v>
      </c>
      <c r="C122" s="143" t="s">
        <v>495</v>
      </c>
    </row>
    <row r="123" spans="2:3" s="132" customFormat="1" ht="21.75">
      <c r="B123" s="135">
        <v>120</v>
      </c>
      <c r="C123" s="143" t="s">
        <v>451</v>
      </c>
    </row>
    <row r="124" spans="2:3" s="132" customFormat="1" ht="21.75">
      <c r="B124" s="135">
        <v>121</v>
      </c>
      <c r="C124" s="143" t="s">
        <v>512</v>
      </c>
    </row>
    <row r="125" spans="2:3" s="132" customFormat="1" ht="21.75">
      <c r="B125" s="135">
        <v>122</v>
      </c>
      <c r="C125" s="143" t="s">
        <v>491</v>
      </c>
    </row>
    <row r="126" spans="2:3" s="132" customFormat="1" ht="21.75">
      <c r="B126" s="135">
        <v>123</v>
      </c>
      <c r="C126" s="143" t="s">
        <v>418</v>
      </c>
    </row>
    <row r="127" spans="2:3" s="132" customFormat="1" ht="21.75">
      <c r="B127" s="135">
        <v>124</v>
      </c>
      <c r="C127" s="143" t="s">
        <v>883</v>
      </c>
    </row>
    <row r="128" spans="2:3" s="132" customFormat="1" ht="21.75">
      <c r="B128" s="135">
        <v>125</v>
      </c>
      <c r="C128" s="143" t="s">
        <v>466</v>
      </c>
    </row>
    <row r="129" spans="2:3" s="132" customFormat="1" ht="21.75">
      <c r="B129" s="135">
        <v>126</v>
      </c>
      <c r="C129" s="143" t="s">
        <v>414</v>
      </c>
    </row>
    <row r="130" spans="2:3" s="132" customFormat="1" ht="21.75">
      <c r="B130" s="135">
        <v>127</v>
      </c>
      <c r="C130" s="143" t="s">
        <v>622</v>
      </c>
    </row>
    <row r="131" spans="2:3" s="132" customFormat="1" ht="21.75">
      <c r="B131" s="135">
        <v>128</v>
      </c>
      <c r="C131" s="143" t="s">
        <v>526</v>
      </c>
    </row>
    <row r="132" spans="2:3" s="132" customFormat="1" ht="21.75">
      <c r="B132" s="135">
        <v>129</v>
      </c>
      <c r="C132" s="143" t="s">
        <v>661</v>
      </c>
    </row>
    <row r="133" spans="2:3" s="132" customFormat="1" ht="21.75">
      <c r="B133" s="135">
        <v>130</v>
      </c>
      <c r="C133" s="143" t="s">
        <v>1055</v>
      </c>
    </row>
    <row r="134" spans="2:3" s="132" customFormat="1" ht="21.75">
      <c r="B134" s="135">
        <v>131</v>
      </c>
      <c r="C134" s="143" t="s">
        <v>1264</v>
      </c>
    </row>
    <row r="135" spans="2:3" s="132" customFormat="1" ht="21.75">
      <c r="B135" s="135">
        <v>132</v>
      </c>
      <c r="C135" s="143" t="s">
        <v>1323</v>
      </c>
    </row>
    <row r="136" spans="2:3" s="132" customFormat="1" ht="21.75">
      <c r="B136" s="135">
        <v>133</v>
      </c>
      <c r="C136" s="143" t="s">
        <v>498</v>
      </c>
    </row>
    <row r="137" spans="2:3" s="132" customFormat="1" ht="21.75">
      <c r="B137" s="135">
        <v>134</v>
      </c>
      <c r="C137" s="143" t="s">
        <v>882</v>
      </c>
    </row>
    <row r="138" spans="2:3" s="132" customFormat="1" ht="21.75">
      <c r="B138" s="135">
        <v>135</v>
      </c>
      <c r="C138" s="143" t="s">
        <v>716</v>
      </c>
    </row>
    <row r="139" spans="2:3" s="132" customFormat="1" ht="21.75">
      <c r="B139" s="135">
        <v>136</v>
      </c>
      <c r="C139" s="143" t="s">
        <v>1266</v>
      </c>
    </row>
    <row r="140" spans="2:3" s="132" customFormat="1" ht="21.75">
      <c r="B140" s="135">
        <v>137</v>
      </c>
      <c r="C140" s="143" t="s">
        <v>675</v>
      </c>
    </row>
    <row r="141" spans="2:3" s="132" customFormat="1" ht="21.75">
      <c r="B141" s="135">
        <v>138</v>
      </c>
      <c r="C141" s="143" t="s">
        <v>927</v>
      </c>
    </row>
    <row r="142" spans="2:3" s="132" customFormat="1" ht="21.75">
      <c r="B142" s="135">
        <v>139</v>
      </c>
      <c r="C142" s="143" t="s">
        <v>759</v>
      </c>
    </row>
    <row r="143" spans="2:3" s="132" customFormat="1" ht="21.75">
      <c r="B143" s="135">
        <v>140</v>
      </c>
      <c r="C143" s="143" t="s">
        <v>1343</v>
      </c>
    </row>
    <row r="144" spans="2:3" s="132" customFormat="1" ht="21.75">
      <c r="B144" s="135">
        <v>141</v>
      </c>
      <c r="C144" s="143" t="s">
        <v>1297</v>
      </c>
    </row>
    <row r="145" spans="2:3" s="132" customFormat="1" ht="21.75">
      <c r="B145" s="135">
        <v>142</v>
      </c>
      <c r="C145" s="143" t="s">
        <v>460</v>
      </c>
    </row>
    <row r="146" spans="2:3" s="132" customFormat="1" ht="21.75">
      <c r="B146" s="135">
        <v>143</v>
      </c>
      <c r="C146" s="143" t="s">
        <v>493</v>
      </c>
    </row>
    <row r="147" spans="2:3" s="132" customFormat="1" ht="21.75">
      <c r="B147" s="135">
        <v>144</v>
      </c>
      <c r="C147" s="143" t="s">
        <v>559</v>
      </c>
    </row>
    <row r="148" spans="2:3" s="132" customFormat="1" ht="21.75">
      <c r="B148" s="135">
        <v>145</v>
      </c>
      <c r="C148" s="143" t="s">
        <v>416</v>
      </c>
    </row>
    <row r="149" spans="2:3" s="132" customFormat="1" ht="21.75">
      <c r="B149" s="135">
        <v>146</v>
      </c>
      <c r="C149" s="143" t="s">
        <v>663</v>
      </c>
    </row>
    <row r="150" spans="2:3" s="132" customFormat="1" ht="21.75">
      <c r="B150" s="135">
        <v>147</v>
      </c>
      <c r="C150" s="143" t="s">
        <v>1367</v>
      </c>
    </row>
    <row r="151" spans="2:3" s="132" customFormat="1" ht="21.75">
      <c r="B151" s="135">
        <v>148</v>
      </c>
      <c r="C151" s="143" t="s">
        <v>895</v>
      </c>
    </row>
    <row r="152" spans="2:3" s="132" customFormat="1" ht="21.75">
      <c r="B152" s="135">
        <v>149</v>
      </c>
      <c r="C152" s="143" t="s">
        <v>884</v>
      </c>
    </row>
    <row r="153" spans="2:3" s="132" customFormat="1" ht="21.75">
      <c r="B153" s="135">
        <v>150</v>
      </c>
      <c r="C153" s="143" t="s">
        <v>768</v>
      </c>
    </row>
    <row r="154" spans="2:3" s="132" customFormat="1" ht="21.75">
      <c r="B154" s="135">
        <v>151</v>
      </c>
      <c r="C154" s="143" t="s">
        <v>669</v>
      </c>
    </row>
    <row r="155" spans="2:3" s="132" customFormat="1" ht="21.75">
      <c r="B155" s="135">
        <v>152</v>
      </c>
      <c r="C155" s="143" t="s">
        <v>707</v>
      </c>
    </row>
    <row r="156" spans="2:3" s="132" customFormat="1" ht="21.75">
      <c r="B156" s="135">
        <v>153</v>
      </c>
      <c r="C156" s="143" t="s">
        <v>1272</v>
      </c>
    </row>
    <row r="157" spans="2:3" s="132" customFormat="1" ht="21.75">
      <c r="B157" s="135">
        <v>154</v>
      </c>
      <c r="C157" s="143" t="s">
        <v>765</v>
      </c>
    </row>
    <row r="158" spans="2:3" s="132" customFormat="1" ht="21.75">
      <c r="B158" s="135">
        <v>155</v>
      </c>
      <c r="C158" s="143" t="s">
        <v>487</v>
      </c>
    </row>
    <row r="159" spans="2:3" s="132" customFormat="1" ht="21.75">
      <c r="B159" s="135">
        <v>156</v>
      </c>
      <c r="C159" s="143" t="s">
        <v>624</v>
      </c>
    </row>
    <row r="160" spans="2:3" s="132" customFormat="1" ht="21.75">
      <c r="B160" s="135">
        <v>157</v>
      </c>
      <c r="C160" s="143" t="s">
        <v>647</v>
      </c>
    </row>
    <row r="161" spans="2:3" s="132" customFormat="1" ht="21.75">
      <c r="B161" s="135">
        <v>158</v>
      </c>
      <c r="C161" s="143" t="s">
        <v>590</v>
      </c>
    </row>
    <row r="162" spans="2:3" s="132" customFormat="1" ht="21.75">
      <c r="B162" s="135">
        <v>159</v>
      </c>
      <c r="C162" s="143" t="s">
        <v>772</v>
      </c>
    </row>
    <row r="163" spans="2:3" s="132" customFormat="1" ht="21.75">
      <c r="B163" s="135">
        <v>160</v>
      </c>
      <c r="C163" s="143" t="s">
        <v>650</v>
      </c>
    </row>
    <row r="164" spans="2:3" s="132" customFormat="1" ht="21.75">
      <c r="B164" s="135">
        <v>161</v>
      </c>
      <c r="C164" s="143" t="s">
        <v>591</v>
      </c>
    </row>
    <row r="165" spans="2:3" s="132" customFormat="1" ht="21.75">
      <c r="B165" s="135">
        <v>162</v>
      </c>
      <c r="C165" s="143" t="s">
        <v>518</v>
      </c>
    </row>
    <row r="166" spans="2:3" s="132" customFormat="1" ht="21.75">
      <c r="B166" s="135">
        <v>163</v>
      </c>
      <c r="C166" s="143" t="s">
        <v>1262</v>
      </c>
    </row>
    <row r="167" spans="2:3" s="132" customFormat="1" ht="21.75">
      <c r="B167" s="135">
        <v>164</v>
      </c>
      <c r="C167" s="143" t="s">
        <v>632</v>
      </c>
    </row>
    <row r="168" spans="2:3" s="132" customFormat="1" ht="21.75">
      <c r="B168" s="135">
        <v>165</v>
      </c>
      <c r="C168" s="143" t="s">
        <v>442</v>
      </c>
    </row>
    <row r="169" spans="2:3" s="132" customFormat="1" ht="21.75">
      <c r="B169" s="135">
        <v>166</v>
      </c>
      <c r="C169" s="143" t="s">
        <v>887</v>
      </c>
    </row>
    <row r="170" spans="2:3" s="132" customFormat="1" ht="21.75">
      <c r="B170" s="135">
        <v>167</v>
      </c>
      <c r="C170" s="143" t="s">
        <v>660</v>
      </c>
    </row>
    <row r="171" spans="2:3" s="132" customFormat="1" ht="21.75">
      <c r="B171" s="135">
        <v>168</v>
      </c>
      <c r="C171" s="143" t="s">
        <v>726</v>
      </c>
    </row>
    <row r="172" spans="2:3" s="132" customFormat="1" ht="21.75">
      <c r="B172" s="135">
        <v>169</v>
      </c>
      <c r="C172" s="143" t="s">
        <v>770</v>
      </c>
    </row>
    <row r="173" spans="2:3" s="132" customFormat="1" ht="21.75">
      <c r="B173" s="135">
        <v>170</v>
      </c>
      <c r="C173" s="143" t="s">
        <v>430</v>
      </c>
    </row>
    <row r="174" spans="2:3" s="132" customFormat="1" ht="21.75">
      <c r="B174" s="135">
        <v>171</v>
      </c>
      <c r="C174" s="143" t="s">
        <v>448</v>
      </c>
    </row>
    <row r="175" spans="2:3" s="132" customFormat="1" ht="21.75">
      <c r="B175" s="135">
        <v>172</v>
      </c>
      <c r="C175" s="143" t="s">
        <v>840</v>
      </c>
    </row>
    <row r="176" spans="2:3" s="132" customFormat="1" ht="21.75">
      <c r="B176" s="135">
        <v>173</v>
      </c>
      <c r="C176" s="143" t="s">
        <v>596</v>
      </c>
    </row>
    <row r="177" spans="2:3" s="132" customFormat="1" ht="21.75">
      <c r="B177" s="135">
        <v>174</v>
      </c>
      <c r="C177" s="143" t="s">
        <v>419</v>
      </c>
    </row>
    <row r="178" spans="2:3" s="132" customFormat="1" ht="21.75">
      <c r="B178" s="135">
        <v>175</v>
      </c>
      <c r="C178" s="143" t="s">
        <v>608</v>
      </c>
    </row>
    <row r="179" spans="2:3" s="132" customFormat="1" ht="21.75">
      <c r="B179" s="135">
        <v>176</v>
      </c>
      <c r="C179" s="143" t="s">
        <v>1282</v>
      </c>
    </row>
    <row r="180" spans="2:3" s="132" customFormat="1" ht="21.75">
      <c r="B180" s="135">
        <v>177</v>
      </c>
      <c r="C180" s="143" t="s">
        <v>914</v>
      </c>
    </row>
    <row r="181" spans="2:3" s="132" customFormat="1" ht="21.75">
      <c r="B181" s="135">
        <v>178</v>
      </c>
      <c r="C181" s="143" t="s">
        <v>499</v>
      </c>
    </row>
    <row r="182" spans="2:3" s="132" customFormat="1" ht="21.75">
      <c r="B182" s="135">
        <v>179</v>
      </c>
      <c r="C182" s="143" t="s">
        <v>564</v>
      </c>
    </row>
    <row r="183" spans="2:3" s="132" customFormat="1" ht="21.75">
      <c r="B183" s="135">
        <v>180</v>
      </c>
      <c r="C183" s="143" t="s">
        <v>705</v>
      </c>
    </row>
    <row r="184" spans="2:3" s="132" customFormat="1" ht="21.75">
      <c r="B184" s="135">
        <v>181</v>
      </c>
      <c r="C184" s="143" t="s">
        <v>705</v>
      </c>
    </row>
    <row r="185" spans="2:3" s="132" customFormat="1" ht="21.75">
      <c r="B185" s="135">
        <v>182</v>
      </c>
      <c r="C185" s="143" t="s">
        <v>440</v>
      </c>
    </row>
    <row r="186" spans="2:3" s="132" customFormat="1" ht="21.75">
      <c r="B186" s="135">
        <v>183</v>
      </c>
      <c r="C186" s="143" t="s">
        <v>529</v>
      </c>
    </row>
    <row r="187" spans="2:3" s="132" customFormat="1" ht="21.75">
      <c r="B187" s="135">
        <v>184</v>
      </c>
      <c r="C187" s="143" t="s">
        <v>862</v>
      </c>
    </row>
    <row r="188" spans="2:3" s="132" customFormat="1" ht="21.75">
      <c r="B188" s="135">
        <v>185</v>
      </c>
      <c r="C188" s="143" t="s">
        <v>1174</v>
      </c>
    </row>
    <row r="189" spans="2:3" s="132" customFormat="1" ht="21.75">
      <c r="B189" s="135">
        <v>186</v>
      </c>
      <c r="C189" s="143" t="s">
        <v>717</v>
      </c>
    </row>
    <row r="190" spans="2:3" s="132" customFormat="1" ht="21.75">
      <c r="B190" s="135">
        <v>187</v>
      </c>
      <c r="C190" s="143" t="s">
        <v>693</v>
      </c>
    </row>
    <row r="191" spans="2:3" s="132" customFormat="1" ht="21.75">
      <c r="B191" s="135">
        <v>188</v>
      </c>
      <c r="C191" s="143" t="s">
        <v>477</v>
      </c>
    </row>
    <row r="192" spans="2:3" s="132" customFormat="1" ht="21.75">
      <c r="B192" s="135">
        <v>189</v>
      </c>
      <c r="C192" s="143" t="s">
        <v>601</v>
      </c>
    </row>
    <row r="193" spans="2:3" s="132" customFormat="1" ht="21.75">
      <c r="B193" s="135">
        <v>190</v>
      </c>
      <c r="C193" s="143" t="s">
        <v>513</v>
      </c>
    </row>
    <row r="194" spans="2:3" s="132" customFormat="1" ht="21.75">
      <c r="B194" s="135">
        <v>191</v>
      </c>
      <c r="C194" s="143" t="s">
        <v>399</v>
      </c>
    </row>
    <row r="195" spans="2:3" s="132" customFormat="1" ht="21.75">
      <c r="B195" s="135">
        <v>192</v>
      </c>
      <c r="C195" s="143" t="s">
        <v>672</v>
      </c>
    </row>
    <row r="196" spans="2:3" s="132" customFormat="1" ht="21.75">
      <c r="B196" s="135">
        <v>193</v>
      </c>
      <c r="C196" s="143" t="s">
        <v>506</v>
      </c>
    </row>
    <row r="197" spans="2:3" s="132" customFormat="1" ht="21.75">
      <c r="B197" s="135">
        <v>194</v>
      </c>
      <c r="C197" s="143" t="s">
        <v>1273</v>
      </c>
    </row>
    <row r="198" spans="2:3" s="132" customFormat="1" ht="21.75">
      <c r="B198" s="135">
        <v>195</v>
      </c>
      <c r="C198" s="143" t="s">
        <v>695</v>
      </c>
    </row>
    <row r="199" spans="2:3" s="132" customFormat="1" ht="21.75">
      <c r="B199" s="135">
        <v>196</v>
      </c>
      <c r="C199" s="143" t="s">
        <v>922</v>
      </c>
    </row>
    <row r="200" spans="2:3" s="132" customFormat="1" ht="21.75">
      <c r="B200" s="135">
        <v>197</v>
      </c>
      <c r="C200" s="143" t="s">
        <v>1300</v>
      </c>
    </row>
    <row r="201" spans="2:3" s="132" customFormat="1" ht="21.75">
      <c r="B201" s="135">
        <v>198</v>
      </c>
      <c r="C201" s="143" t="s">
        <v>944</v>
      </c>
    </row>
    <row r="202" spans="2:3" s="132" customFormat="1" ht="21.75">
      <c r="B202" s="135">
        <v>199</v>
      </c>
      <c r="C202" s="143" t="s">
        <v>462</v>
      </c>
    </row>
    <row r="203" spans="2:3" s="132" customFormat="1" ht="21.75">
      <c r="B203" s="135">
        <v>200</v>
      </c>
      <c r="C203" s="143" t="s">
        <v>1368</v>
      </c>
    </row>
    <row r="204" spans="2:3" s="132" customFormat="1" ht="21.75">
      <c r="B204" s="135">
        <v>201</v>
      </c>
      <c r="C204" s="143" t="s">
        <v>1096</v>
      </c>
    </row>
    <row r="205" spans="2:3" s="132" customFormat="1" ht="21.75">
      <c r="B205" s="135">
        <v>202</v>
      </c>
      <c r="C205" s="143" t="s">
        <v>474</v>
      </c>
    </row>
    <row r="206" spans="2:3" s="132" customFormat="1" ht="21.75">
      <c r="B206" s="135">
        <v>203</v>
      </c>
      <c r="C206" s="143" t="s">
        <v>533</v>
      </c>
    </row>
    <row r="207" spans="2:3" s="132" customFormat="1" ht="21.75">
      <c r="B207" s="135">
        <v>204</v>
      </c>
      <c r="C207" s="143" t="s">
        <v>671</v>
      </c>
    </row>
    <row r="208" spans="2:3" s="132" customFormat="1" ht="21.75">
      <c r="B208" s="135">
        <v>205</v>
      </c>
      <c r="C208" s="143" t="s">
        <v>609</v>
      </c>
    </row>
    <row r="209" spans="2:3" s="132" customFormat="1" ht="21.75">
      <c r="B209" s="135">
        <v>206</v>
      </c>
      <c r="C209" s="143" t="s">
        <v>536</v>
      </c>
    </row>
    <row r="210" spans="2:3" s="132" customFormat="1" ht="21.75">
      <c r="B210" s="135">
        <v>207</v>
      </c>
      <c r="C210" s="143" t="s">
        <v>593</v>
      </c>
    </row>
    <row r="211" spans="2:3" s="132" customFormat="1" ht="21.75">
      <c r="B211" s="135">
        <v>208</v>
      </c>
      <c r="C211" s="143" t="s">
        <v>1369</v>
      </c>
    </row>
    <row r="212" spans="2:3" s="132" customFormat="1" ht="21.75">
      <c r="B212" s="135">
        <v>209</v>
      </c>
      <c r="C212" s="143" t="s">
        <v>1346</v>
      </c>
    </row>
    <row r="213" spans="2:3" s="132" customFormat="1" ht="21.75">
      <c r="B213" s="135">
        <v>210</v>
      </c>
      <c r="C213" s="143" t="s">
        <v>576</v>
      </c>
    </row>
    <row r="214" spans="2:3" s="132" customFormat="1" ht="21.75">
      <c r="B214" s="135">
        <v>211</v>
      </c>
      <c r="C214" s="143" t="s">
        <v>473</v>
      </c>
    </row>
    <row r="215" spans="2:3" s="132" customFormat="1" ht="21.75">
      <c r="B215" s="135">
        <v>212</v>
      </c>
      <c r="C215" s="143" t="s">
        <v>764</v>
      </c>
    </row>
    <row r="216" spans="2:3" s="132" customFormat="1" ht="21.75">
      <c r="B216" s="135">
        <v>213</v>
      </c>
      <c r="C216" s="143" t="s">
        <v>918</v>
      </c>
    </row>
    <row r="217" spans="2:3" s="132" customFormat="1" ht="21.75">
      <c r="B217" s="135">
        <v>214</v>
      </c>
      <c r="C217" s="143" t="s">
        <v>607</v>
      </c>
    </row>
    <row r="218" spans="2:3" s="132" customFormat="1" ht="21.75">
      <c r="B218" s="135">
        <v>215</v>
      </c>
      <c r="C218" s="143" t="s">
        <v>720</v>
      </c>
    </row>
    <row r="219" spans="2:3" s="132" customFormat="1" ht="21.75">
      <c r="B219" s="135">
        <v>216</v>
      </c>
      <c r="C219" s="143" t="s">
        <v>612</v>
      </c>
    </row>
    <row r="220" spans="2:3" s="132" customFormat="1" ht="21.75">
      <c r="B220" s="135">
        <v>217</v>
      </c>
      <c r="C220" s="143" t="s">
        <v>1160</v>
      </c>
    </row>
    <row r="221" spans="2:3" s="132" customFormat="1" ht="21.75">
      <c r="B221" s="135">
        <v>218</v>
      </c>
      <c r="C221" s="143" t="s">
        <v>1311</v>
      </c>
    </row>
    <row r="222" spans="2:3" s="132" customFormat="1" ht="21.75">
      <c r="B222" s="135">
        <v>219</v>
      </c>
      <c r="C222" s="143" t="s">
        <v>1353</v>
      </c>
    </row>
    <row r="223" spans="2:3" s="132" customFormat="1" ht="21.75">
      <c r="B223" s="135">
        <v>220</v>
      </c>
      <c r="C223" s="143" t="s">
        <v>686</v>
      </c>
    </row>
    <row r="224" spans="2:3" s="132" customFormat="1" ht="21.75">
      <c r="B224" s="135">
        <v>221</v>
      </c>
      <c r="C224" s="143" t="s">
        <v>483</v>
      </c>
    </row>
    <row r="225" spans="2:3" s="132" customFormat="1" ht="21.75">
      <c r="B225" s="135">
        <v>222</v>
      </c>
      <c r="C225" s="143" t="s">
        <v>490</v>
      </c>
    </row>
    <row r="226" spans="2:3" s="132" customFormat="1" ht="21.75">
      <c r="B226" s="135">
        <v>223</v>
      </c>
      <c r="C226" s="143" t="s">
        <v>1370</v>
      </c>
    </row>
    <row r="227" spans="2:3" s="132" customFormat="1" ht="21.75">
      <c r="B227" s="135">
        <v>224</v>
      </c>
      <c r="C227" s="143" t="s">
        <v>610</v>
      </c>
    </row>
    <row r="228" spans="2:3" s="132" customFormat="1" ht="21.75">
      <c r="B228" s="135">
        <v>225</v>
      </c>
      <c r="C228" s="143" t="s">
        <v>1321</v>
      </c>
    </row>
    <row r="229" spans="2:3" s="132" customFormat="1" ht="21.75">
      <c r="B229" s="135">
        <v>226</v>
      </c>
      <c r="C229" s="143" t="s">
        <v>433</v>
      </c>
    </row>
    <row r="230" spans="2:3" s="132" customFormat="1" ht="21.75">
      <c r="B230" s="135">
        <v>227</v>
      </c>
      <c r="C230" s="143" t="s">
        <v>1308</v>
      </c>
    </row>
    <row r="231" spans="2:3" s="132" customFormat="1" ht="21.75">
      <c r="B231" s="135">
        <v>228</v>
      </c>
      <c r="C231" s="143" t="s">
        <v>1371</v>
      </c>
    </row>
    <row r="232" spans="2:3" s="132" customFormat="1" ht="21.75">
      <c r="B232" s="135">
        <v>229</v>
      </c>
      <c r="C232" s="143" t="s">
        <v>516</v>
      </c>
    </row>
    <row r="233" spans="2:3" s="132" customFormat="1" ht="21.75">
      <c r="B233" s="135">
        <v>230</v>
      </c>
      <c r="C233" s="143" t="s">
        <v>1341</v>
      </c>
    </row>
    <row r="234" spans="2:3" s="132" customFormat="1" ht="21.75">
      <c r="B234" s="135">
        <v>231</v>
      </c>
      <c r="C234" s="143" t="s">
        <v>583</v>
      </c>
    </row>
    <row r="235" spans="2:3" s="132" customFormat="1" ht="21.75">
      <c r="B235" s="135">
        <v>232</v>
      </c>
      <c r="C235" s="143" t="s">
        <v>472</v>
      </c>
    </row>
    <row r="236" spans="2:3" s="132" customFormat="1" ht="21.75">
      <c r="B236" s="135">
        <v>233</v>
      </c>
      <c r="C236" s="143" t="s">
        <v>1056</v>
      </c>
    </row>
    <row r="237" spans="2:3" s="132" customFormat="1" ht="21.75">
      <c r="B237" s="135">
        <v>234</v>
      </c>
      <c r="C237" s="143" t="s">
        <v>1314</v>
      </c>
    </row>
    <row r="238" spans="2:3" s="132" customFormat="1" ht="21.75">
      <c r="B238" s="135">
        <v>235</v>
      </c>
      <c r="C238" s="143" t="s">
        <v>633</v>
      </c>
    </row>
    <row r="239" spans="2:3" s="132" customFormat="1" ht="21.75">
      <c r="B239" s="135">
        <v>236</v>
      </c>
      <c r="C239" s="143" t="s">
        <v>687</v>
      </c>
    </row>
    <row r="240" spans="2:3" s="132" customFormat="1" ht="21.75">
      <c r="B240" s="135">
        <v>237</v>
      </c>
      <c r="C240" s="143" t="s">
        <v>843</v>
      </c>
    </row>
    <row r="241" spans="2:3" s="132" customFormat="1" ht="21.75">
      <c r="B241" s="135">
        <v>238</v>
      </c>
      <c r="C241" s="143" t="s">
        <v>464</v>
      </c>
    </row>
    <row r="242" spans="2:3" s="132" customFormat="1" ht="21.75">
      <c r="B242" s="135">
        <v>239</v>
      </c>
      <c r="C242" s="143" t="s">
        <v>1338</v>
      </c>
    </row>
    <row r="243" spans="2:3" s="132" customFormat="1" ht="21.75">
      <c r="B243" s="135">
        <v>240</v>
      </c>
      <c r="C243" s="143" t="s">
        <v>1279</v>
      </c>
    </row>
    <row r="244" spans="2:3" s="132" customFormat="1" ht="21.75">
      <c r="B244" s="135">
        <v>241</v>
      </c>
      <c r="C244" s="143" t="s">
        <v>711</v>
      </c>
    </row>
    <row r="245" spans="2:3" s="132" customFormat="1" ht="21.75">
      <c r="B245" s="135">
        <v>242</v>
      </c>
      <c r="C245" s="143" t="s">
        <v>1104</v>
      </c>
    </row>
    <row r="246" spans="2:3" s="132" customFormat="1" ht="21.75">
      <c r="B246" s="135">
        <v>243</v>
      </c>
      <c r="C246" s="143" t="s">
        <v>470</v>
      </c>
    </row>
    <row r="247" spans="2:3" s="132" customFormat="1" ht="21.75">
      <c r="B247" s="135">
        <v>244</v>
      </c>
      <c r="C247" s="143" t="s">
        <v>1097</v>
      </c>
    </row>
    <row r="248" spans="2:3" s="132" customFormat="1" ht="21.75">
      <c r="B248" s="135">
        <v>245</v>
      </c>
      <c r="C248" s="143" t="s">
        <v>434</v>
      </c>
    </row>
    <row r="249" spans="2:3" s="132" customFormat="1" ht="21.75">
      <c r="B249" s="135">
        <v>246</v>
      </c>
      <c r="C249" s="143" t="s">
        <v>509</v>
      </c>
    </row>
    <row r="250" spans="2:3" s="132" customFormat="1" ht="21.75">
      <c r="B250" s="135">
        <v>247</v>
      </c>
      <c r="C250" s="143" t="s">
        <v>571</v>
      </c>
    </row>
    <row r="251" spans="2:3" s="132" customFormat="1" ht="21.75">
      <c r="B251" s="135">
        <v>248</v>
      </c>
      <c r="C251" s="143" t="s">
        <v>457</v>
      </c>
    </row>
    <row r="252" spans="2:3" s="132" customFormat="1" ht="21.75">
      <c r="B252" s="135">
        <v>249</v>
      </c>
      <c r="C252" s="143" t="s">
        <v>702</v>
      </c>
    </row>
    <row r="253" spans="2:3" s="132" customFormat="1" ht="21.75">
      <c r="B253" s="135">
        <v>250</v>
      </c>
      <c r="C253" s="143" t="s">
        <v>1372</v>
      </c>
    </row>
    <row r="254" spans="2:3" s="132" customFormat="1" ht="21.75">
      <c r="B254" s="135">
        <v>251</v>
      </c>
      <c r="C254" s="143" t="s">
        <v>1290</v>
      </c>
    </row>
    <row r="255" spans="2:3" s="132" customFormat="1" ht="21.75">
      <c r="B255" s="135">
        <v>252</v>
      </c>
      <c r="C255" s="143" t="s">
        <v>1253</v>
      </c>
    </row>
    <row r="256" spans="2:3" s="132" customFormat="1" ht="21.75">
      <c r="B256" s="135">
        <v>253</v>
      </c>
      <c r="C256" s="143" t="s">
        <v>1084</v>
      </c>
    </row>
    <row r="257" spans="2:3" s="132" customFormat="1" ht="21.75">
      <c r="B257" s="135">
        <v>254</v>
      </c>
      <c r="C257" s="143" t="s">
        <v>652</v>
      </c>
    </row>
    <row r="258" spans="2:3" s="132" customFormat="1" ht="21.75">
      <c r="B258" s="135">
        <v>255</v>
      </c>
      <c r="C258" s="143" t="s">
        <v>1327</v>
      </c>
    </row>
    <row r="259" spans="2:3" s="132" customFormat="1" ht="21.75">
      <c r="B259" s="135">
        <v>256</v>
      </c>
      <c r="C259" s="143" t="s">
        <v>888</v>
      </c>
    </row>
    <row r="260" spans="2:3" s="132" customFormat="1" ht="21.75">
      <c r="B260" s="135">
        <v>257</v>
      </c>
      <c r="C260" s="143" t="s">
        <v>951</v>
      </c>
    </row>
    <row r="261" spans="2:3" s="132" customFormat="1" ht="21.75">
      <c r="B261" s="135">
        <v>258</v>
      </c>
      <c r="C261" s="143" t="s">
        <v>616</v>
      </c>
    </row>
    <row r="262" spans="2:3" s="132" customFormat="1" ht="21.75">
      <c r="B262" s="135">
        <v>259</v>
      </c>
      <c r="C262" s="143" t="s">
        <v>1182</v>
      </c>
    </row>
    <row r="263" spans="2:3" s="132" customFormat="1" ht="21.75">
      <c r="B263" s="135">
        <v>260</v>
      </c>
      <c r="C263" s="143" t="s">
        <v>1054</v>
      </c>
    </row>
    <row r="264" spans="2:3" s="132" customFormat="1" ht="21.75">
      <c r="B264" s="135">
        <v>261</v>
      </c>
      <c r="C264" s="143" t="s">
        <v>896</v>
      </c>
    </row>
    <row r="265" spans="2:3" s="132" customFormat="1" ht="21.75">
      <c r="B265" s="135">
        <v>262</v>
      </c>
      <c r="C265" s="143" t="s">
        <v>534</v>
      </c>
    </row>
    <row r="266" spans="2:3" s="132" customFormat="1" ht="21.75">
      <c r="B266" s="135">
        <v>263</v>
      </c>
      <c r="C266" s="143" t="s">
        <v>1287</v>
      </c>
    </row>
    <row r="267" spans="2:3" s="132" customFormat="1" ht="21.75">
      <c r="B267" s="135">
        <v>264</v>
      </c>
      <c r="C267" s="143" t="s">
        <v>1373</v>
      </c>
    </row>
    <row r="268" spans="2:3" s="132" customFormat="1" ht="21.75">
      <c r="B268" s="135">
        <v>265</v>
      </c>
      <c r="C268" s="143" t="s">
        <v>1219</v>
      </c>
    </row>
    <row r="269" spans="2:3" s="132" customFormat="1" ht="21.75">
      <c r="B269" s="135">
        <v>266</v>
      </c>
      <c r="C269" s="143" t="s">
        <v>461</v>
      </c>
    </row>
    <row r="270" spans="2:3" s="132" customFormat="1" ht="21.75">
      <c r="B270" s="135">
        <v>267</v>
      </c>
      <c r="C270" s="143" t="s">
        <v>1171</v>
      </c>
    </row>
    <row r="271" spans="2:3" s="132" customFormat="1" ht="21.75">
      <c r="B271" s="135">
        <v>268</v>
      </c>
      <c r="C271" s="143" t="s">
        <v>791</v>
      </c>
    </row>
    <row r="272" spans="2:3" s="132" customFormat="1" ht="21.75">
      <c r="B272" s="135">
        <v>269</v>
      </c>
      <c r="C272" s="143" t="s">
        <v>935</v>
      </c>
    </row>
    <row r="273" spans="2:3" s="132" customFormat="1" ht="21.75">
      <c r="B273" s="135">
        <v>270</v>
      </c>
      <c r="C273" s="143" t="s">
        <v>1374</v>
      </c>
    </row>
    <row r="274" spans="2:3" s="132" customFormat="1" ht="21.75">
      <c r="B274" s="135">
        <v>271</v>
      </c>
      <c r="C274" s="143" t="s">
        <v>752</v>
      </c>
    </row>
    <row r="275" spans="2:3" s="132" customFormat="1" ht="21.75">
      <c r="B275" s="135">
        <v>272</v>
      </c>
      <c r="C275" s="143" t="s">
        <v>538</v>
      </c>
    </row>
    <row r="276" spans="2:3" s="132" customFormat="1" ht="21.75">
      <c r="B276" s="135">
        <v>273</v>
      </c>
      <c r="C276" s="143" t="s">
        <v>568</v>
      </c>
    </row>
    <row r="277" spans="2:3" s="132" customFormat="1" ht="21.75">
      <c r="B277" s="135">
        <v>274</v>
      </c>
      <c r="C277" s="143" t="s">
        <v>1375</v>
      </c>
    </row>
    <row r="278" spans="2:3" s="132" customFormat="1" ht="21.75">
      <c r="B278" s="135">
        <v>275</v>
      </c>
      <c r="C278" s="143" t="s">
        <v>402</v>
      </c>
    </row>
    <row r="279" spans="2:3" s="132" customFormat="1" ht="21.75">
      <c r="B279" s="135">
        <v>276</v>
      </c>
      <c r="C279" s="143" t="s">
        <v>1295</v>
      </c>
    </row>
    <row r="280" spans="2:3" s="132" customFormat="1" ht="21.75">
      <c r="B280" s="135">
        <v>277</v>
      </c>
      <c r="C280" s="143" t="s">
        <v>570</v>
      </c>
    </row>
    <row r="281" spans="2:3" s="132" customFormat="1" ht="21.75">
      <c r="B281" s="135">
        <v>278</v>
      </c>
      <c r="C281" s="143" t="s">
        <v>1296</v>
      </c>
    </row>
    <row r="282" spans="2:3" s="132" customFormat="1" ht="21.75">
      <c r="B282" s="135">
        <v>279</v>
      </c>
      <c r="C282" s="143" t="s">
        <v>749</v>
      </c>
    </row>
    <row r="283" spans="2:3" s="132" customFormat="1" ht="21.75">
      <c r="B283" s="135">
        <v>280</v>
      </c>
      <c r="C283" s="143" t="s">
        <v>1339</v>
      </c>
    </row>
    <row r="284" spans="2:3" s="132" customFormat="1" ht="21.75">
      <c r="B284" s="135">
        <v>281</v>
      </c>
      <c r="C284" s="143" t="s">
        <v>773</v>
      </c>
    </row>
    <row r="285" spans="2:3" s="132" customFormat="1" ht="21.75">
      <c r="B285" s="135">
        <v>282</v>
      </c>
      <c r="C285" s="143" t="s">
        <v>478</v>
      </c>
    </row>
    <row r="286" spans="2:3" s="132" customFormat="1" ht="21.75">
      <c r="B286" s="135">
        <v>283</v>
      </c>
      <c r="C286" s="143" t="s">
        <v>761</v>
      </c>
    </row>
    <row r="287" spans="2:3" s="132" customFormat="1" ht="21.75">
      <c r="B287" s="135">
        <v>284</v>
      </c>
      <c r="C287" s="143" t="s">
        <v>1086</v>
      </c>
    </row>
    <row r="288" spans="2:3" s="132" customFormat="1" ht="21.75">
      <c r="B288" s="135">
        <v>285</v>
      </c>
      <c r="C288" s="143" t="s">
        <v>742</v>
      </c>
    </row>
    <row r="289" spans="2:3" s="132" customFormat="1" ht="21.75">
      <c r="B289" s="135">
        <v>286</v>
      </c>
      <c r="C289" s="143" t="s">
        <v>955</v>
      </c>
    </row>
    <row r="290" spans="2:3" s="132" customFormat="1" ht="21.75">
      <c r="B290" s="135">
        <v>287</v>
      </c>
      <c r="C290" s="143" t="s">
        <v>1281</v>
      </c>
    </row>
    <row r="291" spans="2:3" s="132" customFormat="1" ht="21.75">
      <c r="B291" s="135">
        <v>288</v>
      </c>
      <c r="C291" s="143" t="s">
        <v>757</v>
      </c>
    </row>
    <row r="292" spans="2:3" s="132" customFormat="1" ht="21.75">
      <c r="B292" s="135">
        <v>289</v>
      </c>
      <c r="C292" s="143" t="s">
        <v>524</v>
      </c>
    </row>
    <row r="293" spans="2:3" s="132" customFormat="1" ht="21.75">
      <c r="B293" s="135">
        <v>290</v>
      </c>
      <c r="C293" s="143" t="s">
        <v>1376</v>
      </c>
    </row>
    <row r="294" spans="2:3" s="132" customFormat="1" ht="21.75">
      <c r="B294" s="135">
        <v>291</v>
      </c>
      <c r="C294" s="143" t="s">
        <v>1166</v>
      </c>
    </row>
    <row r="295" spans="2:3" s="132" customFormat="1" ht="21.75">
      <c r="B295" s="135">
        <v>292</v>
      </c>
      <c r="C295" s="143" t="s">
        <v>599</v>
      </c>
    </row>
    <row r="296" spans="2:3" s="132" customFormat="1" ht="21.75">
      <c r="B296" s="135">
        <v>293</v>
      </c>
      <c r="C296" s="143" t="s">
        <v>798</v>
      </c>
    </row>
    <row r="297" spans="2:3" s="132" customFormat="1" ht="21.75">
      <c r="B297" s="135">
        <v>294</v>
      </c>
      <c r="C297" s="143" t="s">
        <v>982</v>
      </c>
    </row>
    <row r="298" spans="2:3" s="132" customFormat="1" ht="21.75">
      <c r="B298" s="135">
        <v>295</v>
      </c>
      <c r="C298" s="143" t="s">
        <v>1377</v>
      </c>
    </row>
    <row r="299" spans="2:3" s="132" customFormat="1" ht="21.75">
      <c r="B299" s="135">
        <v>296</v>
      </c>
      <c r="C299" s="143" t="s">
        <v>1378</v>
      </c>
    </row>
    <row r="300" spans="2:3" s="132" customFormat="1" ht="21.75">
      <c r="B300" s="135">
        <v>297</v>
      </c>
      <c r="C300" s="143" t="s">
        <v>1251</v>
      </c>
    </row>
    <row r="301" spans="2:3" s="132" customFormat="1" ht="21.75">
      <c r="B301" s="135">
        <v>298</v>
      </c>
      <c r="C301" s="143" t="s">
        <v>662</v>
      </c>
    </row>
    <row r="302" spans="2:3" s="132" customFormat="1" ht="21.75">
      <c r="B302" s="135">
        <v>299</v>
      </c>
      <c r="C302" s="143" t="s">
        <v>565</v>
      </c>
    </row>
    <row r="303" spans="2:3" s="132" customFormat="1" ht="21.75">
      <c r="B303" s="135">
        <v>300</v>
      </c>
      <c r="C303" s="143" t="s">
        <v>424</v>
      </c>
    </row>
    <row r="304" spans="2:3" s="132" customFormat="1" ht="21.75">
      <c r="B304" s="135">
        <v>301</v>
      </c>
      <c r="C304" s="143" t="s">
        <v>722</v>
      </c>
    </row>
    <row r="305" spans="2:3" s="132" customFormat="1" ht="21.75">
      <c r="B305" s="135">
        <v>302</v>
      </c>
      <c r="C305" s="143" t="s">
        <v>682</v>
      </c>
    </row>
    <row r="306" spans="2:3" s="132" customFormat="1" ht="21.75">
      <c r="B306" s="135">
        <v>303</v>
      </c>
      <c r="C306" s="143" t="s">
        <v>698</v>
      </c>
    </row>
    <row r="307" spans="2:3" s="132" customFormat="1" ht="21.75">
      <c r="B307" s="135">
        <v>304</v>
      </c>
      <c r="C307" s="143" t="s">
        <v>698</v>
      </c>
    </row>
    <row r="308" spans="2:3" s="132" customFormat="1" ht="21.75">
      <c r="B308" s="135">
        <v>305</v>
      </c>
      <c r="C308" s="143" t="s">
        <v>530</v>
      </c>
    </row>
    <row r="309" spans="2:3" s="132" customFormat="1" ht="21.75">
      <c r="B309" s="135">
        <v>306</v>
      </c>
      <c r="C309" s="143" t="s">
        <v>1246</v>
      </c>
    </row>
    <row r="310" spans="2:3" s="132" customFormat="1" ht="21.75">
      <c r="B310" s="135">
        <v>307</v>
      </c>
      <c r="C310" s="143" t="s">
        <v>600</v>
      </c>
    </row>
    <row r="311" spans="2:3" s="132" customFormat="1" ht="21.75">
      <c r="B311" s="135">
        <v>308</v>
      </c>
      <c r="C311" s="143" t="s">
        <v>668</v>
      </c>
    </row>
    <row r="312" spans="2:3" s="132" customFormat="1" ht="21.75">
      <c r="B312" s="135">
        <v>309</v>
      </c>
      <c r="C312" s="143" t="s">
        <v>727</v>
      </c>
    </row>
    <row r="313" spans="2:3" s="132" customFormat="1" ht="21.75">
      <c r="B313" s="135">
        <v>310</v>
      </c>
      <c r="C313" s="143" t="s">
        <v>625</v>
      </c>
    </row>
    <row r="314" spans="2:3" s="132" customFormat="1" ht="21.75">
      <c r="B314" s="135">
        <v>311</v>
      </c>
      <c r="C314" s="143" t="s">
        <v>666</v>
      </c>
    </row>
    <row r="315" spans="2:3" s="132" customFormat="1" ht="21.75">
      <c r="B315" s="135">
        <v>312</v>
      </c>
      <c r="C315" s="143" t="s">
        <v>551</v>
      </c>
    </row>
    <row r="316" spans="2:3" s="132" customFormat="1" ht="21.75">
      <c r="B316" s="135">
        <v>313</v>
      </c>
      <c r="C316" s="143" t="s">
        <v>657</v>
      </c>
    </row>
    <row r="317" spans="2:3" s="132" customFormat="1" ht="21.75">
      <c r="B317" s="135">
        <v>314</v>
      </c>
      <c r="C317" s="143" t="s">
        <v>790</v>
      </c>
    </row>
    <row r="318" spans="2:3" s="132" customFormat="1" ht="21.75">
      <c r="B318" s="135">
        <v>315</v>
      </c>
      <c r="C318" s="143" t="s">
        <v>1379</v>
      </c>
    </row>
    <row r="319" spans="2:3" s="132" customFormat="1" ht="21.75">
      <c r="B319" s="135">
        <v>316</v>
      </c>
      <c r="C319" s="143" t="s">
        <v>734</v>
      </c>
    </row>
    <row r="320" spans="2:3" s="132" customFormat="1" ht="21.75">
      <c r="B320" s="135">
        <v>317</v>
      </c>
      <c r="C320" s="143" t="s">
        <v>912</v>
      </c>
    </row>
    <row r="321" spans="2:3" s="132" customFormat="1" ht="21.75">
      <c r="B321" s="135">
        <v>318</v>
      </c>
      <c r="C321" s="143" t="s">
        <v>1334</v>
      </c>
    </row>
    <row r="322" spans="2:3" s="132" customFormat="1" ht="21.75">
      <c r="B322" s="135">
        <v>319</v>
      </c>
      <c r="C322" s="143" t="s">
        <v>718</v>
      </c>
    </row>
    <row r="323" spans="2:3" s="132" customFormat="1" ht="21.75">
      <c r="B323" s="135">
        <v>320</v>
      </c>
      <c r="C323" s="143" t="s">
        <v>1176</v>
      </c>
    </row>
    <row r="324" spans="2:3" s="132" customFormat="1" ht="21.75">
      <c r="B324" s="135">
        <v>321</v>
      </c>
      <c r="C324" s="143" t="s">
        <v>1337</v>
      </c>
    </row>
    <row r="325" spans="2:3" s="132" customFormat="1" ht="21.75">
      <c r="B325" s="135">
        <v>322</v>
      </c>
      <c r="C325" s="143" t="s">
        <v>725</v>
      </c>
    </row>
    <row r="326" spans="2:3" s="132" customFormat="1" ht="21.75">
      <c r="B326" s="135">
        <v>323</v>
      </c>
      <c r="C326" s="143" t="s">
        <v>508</v>
      </c>
    </row>
    <row r="327" spans="2:3" s="132" customFormat="1" ht="21.75">
      <c r="B327" s="135">
        <v>324</v>
      </c>
      <c r="C327" s="143" t="s">
        <v>628</v>
      </c>
    </row>
    <row r="328" spans="2:3" s="132" customFormat="1" ht="21.75">
      <c r="B328" s="135">
        <v>325</v>
      </c>
      <c r="C328" s="143" t="s">
        <v>721</v>
      </c>
    </row>
    <row r="329" spans="2:3" s="132" customFormat="1" ht="21.75">
      <c r="B329" s="135">
        <v>326</v>
      </c>
      <c r="C329" s="143" t="s">
        <v>522</v>
      </c>
    </row>
    <row r="330" spans="2:3" s="132" customFormat="1" ht="21.75">
      <c r="B330" s="135">
        <v>327</v>
      </c>
      <c r="C330" s="143" t="s">
        <v>548</v>
      </c>
    </row>
    <row r="331" spans="2:3" s="132" customFormat="1" ht="21.75">
      <c r="B331" s="135">
        <v>328</v>
      </c>
      <c r="C331" s="143" t="s">
        <v>1380</v>
      </c>
    </row>
    <row r="332" spans="2:3" s="132" customFormat="1" ht="21.75">
      <c r="B332" s="135">
        <v>329</v>
      </c>
      <c r="C332" s="143" t="s">
        <v>619</v>
      </c>
    </row>
    <row r="333" spans="2:3" s="132" customFormat="1" ht="21.75">
      <c r="B333" s="135">
        <v>330</v>
      </c>
      <c r="C333" s="143" t="s">
        <v>1067</v>
      </c>
    </row>
    <row r="334" spans="2:3" s="132" customFormat="1" ht="21.75">
      <c r="B334" s="135">
        <v>331</v>
      </c>
      <c r="C334" s="143" t="s">
        <v>885</v>
      </c>
    </row>
    <row r="335" spans="2:3" s="132" customFormat="1" ht="21.75">
      <c r="B335" s="135">
        <v>332</v>
      </c>
      <c r="C335" s="143" t="s">
        <v>575</v>
      </c>
    </row>
    <row r="336" spans="2:3" s="132" customFormat="1" ht="21.75">
      <c r="B336" s="135">
        <v>333</v>
      </c>
      <c r="C336" s="143" t="s">
        <v>667</v>
      </c>
    </row>
    <row r="337" spans="2:3" s="132" customFormat="1" ht="21.75">
      <c r="B337" s="135">
        <v>334</v>
      </c>
      <c r="C337" s="143" t="s">
        <v>452</v>
      </c>
    </row>
    <row r="338" spans="2:3" s="132" customFormat="1" ht="21.75">
      <c r="B338" s="135">
        <v>335</v>
      </c>
      <c r="C338" s="143" t="s">
        <v>684</v>
      </c>
    </row>
    <row r="339" spans="2:3" s="132" customFormat="1" ht="21.75">
      <c r="B339" s="135">
        <v>336</v>
      </c>
      <c r="C339" s="143" t="s">
        <v>737</v>
      </c>
    </row>
    <row r="340" spans="2:3" s="132" customFormat="1" ht="21.75">
      <c r="B340" s="135">
        <v>337</v>
      </c>
      <c r="C340" s="143" t="s">
        <v>469</v>
      </c>
    </row>
    <row r="341" spans="2:3" s="132" customFormat="1" ht="21.75">
      <c r="B341" s="135">
        <v>338</v>
      </c>
      <c r="C341" s="143" t="s">
        <v>1381</v>
      </c>
    </row>
    <row r="342" spans="2:3" s="132" customFormat="1" ht="21.75">
      <c r="B342" s="135">
        <v>339</v>
      </c>
      <c r="C342" s="143" t="s">
        <v>1322</v>
      </c>
    </row>
    <row r="343" spans="2:3" s="132" customFormat="1" ht="21.75">
      <c r="B343" s="135">
        <v>340</v>
      </c>
      <c r="C343" s="143" t="s">
        <v>577</v>
      </c>
    </row>
    <row r="344" spans="2:3" s="132" customFormat="1" ht="21.75">
      <c r="B344" s="135">
        <v>341</v>
      </c>
      <c r="C344" s="143" t="s">
        <v>514</v>
      </c>
    </row>
    <row r="345" spans="2:3" s="132" customFormat="1" ht="21.75">
      <c r="B345" s="135">
        <v>342</v>
      </c>
      <c r="C345" s="143" t="s">
        <v>915</v>
      </c>
    </row>
    <row r="346" spans="2:3" s="132" customFormat="1" ht="21.75">
      <c r="B346" s="135">
        <v>343</v>
      </c>
      <c r="C346" s="143" t="s">
        <v>1076</v>
      </c>
    </row>
    <row r="347" spans="2:3" s="132" customFormat="1" ht="21.75">
      <c r="B347" s="135">
        <v>344</v>
      </c>
      <c r="C347" s="143" t="s">
        <v>732</v>
      </c>
    </row>
    <row r="348" spans="2:3" s="132" customFormat="1" ht="21.75">
      <c r="B348" s="135">
        <v>345</v>
      </c>
      <c r="C348" s="143" t="s">
        <v>638</v>
      </c>
    </row>
    <row r="349" spans="2:3" s="132" customFormat="1" ht="21.75">
      <c r="B349" s="135">
        <v>346</v>
      </c>
      <c r="C349" s="143" t="s">
        <v>1382</v>
      </c>
    </row>
    <row r="350" spans="2:3" s="132" customFormat="1" ht="21.75">
      <c r="B350" s="135">
        <v>347</v>
      </c>
      <c r="C350" s="143" t="s">
        <v>959</v>
      </c>
    </row>
    <row r="351" spans="2:3" s="132" customFormat="1" ht="21.75">
      <c r="B351" s="135">
        <v>348</v>
      </c>
      <c r="C351" s="143" t="s">
        <v>656</v>
      </c>
    </row>
    <row r="352" spans="2:3" s="132" customFormat="1" ht="21.75">
      <c r="B352" s="135">
        <v>349</v>
      </c>
      <c r="C352" s="143" t="s">
        <v>626</v>
      </c>
    </row>
    <row r="353" spans="2:3" s="132" customFormat="1" ht="21.75">
      <c r="B353" s="135">
        <v>350</v>
      </c>
      <c r="C353" s="143" t="s">
        <v>620</v>
      </c>
    </row>
    <row r="354" spans="2:3" s="132" customFormat="1" ht="21.75">
      <c r="B354" s="135">
        <v>351</v>
      </c>
      <c r="C354" s="143" t="s">
        <v>1331</v>
      </c>
    </row>
    <row r="355" spans="2:3" s="132" customFormat="1" ht="21.75">
      <c r="B355" s="135">
        <v>352</v>
      </c>
      <c r="C355" s="143" t="s">
        <v>1352</v>
      </c>
    </row>
    <row r="356" spans="2:3" s="132" customFormat="1" ht="21.75">
      <c r="B356" s="135">
        <v>353</v>
      </c>
      <c r="C356" s="143" t="s">
        <v>1349</v>
      </c>
    </row>
    <row r="357" spans="2:3" s="132" customFormat="1" ht="21.75">
      <c r="B357" s="135">
        <v>354</v>
      </c>
      <c r="C357" s="143" t="s">
        <v>691</v>
      </c>
    </row>
    <row r="358" spans="2:3" s="132" customFormat="1" ht="21.75">
      <c r="B358" s="135">
        <v>355</v>
      </c>
      <c r="C358" s="143" t="s">
        <v>911</v>
      </c>
    </row>
    <row r="359" spans="2:3" s="132" customFormat="1" ht="21.75">
      <c r="B359" s="135">
        <v>356</v>
      </c>
      <c r="C359" s="143" t="s">
        <v>544</v>
      </c>
    </row>
    <row r="360" spans="2:3" s="132" customFormat="1" ht="21.75">
      <c r="B360" s="135">
        <v>357</v>
      </c>
      <c r="C360" s="143" t="s">
        <v>1185</v>
      </c>
    </row>
    <row r="361" spans="2:3" s="132" customFormat="1" ht="21.75">
      <c r="B361" s="135">
        <v>358</v>
      </c>
      <c r="C361" s="143" t="s">
        <v>618</v>
      </c>
    </row>
    <row r="362" spans="2:3" s="132" customFormat="1" ht="21.75">
      <c r="B362" s="135">
        <v>359</v>
      </c>
      <c r="C362" s="143" t="s">
        <v>552</v>
      </c>
    </row>
    <row r="363" spans="2:3" s="132" customFormat="1" ht="21.75">
      <c r="B363" s="135">
        <v>360</v>
      </c>
      <c r="C363" s="143" t="s">
        <v>892</v>
      </c>
    </row>
    <row r="364" spans="2:3" s="132" customFormat="1" ht="21.75">
      <c r="B364" s="135">
        <v>361</v>
      </c>
      <c r="C364" s="143" t="s">
        <v>598</v>
      </c>
    </row>
    <row r="365" spans="2:3" s="132" customFormat="1" ht="21.75">
      <c r="B365" s="135">
        <v>362</v>
      </c>
      <c r="C365" s="143" t="s">
        <v>527</v>
      </c>
    </row>
    <row r="366" spans="2:3" s="132" customFormat="1" ht="21.75">
      <c r="B366" s="135">
        <v>363</v>
      </c>
      <c r="C366" s="143" t="s">
        <v>1255</v>
      </c>
    </row>
    <row r="367" spans="2:3" s="132" customFormat="1" ht="21.75">
      <c r="B367" s="135">
        <v>364</v>
      </c>
      <c r="C367" s="143" t="s">
        <v>736</v>
      </c>
    </row>
    <row r="368" spans="2:3" s="132" customFormat="1" ht="21.75">
      <c r="B368" s="135">
        <v>365</v>
      </c>
      <c r="C368" s="143" t="s">
        <v>690</v>
      </c>
    </row>
    <row r="369" spans="2:3" s="132" customFormat="1" ht="21.75">
      <c r="B369" s="135">
        <v>366</v>
      </c>
      <c r="C369" s="143" t="s">
        <v>673</v>
      </c>
    </row>
    <row r="370" spans="2:3" s="132" customFormat="1" ht="21.75">
      <c r="B370" s="135">
        <v>367</v>
      </c>
      <c r="C370" s="143" t="s">
        <v>729</v>
      </c>
    </row>
    <row r="371" spans="2:3" s="132" customFormat="1" ht="21.75">
      <c r="B371" s="135">
        <v>368</v>
      </c>
      <c r="C371" s="143" t="s">
        <v>1268</v>
      </c>
    </row>
    <row r="372" spans="2:3" s="132" customFormat="1" ht="21.75">
      <c r="B372" s="135">
        <v>369</v>
      </c>
      <c r="C372" s="143" t="s">
        <v>505</v>
      </c>
    </row>
    <row r="373" spans="2:3" s="132" customFormat="1" ht="21.75">
      <c r="B373" s="135">
        <v>370</v>
      </c>
      <c r="C373" s="143" t="s">
        <v>706</v>
      </c>
    </row>
    <row r="374" spans="2:3" s="132" customFormat="1" ht="21.75">
      <c r="B374" s="135">
        <v>371</v>
      </c>
      <c r="C374" s="143" t="s">
        <v>32</v>
      </c>
    </row>
    <row r="375" spans="2:3" s="132" customFormat="1" ht="21.75">
      <c r="B375" s="135">
        <v>372</v>
      </c>
      <c r="C375" s="143" t="s">
        <v>521</v>
      </c>
    </row>
    <row r="376" spans="2:3" s="132" customFormat="1" ht="21.75">
      <c r="B376" s="135">
        <v>373</v>
      </c>
      <c r="C376" s="143" t="s">
        <v>847</v>
      </c>
    </row>
    <row r="377" spans="2:3" s="132" customFormat="1" ht="21.75">
      <c r="B377" s="135">
        <v>374</v>
      </c>
      <c r="C377" s="143" t="s">
        <v>1089</v>
      </c>
    </row>
    <row r="378" spans="2:3" s="132" customFormat="1" ht="21.75">
      <c r="B378" s="135">
        <v>375</v>
      </c>
      <c r="C378" s="143" t="s">
        <v>923</v>
      </c>
    </row>
    <row r="379" spans="2:3" s="132" customFormat="1" ht="21.75">
      <c r="B379" s="135">
        <v>376</v>
      </c>
      <c r="C379" s="143" t="s">
        <v>1383</v>
      </c>
    </row>
    <row r="380" spans="2:3" s="132" customFormat="1" ht="21.75">
      <c r="B380" s="135">
        <v>377</v>
      </c>
      <c r="C380" s="143" t="s">
        <v>651</v>
      </c>
    </row>
    <row r="381" spans="2:3" s="132" customFormat="1" ht="21.75">
      <c r="B381" s="135">
        <v>378</v>
      </c>
      <c r="C381" s="143" t="s">
        <v>515</v>
      </c>
    </row>
    <row r="382" spans="2:3" s="132" customFormat="1" ht="21.75">
      <c r="B382" s="135">
        <v>379</v>
      </c>
      <c r="C382" s="143" t="s">
        <v>501</v>
      </c>
    </row>
    <row r="383" spans="2:3" s="132" customFormat="1" ht="21.75">
      <c r="B383" s="135">
        <v>380</v>
      </c>
      <c r="C383" s="143" t="s">
        <v>735</v>
      </c>
    </row>
    <row r="384" spans="2:3" s="132" customFormat="1" ht="21.75">
      <c r="B384" s="135">
        <v>381</v>
      </c>
      <c r="C384" s="143" t="s">
        <v>535</v>
      </c>
    </row>
    <row r="385" spans="2:3" s="132" customFormat="1" ht="21.75">
      <c r="B385" s="135">
        <v>382</v>
      </c>
      <c r="C385" s="143" t="s">
        <v>928</v>
      </c>
    </row>
    <row r="386" spans="2:3" s="132" customFormat="1" ht="21.75">
      <c r="B386" s="135">
        <v>383</v>
      </c>
      <c r="C386" s="143" t="s">
        <v>1274</v>
      </c>
    </row>
    <row r="387" spans="2:3" s="132" customFormat="1" ht="21.75">
      <c r="B387" s="135">
        <v>384</v>
      </c>
      <c r="C387" s="143" t="s">
        <v>1106</v>
      </c>
    </row>
    <row r="388" spans="2:3" s="132" customFormat="1" ht="21.75">
      <c r="B388" s="135">
        <v>385</v>
      </c>
      <c r="C388" s="143" t="s">
        <v>1384</v>
      </c>
    </row>
    <row r="389" spans="2:3" s="132" customFormat="1" ht="21.75">
      <c r="B389" s="135">
        <v>386</v>
      </c>
      <c r="C389" s="143" t="s">
        <v>454</v>
      </c>
    </row>
    <row r="390" spans="2:3" s="132" customFormat="1" ht="21.75">
      <c r="B390" s="135">
        <v>387</v>
      </c>
      <c r="C390" s="143" t="s">
        <v>943</v>
      </c>
    </row>
    <row r="391" spans="2:3" s="132" customFormat="1" ht="21.75">
      <c r="B391" s="135">
        <v>388</v>
      </c>
      <c r="C391" s="143" t="s">
        <v>891</v>
      </c>
    </row>
    <row r="392" spans="2:3" s="132" customFormat="1" ht="21.75">
      <c r="B392" s="135">
        <v>389</v>
      </c>
      <c r="C392" s="143" t="s">
        <v>743</v>
      </c>
    </row>
    <row r="393" spans="2:3" s="132" customFormat="1" ht="21.75">
      <c r="B393" s="135">
        <v>390</v>
      </c>
      <c r="C393" s="143" t="s">
        <v>676</v>
      </c>
    </row>
    <row r="394" spans="2:3" s="132" customFormat="1" ht="21.75">
      <c r="B394" s="135">
        <v>391</v>
      </c>
      <c r="C394" s="143" t="s">
        <v>689</v>
      </c>
    </row>
    <row r="395" spans="2:3" s="132" customFormat="1" ht="21.75">
      <c r="B395" s="135">
        <v>392</v>
      </c>
      <c r="C395" s="143" t="s">
        <v>689</v>
      </c>
    </row>
    <row r="396" spans="2:3" s="132" customFormat="1" ht="21.75">
      <c r="B396" s="135">
        <v>393</v>
      </c>
      <c r="C396" s="143" t="s">
        <v>525</v>
      </c>
    </row>
    <row r="397" spans="2:3" s="132" customFormat="1" ht="21.75">
      <c r="B397" s="135">
        <v>394</v>
      </c>
      <c r="C397" s="143" t="s">
        <v>637</v>
      </c>
    </row>
    <row r="398" spans="2:3" s="132" customFormat="1" ht="21.75">
      <c r="B398" s="135">
        <v>395</v>
      </c>
      <c r="C398" s="143" t="s">
        <v>629</v>
      </c>
    </row>
    <row r="399" spans="2:3" s="132" customFormat="1" ht="21.75">
      <c r="B399" s="135">
        <v>396</v>
      </c>
      <c r="C399" s="143" t="s">
        <v>685</v>
      </c>
    </row>
    <row r="400" spans="2:3" s="132" customFormat="1" ht="21.75">
      <c r="B400" s="135">
        <v>397</v>
      </c>
      <c r="C400" s="143" t="s">
        <v>794</v>
      </c>
    </row>
    <row r="401" spans="2:3" s="132" customFormat="1" ht="21.75">
      <c r="B401" s="135">
        <v>398</v>
      </c>
      <c r="C401" s="143" t="s">
        <v>449</v>
      </c>
    </row>
    <row r="402" spans="2:3" s="132" customFormat="1" ht="21.75">
      <c r="B402" s="135">
        <v>399</v>
      </c>
      <c r="C402" s="143" t="s">
        <v>492</v>
      </c>
    </row>
    <row r="403" spans="2:3" s="132" customFormat="1" ht="21.75">
      <c r="B403" s="135">
        <v>400</v>
      </c>
      <c r="C403" s="143" t="s">
        <v>502</v>
      </c>
    </row>
    <row r="404" spans="2:3" s="132" customFormat="1" ht="21.75">
      <c r="B404" s="135">
        <v>401</v>
      </c>
      <c r="C404" s="143" t="s">
        <v>880</v>
      </c>
    </row>
    <row r="405" spans="2:3" s="132" customFormat="1" ht="21.75">
      <c r="B405" s="135">
        <v>402</v>
      </c>
      <c r="C405" s="143" t="s">
        <v>741</v>
      </c>
    </row>
    <row r="406" spans="2:3" s="132" customFormat="1" ht="21.75">
      <c r="B406" s="135">
        <v>403</v>
      </c>
      <c r="C406" s="143" t="s">
        <v>480</v>
      </c>
    </row>
    <row r="407" spans="2:3" s="132" customFormat="1" ht="21.75">
      <c r="B407" s="135">
        <v>404</v>
      </c>
      <c r="C407" s="143" t="s">
        <v>913</v>
      </c>
    </row>
    <row r="408" spans="2:3" s="132" customFormat="1" ht="21.75">
      <c r="B408" s="135">
        <v>405</v>
      </c>
      <c r="C408" s="143" t="s">
        <v>654</v>
      </c>
    </row>
    <row r="409" spans="2:3" s="132" customFormat="1" ht="21.75">
      <c r="B409" s="135">
        <v>406</v>
      </c>
      <c r="C409" s="143" t="s">
        <v>556</v>
      </c>
    </row>
    <row r="410" spans="2:3" s="132" customFormat="1" ht="21.75">
      <c r="B410" s="135">
        <v>407</v>
      </c>
      <c r="C410" s="143" t="s">
        <v>1304</v>
      </c>
    </row>
    <row r="411" spans="2:3" s="132" customFormat="1" ht="21.75">
      <c r="B411" s="135">
        <v>408</v>
      </c>
      <c r="C411" s="143" t="s">
        <v>510</v>
      </c>
    </row>
    <row r="412" spans="2:3" s="132" customFormat="1" ht="21.75">
      <c r="B412" s="135">
        <v>409</v>
      </c>
      <c r="C412" s="143" t="s">
        <v>1385</v>
      </c>
    </row>
    <row r="413" spans="2:3" s="132" customFormat="1" ht="21.75">
      <c r="B413" s="135">
        <v>410</v>
      </c>
      <c r="C413" s="143" t="s">
        <v>1260</v>
      </c>
    </row>
    <row r="414" spans="2:3" s="132" customFormat="1" ht="21.75">
      <c r="B414" s="135">
        <v>411</v>
      </c>
      <c r="C414" s="143" t="s">
        <v>1386</v>
      </c>
    </row>
    <row r="415" spans="2:3" s="132" customFormat="1" ht="21.75">
      <c r="B415" s="135">
        <v>412</v>
      </c>
      <c r="C415" s="143" t="s">
        <v>422</v>
      </c>
    </row>
    <row r="416" spans="2:3" s="132" customFormat="1" ht="21.75">
      <c r="B416" s="135">
        <v>413</v>
      </c>
      <c r="C416" s="143" t="s">
        <v>696</v>
      </c>
    </row>
    <row r="417" spans="2:3" s="132" customFormat="1" ht="21.75">
      <c r="B417" s="135">
        <v>414</v>
      </c>
      <c r="C417" s="143" t="s">
        <v>557</v>
      </c>
    </row>
    <row r="418" spans="2:3" s="132" customFormat="1" ht="21.75">
      <c r="B418" s="135">
        <v>415</v>
      </c>
      <c r="C418" s="143" t="s">
        <v>1197</v>
      </c>
    </row>
    <row r="419" spans="2:3" s="132" customFormat="1" ht="21.75">
      <c r="B419" s="135">
        <v>416</v>
      </c>
      <c r="C419" s="143" t="s">
        <v>1332</v>
      </c>
    </row>
    <row r="420" spans="2:3" s="132" customFormat="1" ht="21.75">
      <c r="B420" s="135">
        <v>417</v>
      </c>
      <c r="C420" s="143" t="s">
        <v>630</v>
      </c>
    </row>
    <row r="421" spans="2:3" s="132" customFormat="1" ht="21.75">
      <c r="B421" s="135">
        <v>418</v>
      </c>
      <c r="C421" s="143" t="s">
        <v>458</v>
      </c>
    </row>
    <row r="422" spans="2:3" s="132" customFormat="1" ht="21.75">
      <c r="B422" s="135">
        <v>419</v>
      </c>
      <c r="C422" s="143" t="s">
        <v>744</v>
      </c>
    </row>
    <row r="423" spans="2:3" s="132" customFormat="1" ht="21.75">
      <c r="B423" s="135">
        <v>420</v>
      </c>
      <c r="C423" s="143" t="s">
        <v>1180</v>
      </c>
    </row>
    <row r="424" spans="2:3" s="132" customFormat="1" ht="21.75">
      <c r="B424" s="135">
        <v>421</v>
      </c>
      <c r="C424" s="143" t="s">
        <v>762</v>
      </c>
    </row>
    <row r="425" spans="2:3" s="132" customFormat="1" ht="21.75">
      <c r="B425" s="135">
        <v>422</v>
      </c>
      <c r="C425" s="143" t="s">
        <v>543</v>
      </c>
    </row>
    <row r="426" spans="2:3" s="132" customFormat="1" ht="21.75">
      <c r="B426" s="135">
        <v>423</v>
      </c>
      <c r="C426" s="143" t="s">
        <v>595</v>
      </c>
    </row>
    <row r="427" spans="2:3" s="132" customFormat="1" ht="21.75">
      <c r="B427" s="135">
        <v>424</v>
      </c>
      <c r="C427" s="143" t="s">
        <v>1271</v>
      </c>
    </row>
    <row r="428" spans="2:3" s="132" customFormat="1" ht="21.75">
      <c r="B428" s="135">
        <v>425</v>
      </c>
      <c r="C428" s="143" t="s">
        <v>649</v>
      </c>
    </row>
    <row r="429" spans="2:3" s="132" customFormat="1" ht="21.75">
      <c r="B429" s="135">
        <v>426</v>
      </c>
      <c r="C429" s="143" t="s">
        <v>1328</v>
      </c>
    </row>
    <row r="430" spans="2:3" s="132" customFormat="1" ht="21.75">
      <c r="B430" s="135">
        <v>427</v>
      </c>
      <c r="C430" s="143" t="s">
        <v>413</v>
      </c>
    </row>
    <row r="431" spans="2:3" s="132" customFormat="1" ht="21.75">
      <c r="B431" s="135">
        <v>428</v>
      </c>
      <c r="C431" s="143" t="s">
        <v>549</v>
      </c>
    </row>
    <row r="432" spans="2:3" s="132" customFormat="1" ht="21.75">
      <c r="B432" s="135">
        <v>429</v>
      </c>
      <c r="C432" s="143" t="s">
        <v>852</v>
      </c>
    </row>
    <row r="433" spans="2:3" s="132" customFormat="1" ht="21.75">
      <c r="B433" s="135">
        <v>430</v>
      </c>
      <c r="C433" s="143" t="s">
        <v>475</v>
      </c>
    </row>
    <row r="434" spans="2:3" s="132" customFormat="1" ht="21.75">
      <c r="B434" s="135">
        <v>431</v>
      </c>
      <c r="C434" s="143" t="s">
        <v>1170</v>
      </c>
    </row>
    <row r="435" spans="2:3" s="132" customFormat="1" ht="21.75">
      <c r="B435" s="135">
        <v>432</v>
      </c>
      <c r="C435" s="143" t="s">
        <v>1340</v>
      </c>
    </row>
    <row r="436" spans="2:3" s="132" customFormat="1" ht="21.75">
      <c r="B436" s="135">
        <v>433</v>
      </c>
      <c r="C436" s="143" t="s">
        <v>484</v>
      </c>
    </row>
    <row r="437" spans="2:3" s="132" customFormat="1" ht="21.75">
      <c r="B437" s="135">
        <v>434</v>
      </c>
      <c r="C437" s="143" t="s">
        <v>528</v>
      </c>
    </row>
    <row r="438" spans="2:3" s="132" customFormat="1" ht="21.75">
      <c r="B438" s="135">
        <v>435</v>
      </c>
      <c r="C438" s="143" t="s">
        <v>482</v>
      </c>
    </row>
    <row r="439" spans="2:3" s="132" customFormat="1" ht="21.75">
      <c r="B439" s="135">
        <v>436</v>
      </c>
      <c r="C439" s="143" t="s">
        <v>704</v>
      </c>
    </row>
    <row r="440" spans="2:3" s="132" customFormat="1" ht="21.75">
      <c r="B440" s="135">
        <v>437</v>
      </c>
      <c r="C440" s="143" t="s">
        <v>680</v>
      </c>
    </row>
    <row r="441" spans="2:3" s="132" customFormat="1" ht="21.75">
      <c r="B441" s="135">
        <v>438</v>
      </c>
      <c r="C441" s="143" t="s">
        <v>1259</v>
      </c>
    </row>
    <row r="442" spans="2:3" s="132" customFormat="1" ht="21.75">
      <c r="B442" s="135">
        <v>439</v>
      </c>
      <c r="C442" s="143" t="s">
        <v>740</v>
      </c>
    </row>
    <row r="443" spans="2:3" s="132" customFormat="1" ht="21.75">
      <c r="B443" s="135">
        <v>440</v>
      </c>
      <c r="C443" s="143" t="s">
        <v>531</v>
      </c>
    </row>
    <row r="444" spans="2:3" s="132" customFormat="1" ht="21.75">
      <c r="B444" s="135">
        <v>441</v>
      </c>
      <c r="C444" s="143" t="s">
        <v>1387</v>
      </c>
    </row>
    <row r="445" spans="2:3" s="132" customFormat="1" ht="21.75">
      <c r="B445" s="135">
        <v>442</v>
      </c>
      <c r="C445" s="143" t="s">
        <v>1388</v>
      </c>
    </row>
    <row r="446" spans="2:3" s="132" customFormat="1" ht="21.75">
      <c r="B446" s="135">
        <v>443</v>
      </c>
      <c r="C446" s="143" t="s">
        <v>775</v>
      </c>
    </row>
    <row r="447" spans="2:3" s="132" customFormat="1" ht="21.75">
      <c r="B447" s="135">
        <v>444</v>
      </c>
      <c r="C447" s="143" t="s">
        <v>553</v>
      </c>
    </row>
    <row r="448" spans="2:3" s="132" customFormat="1" ht="21.75">
      <c r="B448" s="135">
        <v>445</v>
      </c>
      <c r="C448" s="143" t="s">
        <v>580</v>
      </c>
    </row>
    <row r="449" spans="2:3" s="132" customFormat="1" ht="21.75">
      <c r="B449" s="135">
        <v>446</v>
      </c>
      <c r="C449" s="143" t="s">
        <v>639</v>
      </c>
    </row>
    <row r="450" spans="2:3" s="132" customFormat="1" ht="21.75">
      <c r="B450" s="135">
        <v>447</v>
      </c>
      <c r="C450" s="143" t="s">
        <v>1025</v>
      </c>
    </row>
    <row r="451" spans="2:3" s="132" customFormat="1" ht="21.75">
      <c r="B451" s="135">
        <v>448</v>
      </c>
      <c r="C451" s="143" t="s">
        <v>1397</v>
      </c>
    </row>
    <row r="452" spans="2:3" s="132" customFormat="1" ht="21.75">
      <c r="B452" s="135">
        <v>449</v>
      </c>
      <c r="C452" s="143" t="s">
        <v>1319</v>
      </c>
    </row>
    <row r="453" spans="2:3" s="132" customFormat="1" ht="21.75">
      <c r="B453" s="135">
        <v>450</v>
      </c>
      <c r="C453" s="143" t="s">
        <v>614</v>
      </c>
    </row>
    <row r="454" spans="2:3" s="132" customFormat="1" ht="21.75">
      <c r="B454" s="135">
        <v>451</v>
      </c>
      <c r="C454" s="143" t="s">
        <v>739</v>
      </c>
    </row>
    <row r="455" spans="2:3" s="132" customFormat="1" ht="21.75">
      <c r="B455" s="135">
        <v>452</v>
      </c>
      <c r="C455" s="143" t="s">
        <v>437</v>
      </c>
    </row>
    <row r="456" spans="2:3" s="132" customFormat="1" ht="21.75">
      <c r="B456" s="135">
        <v>453</v>
      </c>
      <c r="C456" s="143" t="s">
        <v>679</v>
      </c>
    </row>
    <row r="457" spans="2:3" s="132" customFormat="1" ht="21.75">
      <c r="B457" s="135">
        <v>454</v>
      </c>
      <c r="C457" s="143" t="s">
        <v>476</v>
      </c>
    </row>
    <row r="458" spans="2:3" s="132" customFormat="1" ht="21.75">
      <c r="B458" s="135">
        <v>455</v>
      </c>
      <c r="C458" s="143" t="s">
        <v>723</v>
      </c>
    </row>
    <row r="459" spans="2:3" s="132" customFormat="1" ht="21.75">
      <c r="B459" s="135">
        <v>456</v>
      </c>
      <c r="C459" s="143" t="s">
        <v>634</v>
      </c>
    </row>
    <row r="460" spans="2:3" s="132" customFormat="1" ht="21.75">
      <c r="B460" s="135">
        <v>457</v>
      </c>
      <c r="C460" s="143" t="s">
        <v>581</v>
      </c>
    </row>
    <row r="461" spans="2:3" s="132" customFormat="1" ht="21.75">
      <c r="B461" s="135">
        <v>458</v>
      </c>
      <c r="C461" s="143" t="s">
        <v>1258</v>
      </c>
    </row>
    <row r="462" spans="2:3" s="132" customFormat="1" ht="21.75">
      <c r="B462" s="135">
        <v>459</v>
      </c>
      <c r="C462" s="143" t="s">
        <v>719</v>
      </c>
    </row>
    <row r="463" spans="2:3" s="132" customFormat="1" ht="21.75">
      <c r="B463" s="135">
        <v>460</v>
      </c>
      <c r="C463" s="143" t="s">
        <v>1080</v>
      </c>
    </row>
    <row r="464" spans="2:3" s="132" customFormat="1" ht="21.75">
      <c r="B464" s="135">
        <v>461</v>
      </c>
      <c r="C464" s="143" t="s">
        <v>664</v>
      </c>
    </row>
    <row r="465" spans="2:3" s="132" customFormat="1" ht="21.75">
      <c r="B465" s="135">
        <v>462</v>
      </c>
      <c r="C465" s="143" t="s">
        <v>1280</v>
      </c>
    </row>
    <row r="466" spans="2:3" s="132" customFormat="1" ht="21.75">
      <c r="B466" s="135">
        <v>463</v>
      </c>
      <c r="C466" s="143" t="s">
        <v>1187</v>
      </c>
    </row>
    <row r="467" spans="2:3" s="132" customFormat="1" ht="21.75">
      <c r="B467" s="135">
        <v>464</v>
      </c>
      <c r="C467" s="143" t="s">
        <v>1390</v>
      </c>
    </row>
    <row r="468" spans="2:3" s="132" customFormat="1" ht="21.75">
      <c r="B468" s="135">
        <v>465</v>
      </c>
      <c r="C468" s="143" t="s">
        <v>1391</v>
      </c>
    </row>
    <row r="469" spans="2:3" s="132" customFormat="1" ht="21.75">
      <c r="B469" s="135">
        <v>466</v>
      </c>
      <c r="C469" s="143" t="s">
        <v>1392</v>
      </c>
    </row>
    <row r="470" spans="2:3" s="132" customFormat="1" ht="21.75">
      <c r="B470" s="135">
        <v>467</v>
      </c>
      <c r="C470" s="143" t="s">
        <v>886</v>
      </c>
    </row>
    <row r="471" spans="2:3" s="132" customFormat="1" ht="21.75">
      <c r="B471" s="135">
        <v>468</v>
      </c>
      <c r="C471" s="143" t="s">
        <v>889</v>
      </c>
    </row>
    <row r="472" spans="2:3" s="132" customFormat="1" ht="21.75">
      <c r="B472" s="135">
        <v>469</v>
      </c>
      <c r="C472" s="143" t="s">
        <v>756</v>
      </c>
    </row>
    <row r="473" spans="2:3" s="132" customFormat="1" ht="21.75">
      <c r="B473" s="135">
        <v>470</v>
      </c>
      <c r="C473" s="143" t="s">
        <v>1206</v>
      </c>
    </row>
    <row r="474" spans="2:3" s="132" customFormat="1" ht="21.75">
      <c r="B474" s="135">
        <v>471</v>
      </c>
      <c r="C474" s="143" t="s">
        <v>1393</v>
      </c>
    </row>
    <row r="475" spans="2:3" s="132" customFormat="1" ht="21.75">
      <c r="B475" s="135">
        <v>472</v>
      </c>
      <c r="C475" s="143" t="s">
        <v>411</v>
      </c>
    </row>
    <row r="476" spans="2:3" s="132" customFormat="1" ht="21.75">
      <c r="B476" s="135">
        <v>473</v>
      </c>
      <c r="C476" s="143" t="s">
        <v>423</v>
      </c>
    </row>
    <row r="477" spans="2:3" s="132" customFormat="1" ht="21.75">
      <c r="B477" s="135">
        <v>474</v>
      </c>
      <c r="C477" s="143" t="s">
        <v>804</v>
      </c>
    </row>
    <row r="478" spans="2:3" s="132" customFormat="1" ht="21.75">
      <c r="B478" s="135">
        <v>475</v>
      </c>
      <c r="C478" s="143" t="s">
        <v>753</v>
      </c>
    </row>
    <row r="479" spans="2:3" s="132" customFormat="1" ht="21.75">
      <c r="B479" s="135">
        <v>476</v>
      </c>
      <c r="C479" s="143" t="s">
        <v>1324</v>
      </c>
    </row>
    <row r="480" spans="2:3" s="132" customFormat="1" ht="21.75">
      <c r="B480" s="135">
        <v>477</v>
      </c>
      <c r="C480" s="143" t="s">
        <v>949</v>
      </c>
    </row>
    <row r="481" spans="2:3" s="132" customFormat="1" ht="21.75">
      <c r="B481" s="135">
        <v>478</v>
      </c>
      <c r="C481" s="143" t="s">
        <v>481</v>
      </c>
    </row>
    <row r="482" spans="2:3" s="132" customFormat="1" ht="21.75">
      <c r="B482" s="135">
        <v>479</v>
      </c>
      <c r="C482" s="143" t="s">
        <v>640</v>
      </c>
    </row>
    <row r="483" spans="2:3" s="132" customFormat="1" ht="21.75">
      <c r="B483" s="135">
        <v>480</v>
      </c>
      <c r="C483" s="143" t="s">
        <v>504</v>
      </c>
    </row>
    <row r="484" spans="2:3" s="132" customFormat="1" ht="21.75">
      <c r="B484" s="135">
        <v>481</v>
      </c>
      <c r="C484" s="143" t="s">
        <v>446</v>
      </c>
    </row>
    <row r="485" spans="2:3" s="132" customFormat="1" ht="21.75">
      <c r="B485" s="135">
        <v>482</v>
      </c>
      <c r="C485" s="143" t="s">
        <v>897</v>
      </c>
    </row>
    <row r="486" spans="2:3" s="132" customFormat="1" ht="21.75">
      <c r="B486" s="135">
        <v>483</v>
      </c>
      <c r="C486" s="143" t="s">
        <v>447</v>
      </c>
    </row>
    <row r="487" spans="2:3" s="132" customFormat="1" ht="21.75">
      <c r="B487" s="135">
        <v>484</v>
      </c>
      <c r="C487" s="143" t="s">
        <v>489</v>
      </c>
    </row>
    <row r="488" spans="2:3" s="132" customFormat="1" ht="21.75">
      <c r="B488" s="135">
        <v>485</v>
      </c>
      <c r="C488" s="143" t="s">
        <v>724</v>
      </c>
    </row>
    <row r="489" spans="2:3" s="132" customFormat="1" ht="21.75">
      <c r="B489" s="135">
        <v>486</v>
      </c>
      <c r="C489" s="143" t="s">
        <v>724</v>
      </c>
    </row>
    <row r="490" spans="2:3" s="132" customFormat="1" ht="21.75">
      <c r="B490" s="135">
        <v>487</v>
      </c>
      <c r="C490" s="143" t="s">
        <v>405</v>
      </c>
    </row>
    <row r="491" spans="2:3" s="132" customFormat="1" ht="21.75">
      <c r="B491" s="135">
        <v>488</v>
      </c>
      <c r="C491" s="143" t="s">
        <v>542</v>
      </c>
    </row>
    <row r="492" spans="2:3" s="132" customFormat="1" ht="21.75">
      <c r="B492" s="135">
        <v>489</v>
      </c>
      <c r="C492" s="143" t="s">
        <v>697</v>
      </c>
    </row>
    <row r="493" spans="2:3" s="132" customFormat="1" ht="21.75">
      <c r="B493" s="135">
        <v>490</v>
      </c>
      <c r="C493" s="143" t="s">
        <v>642</v>
      </c>
    </row>
    <row r="494" spans="2:3" s="132" customFormat="1" ht="21.75">
      <c r="B494" s="135">
        <v>491</v>
      </c>
      <c r="C494" s="143" t="s">
        <v>1394</v>
      </c>
    </row>
    <row r="495" spans="2:3" s="132" customFormat="1" ht="21.75">
      <c r="B495" s="135">
        <v>492</v>
      </c>
      <c r="C495" s="143" t="s">
        <v>1261</v>
      </c>
    </row>
    <row r="496" spans="2:3" s="132" customFormat="1" ht="21.75">
      <c r="B496" s="135">
        <v>493</v>
      </c>
      <c r="C496" s="143" t="s">
        <v>561</v>
      </c>
    </row>
    <row r="497" spans="2:3" s="132" customFormat="1" ht="21.75">
      <c r="B497" s="135">
        <v>494</v>
      </c>
      <c r="C497" s="143" t="s">
        <v>856</v>
      </c>
    </row>
    <row r="498" spans="2:3" s="132" customFormat="1" ht="21.75">
      <c r="B498" s="135">
        <v>495</v>
      </c>
      <c r="C498" s="143" t="s">
        <v>1108</v>
      </c>
    </row>
    <row r="499" spans="2:3" s="132" customFormat="1" ht="21.75">
      <c r="B499" s="135">
        <v>496</v>
      </c>
      <c r="C499" s="143" t="s">
        <v>1278</v>
      </c>
    </row>
    <row r="500" spans="2:3" s="132" customFormat="1" ht="21.75">
      <c r="B500" s="135">
        <v>497</v>
      </c>
      <c r="C500" s="143" t="s">
        <v>1395</v>
      </c>
    </row>
    <row r="501" spans="2:3" s="132" customFormat="1" ht="21.75">
      <c r="B501" s="135">
        <v>498</v>
      </c>
      <c r="C501" s="143" t="s">
        <v>948</v>
      </c>
    </row>
    <row r="502" spans="2:3" s="132" customFormat="1" ht="21.75">
      <c r="B502" s="135">
        <v>499</v>
      </c>
      <c r="C502" s="143" t="s">
        <v>545</v>
      </c>
    </row>
    <row r="503" spans="2:3" s="132" customFormat="1" ht="21.75">
      <c r="B503" s="135">
        <v>500</v>
      </c>
      <c r="C503" s="143" t="s">
        <v>929</v>
      </c>
    </row>
    <row r="504" spans="2:3" s="132" customFormat="1" ht="21.75">
      <c r="B504" s="135">
        <v>501</v>
      </c>
      <c r="C504" s="143" t="s">
        <v>1245</v>
      </c>
    </row>
    <row r="505" spans="2:3" s="132" customFormat="1" ht="21.75">
      <c r="B505" s="135">
        <v>502</v>
      </c>
      <c r="C505" s="143" t="s">
        <v>1265</v>
      </c>
    </row>
    <row r="506" spans="2:3" s="132" customFormat="1" ht="21.75">
      <c r="B506" s="135">
        <v>503</v>
      </c>
      <c r="C506" s="143" t="s">
        <v>881</v>
      </c>
    </row>
    <row r="507" spans="2:3" s="132" customFormat="1" ht="21.75">
      <c r="B507" s="135">
        <v>504</v>
      </c>
      <c r="C507" s="143" t="s">
        <v>733</v>
      </c>
    </row>
    <row r="508" spans="2:3" s="132" customFormat="1" ht="21.75">
      <c r="B508" s="135">
        <v>505</v>
      </c>
      <c r="C508" s="143" t="s">
        <v>641</v>
      </c>
    </row>
    <row r="509" spans="2:3" s="132" customFormat="1" ht="21.75">
      <c r="B509" s="135">
        <v>506</v>
      </c>
      <c r="C509" s="143" t="s">
        <v>621</v>
      </c>
    </row>
    <row r="510" spans="2:3" s="132" customFormat="1" ht="21.75">
      <c r="B510" s="135">
        <v>507</v>
      </c>
      <c r="C510" s="143" t="s">
        <v>584</v>
      </c>
    </row>
    <row r="511" spans="2:3" s="132" customFormat="1" ht="21.75">
      <c r="B511" s="135">
        <v>508</v>
      </c>
      <c r="C511" s="143" t="s">
        <v>1396</v>
      </c>
    </row>
    <row r="512" spans="2:3" s="132" customFormat="1" ht="21.75">
      <c r="B512" s="135">
        <v>509</v>
      </c>
      <c r="C512" s="143" t="s">
        <v>432</v>
      </c>
    </row>
    <row r="513" spans="2:3" s="132" customFormat="1" ht="21.75">
      <c r="B513" s="135">
        <v>510</v>
      </c>
      <c r="C513" s="143" t="s">
        <v>540</v>
      </c>
    </row>
    <row r="514" spans="2:3" s="132" customFormat="1" ht="21.75">
      <c r="B514" s="135">
        <v>511</v>
      </c>
      <c r="C514" s="143" t="s">
        <v>1214</v>
      </c>
    </row>
    <row r="515" spans="2:3" s="132" customFormat="1" ht="21.75">
      <c r="B515" s="135">
        <v>512</v>
      </c>
      <c r="C515" s="143" t="s">
        <v>1263</v>
      </c>
    </row>
    <row r="516" spans="2:3" s="132" customFormat="1" ht="21.75">
      <c r="B516" s="135">
        <v>513</v>
      </c>
      <c r="C516" s="143" t="s">
        <v>898</v>
      </c>
    </row>
    <row r="517" spans="2:3" s="132" customFormat="1" ht="21.75">
      <c r="B517" s="135">
        <v>514</v>
      </c>
      <c r="C517" s="143" t="s">
        <v>523</v>
      </c>
    </row>
    <row r="518" spans="2:3" s="132" customFormat="1" ht="21.75">
      <c r="B518" s="135">
        <v>515</v>
      </c>
      <c r="C518" s="143" t="s">
        <v>554</v>
      </c>
    </row>
    <row r="519" spans="2:3" s="132" customFormat="1" ht="21.75">
      <c r="B519" s="135">
        <v>516</v>
      </c>
      <c r="C519" s="143" t="s">
        <v>1247</v>
      </c>
    </row>
    <row r="520" spans="2:3" s="132" customFormat="1" ht="21.75">
      <c r="B520" s="135">
        <v>517</v>
      </c>
      <c r="C520" s="143" t="s">
        <v>665</v>
      </c>
    </row>
    <row r="521" spans="2:3" s="132" customFormat="1" ht="21.75">
      <c r="B521" s="135">
        <v>518</v>
      </c>
      <c r="C521" s="143" t="s">
        <v>503</v>
      </c>
    </row>
    <row r="522" spans="2:3" s="132" customFormat="1" ht="21.75">
      <c r="B522" s="135">
        <v>519</v>
      </c>
      <c r="C522" s="143" t="s">
        <v>1316</v>
      </c>
    </row>
    <row r="523" spans="2:3" s="132" customFormat="1" ht="21.75">
      <c r="B523" s="135">
        <v>520</v>
      </c>
      <c r="C523" s="143" t="s">
        <v>678</v>
      </c>
    </row>
    <row r="524" spans="2:3" s="132" customFormat="1" ht="21.75">
      <c r="B524" s="135">
        <v>521</v>
      </c>
      <c r="C524" s="143" t="s">
        <v>746</v>
      </c>
    </row>
    <row r="525" spans="2:3" s="132" customFormat="1" ht="21.75">
      <c r="B525" s="135">
        <v>522</v>
      </c>
      <c r="C525" s="143" t="s">
        <v>1325</v>
      </c>
    </row>
    <row r="526" spans="2:3" s="132" customFormat="1" ht="21.75">
      <c r="B526" s="135">
        <v>523</v>
      </c>
      <c r="C526" s="143" t="s">
        <v>930</v>
      </c>
    </row>
    <row r="527" spans="2:3" s="132" customFormat="1" ht="21.75">
      <c r="B527" s="135">
        <v>524</v>
      </c>
      <c r="C527" s="143" t="s">
        <v>1342</v>
      </c>
    </row>
    <row r="528" spans="2:3" s="132" customFormat="1" ht="21.75">
      <c r="B528" s="135">
        <v>525</v>
      </c>
      <c r="C528" s="143" t="s">
        <v>710</v>
      </c>
    </row>
    <row r="529" spans="2:3" s="132" customFormat="1" ht="21.75">
      <c r="B529" s="135">
        <v>526</v>
      </c>
      <c r="C529" s="143" t="s">
        <v>507</v>
      </c>
    </row>
    <row r="530" spans="2:3" s="132" customFormat="1" ht="21.75">
      <c r="B530" s="135">
        <v>527</v>
      </c>
      <c r="C530" s="143" t="s">
        <v>956</v>
      </c>
    </row>
    <row r="531" spans="2:3" s="132" customFormat="1" ht="21.75">
      <c r="B531" s="135">
        <v>528</v>
      </c>
      <c r="C531" s="143" t="s">
        <v>715</v>
      </c>
    </row>
    <row r="532" spans="2:3" s="132" customFormat="1" ht="21.75">
      <c r="B532" s="135">
        <v>529</v>
      </c>
      <c r="C532" s="143" t="s">
        <v>436</v>
      </c>
    </row>
    <row r="533" spans="2:3" s="132" customFormat="1" ht="21.75">
      <c r="B533" s="135">
        <v>530</v>
      </c>
      <c r="C533" s="143" t="s">
        <v>646</v>
      </c>
    </row>
    <row r="534" spans="2:3" s="132" customFormat="1" ht="21.75">
      <c r="B534" s="135"/>
      <c r="C534" s="143"/>
    </row>
  </sheetData>
  <mergeCells count="1">
    <mergeCell ref="B1:C2"/>
  </mergeCells>
  <pageMargins left="0.7" right="0.7" top="0.75" bottom="0.75" header="0.3" footer="0.3"/>
  <pageSetup paperSize="9" scale="9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9"/>
  <sheetViews>
    <sheetView view="pageBreakPreview" topLeftCell="B1" zoomScale="60" zoomScaleNormal="70" workbookViewId="0">
      <selection activeCell="N28" sqref="N28"/>
    </sheetView>
  </sheetViews>
  <sheetFormatPr defaultRowHeight="15"/>
  <cols>
    <col min="3" max="3" width="12.85546875" customWidth="1"/>
    <col min="4" max="4" width="11.28515625" bestFit="1" customWidth="1"/>
    <col min="6" max="6" width="12.5703125" customWidth="1"/>
    <col min="8" max="8" width="15.140625" customWidth="1"/>
    <col min="10" max="10" width="13.85546875" customWidth="1"/>
    <col min="12" max="12" width="12.85546875" customWidth="1"/>
    <col min="15" max="15" width="12.5703125" customWidth="1"/>
    <col min="17" max="17" width="15.140625" customWidth="1"/>
  </cols>
  <sheetData>
    <row r="1" spans="2:18" ht="15.75" thickBot="1"/>
    <row r="2" spans="2:18">
      <c r="B2" s="366" t="s">
        <v>1525</v>
      </c>
      <c r="C2" s="367"/>
      <c r="D2" s="367"/>
      <c r="E2" s="367"/>
      <c r="F2" s="367"/>
      <c r="G2" s="367"/>
      <c r="H2" s="367"/>
      <c r="I2" s="368"/>
      <c r="K2" s="366" t="s">
        <v>1525</v>
      </c>
      <c r="L2" s="367"/>
      <c r="M2" s="367"/>
      <c r="N2" s="367"/>
      <c r="O2" s="367"/>
      <c r="P2" s="367"/>
      <c r="Q2" s="367"/>
      <c r="R2" s="368"/>
    </row>
    <row r="3" spans="2:18" ht="15.75">
      <c r="B3" s="200"/>
      <c r="C3" s="201"/>
      <c r="D3" s="201"/>
      <c r="E3" s="201"/>
      <c r="F3" s="201"/>
      <c r="G3" s="201"/>
      <c r="H3" s="201"/>
      <c r="I3" s="202"/>
      <c r="K3" s="200"/>
      <c r="L3" s="201"/>
      <c r="M3" s="201"/>
      <c r="N3" s="201"/>
      <c r="O3" s="201"/>
      <c r="P3" s="201"/>
      <c r="Q3" s="201"/>
      <c r="R3" s="202"/>
    </row>
    <row r="4" spans="2:18" ht="26.25">
      <c r="B4" s="369" t="s">
        <v>1526</v>
      </c>
      <c r="C4" s="370"/>
      <c r="D4" s="370"/>
      <c r="E4" s="370"/>
      <c r="F4" s="370"/>
      <c r="G4" s="370"/>
      <c r="H4" s="370"/>
      <c r="I4" s="371"/>
      <c r="K4" s="369" t="s">
        <v>1526</v>
      </c>
      <c r="L4" s="370"/>
      <c r="M4" s="370"/>
      <c r="N4" s="370"/>
      <c r="O4" s="370"/>
      <c r="P4" s="370"/>
      <c r="Q4" s="370"/>
      <c r="R4" s="371"/>
    </row>
    <row r="5" spans="2:18">
      <c r="B5" s="203"/>
      <c r="C5" s="204"/>
      <c r="D5" s="204"/>
      <c r="E5" s="204"/>
      <c r="F5" s="204"/>
      <c r="G5" s="204"/>
      <c r="H5" s="205" t="s">
        <v>1527</v>
      </c>
      <c r="I5" s="206"/>
      <c r="K5" s="203"/>
      <c r="L5" s="204"/>
      <c r="M5" s="204"/>
      <c r="N5" s="204"/>
      <c r="O5" s="204"/>
      <c r="P5" s="204"/>
      <c r="Q5" s="205" t="s">
        <v>1527</v>
      </c>
      <c r="R5" s="206"/>
    </row>
    <row r="6" spans="2:18" ht="15.75">
      <c r="B6" s="207" t="s">
        <v>1528</v>
      </c>
      <c r="C6" s="208"/>
      <c r="D6" s="208"/>
      <c r="E6" s="208"/>
      <c r="F6" s="208" t="s">
        <v>1529</v>
      </c>
      <c r="G6" s="201"/>
      <c r="H6" s="201" t="s">
        <v>1530</v>
      </c>
      <c r="I6" s="202"/>
      <c r="K6" s="207" t="s">
        <v>1528</v>
      </c>
      <c r="L6" s="208"/>
      <c r="M6" s="208"/>
      <c r="N6" s="208"/>
      <c r="O6" s="208" t="s">
        <v>1531</v>
      </c>
      <c r="P6" s="201"/>
      <c r="Q6" s="201" t="s">
        <v>1530</v>
      </c>
      <c r="R6" s="202"/>
    </row>
    <row r="7" spans="2:18" ht="15.75">
      <c r="B7" s="209" t="s">
        <v>1532</v>
      </c>
      <c r="C7" s="210" t="s">
        <v>1533</v>
      </c>
      <c r="D7" s="211"/>
      <c r="E7" s="211"/>
      <c r="F7" s="211"/>
      <c r="G7" s="212"/>
      <c r="H7" s="212"/>
      <c r="I7" s="213"/>
      <c r="K7" s="209" t="s">
        <v>1532</v>
      </c>
      <c r="L7" s="210" t="s">
        <v>787</v>
      </c>
      <c r="M7" s="211"/>
      <c r="N7" s="211"/>
      <c r="O7" s="211"/>
      <c r="P7" s="212"/>
      <c r="Q7" s="212"/>
      <c r="R7" s="213"/>
    </row>
    <row r="8" spans="2:18" ht="15.75">
      <c r="B8" s="207" t="s">
        <v>1534</v>
      </c>
      <c r="C8" s="214">
        <v>521</v>
      </c>
      <c r="D8" s="208" t="s">
        <v>1535</v>
      </c>
      <c r="E8" s="208"/>
      <c r="F8" s="201"/>
      <c r="G8" s="201"/>
      <c r="H8" s="201"/>
      <c r="I8" s="202"/>
      <c r="K8" s="207" t="s">
        <v>1534</v>
      </c>
      <c r="L8" s="215" t="s">
        <v>1536</v>
      </c>
      <c r="M8" s="208" t="s">
        <v>1535</v>
      </c>
      <c r="N8" s="208"/>
      <c r="O8" s="201"/>
      <c r="P8" s="201"/>
      <c r="Q8" s="201"/>
      <c r="R8" s="202"/>
    </row>
    <row r="9" spans="2:18" ht="15.75">
      <c r="B9" s="216" t="s">
        <v>1562</v>
      </c>
      <c r="C9" s="217"/>
      <c r="D9" s="217"/>
      <c r="E9" s="217"/>
      <c r="F9" s="217"/>
      <c r="G9" s="217"/>
      <c r="H9" s="217"/>
      <c r="I9" s="218"/>
      <c r="K9" s="216" t="s">
        <v>1562</v>
      </c>
      <c r="L9" s="217"/>
      <c r="M9" s="217"/>
      <c r="N9" s="217"/>
      <c r="O9" s="217"/>
      <c r="P9" s="217"/>
      <c r="Q9" s="217"/>
      <c r="R9" s="218"/>
    </row>
    <row r="10" spans="2:18" ht="16.5" thickBot="1">
      <c r="B10" s="207" t="s">
        <v>1537</v>
      </c>
      <c r="C10" s="201"/>
      <c r="D10" s="201"/>
      <c r="E10" s="201"/>
      <c r="F10" s="201"/>
      <c r="G10" s="201"/>
      <c r="H10" s="201"/>
      <c r="I10" s="202"/>
      <c r="K10" s="207" t="s">
        <v>1537</v>
      </c>
      <c r="L10" s="201"/>
      <c r="M10" s="201"/>
      <c r="N10" s="201"/>
      <c r="O10" s="201"/>
      <c r="P10" s="201"/>
      <c r="Q10" s="201"/>
      <c r="R10" s="202"/>
    </row>
    <row r="11" spans="2:18" ht="16.5" thickTop="1">
      <c r="B11" s="361" t="s">
        <v>1538</v>
      </c>
      <c r="C11" s="362"/>
      <c r="D11" s="357" t="s">
        <v>1241</v>
      </c>
      <c r="E11" s="365"/>
      <c r="F11" s="356" t="s">
        <v>1539</v>
      </c>
      <c r="G11" s="357"/>
      <c r="H11" s="358" t="s">
        <v>1404</v>
      </c>
      <c r="I11" s="359"/>
      <c r="K11" s="361" t="s">
        <v>1538</v>
      </c>
      <c r="L11" s="362"/>
      <c r="M11" s="357" t="s">
        <v>1241</v>
      </c>
      <c r="N11" s="365"/>
      <c r="O11" s="356" t="s">
        <v>1539</v>
      </c>
      <c r="P11" s="357"/>
      <c r="Q11" s="358" t="s">
        <v>1404</v>
      </c>
      <c r="R11" s="359"/>
    </row>
    <row r="12" spans="2:18" ht="15.75" thickBot="1">
      <c r="B12" s="363"/>
      <c r="C12" s="364"/>
      <c r="D12" s="219" t="s">
        <v>1540</v>
      </c>
      <c r="E12" s="220" t="s">
        <v>1541</v>
      </c>
      <c r="F12" s="220" t="s">
        <v>1540</v>
      </c>
      <c r="G12" s="221" t="s">
        <v>1541</v>
      </c>
      <c r="H12" s="222" t="s">
        <v>1540</v>
      </c>
      <c r="I12" s="223" t="s">
        <v>1541</v>
      </c>
      <c r="K12" s="363"/>
      <c r="L12" s="364"/>
      <c r="M12" s="219" t="s">
        <v>1540</v>
      </c>
      <c r="N12" s="220" t="s">
        <v>1541</v>
      </c>
      <c r="O12" s="220" t="s">
        <v>1540</v>
      </c>
      <c r="P12" s="221" t="s">
        <v>1541</v>
      </c>
      <c r="Q12" s="222" t="s">
        <v>1540</v>
      </c>
      <c r="R12" s="223" t="s">
        <v>1541</v>
      </c>
    </row>
    <row r="13" spans="2:18" ht="16.5" thickTop="1">
      <c r="B13" s="224" t="s">
        <v>1542</v>
      </c>
      <c r="C13" s="225"/>
      <c r="D13" s="226">
        <v>0</v>
      </c>
      <c r="E13" s="227"/>
      <c r="F13" s="227">
        <v>14800</v>
      </c>
      <c r="G13" s="228"/>
      <c r="H13" s="229">
        <f t="shared" ref="H13:H21" si="0">D13+F13</f>
        <v>14800</v>
      </c>
      <c r="I13" s="230"/>
      <c r="K13" s="224" t="s">
        <v>1542</v>
      </c>
      <c r="L13" s="225"/>
      <c r="M13" s="226">
        <v>0</v>
      </c>
      <c r="N13" s="227"/>
      <c r="O13" s="227">
        <v>101656</v>
      </c>
      <c r="P13" s="228"/>
      <c r="Q13" s="229">
        <f t="shared" ref="Q13:Q21" si="1">M13+O13</f>
        <v>101656</v>
      </c>
      <c r="R13" s="230"/>
    </row>
    <row r="14" spans="2:18" ht="15.75">
      <c r="B14" s="231" t="s">
        <v>1543</v>
      </c>
      <c r="C14" s="232"/>
      <c r="D14" s="233"/>
      <c r="E14" s="234"/>
      <c r="F14" s="234">
        <v>0</v>
      </c>
      <c r="G14" s="235"/>
      <c r="H14" s="229">
        <f t="shared" si="0"/>
        <v>0</v>
      </c>
      <c r="I14" s="236"/>
      <c r="K14" s="231" t="s">
        <v>1543</v>
      </c>
      <c r="L14" s="232"/>
      <c r="M14" s="233"/>
      <c r="N14" s="234"/>
      <c r="O14" s="234"/>
      <c r="P14" s="235"/>
      <c r="Q14" s="229">
        <f t="shared" si="1"/>
        <v>0</v>
      </c>
      <c r="R14" s="236"/>
    </row>
    <row r="15" spans="2:18" ht="15.75">
      <c r="B15" s="231" t="s">
        <v>1544</v>
      </c>
      <c r="C15" s="232"/>
      <c r="D15" s="233"/>
      <c r="E15" s="234"/>
      <c r="F15" s="234">
        <v>0</v>
      </c>
      <c r="G15" s="235"/>
      <c r="H15" s="229">
        <f t="shared" si="0"/>
        <v>0</v>
      </c>
      <c r="I15" s="236"/>
      <c r="K15" s="231" t="s">
        <v>1544</v>
      </c>
      <c r="L15" s="232"/>
      <c r="M15" s="233"/>
      <c r="N15" s="234"/>
      <c r="O15" s="234"/>
      <c r="P15" s="235"/>
      <c r="Q15" s="229">
        <f t="shared" si="1"/>
        <v>0</v>
      </c>
      <c r="R15" s="236"/>
    </row>
    <row r="16" spans="2:18" ht="16.5" thickBot="1">
      <c r="B16" s="237" t="s">
        <v>1545</v>
      </c>
      <c r="C16" s="238"/>
      <c r="D16" s="239"/>
      <c r="E16" s="240"/>
      <c r="F16" s="240">
        <v>0</v>
      </c>
      <c r="G16" s="241"/>
      <c r="H16" s="229">
        <f t="shared" si="0"/>
        <v>0</v>
      </c>
      <c r="I16" s="242"/>
      <c r="K16" s="237" t="s">
        <v>1545</v>
      </c>
      <c r="L16" s="238"/>
      <c r="M16" s="239"/>
      <c r="N16" s="240"/>
      <c r="O16" s="240"/>
      <c r="P16" s="241"/>
      <c r="Q16" s="229">
        <f t="shared" si="1"/>
        <v>0</v>
      </c>
      <c r="R16" s="242"/>
    </row>
    <row r="17" spans="2:18" ht="16.5" thickTop="1" thickBot="1">
      <c r="B17" s="243"/>
      <c r="C17" s="244" t="s">
        <v>1399</v>
      </c>
      <c r="D17" s="245">
        <f>D13+D14+D15+D16</f>
        <v>0</v>
      </c>
      <c r="E17" s="246"/>
      <c r="F17" s="247">
        <f>SUM(F13:F16)</f>
        <v>14800</v>
      </c>
      <c r="G17" s="248"/>
      <c r="H17" s="249">
        <f t="shared" si="0"/>
        <v>14800</v>
      </c>
      <c r="I17" s="250"/>
      <c r="K17" s="243"/>
      <c r="L17" s="244" t="s">
        <v>1399</v>
      </c>
      <c r="M17" s="245">
        <f>M13+M14+M15+M16</f>
        <v>0</v>
      </c>
      <c r="N17" s="246"/>
      <c r="O17" s="246">
        <f>SUM(O13:O16)</f>
        <v>101656</v>
      </c>
      <c r="P17" s="248"/>
      <c r="Q17" s="251">
        <f t="shared" si="1"/>
        <v>101656</v>
      </c>
      <c r="R17" s="250"/>
    </row>
    <row r="18" spans="2:18" ht="16.5" thickTop="1">
      <c r="B18" s="252" t="s">
        <v>1546</v>
      </c>
      <c r="C18" s="253"/>
      <c r="D18" s="254"/>
      <c r="E18" s="255"/>
      <c r="F18" s="255"/>
      <c r="G18" s="256"/>
      <c r="H18" s="257">
        <f t="shared" si="0"/>
        <v>0</v>
      </c>
      <c r="I18" s="258"/>
      <c r="K18" s="252" t="s">
        <v>1546</v>
      </c>
      <c r="L18" s="253"/>
      <c r="M18" s="254"/>
      <c r="N18" s="255"/>
      <c r="O18" s="255"/>
      <c r="P18" s="256"/>
      <c r="Q18" s="257">
        <f t="shared" si="1"/>
        <v>0</v>
      </c>
      <c r="R18" s="258"/>
    </row>
    <row r="19" spans="2:18" ht="15.75">
      <c r="B19" s="259" t="s">
        <v>1547</v>
      </c>
      <c r="C19" s="260"/>
      <c r="D19" s="233"/>
      <c r="E19" s="234"/>
      <c r="F19" s="234"/>
      <c r="G19" s="261"/>
      <c r="H19" s="262">
        <f t="shared" si="0"/>
        <v>0</v>
      </c>
      <c r="I19" s="263"/>
      <c r="K19" s="259" t="s">
        <v>1547</v>
      </c>
      <c r="L19" s="260"/>
      <c r="M19" s="233"/>
      <c r="N19" s="234"/>
      <c r="O19" s="234"/>
      <c r="P19" s="261"/>
      <c r="Q19" s="262">
        <f t="shared" si="1"/>
        <v>0</v>
      </c>
      <c r="R19" s="263"/>
    </row>
    <row r="20" spans="2:18" ht="15.75">
      <c r="B20" s="252" t="s">
        <v>1548</v>
      </c>
      <c r="C20" s="253"/>
      <c r="D20" s="233"/>
      <c r="E20" s="234"/>
      <c r="F20" s="234"/>
      <c r="G20" s="261"/>
      <c r="H20" s="262">
        <f t="shared" si="0"/>
        <v>0</v>
      </c>
      <c r="I20" s="263"/>
      <c r="K20" s="252" t="s">
        <v>1548</v>
      </c>
      <c r="L20" s="253"/>
      <c r="M20" s="233"/>
      <c r="N20" s="234"/>
      <c r="O20" s="234"/>
      <c r="P20" s="261"/>
      <c r="Q20" s="262">
        <f t="shared" si="1"/>
        <v>0</v>
      </c>
      <c r="R20" s="263"/>
    </row>
    <row r="21" spans="2:18" ht="16.5" thickBot="1">
      <c r="B21" s="264" t="s">
        <v>1549</v>
      </c>
      <c r="C21" s="265"/>
      <c r="D21" s="266"/>
      <c r="E21" s="267"/>
      <c r="F21" s="267"/>
      <c r="G21" s="268"/>
      <c r="H21" s="269">
        <f t="shared" si="0"/>
        <v>0</v>
      </c>
      <c r="I21" s="270"/>
      <c r="K21" s="264" t="s">
        <v>1549</v>
      </c>
      <c r="L21" s="265"/>
      <c r="M21" s="266"/>
      <c r="N21" s="267"/>
      <c r="O21" s="267"/>
      <c r="P21" s="268"/>
      <c r="Q21" s="269">
        <f t="shared" si="1"/>
        <v>0</v>
      </c>
      <c r="R21" s="270"/>
    </row>
    <row r="22" spans="2:18" ht="16.5" thickTop="1" thickBot="1">
      <c r="B22" s="243"/>
      <c r="C22" s="244" t="s">
        <v>1399</v>
      </c>
      <c r="D22" s="245">
        <f>SUM(D17:D21)</f>
        <v>0</v>
      </c>
      <c r="E22" s="246"/>
      <c r="F22" s="247">
        <f>F17+F19</f>
        <v>14800</v>
      </c>
      <c r="G22" s="248"/>
      <c r="H22" s="271">
        <f>D22+F22</f>
        <v>14800</v>
      </c>
      <c r="I22" s="250"/>
      <c r="K22" s="243"/>
      <c r="L22" s="244" t="s">
        <v>1399</v>
      </c>
      <c r="M22" s="245">
        <f>SUM(M17:M21)</f>
        <v>0</v>
      </c>
      <c r="N22" s="246"/>
      <c r="O22" s="246">
        <f>O17+O19</f>
        <v>101656</v>
      </c>
      <c r="P22" s="248"/>
      <c r="Q22" s="272">
        <f>M22+O22</f>
        <v>101656</v>
      </c>
      <c r="R22" s="250"/>
    </row>
    <row r="23" spans="2:18" ht="16.5" thickTop="1">
      <c r="B23" s="273"/>
      <c r="C23" s="274" t="s">
        <v>1550</v>
      </c>
      <c r="D23" s="217"/>
      <c r="E23" s="217"/>
      <c r="F23" s="217"/>
      <c r="G23" s="217"/>
      <c r="H23" s="217"/>
      <c r="I23" s="218"/>
      <c r="K23" s="273"/>
      <c r="L23" s="274" t="s">
        <v>1550</v>
      </c>
      <c r="M23" s="217"/>
      <c r="N23" s="217"/>
      <c r="O23" s="217"/>
      <c r="P23" s="217"/>
      <c r="Q23" s="217"/>
      <c r="R23" s="218"/>
    </row>
    <row r="24" spans="2:18" ht="15.75">
      <c r="B24" s="216" t="s">
        <v>1551</v>
      </c>
      <c r="C24" s="217"/>
      <c r="D24" s="217"/>
      <c r="E24" s="217"/>
      <c r="F24" s="217"/>
      <c r="G24" s="217"/>
      <c r="H24" s="217"/>
      <c r="I24" s="218"/>
      <c r="K24" s="216" t="s">
        <v>1551</v>
      </c>
      <c r="L24" s="217"/>
      <c r="M24" s="217"/>
      <c r="N24" s="217"/>
      <c r="O24" s="217"/>
      <c r="P24" s="217"/>
      <c r="Q24" s="217"/>
      <c r="R24" s="218"/>
    </row>
    <row r="25" spans="2:18" ht="15.75">
      <c r="B25" s="216" t="s">
        <v>1552</v>
      </c>
      <c r="C25" s="217"/>
      <c r="D25" s="217"/>
      <c r="E25" s="217"/>
      <c r="F25" s="217"/>
      <c r="G25" s="217"/>
      <c r="H25" s="217"/>
      <c r="I25" s="218"/>
      <c r="K25" s="216" t="s">
        <v>1552</v>
      </c>
      <c r="L25" s="217"/>
      <c r="M25" s="217"/>
      <c r="N25" s="217"/>
      <c r="O25" s="217"/>
      <c r="P25" s="217"/>
      <c r="Q25" s="217"/>
      <c r="R25" s="218"/>
    </row>
    <row r="26" spans="2:18" ht="15.75">
      <c r="B26" s="273"/>
      <c r="C26" s="217"/>
      <c r="D26" s="217"/>
      <c r="E26" s="217"/>
      <c r="F26" s="217"/>
      <c r="G26" s="217"/>
      <c r="H26" s="217"/>
      <c r="I26" s="218"/>
      <c r="K26" s="273"/>
      <c r="L26" s="217"/>
      <c r="M26" s="217"/>
      <c r="N26" s="217"/>
      <c r="O26" s="217"/>
      <c r="P26" s="217"/>
      <c r="Q26" s="217"/>
      <c r="R26" s="218"/>
    </row>
    <row r="27" spans="2:18" ht="15.75">
      <c r="B27" s="273"/>
      <c r="C27" s="217"/>
      <c r="D27" s="217"/>
      <c r="E27" s="217"/>
      <c r="F27" s="217"/>
      <c r="G27" s="217"/>
      <c r="H27" s="217"/>
      <c r="I27" s="218"/>
      <c r="K27" s="273"/>
      <c r="L27" s="217"/>
      <c r="M27" s="217"/>
      <c r="N27" s="217"/>
      <c r="O27" s="217"/>
      <c r="P27" s="217"/>
      <c r="Q27" s="217"/>
      <c r="R27" s="218"/>
    </row>
    <row r="28" spans="2:18" ht="15.75">
      <c r="B28" s="273"/>
      <c r="C28" s="217"/>
      <c r="D28" s="217"/>
      <c r="E28" s="217"/>
      <c r="F28" s="217"/>
      <c r="G28" s="217"/>
      <c r="H28" s="217"/>
      <c r="I28" s="218"/>
      <c r="K28" s="273"/>
      <c r="L28" s="217"/>
      <c r="M28" s="217"/>
      <c r="N28" s="217"/>
      <c r="O28" s="217"/>
      <c r="P28" s="217"/>
      <c r="Q28" s="217"/>
      <c r="R28" s="218"/>
    </row>
    <row r="29" spans="2:18" ht="15.75">
      <c r="B29" s="273"/>
      <c r="C29" s="217"/>
      <c r="D29" s="217"/>
      <c r="E29" s="217"/>
      <c r="F29" s="217"/>
      <c r="G29" s="217"/>
      <c r="H29" s="217"/>
      <c r="I29" s="218"/>
      <c r="K29" s="273"/>
      <c r="L29" s="217"/>
      <c r="M29" s="217"/>
      <c r="N29" s="217"/>
      <c r="O29" s="217"/>
      <c r="P29" s="217"/>
      <c r="Q29" s="217"/>
      <c r="R29" s="218"/>
    </row>
    <row r="30" spans="2:18" ht="15.75">
      <c r="B30" s="273"/>
      <c r="C30" s="217"/>
      <c r="D30" s="217"/>
      <c r="E30" s="217"/>
      <c r="F30" s="217"/>
      <c r="G30" s="217"/>
      <c r="H30" s="217"/>
      <c r="I30" s="218"/>
      <c r="K30" s="273"/>
      <c r="L30" s="217"/>
      <c r="M30" s="217"/>
      <c r="N30" s="217"/>
      <c r="O30" s="217"/>
      <c r="P30" s="217"/>
      <c r="Q30" s="217"/>
      <c r="R30" s="218"/>
    </row>
    <row r="31" spans="2:18" ht="15.75">
      <c r="B31" s="273" t="s">
        <v>1553</v>
      </c>
      <c r="C31" s="360">
        <v>45840</v>
      </c>
      <c r="D31" s="360"/>
      <c r="E31" s="217"/>
      <c r="F31" s="217"/>
      <c r="G31" s="217"/>
      <c r="H31" s="217"/>
      <c r="I31" s="218"/>
      <c r="K31" s="273" t="s">
        <v>1553</v>
      </c>
      <c r="L31" s="360">
        <v>45840</v>
      </c>
      <c r="M31" s="360"/>
      <c r="N31" s="217"/>
      <c r="O31" s="217"/>
      <c r="P31" s="217"/>
      <c r="Q31" s="217"/>
      <c r="R31" s="218"/>
    </row>
    <row r="32" spans="2:18" ht="15.75">
      <c r="B32" s="200"/>
      <c r="C32" s="201"/>
      <c r="D32" s="201"/>
      <c r="E32" s="201"/>
      <c r="F32" s="201"/>
      <c r="G32" s="201" t="s">
        <v>1563</v>
      </c>
      <c r="H32" s="201"/>
      <c r="I32" s="202"/>
      <c r="K32" s="200"/>
      <c r="L32" s="201"/>
      <c r="M32" s="201"/>
      <c r="N32" s="201"/>
      <c r="O32" s="201"/>
      <c r="P32" s="201" t="s">
        <v>1563</v>
      </c>
      <c r="Q32" s="201"/>
      <c r="R32" s="202"/>
    </row>
    <row r="33" spans="2:18" ht="16.5" thickBot="1">
      <c r="B33" s="275"/>
      <c r="C33" s="276"/>
      <c r="D33" s="276"/>
      <c r="E33" s="276"/>
      <c r="F33" s="276"/>
      <c r="G33" s="276"/>
      <c r="H33" s="276"/>
      <c r="I33" s="277"/>
      <c r="K33" s="275"/>
      <c r="L33" s="276"/>
      <c r="M33" s="276"/>
      <c r="N33" s="276"/>
      <c r="O33" s="276"/>
      <c r="P33" s="276"/>
      <c r="Q33" s="276"/>
      <c r="R33" s="277"/>
    </row>
    <row r="35" spans="2:18" ht="15.75" thickBot="1"/>
    <row r="36" spans="2:18">
      <c r="B36" s="366" t="s">
        <v>1525</v>
      </c>
      <c r="C36" s="367"/>
      <c r="D36" s="367"/>
      <c r="E36" s="367"/>
      <c r="F36" s="367"/>
      <c r="G36" s="367"/>
      <c r="H36" s="367"/>
      <c r="I36" s="368"/>
      <c r="K36" s="366" t="s">
        <v>1525</v>
      </c>
      <c r="L36" s="367"/>
      <c r="M36" s="367"/>
      <c r="N36" s="367"/>
      <c r="O36" s="367"/>
      <c r="P36" s="367"/>
      <c r="Q36" s="367"/>
      <c r="R36" s="368"/>
    </row>
    <row r="37" spans="2:18" ht="15.75">
      <c r="B37" s="200"/>
      <c r="C37" s="201"/>
      <c r="D37" s="201"/>
      <c r="E37" s="201"/>
      <c r="F37" s="201"/>
      <c r="G37" s="201"/>
      <c r="H37" s="201"/>
      <c r="I37" s="202"/>
      <c r="K37" s="200"/>
      <c r="L37" s="201"/>
      <c r="M37" s="201"/>
      <c r="N37" s="201"/>
      <c r="O37" s="201"/>
      <c r="P37" s="201"/>
      <c r="Q37" s="201"/>
      <c r="R37" s="202"/>
    </row>
    <row r="38" spans="2:18" ht="26.25">
      <c r="B38" s="369" t="s">
        <v>1526</v>
      </c>
      <c r="C38" s="370"/>
      <c r="D38" s="370"/>
      <c r="E38" s="370"/>
      <c r="F38" s="370"/>
      <c r="G38" s="370"/>
      <c r="H38" s="370"/>
      <c r="I38" s="371"/>
      <c r="K38" s="369" t="s">
        <v>1526</v>
      </c>
      <c r="L38" s="370"/>
      <c r="M38" s="370"/>
      <c r="N38" s="370"/>
      <c r="O38" s="370"/>
      <c r="P38" s="370"/>
      <c r="Q38" s="370"/>
      <c r="R38" s="371"/>
    </row>
    <row r="39" spans="2:18">
      <c r="B39" s="203"/>
      <c r="C39" s="204"/>
      <c r="D39" s="204"/>
      <c r="E39" s="204"/>
      <c r="F39" s="204"/>
      <c r="G39" s="204"/>
      <c r="H39" s="205" t="s">
        <v>1527</v>
      </c>
      <c r="I39" s="206"/>
      <c r="K39" s="203"/>
      <c r="L39" s="204"/>
      <c r="M39" s="204"/>
      <c r="N39" s="204"/>
      <c r="O39" s="204"/>
      <c r="P39" s="204"/>
      <c r="Q39" s="205" t="s">
        <v>1527</v>
      </c>
      <c r="R39" s="206"/>
    </row>
    <row r="40" spans="2:18" ht="15.75">
      <c r="B40" s="207" t="s">
        <v>1528</v>
      </c>
      <c r="C40" s="208"/>
      <c r="D40" s="208"/>
      <c r="E40" s="208"/>
      <c r="F40" s="208" t="s">
        <v>1529</v>
      </c>
      <c r="G40" s="201"/>
      <c r="H40" s="201" t="s">
        <v>1530</v>
      </c>
      <c r="I40" s="202"/>
      <c r="K40" s="207" t="s">
        <v>1528</v>
      </c>
      <c r="L40" s="208"/>
      <c r="M40" s="208"/>
      <c r="N40" s="208"/>
      <c r="O40" s="208" t="s">
        <v>1531</v>
      </c>
      <c r="P40" s="201"/>
      <c r="Q40" s="201" t="s">
        <v>1530</v>
      </c>
      <c r="R40" s="202"/>
    </row>
    <row r="41" spans="2:18" ht="15.75">
      <c r="B41" s="209" t="s">
        <v>1532</v>
      </c>
      <c r="C41" s="210" t="s">
        <v>1554</v>
      </c>
      <c r="D41" s="211"/>
      <c r="E41" s="211"/>
      <c r="F41" s="211"/>
      <c r="G41" s="212"/>
      <c r="H41" s="212"/>
      <c r="I41" s="213"/>
      <c r="K41" s="209" t="s">
        <v>1532</v>
      </c>
      <c r="L41" s="210" t="s">
        <v>1555</v>
      </c>
      <c r="M41" s="211"/>
      <c r="N41" s="211"/>
      <c r="O41" s="211"/>
      <c r="P41" s="212"/>
      <c r="Q41" s="212"/>
      <c r="R41" s="213"/>
    </row>
    <row r="42" spans="2:18" ht="15.75">
      <c r="B42" s="207" t="s">
        <v>1534</v>
      </c>
      <c r="C42" s="214">
        <v>341</v>
      </c>
      <c r="D42" s="208" t="s">
        <v>1535</v>
      </c>
      <c r="E42" s="208"/>
      <c r="F42" s="201"/>
      <c r="G42" s="201"/>
      <c r="H42" s="201"/>
      <c r="I42" s="202"/>
      <c r="K42" s="207" t="s">
        <v>1534</v>
      </c>
      <c r="L42" s="214">
        <v>341</v>
      </c>
      <c r="M42" s="208" t="s">
        <v>1535</v>
      </c>
      <c r="N42" s="208"/>
      <c r="O42" s="201"/>
      <c r="P42" s="201"/>
      <c r="Q42" s="201"/>
      <c r="R42" s="202"/>
    </row>
    <row r="43" spans="2:18" ht="15.75">
      <c r="B43" s="216" t="s">
        <v>1562</v>
      </c>
      <c r="C43" s="217"/>
      <c r="D43" s="217"/>
      <c r="E43" s="217"/>
      <c r="F43" s="217"/>
      <c r="G43" s="217"/>
      <c r="H43" s="217"/>
      <c r="I43" s="218"/>
      <c r="K43" s="216" t="s">
        <v>1562</v>
      </c>
      <c r="L43" s="217"/>
      <c r="M43" s="217"/>
      <c r="N43" s="217"/>
      <c r="O43" s="217"/>
      <c r="P43" s="217"/>
      <c r="Q43" s="217"/>
      <c r="R43" s="218"/>
    </row>
    <row r="44" spans="2:18" ht="16.5" thickBot="1">
      <c r="B44" s="207" t="s">
        <v>1537</v>
      </c>
      <c r="C44" s="201"/>
      <c r="D44" s="201"/>
      <c r="E44" s="201"/>
      <c r="F44" s="201"/>
      <c r="G44" s="201"/>
      <c r="H44" s="201"/>
      <c r="I44" s="202"/>
      <c r="K44" s="207" t="s">
        <v>1537</v>
      </c>
      <c r="L44" s="201"/>
      <c r="M44" s="201"/>
      <c r="N44" s="201"/>
      <c r="O44" s="201"/>
      <c r="P44" s="201"/>
      <c r="Q44" s="201"/>
      <c r="R44" s="202"/>
    </row>
    <row r="45" spans="2:18" ht="16.5" thickTop="1">
      <c r="B45" s="361" t="s">
        <v>1538</v>
      </c>
      <c r="C45" s="362"/>
      <c r="D45" s="357" t="s">
        <v>1241</v>
      </c>
      <c r="E45" s="365"/>
      <c r="F45" s="356" t="s">
        <v>1539</v>
      </c>
      <c r="G45" s="357"/>
      <c r="H45" s="358" t="s">
        <v>1404</v>
      </c>
      <c r="I45" s="359"/>
      <c r="K45" s="361" t="s">
        <v>1538</v>
      </c>
      <c r="L45" s="362"/>
      <c r="M45" s="357" t="s">
        <v>1241</v>
      </c>
      <c r="N45" s="365"/>
      <c r="O45" s="356" t="s">
        <v>1539</v>
      </c>
      <c r="P45" s="357"/>
      <c r="Q45" s="358" t="s">
        <v>1404</v>
      </c>
      <c r="R45" s="359"/>
    </row>
    <row r="46" spans="2:18" ht="15.75" thickBot="1">
      <c r="B46" s="363"/>
      <c r="C46" s="364"/>
      <c r="D46" s="219" t="s">
        <v>1540</v>
      </c>
      <c r="E46" s="220" t="s">
        <v>1541</v>
      </c>
      <c r="F46" s="220" t="s">
        <v>1540</v>
      </c>
      <c r="G46" s="221" t="s">
        <v>1541</v>
      </c>
      <c r="H46" s="222" t="s">
        <v>1540</v>
      </c>
      <c r="I46" s="223" t="s">
        <v>1541</v>
      </c>
      <c r="K46" s="363"/>
      <c r="L46" s="364"/>
      <c r="M46" s="219" t="s">
        <v>1540</v>
      </c>
      <c r="N46" s="220" t="s">
        <v>1541</v>
      </c>
      <c r="O46" s="220" t="s">
        <v>1540</v>
      </c>
      <c r="P46" s="221" t="s">
        <v>1541</v>
      </c>
      <c r="Q46" s="222" t="s">
        <v>1540</v>
      </c>
      <c r="R46" s="223" t="s">
        <v>1541</v>
      </c>
    </row>
    <row r="47" spans="2:18" ht="16.5" thickTop="1">
      <c r="B47" s="224" t="s">
        <v>1542</v>
      </c>
      <c r="C47" s="225"/>
      <c r="D47" s="226"/>
      <c r="E47" s="227"/>
      <c r="F47" s="227">
        <v>21000</v>
      </c>
      <c r="G47" s="228"/>
      <c r="H47" s="229">
        <f t="shared" ref="H47:H55" si="2">D47+F47</f>
        <v>21000</v>
      </c>
      <c r="I47" s="230"/>
      <c r="K47" s="224" t="s">
        <v>1542</v>
      </c>
      <c r="L47" s="225"/>
      <c r="M47" s="226"/>
      <c r="N47" s="227"/>
      <c r="O47" s="227">
        <v>16039</v>
      </c>
      <c r="P47" s="228"/>
      <c r="Q47" s="229">
        <f t="shared" ref="Q47:Q55" si="3">M47+O47</f>
        <v>16039</v>
      </c>
      <c r="R47" s="230"/>
    </row>
    <row r="48" spans="2:18" ht="15.75">
      <c r="B48" s="231" t="s">
        <v>1543</v>
      </c>
      <c r="C48" s="232"/>
      <c r="D48" s="233"/>
      <c r="E48" s="234"/>
      <c r="F48" s="234">
        <v>0</v>
      </c>
      <c r="G48" s="235"/>
      <c r="H48" s="229">
        <f t="shared" si="2"/>
        <v>0</v>
      </c>
      <c r="I48" s="236"/>
      <c r="K48" s="231" t="s">
        <v>1543</v>
      </c>
      <c r="L48" s="232"/>
      <c r="M48" s="233"/>
      <c r="N48" s="234"/>
      <c r="O48" s="234"/>
      <c r="P48" s="235"/>
      <c r="Q48" s="229">
        <f t="shared" si="3"/>
        <v>0</v>
      </c>
      <c r="R48" s="236"/>
    </row>
    <row r="49" spans="2:18" ht="15.75">
      <c r="B49" s="231" t="s">
        <v>1544</v>
      </c>
      <c r="C49" s="232"/>
      <c r="D49" s="233"/>
      <c r="E49" s="234"/>
      <c r="F49" s="234">
        <v>0</v>
      </c>
      <c r="G49" s="235"/>
      <c r="H49" s="229">
        <f t="shared" si="2"/>
        <v>0</v>
      </c>
      <c r="I49" s="236"/>
      <c r="K49" s="231" t="s">
        <v>1544</v>
      </c>
      <c r="L49" s="232"/>
      <c r="M49" s="233"/>
      <c r="N49" s="234"/>
      <c r="O49" s="234"/>
      <c r="P49" s="235"/>
      <c r="Q49" s="229">
        <f t="shared" si="3"/>
        <v>0</v>
      </c>
      <c r="R49" s="236"/>
    </row>
    <row r="50" spans="2:18" ht="16.5" thickBot="1">
      <c r="B50" s="237" t="s">
        <v>1545</v>
      </c>
      <c r="C50" s="238"/>
      <c r="D50" s="239"/>
      <c r="E50" s="240"/>
      <c r="F50" s="240">
        <v>0</v>
      </c>
      <c r="G50" s="241"/>
      <c r="H50" s="229">
        <f t="shared" si="2"/>
        <v>0</v>
      </c>
      <c r="I50" s="242"/>
      <c r="K50" s="237" t="s">
        <v>1545</v>
      </c>
      <c r="L50" s="238"/>
      <c r="M50" s="239"/>
      <c r="N50" s="240"/>
      <c r="O50" s="240"/>
      <c r="P50" s="241"/>
      <c r="Q50" s="229">
        <f t="shared" si="3"/>
        <v>0</v>
      </c>
      <c r="R50" s="242"/>
    </row>
    <row r="51" spans="2:18" ht="16.5" thickTop="1" thickBot="1">
      <c r="B51" s="243"/>
      <c r="C51" s="244" t="s">
        <v>1399</v>
      </c>
      <c r="D51" s="245">
        <f>D47+D48+D49+D50</f>
        <v>0</v>
      </c>
      <c r="E51" s="246"/>
      <c r="F51" s="247">
        <f>SUM(F47:F50)</f>
        <v>21000</v>
      </c>
      <c r="G51" s="248"/>
      <c r="H51" s="249">
        <f t="shared" si="2"/>
        <v>21000</v>
      </c>
      <c r="I51" s="250"/>
      <c r="K51" s="243"/>
      <c r="L51" s="244" t="s">
        <v>1399</v>
      </c>
      <c r="M51" s="245">
        <f>M47+M48+M49+M50</f>
        <v>0</v>
      </c>
      <c r="N51" s="246"/>
      <c r="O51" s="246">
        <f>SUM(O47:O50)</f>
        <v>16039</v>
      </c>
      <c r="P51" s="248"/>
      <c r="Q51" s="251">
        <f t="shared" si="3"/>
        <v>16039</v>
      </c>
      <c r="R51" s="250"/>
    </row>
    <row r="52" spans="2:18" ht="16.5" thickTop="1">
      <c r="B52" s="252" t="s">
        <v>1546</v>
      </c>
      <c r="C52" s="253"/>
      <c r="D52" s="254"/>
      <c r="E52" s="255"/>
      <c r="F52" s="255"/>
      <c r="G52" s="256"/>
      <c r="H52" s="257">
        <f t="shared" si="2"/>
        <v>0</v>
      </c>
      <c r="I52" s="258"/>
      <c r="K52" s="252" t="s">
        <v>1546</v>
      </c>
      <c r="L52" s="253"/>
      <c r="M52" s="254"/>
      <c r="N52" s="255"/>
      <c r="O52" s="255"/>
      <c r="P52" s="256"/>
      <c r="Q52" s="257">
        <f t="shared" si="3"/>
        <v>0</v>
      </c>
      <c r="R52" s="258"/>
    </row>
    <row r="53" spans="2:18" ht="15.75">
      <c r="B53" s="259" t="s">
        <v>1547</v>
      </c>
      <c r="C53" s="260"/>
      <c r="D53" s="233"/>
      <c r="E53" s="234"/>
      <c r="F53" s="234"/>
      <c r="G53" s="261"/>
      <c r="H53" s="262">
        <f t="shared" si="2"/>
        <v>0</v>
      </c>
      <c r="I53" s="263"/>
      <c r="K53" s="259" t="s">
        <v>1547</v>
      </c>
      <c r="L53" s="260"/>
      <c r="M53" s="233"/>
      <c r="N53" s="234"/>
      <c r="O53" s="234"/>
      <c r="P53" s="261"/>
      <c r="Q53" s="262">
        <f t="shared" si="3"/>
        <v>0</v>
      </c>
      <c r="R53" s="263"/>
    </row>
    <row r="54" spans="2:18" ht="15.75">
      <c r="B54" s="252" t="s">
        <v>1548</v>
      </c>
      <c r="C54" s="253"/>
      <c r="D54" s="233"/>
      <c r="E54" s="234"/>
      <c r="F54" s="234"/>
      <c r="G54" s="261"/>
      <c r="H54" s="262">
        <f t="shared" si="2"/>
        <v>0</v>
      </c>
      <c r="I54" s="263"/>
      <c r="K54" s="252" t="s">
        <v>1548</v>
      </c>
      <c r="L54" s="253"/>
      <c r="M54" s="233"/>
      <c r="N54" s="234"/>
      <c r="O54" s="234"/>
      <c r="P54" s="261"/>
      <c r="Q54" s="262">
        <f t="shared" si="3"/>
        <v>0</v>
      </c>
      <c r="R54" s="263"/>
    </row>
    <row r="55" spans="2:18" ht="16.5" thickBot="1">
      <c r="B55" s="264" t="s">
        <v>1549</v>
      </c>
      <c r="C55" s="265"/>
      <c r="D55" s="266"/>
      <c r="E55" s="267"/>
      <c r="F55" s="267"/>
      <c r="G55" s="268"/>
      <c r="H55" s="269">
        <f t="shared" si="2"/>
        <v>0</v>
      </c>
      <c r="I55" s="270"/>
      <c r="K55" s="264" t="s">
        <v>1549</v>
      </c>
      <c r="L55" s="265"/>
      <c r="M55" s="266"/>
      <c r="N55" s="267"/>
      <c r="O55" s="267"/>
      <c r="P55" s="268"/>
      <c r="Q55" s="269">
        <f t="shared" si="3"/>
        <v>0</v>
      </c>
      <c r="R55" s="270"/>
    </row>
    <row r="56" spans="2:18" ht="16.5" thickTop="1" thickBot="1">
      <c r="B56" s="243"/>
      <c r="C56" s="244" t="s">
        <v>1399</v>
      </c>
      <c r="D56" s="245">
        <f>SUM(D51:D55)</f>
        <v>0</v>
      </c>
      <c r="E56" s="246"/>
      <c r="F56" s="247">
        <f>F51+F53</f>
        <v>21000</v>
      </c>
      <c r="G56" s="248"/>
      <c r="H56" s="271">
        <f>D56+F56</f>
        <v>21000</v>
      </c>
      <c r="I56" s="250"/>
      <c r="K56" s="243"/>
      <c r="L56" s="244" t="s">
        <v>1399</v>
      </c>
      <c r="M56" s="245">
        <f>SUM(M51:M55)</f>
        <v>0</v>
      </c>
      <c r="N56" s="246"/>
      <c r="O56" s="246">
        <f>O51+O53</f>
        <v>16039</v>
      </c>
      <c r="P56" s="248"/>
      <c r="Q56" s="272">
        <f>M56+O56</f>
        <v>16039</v>
      </c>
      <c r="R56" s="250"/>
    </row>
    <row r="57" spans="2:18" ht="16.5" thickTop="1">
      <c r="B57" s="273"/>
      <c r="C57" s="274" t="s">
        <v>1550</v>
      </c>
      <c r="D57" s="217"/>
      <c r="E57" s="217"/>
      <c r="F57" s="217"/>
      <c r="G57" s="217"/>
      <c r="H57" s="217"/>
      <c r="I57" s="218"/>
      <c r="K57" s="273"/>
      <c r="L57" s="274" t="s">
        <v>1550</v>
      </c>
      <c r="M57" s="217"/>
      <c r="N57" s="217"/>
      <c r="O57" s="217"/>
      <c r="P57" s="217"/>
      <c r="Q57" s="217"/>
      <c r="R57" s="218"/>
    </row>
    <row r="58" spans="2:18" ht="15.75">
      <c r="B58" s="216" t="s">
        <v>1551</v>
      </c>
      <c r="C58" s="217"/>
      <c r="D58" s="217"/>
      <c r="E58" s="217"/>
      <c r="F58" s="217"/>
      <c r="G58" s="217"/>
      <c r="H58" s="217"/>
      <c r="I58" s="218"/>
      <c r="K58" s="216" t="s">
        <v>1551</v>
      </c>
      <c r="L58" s="217"/>
      <c r="M58" s="217"/>
      <c r="N58" s="217"/>
      <c r="O58" s="217"/>
      <c r="P58" s="217"/>
      <c r="Q58" s="217"/>
      <c r="R58" s="218"/>
    </row>
    <row r="59" spans="2:18" ht="15.75">
      <c r="B59" s="216" t="s">
        <v>1552</v>
      </c>
      <c r="C59" s="217"/>
      <c r="D59" s="217"/>
      <c r="E59" s="217"/>
      <c r="F59" s="217"/>
      <c r="G59" s="217"/>
      <c r="H59" s="217"/>
      <c r="I59" s="218"/>
      <c r="K59" s="216" t="s">
        <v>1552</v>
      </c>
      <c r="L59" s="217"/>
      <c r="M59" s="217"/>
      <c r="N59" s="217"/>
      <c r="O59" s="217"/>
      <c r="P59" s="217"/>
      <c r="Q59" s="217"/>
      <c r="R59" s="218"/>
    </row>
    <row r="60" spans="2:18" ht="15.75">
      <c r="B60" s="216"/>
      <c r="C60" s="217"/>
      <c r="D60" s="217"/>
      <c r="E60" s="217"/>
      <c r="F60" s="217"/>
      <c r="G60" s="217"/>
      <c r="H60" s="217"/>
      <c r="I60" s="218"/>
      <c r="K60" s="216"/>
      <c r="L60" s="217"/>
      <c r="M60" s="217"/>
      <c r="N60" s="217"/>
      <c r="O60" s="217"/>
      <c r="P60" s="217"/>
      <c r="Q60" s="217"/>
      <c r="R60" s="218"/>
    </row>
    <row r="61" spans="2:18" ht="15.75">
      <c r="B61" s="216"/>
      <c r="C61" s="217"/>
      <c r="D61" s="217"/>
      <c r="E61" s="217"/>
      <c r="F61" s="217"/>
      <c r="G61" s="217"/>
      <c r="H61" s="217"/>
      <c r="I61" s="218"/>
      <c r="K61" s="216"/>
      <c r="L61" s="217"/>
      <c r="M61" s="217"/>
      <c r="N61" s="217"/>
      <c r="O61" s="217"/>
      <c r="P61" s="217"/>
      <c r="Q61" s="217"/>
      <c r="R61" s="218"/>
    </row>
    <row r="62" spans="2:18" ht="15.75">
      <c r="B62" s="216"/>
      <c r="C62" s="217"/>
      <c r="D62" s="217"/>
      <c r="E62" s="217"/>
      <c r="F62" s="217"/>
      <c r="G62" s="217"/>
      <c r="H62" s="217"/>
      <c r="I62" s="218"/>
      <c r="K62" s="216"/>
      <c r="L62" s="217"/>
      <c r="M62" s="217"/>
      <c r="N62" s="217"/>
      <c r="O62" s="217"/>
      <c r="P62" s="217"/>
      <c r="Q62" s="217"/>
      <c r="R62" s="218"/>
    </row>
    <row r="63" spans="2:18" ht="15.75">
      <c r="B63" s="273"/>
      <c r="C63" s="217"/>
      <c r="D63" s="217"/>
      <c r="E63" s="217"/>
      <c r="F63" s="217"/>
      <c r="G63" s="217"/>
      <c r="H63" s="217"/>
      <c r="I63" s="218"/>
      <c r="K63" s="273"/>
      <c r="L63" s="217"/>
      <c r="M63" s="217"/>
      <c r="N63" s="217"/>
      <c r="O63" s="217"/>
      <c r="P63" s="217"/>
      <c r="Q63" s="217"/>
      <c r="R63" s="218"/>
    </row>
    <row r="64" spans="2:18" ht="15.75">
      <c r="B64" s="273"/>
      <c r="C64" s="217"/>
      <c r="D64" s="217"/>
      <c r="E64" s="217"/>
      <c r="F64" s="217"/>
      <c r="G64" s="217"/>
      <c r="H64" s="217"/>
      <c r="I64" s="218"/>
      <c r="K64" s="273"/>
      <c r="L64" s="217"/>
      <c r="M64" s="217"/>
      <c r="N64" s="217"/>
      <c r="O64" s="217"/>
      <c r="P64" s="217"/>
      <c r="Q64" s="217"/>
      <c r="R64" s="218"/>
    </row>
    <row r="65" spans="2:18" ht="15.75">
      <c r="B65" s="273" t="s">
        <v>1553</v>
      </c>
      <c r="C65" s="360">
        <v>45840</v>
      </c>
      <c r="D65" s="360"/>
      <c r="E65" s="217"/>
      <c r="F65" s="217"/>
      <c r="G65" s="217"/>
      <c r="H65" s="217"/>
      <c r="I65" s="218"/>
      <c r="K65" s="273" t="s">
        <v>1553</v>
      </c>
      <c r="L65" s="360">
        <v>45840</v>
      </c>
      <c r="M65" s="360"/>
      <c r="N65" s="217"/>
      <c r="O65" s="217"/>
      <c r="P65" s="217"/>
      <c r="Q65" s="217"/>
      <c r="R65" s="218"/>
    </row>
    <row r="66" spans="2:18" ht="15.75">
      <c r="B66" s="200"/>
      <c r="C66" s="201"/>
      <c r="D66" s="201"/>
      <c r="E66" s="201"/>
      <c r="F66" s="201"/>
      <c r="G66" s="201" t="s">
        <v>1563</v>
      </c>
      <c r="H66" s="201"/>
      <c r="I66" s="202"/>
      <c r="K66" s="200"/>
      <c r="L66" s="201"/>
      <c r="M66" s="201"/>
      <c r="N66" s="201"/>
      <c r="O66" s="201"/>
      <c r="P66" s="201" t="s">
        <v>1563</v>
      </c>
      <c r="Q66" s="201"/>
      <c r="R66" s="202"/>
    </row>
    <row r="67" spans="2:18" ht="16.5" thickBot="1">
      <c r="B67" s="275"/>
      <c r="C67" s="276"/>
      <c r="D67" s="276"/>
      <c r="E67" s="276"/>
      <c r="F67" s="276"/>
      <c r="G67" s="276"/>
      <c r="H67" s="276"/>
      <c r="I67" s="277"/>
      <c r="K67" s="275"/>
      <c r="L67" s="276"/>
      <c r="M67" s="276"/>
      <c r="N67" s="276"/>
      <c r="O67" s="276"/>
      <c r="P67" s="276"/>
      <c r="Q67" s="276"/>
      <c r="R67" s="277"/>
    </row>
    <row r="69" spans="2:18" ht="15.75" thickBot="1"/>
    <row r="70" spans="2:18">
      <c r="B70" s="366" t="s">
        <v>1525</v>
      </c>
      <c r="C70" s="367"/>
      <c r="D70" s="367"/>
      <c r="E70" s="367"/>
      <c r="F70" s="367"/>
      <c r="G70" s="367"/>
      <c r="H70" s="367"/>
      <c r="I70" s="368"/>
      <c r="K70" s="366" t="s">
        <v>1525</v>
      </c>
      <c r="L70" s="367"/>
      <c r="M70" s="367"/>
      <c r="N70" s="367"/>
      <c r="O70" s="367"/>
      <c r="P70" s="367"/>
      <c r="Q70" s="367"/>
      <c r="R70" s="368"/>
    </row>
    <row r="71" spans="2:18" ht="15.75">
      <c r="B71" s="200"/>
      <c r="C71" s="201"/>
      <c r="D71" s="201"/>
      <c r="E71" s="201"/>
      <c r="F71" s="201"/>
      <c r="G71" s="201"/>
      <c r="H71" s="201"/>
      <c r="I71" s="202"/>
      <c r="K71" s="200"/>
      <c r="L71" s="201"/>
      <c r="M71" s="201"/>
      <c r="N71" s="201"/>
      <c r="O71" s="201"/>
      <c r="P71" s="201"/>
      <c r="Q71" s="201"/>
      <c r="R71" s="202"/>
    </row>
    <row r="72" spans="2:18" ht="26.25">
      <c r="B72" s="369" t="s">
        <v>1526</v>
      </c>
      <c r="C72" s="370"/>
      <c r="D72" s="370"/>
      <c r="E72" s="370"/>
      <c r="F72" s="370"/>
      <c r="G72" s="370"/>
      <c r="H72" s="370"/>
      <c r="I72" s="371"/>
      <c r="K72" s="369" t="s">
        <v>1526</v>
      </c>
      <c r="L72" s="370"/>
      <c r="M72" s="370"/>
      <c r="N72" s="370"/>
      <c r="O72" s="370"/>
      <c r="P72" s="370"/>
      <c r="Q72" s="370"/>
      <c r="R72" s="371"/>
    </row>
    <row r="73" spans="2:18">
      <c r="B73" s="203"/>
      <c r="C73" s="204"/>
      <c r="D73" s="204"/>
      <c r="E73" s="204"/>
      <c r="F73" s="204"/>
      <c r="G73" s="204"/>
      <c r="H73" s="205" t="s">
        <v>1527</v>
      </c>
      <c r="I73" s="206"/>
      <c r="K73" s="203"/>
      <c r="L73" s="204"/>
      <c r="M73" s="204"/>
      <c r="N73" s="204"/>
      <c r="O73" s="204"/>
      <c r="P73" s="204"/>
      <c r="Q73" s="205" t="s">
        <v>1527</v>
      </c>
      <c r="R73" s="206"/>
    </row>
    <row r="74" spans="2:18" ht="15.75">
      <c r="B74" s="207" t="s">
        <v>1528</v>
      </c>
      <c r="C74" s="208"/>
      <c r="D74" s="208"/>
      <c r="E74" s="208"/>
      <c r="F74" s="208" t="s">
        <v>1529</v>
      </c>
      <c r="G74" s="201"/>
      <c r="H74" s="201" t="s">
        <v>1530</v>
      </c>
      <c r="I74" s="202"/>
      <c r="K74" s="207" t="s">
        <v>1528</v>
      </c>
      <c r="L74" s="208"/>
      <c r="M74" s="208"/>
      <c r="N74" s="208"/>
      <c r="O74" s="208" t="s">
        <v>1531</v>
      </c>
      <c r="P74" s="201"/>
      <c r="Q74" s="201" t="s">
        <v>1530</v>
      </c>
      <c r="R74" s="202"/>
    </row>
    <row r="75" spans="2:18" ht="15.75">
      <c r="B75" s="209" t="s">
        <v>1532</v>
      </c>
      <c r="C75" s="210" t="s">
        <v>1017</v>
      </c>
      <c r="D75" s="211"/>
      <c r="E75" s="211"/>
      <c r="F75" s="211"/>
      <c r="G75" s="212"/>
      <c r="H75" s="212"/>
      <c r="I75" s="213"/>
      <c r="K75" s="209" t="s">
        <v>1532</v>
      </c>
      <c r="L75" s="210" t="s">
        <v>1286</v>
      </c>
      <c r="M75" s="211"/>
      <c r="N75" s="211"/>
      <c r="O75" s="211"/>
      <c r="P75" s="212"/>
      <c r="Q75" s="212"/>
      <c r="R75" s="213"/>
    </row>
    <row r="76" spans="2:18" ht="15.75">
      <c r="B76" s="207" t="s">
        <v>1534</v>
      </c>
      <c r="C76" s="214">
        <v>593</v>
      </c>
      <c r="D76" s="208" t="s">
        <v>1535</v>
      </c>
      <c r="E76" s="208"/>
      <c r="F76" s="201"/>
      <c r="G76" s="201"/>
      <c r="H76" s="201"/>
      <c r="I76" s="202"/>
      <c r="K76" s="207" t="s">
        <v>1534</v>
      </c>
      <c r="L76" s="215" t="s">
        <v>1355</v>
      </c>
      <c r="M76" s="208" t="s">
        <v>1535</v>
      </c>
      <c r="N76" s="208"/>
      <c r="O76" s="201"/>
      <c r="P76" s="201"/>
      <c r="Q76" s="201"/>
      <c r="R76" s="202"/>
    </row>
    <row r="77" spans="2:18" ht="15.75">
      <c r="B77" s="216" t="s">
        <v>1562</v>
      </c>
      <c r="C77" s="217"/>
      <c r="D77" s="217"/>
      <c r="E77" s="217"/>
      <c r="F77" s="217"/>
      <c r="G77" s="217"/>
      <c r="H77" s="217"/>
      <c r="I77" s="218"/>
      <c r="K77" s="216" t="s">
        <v>1562</v>
      </c>
      <c r="L77" s="217"/>
      <c r="M77" s="217"/>
      <c r="N77" s="217"/>
      <c r="O77" s="217"/>
      <c r="P77" s="217"/>
      <c r="Q77" s="217"/>
      <c r="R77" s="218"/>
    </row>
    <row r="78" spans="2:18" ht="16.5" thickBot="1">
      <c r="B78" s="207" t="s">
        <v>1537</v>
      </c>
      <c r="C78" s="201"/>
      <c r="D78" s="201"/>
      <c r="E78" s="201"/>
      <c r="F78" s="201"/>
      <c r="G78" s="201"/>
      <c r="H78" s="201"/>
      <c r="I78" s="202"/>
      <c r="K78" s="207" t="s">
        <v>1537</v>
      </c>
      <c r="L78" s="201"/>
      <c r="M78" s="201"/>
      <c r="N78" s="201"/>
      <c r="O78" s="201"/>
      <c r="P78" s="201"/>
      <c r="Q78" s="201"/>
      <c r="R78" s="202"/>
    </row>
    <row r="79" spans="2:18" ht="16.5" thickTop="1">
      <c r="B79" s="361" t="s">
        <v>1538</v>
      </c>
      <c r="C79" s="362"/>
      <c r="D79" s="357" t="s">
        <v>1241</v>
      </c>
      <c r="E79" s="365"/>
      <c r="F79" s="356" t="s">
        <v>1539</v>
      </c>
      <c r="G79" s="357"/>
      <c r="H79" s="358" t="s">
        <v>1404</v>
      </c>
      <c r="I79" s="359"/>
      <c r="K79" s="361" t="s">
        <v>1538</v>
      </c>
      <c r="L79" s="362"/>
      <c r="M79" s="357" t="s">
        <v>1241</v>
      </c>
      <c r="N79" s="365"/>
      <c r="O79" s="356" t="s">
        <v>1539</v>
      </c>
      <c r="P79" s="357"/>
      <c r="Q79" s="358" t="s">
        <v>1404</v>
      </c>
      <c r="R79" s="359"/>
    </row>
    <row r="80" spans="2:18" ht="15.75" thickBot="1">
      <c r="B80" s="363"/>
      <c r="C80" s="364"/>
      <c r="D80" s="219" t="s">
        <v>1540</v>
      </c>
      <c r="E80" s="220" t="s">
        <v>1541</v>
      </c>
      <c r="F80" s="220" t="s">
        <v>1540</v>
      </c>
      <c r="G80" s="221" t="s">
        <v>1541</v>
      </c>
      <c r="H80" s="222" t="s">
        <v>1540</v>
      </c>
      <c r="I80" s="223" t="s">
        <v>1541</v>
      </c>
      <c r="K80" s="363"/>
      <c r="L80" s="364"/>
      <c r="M80" s="219" t="s">
        <v>1540</v>
      </c>
      <c r="N80" s="220" t="s">
        <v>1541</v>
      </c>
      <c r="O80" s="220" t="s">
        <v>1540</v>
      </c>
      <c r="P80" s="221" t="s">
        <v>1541</v>
      </c>
      <c r="Q80" s="222" t="s">
        <v>1540</v>
      </c>
      <c r="R80" s="223" t="s">
        <v>1541</v>
      </c>
    </row>
    <row r="81" spans="2:18" ht="16.5" thickTop="1">
      <c r="B81" s="224" t="s">
        <v>1542</v>
      </c>
      <c r="C81" s="225"/>
      <c r="D81" s="226">
        <v>0</v>
      </c>
      <c r="E81" s="227"/>
      <c r="F81" s="227">
        <v>10000</v>
      </c>
      <c r="G81" s="228"/>
      <c r="H81" s="229">
        <f t="shared" ref="H81:H89" si="4">D81+F81</f>
        <v>10000</v>
      </c>
      <c r="I81" s="230"/>
      <c r="K81" s="224" t="s">
        <v>1542</v>
      </c>
      <c r="L81" s="225"/>
      <c r="M81" s="226">
        <v>0</v>
      </c>
      <c r="N81" s="227"/>
      <c r="O81" s="227">
        <v>9482</v>
      </c>
      <c r="P81" s="228"/>
      <c r="Q81" s="229">
        <f t="shared" ref="Q81:Q89" si="5">M81+O81</f>
        <v>9482</v>
      </c>
      <c r="R81" s="230"/>
    </row>
    <row r="82" spans="2:18" ht="15.75">
      <c r="B82" s="231" t="s">
        <v>1543</v>
      </c>
      <c r="C82" s="232"/>
      <c r="D82" s="233"/>
      <c r="E82" s="234"/>
      <c r="F82" s="234">
        <v>0</v>
      </c>
      <c r="G82" s="235"/>
      <c r="H82" s="229">
        <f t="shared" si="4"/>
        <v>0</v>
      </c>
      <c r="I82" s="236"/>
      <c r="K82" s="231" t="s">
        <v>1543</v>
      </c>
      <c r="L82" s="232"/>
      <c r="M82" s="233"/>
      <c r="N82" s="234"/>
      <c r="O82" s="234"/>
      <c r="P82" s="235"/>
      <c r="Q82" s="229">
        <f t="shared" si="5"/>
        <v>0</v>
      </c>
      <c r="R82" s="236"/>
    </row>
    <row r="83" spans="2:18" ht="15.75">
      <c r="B83" s="231" t="s">
        <v>1544</v>
      </c>
      <c r="C83" s="232"/>
      <c r="D83" s="233"/>
      <c r="E83" s="234"/>
      <c r="F83" s="234">
        <v>0</v>
      </c>
      <c r="G83" s="235"/>
      <c r="H83" s="229">
        <f t="shared" si="4"/>
        <v>0</v>
      </c>
      <c r="I83" s="236"/>
      <c r="K83" s="231" t="s">
        <v>1544</v>
      </c>
      <c r="L83" s="232"/>
      <c r="M83" s="233"/>
      <c r="N83" s="234"/>
      <c r="O83" s="234"/>
      <c r="P83" s="235"/>
      <c r="Q83" s="229">
        <f t="shared" si="5"/>
        <v>0</v>
      </c>
      <c r="R83" s="236"/>
    </row>
    <row r="84" spans="2:18" ht="16.5" thickBot="1">
      <c r="B84" s="237" t="s">
        <v>1545</v>
      </c>
      <c r="C84" s="238"/>
      <c r="D84" s="239"/>
      <c r="E84" s="240"/>
      <c r="F84" s="240">
        <v>0</v>
      </c>
      <c r="G84" s="241"/>
      <c r="H84" s="229">
        <f t="shared" si="4"/>
        <v>0</v>
      </c>
      <c r="I84" s="242"/>
      <c r="K84" s="237" t="s">
        <v>1545</v>
      </c>
      <c r="L84" s="238"/>
      <c r="M84" s="239"/>
      <c r="N84" s="240"/>
      <c r="O84" s="240"/>
      <c r="P84" s="241"/>
      <c r="Q84" s="229">
        <f t="shared" si="5"/>
        <v>0</v>
      </c>
      <c r="R84" s="242"/>
    </row>
    <row r="85" spans="2:18" ht="16.5" thickTop="1" thickBot="1">
      <c r="B85" s="243"/>
      <c r="C85" s="244" t="s">
        <v>1399</v>
      </c>
      <c r="D85" s="245">
        <f>D81+D82+D83+D84</f>
        <v>0</v>
      </c>
      <c r="E85" s="246"/>
      <c r="F85" s="247">
        <f>SUM(F81:F84)</f>
        <v>10000</v>
      </c>
      <c r="G85" s="248"/>
      <c r="H85" s="249">
        <f t="shared" si="4"/>
        <v>10000</v>
      </c>
      <c r="I85" s="250"/>
      <c r="K85" s="243"/>
      <c r="L85" s="244" t="s">
        <v>1399</v>
      </c>
      <c r="M85" s="245">
        <f>M81+M82+M83+M84</f>
        <v>0</v>
      </c>
      <c r="N85" s="246"/>
      <c r="O85" s="246">
        <f>SUM(O81:O84)</f>
        <v>9482</v>
      </c>
      <c r="P85" s="248"/>
      <c r="Q85" s="251">
        <f t="shared" si="5"/>
        <v>9482</v>
      </c>
      <c r="R85" s="250"/>
    </row>
    <row r="86" spans="2:18" ht="16.5" thickTop="1">
      <c r="B86" s="252" t="s">
        <v>1546</v>
      </c>
      <c r="C86" s="253"/>
      <c r="D86" s="254"/>
      <c r="E86" s="255"/>
      <c r="F86" s="255"/>
      <c r="G86" s="256"/>
      <c r="H86" s="257">
        <f t="shared" si="4"/>
        <v>0</v>
      </c>
      <c r="I86" s="258"/>
      <c r="K86" s="252" t="s">
        <v>1546</v>
      </c>
      <c r="L86" s="253"/>
      <c r="M86" s="254"/>
      <c r="N86" s="255"/>
      <c r="O86" s="255"/>
      <c r="P86" s="256"/>
      <c r="Q86" s="257">
        <f t="shared" si="5"/>
        <v>0</v>
      </c>
      <c r="R86" s="258"/>
    </row>
    <row r="87" spans="2:18" ht="15.75">
      <c r="B87" s="259" t="s">
        <v>1547</v>
      </c>
      <c r="C87" s="260"/>
      <c r="D87" s="233"/>
      <c r="E87" s="234"/>
      <c r="F87" s="234"/>
      <c r="G87" s="261"/>
      <c r="H87" s="262">
        <f t="shared" si="4"/>
        <v>0</v>
      </c>
      <c r="I87" s="263"/>
      <c r="K87" s="259" t="s">
        <v>1547</v>
      </c>
      <c r="L87" s="260"/>
      <c r="M87" s="233"/>
      <c r="N87" s="234"/>
      <c r="O87" s="234"/>
      <c r="P87" s="261"/>
      <c r="Q87" s="262">
        <f t="shared" si="5"/>
        <v>0</v>
      </c>
      <c r="R87" s="263"/>
    </row>
    <row r="88" spans="2:18" ht="15.75">
      <c r="B88" s="252" t="s">
        <v>1548</v>
      </c>
      <c r="C88" s="253"/>
      <c r="D88" s="233"/>
      <c r="E88" s="234"/>
      <c r="F88" s="234"/>
      <c r="G88" s="261"/>
      <c r="H88" s="262">
        <f t="shared" si="4"/>
        <v>0</v>
      </c>
      <c r="I88" s="263"/>
      <c r="K88" s="252" t="s">
        <v>1548</v>
      </c>
      <c r="L88" s="253"/>
      <c r="M88" s="233"/>
      <c r="N88" s="234"/>
      <c r="O88" s="234"/>
      <c r="P88" s="261"/>
      <c r="Q88" s="262">
        <f t="shared" si="5"/>
        <v>0</v>
      </c>
      <c r="R88" s="263"/>
    </row>
    <row r="89" spans="2:18" ht="16.5" thickBot="1">
      <c r="B89" s="264" t="s">
        <v>1549</v>
      </c>
      <c r="C89" s="265"/>
      <c r="D89" s="266"/>
      <c r="E89" s="267"/>
      <c r="F89" s="267"/>
      <c r="G89" s="268"/>
      <c r="H89" s="269">
        <f t="shared" si="4"/>
        <v>0</v>
      </c>
      <c r="I89" s="270"/>
      <c r="K89" s="264" t="s">
        <v>1549</v>
      </c>
      <c r="L89" s="265"/>
      <c r="M89" s="266"/>
      <c r="N89" s="267"/>
      <c r="O89" s="267"/>
      <c r="P89" s="268"/>
      <c r="Q89" s="269">
        <f t="shared" si="5"/>
        <v>0</v>
      </c>
      <c r="R89" s="270"/>
    </row>
    <row r="90" spans="2:18" ht="16.5" thickTop="1" thickBot="1">
      <c r="B90" s="243"/>
      <c r="C90" s="244" t="s">
        <v>1399</v>
      </c>
      <c r="D90" s="245">
        <f>SUM(D85:D89)</f>
        <v>0</v>
      </c>
      <c r="E90" s="246"/>
      <c r="F90" s="247">
        <f>F85+F87</f>
        <v>10000</v>
      </c>
      <c r="G90" s="248"/>
      <c r="H90" s="271">
        <f>D90+F90</f>
        <v>10000</v>
      </c>
      <c r="I90" s="250"/>
      <c r="K90" s="243"/>
      <c r="L90" s="244" t="s">
        <v>1399</v>
      </c>
      <c r="M90" s="245">
        <f>SUM(M85:M89)</f>
        <v>0</v>
      </c>
      <c r="N90" s="246"/>
      <c r="O90" s="246">
        <f>O85+O87</f>
        <v>9482</v>
      </c>
      <c r="P90" s="248"/>
      <c r="Q90" s="272">
        <f>M90+O90</f>
        <v>9482</v>
      </c>
      <c r="R90" s="250"/>
    </row>
    <row r="91" spans="2:18" ht="16.5" thickTop="1">
      <c r="B91" s="273"/>
      <c r="C91" s="274" t="s">
        <v>1550</v>
      </c>
      <c r="D91" s="217"/>
      <c r="E91" s="217"/>
      <c r="F91" s="217"/>
      <c r="G91" s="217"/>
      <c r="H91" s="217"/>
      <c r="I91" s="218"/>
      <c r="K91" s="273"/>
      <c r="L91" s="274" t="s">
        <v>1550</v>
      </c>
      <c r="M91" s="217"/>
      <c r="N91" s="217"/>
      <c r="O91" s="217"/>
      <c r="P91" s="217"/>
      <c r="Q91" s="217"/>
      <c r="R91" s="218"/>
    </row>
    <row r="92" spans="2:18" ht="15.75">
      <c r="B92" s="216" t="s">
        <v>1551</v>
      </c>
      <c r="C92" s="217"/>
      <c r="D92" s="217"/>
      <c r="E92" s="217"/>
      <c r="F92" s="217"/>
      <c r="G92" s="217"/>
      <c r="H92" s="217"/>
      <c r="I92" s="218"/>
      <c r="K92" s="216" t="s">
        <v>1551</v>
      </c>
      <c r="L92" s="217"/>
      <c r="M92" s="217"/>
      <c r="N92" s="217"/>
      <c r="O92" s="217"/>
      <c r="P92" s="217"/>
      <c r="Q92" s="217"/>
      <c r="R92" s="218"/>
    </row>
    <row r="93" spans="2:18" ht="15.75">
      <c r="B93" s="216" t="s">
        <v>1552</v>
      </c>
      <c r="C93" s="217"/>
      <c r="D93" s="217"/>
      <c r="E93" s="217"/>
      <c r="F93" s="217"/>
      <c r="G93" s="217"/>
      <c r="H93" s="217"/>
      <c r="I93" s="218"/>
      <c r="K93" s="216" t="s">
        <v>1552</v>
      </c>
      <c r="L93" s="217"/>
      <c r="M93" s="217"/>
      <c r="N93" s="217"/>
      <c r="O93" s="217"/>
      <c r="P93" s="217"/>
      <c r="Q93" s="217"/>
      <c r="R93" s="218"/>
    </row>
    <row r="94" spans="2:18" ht="15.75">
      <c r="B94" s="216"/>
      <c r="C94" s="217"/>
      <c r="D94" s="217"/>
      <c r="E94" s="217"/>
      <c r="F94" s="217"/>
      <c r="G94" s="217"/>
      <c r="H94" s="217"/>
      <c r="I94" s="218"/>
      <c r="K94" s="216"/>
      <c r="L94" s="217"/>
      <c r="M94" s="217"/>
      <c r="N94" s="217"/>
      <c r="O94" s="217"/>
      <c r="P94" s="217"/>
      <c r="Q94" s="217"/>
      <c r="R94" s="218"/>
    </row>
    <row r="95" spans="2:18" ht="15.75">
      <c r="B95" s="216"/>
      <c r="C95" s="217"/>
      <c r="D95" s="217"/>
      <c r="E95" s="217"/>
      <c r="F95" s="217"/>
      <c r="G95" s="217"/>
      <c r="H95" s="217"/>
      <c r="I95" s="218"/>
      <c r="K95" s="216"/>
      <c r="L95" s="217"/>
      <c r="M95" s="217"/>
      <c r="N95" s="217"/>
      <c r="O95" s="217"/>
      <c r="P95" s="217"/>
      <c r="Q95" s="217"/>
      <c r="R95" s="218"/>
    </row>
    <row r="96" spans="2:18" ht="15.75">
      <c r="B96" s="216"/>
      <c r="C96" s="217"/>
      <c r="D96" s="217"/>
      <c r="E96" s="217"/>
      <c r="F96" s="217"/>
      <c r="G96" s="217"/>
      <c r="H96" s="217"/>
      <c r="I96" s="218"/>
      <c r="K96" s="216"/>
      <c r="L96" s="217"/>
      <c r="M96" s="217"/>
      <c r="N96" s="217"/>
      <c r="O96" s="217"/>
      <c r="P96" s="217"/>
      <c r="Q96" s="217"/>
      <c r="R96" s="218"/>
    </row>
    <row r="97" spans="2:18" ht="15.75">
      <c r="B97" s="273"/>
      <c r="C97" s="217"/>
      <c r="D97" s="217"/>
      <c r="E97" s="217"/>
      <c r="F97" s="217"/>
      <c r="G97" s="217"/>
      <c r="H97" s="217"/>
      <c r="I97" s="218"/>
      <c r="K97" s="273"/>
      <c r="L97" s="217"/>
      <c r="M97" s="217"/>
      <c r="N97" s="217"/>
      <c r="O97" s="217"/>
      <c r="P97" s="217"/>
      <c r="Q97" s="217"/>
      <c r="R97" s="218"/>
    </row>
    <row r="98" spans="2:18" ht="15.75">
      <c r="B98" s="273"/>
      <c r="C98" s="217"/>
      <c r="D98" s="217"/>
      <c r="E98" s="217"/>
      <c r="F98" s="217"/>
      <c r="G98" s="217"/>
      <c r="H98" s="217"/>
      <c r="I98" s="218"/>
      <c r="K98" s="273"/>
      <c r="L98" s="217"/>
      <c r="M98" s="217"/>
      <c r="N98" s="217"/>
      <c r="O98" s="217"/>
      <c r="P98" s="217"/>
      <c r="Q98" s="217"/>
      <c r="R98" s="218"/>
    </row>
    <row r="99" spans="2:18" ht="15.75">
      <c r="B99" s="273" t="s">
        <v>1553</v>
      </c>
      <c r="C99" s="360">
        <v>45840</v>
      </c>
      <c r="D99" s="360"/>
      <c r="E99" s="217"/>
      <c r="F99" s="217"/>
      <c r="G99" s="217"/>
      <c r="H99" s="217"/>
      <c r="I99" s="218"/>
      <c r="K99" s="273" t="s">
        <v>1553</v>
      </c>
      <c r="L99" s="360">
        <v>45840</v>
      </c>
      <c r="M99" s="360"/>
      <c r="N99" s="217"/>
      <c r="O99" s="217"/>
      <c r="P99" s="217"/>
      <c r="Q99" s="217"/>
      <c r="R99" s="218"/>
    </row>
    <row r="100" spans="2:18" ht="15.75">
      <c r="B100" s="200"/>
      <c r="C100" s="201"/>
      <c r="D100" s="201"/>
      <c r="E100" s="201"/>
      <c r="F100" s="201"/>
      <c r="G100" s="201" t="s">
        <v>1563</v>
      </c>
      <c r="H100" s="201"/>
      <c r="I100" s="202"/>
      <c r="K100" s="200"/>
      <c r="L100" s="201"/>
      <c r="M100" s="201"/>
      <c r="N100" s="201"/>
      <c r="O100" s="201"/>
      <c r="P100" s="201" t="s">
        <v>1563</v>
      </c>
      <c r="Q100" s="201"/>
      <c r="R100" s="202"/>
    </row>
    <row r="101" spans="2:18" ht="16.5" thickBot="1">
      <c r="B101" s="275"/>
      <c r="C101" s="276"/>
      <c r="D101" s="276"/>
      <c r="E101" s="276"/>
      <c r="F101" s="276"/>
      <c r="G101" s="276"/>
      <c r="H101" s="276"/>
      <c r="I101" s="277"/>
      <c r="K101" s="275"/>
      <c r="L101" s="276"/>
      <c r="M101" s="276"/>
      <c r="N101" s="276"/>
      <c r="O101" s="276"/>
      <c r="P101" s="276"/>
      <c r="Q101" s="276"/>
      <c r="R101" s="277"/>
    </row>
    <row r="103" spans="2:18" ht="15.75" thickBot="1"/>
    <row r="104" spans="2:18">
      <c r="B104" s="366" t="s">
        <v>1525</v>
      </c>
      <c r="C104" s="367"/>
      <c r="D104" s="367"/>
      <c r="E104" s="367"/>
      <c r="F104" s="367"/>
      <c r="G104" s="367"/>
      <c r="H104" s="367"/>
      <c r="I104" s="368"/>
      <c r="K104" s="366" t="s">
        <v>1525</v>
      </c>
      <c r="L104" s="367"/>
      <c r="M104" s="367"/>
      <c r="N104" s="367"/>
      <c r="O104" s="367"/>
      <c r="P104" s="367"/>
      <c r="Q104" s="367"/>
      <c r="R104" s="368"/>
    </row>
    <row r="105" spans="2:18" ht="15.75">
      <c r="B105" s="200"/>
      <c r="C105" s="201"/>
      <c r="D105" s="201"/>
      <c r="E105" s="201"/>
      <c r="F105" s="201"/>
      <c r="G105" s="201"/>
      <c r="H105" s="201"/>
      <c r="I105" s="202"/>
      <c r="K105" s="200"/>
      <c r="L105" s="201"/>
      <c r="M105" s="201"/>
      <c r="N105" s="201"/>
      <c r="O105" s="201"/>
      <c r="P105" s="201"/>
      <c r="Q105" s="201"/>
      <c r="R105" s="202"/>
    </row>
    <row r="106" spans="2:18" ht="26.25">
      <c r="B106" s="369" t="s">
        <v>1526</v>
      </c>
      <c r="C106" s="370"/>
      <c r="D106" s="370"/>
      <c r="E106" s="370"/>
      <c r="F106" s="370"/>
      <c r="G106" s="370"/>
      <c r="H106" s="370"/>
      <c r="I106" s="371"/>
      <c r="K106" s="369" t="s">
        <v>1526</v>
      </c>
      <c r="L106" s="370"/>
      <c r="M106" s="370"/>
      <c r="N106" s="370"/>
      <c r="O106" s="370"/>
      <c r="P106" s="370"/>
      <c r="Q106" s="370"/>
      <c r="R106" s="371"/>
    </row>
    <row r="107" spans="2:18">
      <c r="B107" s="203"/>
      <c r="C107" s="204"/>
      <c r="D107" s="204"/>
      <c r="E107" s="204"/>
      <c r="F107" s="204"/>
      <c r="G107" s="204"/>
      <c r="H107" s="205" t="s">
        <v>1527</v>
      </c>
      <c r="I107" s="206"/>
      <c r="K107" s="203"/>
      <c r="L107" s="204"/>
      <c r="M107" s="204"/>
      <c r="N107" s="204"/>
      <c r="O107" s="204"/>
      <c r="P107" s="204"/>
      <c r="Q107" s="205" t="s">
        <v>1527</v>
      </c>
      <c r="R107" s="206"/>
    </row>
    <row r="108" spans="2:18" ht="15.75">
      <c r="B108" s="207" t="s">
        <v>1528</v>
      </c>
      <c r="C108" s="208"/>
      <c r="D108" s="208"/>
      <c r="E108" s="208"/>
      <c r="F108" s="208" t="s">
        <v>1529</v>
      </c>
      <c r="G108" s="201"/>
      <c r="H108" s="201" t="s">
        <v>1530</v>
      </c>
      <c r="I108" s="202"/>
      <c r="K108" s="207" t="s">
        <v>1528</v>
      </c>
      <c r="L108" s="208"/>
      <c r="M108" s="208"/>
      <c r="N108" s="208"/>
      <c r="O108" s="208" t="s">
        <v>1531</v>
      </c>
      <c r="P108" s="201"/>
      <c r="Q108" s="201" t="s">
        <v>1530</v>
      </c>
      <c r="R108" s="202"/>
    </row>
    <row r="109" spans="2:18" ht="15.75">
      <c r="B109" s="209" t="s">
        <v>1532</v>
      </c>
      <c r="C109" s="210" t="s">
        <v>1556</v>
      </c>
      <c r="D109" s="211"/>
      <c r="E109" s="211"/>
      <c r="F109" s="211"/>
      <c r="G109" s="212"/>
      <c r="H109" s="212"/>
      <c r="I109" s="213"/>
      <c r="K109" s="209" t="s">
        <v>1532</v>
      </c>
      <c r="L109" s="210" t="s">
        <v>1557</v>
      </c>
      <c r="M109" s="211"/>
      <c r="N109" s="211"/>
      <c r="O109" s="211"/>
      <c r="P109" s="212"/>
      <c r="Q109" s="212"/>
      <c r="R109" s="213"/>
    </row>
    <row r="110" spans="2:18" ht="45.6" customHeight="1">
      <c r="B110" s="207" t="s">
        <v>1534</v>
      </c>
      <c r="C110" s="278" t="s">
        <v>1558</v>
      </c>
      <c r="D110" s="208" t="s">
        <v>1535</v>
      </c>
      <c r="E110" s="208"/>
      <c r="F110" s="201"/>
      <c r="G110" s="201"/>
      <c r="H110" s="201"/>
      <c r="I110" s="202"/>
      <c r="K110" s="207" t="s">
        <v>1534</v>
      </c>
      <c r="L110" s="279" t="s">
        <v>1559</v>
      </c>
      <c r="M110" s="208" t="s">
        <v>1535</v>
      </c>
      <c r="N110" s="208"/>
      <c r="O110" s="201"/>
      <c r="P110" s="201"/>
      <c r="Q110" s="201"/>
      <c r="R110" s="202"/>
    </row>
    <row r="111" spans="2:18" ht="15.75">
      <c r="B111" s="216" t="s">
        <v>1562</v>
      </c>
      <c r="C111" s="217"/>
      <c r="D111" s="217"/>
      <c r="E111" s="217"/>
      <c r="F111" s="217"/>
      <c r="G111" s="217"/>
      <c r="H111" s="217"/>
      <c r="I111" s="218"/>
      <c r="K111" s="216" t="s">
        <v>1562</v>
      </c>
      <c r="L111" s="217"/>
      <c r="M111" s="217"/>
      <c r="N111" s="217"/>
      <c r="O111" s="217"/>
      <c r="P111" s="217"/>
      <c r="Q111" s="217"/>
      <c r="R111" s="218"/>
    </row>
    <row r="112" spans="2:18" ht="16.5" thickBot="1">
      <c r="B112" s="207" t="s">
        <v>1537</v>
      </c>
      <c r="C112" s="201"/>
      <c r="D112" s="201"/>
      <c r="E112" s="201"/>
      <c r="F112" s="201"/>
      <c r="G112" s="201"/>
      <c r="H112" s="201"/>
      <c r="I112" s="202"/>
      <c r="K112" s="207" t="s">
        <v>1537</v>
      </c>
      <c r="L112" s="201"/>
      <c r="M112" s="201"/>
      <c r="N112" s="201"/>
      <c r="O112" s="201"/>
      <c r="P112" s="201"/>
      <c r="Q112" s="201"/>
      <c r="R112" s="202"/>
    </row>
    <row r="113" spans="2:18" ht="16.5" thickTop="1">
      <c r="B113" s="361" t="s">
        <v>1538</v>
      </c>
      <c r="C113" s="362"/>
      <c r="D113" s="357" t="s">
        <v>1241</v>
      </c>
      <c r="E113" s="365"/>
      <c r="F113" s="356" t="s">
        <v>1539</v>
      </c>
      <c r="G113" s="357"/>
      <c r="H113" s="358" t="s">
        <v>1404</v>
      </c>
      <c r="I113" s="359"/>
      <c r="K113" s="361" t="s">
        <v>1538</v>
      </c>
      <c r="L113" s="362"/>
      <c r="M113" s="357" t="s">
        <v>1241</v>
      </c>
      <c r="N113" s="365"/>
      <c r="O113" s="356" t="s">
        <v>1539</v>
      </c>
      <c r="P113" s="357"/>
      <c r="Q113" s="358" t="s">
        <v>1404</v>
      </c>
      <c r="R113" s="359"/>
    </row>
    <row r="114" spans="2:18" ht="15.75" thickBot="1">
      <c r="B114" s="363"/>
      <c r="C114" s="364"/>
      <c r="D114" s="219" t="s">
        <v>1540</v>
      </c>
      <c r="E114" s="220" t="s">
        <v>1541</v>
      </c>
      <c r="F114" s="220" t="s">
        <v>1540</v>
      </c>
      <c r="G114" s="221" t="s">
        <v>1541</v>
      </c>
      <c r="H114" s="222" t="s">
        <v>1540</v>
      </c>
      <c r="I114" s="223" t="s">
        <v>1541</v>
      </c>
      <c r="K114" s="363"/>
      <c r="L114" s="364"/>
      <c r="M114" s="219" t="s">
        <v>1540</v>
      </c>
      <c r="N114" s="220" t="s">
        <v>1541</v>
      </c>
      <c r="O114" s="220" t="s">
        <v>1540</v>
      </c>
      <c r="P114" s="221" t="s">
        <v>1541</v>
      </c>
      <c r="Q114" s="222" t="s">
        <v>1540</v>
      </c>
      <c r="R114" s="223" t="s">
        <v>1541</v>
      </c>
    </row>
    <row r="115" spans="2:18" ht="16.5" thickTop="1">
      <c r="B115" s="224" t="s">
        <v>1542</v>
      </c>
      <c r="C115" s="225"/>
      <c r="D115" s="226">
        <v>0</v>
      </c>
      <c r="E115" s="227"/>
      <c r="F115" s="227">
        <v>17742</v>
      </c>
      <c r="G115" s="228"/>
      <c r="H115" s="229">
        <f t="shared" ref="H115:H123" si="6">D115+F115</f>
        <v>17742</v>
      </c>
      <c r="I115" s="230"/>
      <c r="K115" s="224" t="s">
        <v>1542</v>
      </c>
      <c r="L115" s="225"/>
      <c r="M115" s="226">
        <v>0</v>
      </c>
      <c r="N115" s="227"/>
      <c r="O115" s="227">
        <v>29164</v>
      </c>
      <c r="P115" s="228"/>
      <c r="Q115" s="229">
        <f t="shared" ref="Q115:Q123" si="7">M115+O115</f>
        <v>29164</v>
      </c>
      <c r="R115" s="230"/>
    </row>
    <row r="116" spans="2:18" ht="15.75">
      <c r="B116" s="231" t="s">
        <v>1543</v>
      </c>
      <c r="C116" s="232"/>
      <c r="D116" s="233"/>
      <c r="E116" s="234"/>
      <c r="F116" s="234">
        <v>0</v>
      </c>
      <c r="G116" s="235"/>
      <c r="H116" s="229">
        <f t="shared" si="6"/>
        <v>0</v>
      </c>
      <c r="I116" s="236"/>
      <c r="K116" s="231" t="s">
        <v>1543</v>
      </c>
      <c r="L116" s="232"/>
      <c r="M116" s="233"/>
      <c r="N116" s="234"/>
      <c r="O116" s="234"/>
      <c r="P116" s="235"/>
      <c r="Q116" s="229">
        <f t="shared" si="7"/>
        <v>0</v>
      </c>
      <c r="R116" s="236"/>
    </row>
    <row r="117" spans="2:18" ht="15.75">
      <c r="B117" s="231" t="s">
        <v>1544</v>
      </c>
      <c r="C117" s="232"/>
      <c r="D117" s="233"/>
      <c r="E117" s="234"/>
      <c r="F117" s="234">
        <v>0</v>
      </c>
      <c r="G117" s="235"/>
      <c r="H117" s="229">
        <f t="shared" si="6"/>
        <v>0</v>
      </c>
      <c r="I117" s="236"/>
      <c r="K117" s="231" t="s">
        <v>1544</v>
      </c>
      <c r="L117" s="232"/>
      <c r="M117" s="233"/>
      <c r="N117" s="234"/>
      <c r="O117" s="234"/>
      <c r="P117" s="235"/>
      <c r="Q117" s="229">
        <f t="shared" si="7"/>
        <v>0</v>
      </c>
      <c r="R117" s="236"/>
    </row>
    <row r="118" spans="2:18" ht="16.5" thickBot="1">
      <c r="B118" s="237" t="s">
        <v>1545</v>
      </c>
      <c r="C118" s="238"/>
      <c r="D118" s="239"/>
      <c r="E118" s="240"/>
      <c r="F118" s="240">
        <v>0</v>
      </c>
      <c r="G118" s="241"/>
      <c r="H118" s="229">
        <f t="shared" si="6"/>
        <v>0</v>
      </c>
      <c r="I118" s="242"/>
      <c r="K118" s="237" t="s">
        <v>1545</v>
      </c>
      <c r="L118" s="238"/>
      <c r="M118" s="239"/>
      <c r="N118" s="240"/>
      <c r="O118" s="240"/>
      <c r="P118" s="241"/>
      <c r="Q118" s="229">
        <f t="shared" si="7"/>
        <v>0</v>
      </c>
      <c r="R118" s="242"/>
    </row>
    <row r="119" spans="2:18" ht="16.5" thickTop="1" thickBot="1">
      <c r="B119" s="243"/>
      <c r="C119" s="244" t="s">
        <v>1399</v>
      </c>
      <c r="D119" s="245">
        <f>D115+D116+D117+D118</f>
        <v>0</v>
      </c>
      <c r="E119" s="246"/>
      <c r="F119" s="247">
        <f>SUM(F115:F118)</f>
        <v>17742</v>
      </c>
      <c r="G119" s="248"/>
      <c r="H119" s="249">
        <f t="shared" si="6"/>
        <v>17742</v>
      </c>
      <c r="I119" s="250"/>
      <c r="K119" s="243"/>
      <c r="L119" s="244" t="s">
        <v>1399</v>
      </c>
      <c r="M119" s="245">
        <f>M115+M116+M117+M118</f>
        <v>0</v>
      </c>
      <c r="N119" s="246"/>
      <c r="O119" s="246">
        <f>SUM(O115:O118)</f>
        <v>29164</v>
      </c>
      <c r="P119" s="248"/>
      <c r="Q119" s="251">
        <f t="shared" si="7"/>
        <v>29164</v>
      </c>
      <c r="R119" s="250"/>
    </row>
    <row r="120" spans="2:18" ht="16.5" thickTop="1">
      <c r="B120" s="252" t="s">
        <v>1546</v>
      </c>
      <c r="C120" s="253"/>
      <c r="D120" s="254"/>
      <c r="E120" s="255"/>
      <c r="F120" s="255"/>
      <c r="G120" s="256"/>
      <c r="H120" s="257">
        <f t="shared" si="6"/>
        <v>0</v>
      </c>
      <c r="I120" s="258"/>
      <c r="K120" s="252" t="s">
        <v>1546</v>
      </c>
      <c r="L120" s="253"/>
      <c r="M120" s="254"/>
      <c r="N120" s="255"/>
      <c r="O120" s="255"/>
      <c r="P120" s="256"/>
      <c r="Q120" s="257">
        <f t="shared" si="7"/>
        <v>0</v>
      </c>
      <c r="R120" s="258"/>
    </row>
    <row r="121" spans="2:18" ht="15.75">
      <c r="B121" s="259" t="s">
        <v>1547</v>
      </c>
      <c r="C121" s="260"/>
      <c r="D121" s="233"/>
      <c r="E121" s="234"/>
      <c r="F121" s="234"/>
      <c r="G121" s="261"/>
      <c r="H121" s="262">
        <f t="shared" si="6"/>
        <v>0</v>
      </c>
      <c r="I121" s="263"/>
      <c r="K121" s="259" t="s">
        <v>1547</v>
      </c>
      <c r="L121" s="260"/>
      <c r="M121" s="233"/>
      <c r="N121" s="234"/>
      <c r="O121" s="234"/>
      <c r="P121" s="261"/>
      <c r="Q121" s="262">
        <f t="shared" si="7"/>
        <v>0</v>
      </c>
      <c r="R121" s="263"/>
    </row>
    <row r="122" spans="2:18" ht="15.75">
      <c r="B122" s="252" t="s">
        <v>1548</v>
      </c>
      <c r="C122" s="253"/>
      <c r="D122" s="233"/>
      <c r="E122" s="234"/>
      <c r="F122" s="234"/>
      <c r="G122" s="261"/>
      <c r="H122" s="262">
        <f t="shared" si="6"/>
        <v>0</v>
      </c>
      <c r="I122" s="263"/>
      <c r="K122" s="252" t="s">
        <v>1548</v>
      </c>
      <c r="L122" s="253"/>
      <c r="M122" s="233"/>
      <c r="N122" s="234"/>
      <c r="O122" s="234"/>
      <c r="P122" s="261"/>
      <c r="Q122" s="262">
        <f t="shared" si="7"/>
        <v>0</v>
      </c>
      <c r="R122" s="263"/>
    </row>
    <row r="123" spans="2:18" ht="16.5" thickBot="1">
      <c r="B123" s="264" t="s">
        <v>1549</v>
      </c>
      <c r="C123" s="265"/>
      <c r="D123" s="266"/>
      <c r="E123" s="267"/>
      <c r="F123" s="267"/>
      <c r="G123" s="268"/>
      <c r="H123" s="269">
        <f t="shared" si="6"/>
        <v>0</v>
      </c>
      <c r="I123" s="270"/>
      <c r="K123" s="264" t="s">
        <v>1549</v>
      </c>
      <c r="L123" s="265"/>
      <c r="M123" s="266"/>
      <c r="N123" s="267"/>
      <c r="O123" s="267"/>
      <c r="P123" s="268"/>
      <c r="Q123" s="269">
        <f t="shared" si="7"/>
        <v>0</v>
      </c>
      <c r="R123" s="270"/>
    </row>
    <row r="124" spans="2:18" ht="16.5" thickTop="1" thickBot="1">
      <c r="B124" s="243"/>
      <c r="C124" s="244" t="s">
        <v>1399</v>
      </c>
      <c r="D124" s="245">
        <f>SUM(D119:D123)</f>
        <v>0</v>
      </c>
      <c r="E124" s="246"/>
      <c r="F124" s="247">
        <f>F119+F121</f>
        <v>17742</v>
      </c>
      <c r="G124" s="248"/>
      <c r="H124" s="271">
        <f>D124+F124</f>
        <v>17742</v>
      </c>
      <c r="I124" s="250"/>
      <c r="K124" s="243"/>
      <c r="L124" s="244" t="s">
        <v>1399</v>
      </c>
      <c r="M124" s="245">
        <f>SUM(M119:M123)</f>
        <v>0</v>
      </c>
      <c r="N124" s="246"/>
      <c r="O124" s="246">
        <f>O119+O121</f>
        <v>29164</v>
      </c>
      <c r="P124" s="248"/>
      <c r="Q124" s="272">
        <f>M124+O124</f>
        <v>29164</v>
      </c>
      <c r="R124" s="250"/>
    </row>
    <row r="125" spans="2:18" ht="16.5" thickTop="1">
      <c r="B125" s="273"/>
      <c r="C125" s="274" t="s">
        <v>1550</v>
      </c>
      <c r="D125" s="217"/>
      <c r="E125" s="217"/>
      <c r="F125" s="217"/>
      <c r="G125" s="217"/>
      <c r="H125" s="217"/>
      <c r="I125" s="218"/>
      <c r="K125" s="273"/>
      <c r="L125" s="274" t="s">
        <v>1550</v>
      </c>
      <c r="M125" s="217"/>
      <c r="N125" s="217"/>
      <c r="O125" s="217"/>
      <c r="P125" s="217"/>
      <c r="Q125" s="217"/>
      <c r="R125" s="218"/>
    </row>
    <row r="126" spans="2:18" ht="15.75">
      <c r="B126" s="216" t="s">
        <v>1551</v>
      </c>
      <c r="C126" s="217"/>
      <c r="D126" s="217"/>
      <c r="E126" s="217"/>
      <c r="F126" s="217"/>
      <c r="G126" s="217"/>
      <c r="H126" s="217"/>
      <c r="I126" s="218"/>
      <c r="K126" s="216" t="s">
        <v>1551</v>
      </c>
      <c r="L126" s="217"/>
      <c r="M126" s="217"/>
      <c r="N126" s="217"/>
      <c r="O126" s="217"/>
      <c r="P126" s="217"/>
      <c r="Q126" s="217"/>
      <c r="R126" s="218"/>
    </row>
    <row r="127" spans="2:18" ht="15.75">
      <c r="B127" s="216" t="s">
        <v>1552</v>
      </c>
      <c r="C127" s="217"/>
      <c r="D127" s="217"/>
      <c r="E127" s="217"/>
      <c r="F127" s="217"/>
      <c r="G127" s="217"/>
      <c r="H127" s="217"/>
      <c r="I127" s="218"/>
      <c r="K127" s="216" t="s">
        <v>1552</v>
      </c>
      <c r="L127" s="217"/>
      <c r="M127" s="217"/>
      <c r="N127" s="217"/>
      <c r="O127" s="217"/>
      <c r="P127" s="217"/>
      <c r="Q127" s="217"/>
      <c r="R127" s="218"/>
    </row>
    <row r="128" spans="2:18" ht="15.75">
      <c r="B128" s="216"/>
      <c r="C128" s="217"/>
      <c r="D128" s="217"/>
      <c r="E128" s="217"/>
      <c r="F128" s="217"/>
      <c r="G128" s="217"/>
      <c r="H128" s="217"/>
      <c r="I128" s="218"/>
      <c r="K128" s="216"/>
      <c r="L128" s="217"/>
      <c r="M128" s="217"/>
      <c r="N128" s="217"/>
      <c r="O128" s="217"/>
      <c r="P128" s="217"/>
      <c r="Q128" s="217"/>
      <c r="R128" s="218"/>
    </row>
    <row r="129" spans="2:18" ht="15.75">
      <c r="B129" s="216"/>
      <c r="C129" s="217"/>
      <c r="D129" s="217"/>
      <c r="E129" s="217"/>
      <c r="F129" s="217"/>
      <c r="G129" s="217"/>
      <c r="H129" s="217"/>
      <c r="I129" s="218"/>
      <c r="K129" s="216"/>
      <c r="L129" s="217"/>
      <c r="M129" s="217"/>
      <c r="N129" s="217"/>
      <c r="O129" s="217"/>
      <c r="P129" s="217"/>
      <c r="Q129" s="217"/>
      <c r="R129" s="218"/>
    </row>
    <row r="130" spans="2:18" ht="15.75">
      <c r="B130" s="216"/>
      <c r="C130" s="217"/>
      <c r="D130" s="217"/>
      <c r="E130" s="217"/>
      <c r="F130" s="217"/>
      <c r="G130" s="217"/>
      <c r="H130" s="217"/>
      <c r="I130" s="218"/>
      <c r="K130" s="216"/>
      <c r="L130" s="217"/>
      <c r="M130" s="217"/>
      <c r="N130" s="217"/>
      <c r="O130" s="217"/>
      <c r="P130" s="217"/>
      <c r="Q130" s="217"/>
      <c r="R130" s="218"/>
    </row>
    <row r="131" spans="2:18" ht="15.75">
      <c r="B131" s="273"/>
      <c r="C131" s="217"/>
      <c r="D131" s="217"/>
      <c r="E131" s="217"/>
      <c r="F131" s="217"/>
      <c r="G131" s="217"/>
      <c r="H131" s="217"/>
      <c r="I131" s="218"/>
      <c r="K131" s="273"/>
      <c r="L131" s="217"/>
      <c r="M131" s="217"/>
      <c r="N131" s="217"/>
      <c r="O131" s="217"/>
      <c r="P131" s="217"/>
      <c r="Q131" s="217"/>
      <c r="R131" s="218"/>
    </row>
    <row r="132" spans="2:18" ht="15.75">
      <c r="B132" s="273"/>
      <c r="C132" s="217"/>
      <c r="D132" s="217"/>
      <c r="E132" s="217"/>
      <c r="F132" s="217"/>
      <c r="G132" s="217"/>
      <c r="H132" s="217"/>
      <c r="I132" s="218"/>
      <c r="K132" s="273"/>
      <c r="L132" s="217"/>
      <c r="M132" s="217"/>
      <c r="N132" s="217"/>
      <c r="O132" s="217"/>
      <c r="P132" s="217"/>
      <c r="Q132" s="217"/>
      <c r="R132" s="218"/>
    </row>
    <row r="133" spans="2:18" ht="15.75">
      <c r="B133" s="273" t="s">
        <v>1553</v>
      </c>
      <c r="C133" s="360">
        <v>45840</v>
      </c>
      <c r="D133" s="360"/>
      <c r="E133" s="217"/>
      <c r="F133" s="217"/>
      <c r="G133" s="217"/>
      <c r="H133" s="217"/>
      <c r="I133" s="218"/>
      <c r="K133" s="273" t="s">
        <v>1553</v>
      </c>
      <c r="L133" s="360">
        <v>45840</v>
      </c>
      <c r="M133" s="360"/>
      <c r="N133" s="217"/>
      <c r="O133" s="217"/>
      <c r="P133" s="217"/>
      <c r="Q133" s="217"/>
      <c r="R133" s="218"/>
    </row>
    <row r="134" spans="2:18" ht="15.75">
      <c r="B134" s="200"/>
      <c r="C134" s="201"/>
      <c r="D134" s="201"/>
      <c r="E134" s="201"/>
      <c r="F134" s="201"/>
      <c r="G134" s="201" t="s">
        <v>1563</v>
      </c>
      <c r="H134" s="201"/>
      <c r="I134" s="202"/>
      <c r="K134" s="200"/>
      <c r="L134" s="201"/>
      <c r="M134" s="201"/>
      <c r="N134" s="201"/>
      <c r="O134" s="201"/>
      <c r="P134" s="201" t="s">
        <v>1563</v>
      </c>
      <c r="Q134" s="201"/>
      <c r="R134" s="202"/>
    </row>
    <row r="135" spans="2:18" ht="16.5" thickBot="1">
      <c r="B135" s="275"/>
      <c r="C135" s="276"/>
      <c r="D135" s="276"/>
      <c r="E135" s="276"/>
      <c r="F135" s="276"/>
      <c r="G135" s="276"/>
      <c r="H135" s="276"/>
      <c r="I135" s="277"/>
      <c r="K135" s="275"/>
      <c r="L135" s="276"/>
      <c r="M135" s="276"/>
      <c r="N135" s="276"/>
      <c r="O135" s="276"/>
      <c r="P135" s="276"/>
      <c r="Q135" s="276"/>
      <c r="R135" s="277"/>
    </row>
    <row r="137" spans="2:18" ht="15.75" thickBot="1"/>
    <row r="138" spans="2:18">
      <c r="B138" s="366" t="s">
        <v>1525</v>
      </c>
      <c r="C138" s="367"/>
      <c r="D138" s="367"/>
      <c r="E138" s="367"/>
      <c r="F138" s="367"/>
      <c r="G138" s="367"/>
      <c r="H138" s="367"/>
      <c r="I138" s="368"/>
      <c r="K138" s="366" t="s">
        <v>1525</v>
      </c>
      <c r="L138" s="367"/>
      <c r="M138" s="367"/>
      <c r="N138" s="367"/>
      <c r="O138" s="367"/>
      <c r="P138" s="367"/>
      <c r="Q138" s="367"/>
      <c r="R138" s="368"/>
    </row>
    <row r="139" spans="2:18" ht="15.75">
      <c r="B139" s="200"/>
      <c r="C139" s="201"/>
      <c r="D139" s="201"/>
      <c r="E139" s="201"/>
      <c r="F139" s="201"/>
      <c r="G139" s="201"/>
      <c r="H139" s="201"/>
      <c r="I139" s="202"/>
      <c r="K139" s="200"/>
      <c r="L139" s="201"/>
      <c r="M139" s="201"/>
      <c r="N139" s="201"/>
      <c r="O139" s="201"/>
      <c r="P139" s="201"/>
      <c r="Q139" s="201"/>
      <c r="R139" s="202"/>
    </row>
    <row r="140" spans="2:18" ht="26.25">
      <c r="B140" s="369" t="s">
        <v>1526</v>
      </c>
      <c r="C140" s="370"/>
      <c r="D140" s="370"/>
      <c r="E140" s="370"/>
      <c r="F140" s="370"/>
      <c r="G140" s="370"/>
      <c r="H140" s="370"/>
      <c r="I140" s="371"/>
      <c r="K140" s="369" t="s">
        <v>1526</v>
      </c>
      <c r="L140" s="370"/>
      <c r="M140" s="370"/>
      <c r="N140" s="370"/>
      <c r="O140" s="370"/>
      <c r="P140" s="370"/>
      <c r="Q140" s="370"/>
      <c r="R140" s="371"/>
    </row>
    <row r="141" spans="2:18">
      <c r="B141" s="203"/>
      <c r="C141" s="204"/>
      <c r="D141" s="204"/>
      <c r="E141" s="204"/>
      <c r="F141" s="204"/>
      <c r="G141" s="204"/>
      <c r="H141" s="205" t="s">
        <v>1527</v>
      </c>
      <c r="I141" s="206"/>
      <c r="K141" s="203"/>
      <c r="L141" s="204"/>
      <c r="M141" s="204"/>
      <c r="N141" s="204"/>
      <c r="O141" s="204"/>
      <c r="P141" s="204"/>
      <c r="Q141" s="205" t="s">
        <v>1527</v>
      </c>
      <c r="R141" s="206"/>
    </row>
    <row r="142" spans="2:18" ht="15.75">
      <c r="B142" s="207" t="s">
        <v>1528</v>
      </c>
      <c r="C142" s="208"/>
      <c r="D142" s="208"/>
      <c r="E142" s="208"/>
      <c r="F142" s="208" t="s">
        <v>1529</v>
      </c>
      <c r="G142" s="201"/>
      <c r="H142" s="201" t="s">
        <v>1530</v>
      </c>
      <c r="I142" s="202"/>
      <c r="K142" s="207" t="s">
        <v>1528</v>
      </c>
      <c r="L142" s="208"/>
      <c r="M142" s="208"/>
      <c r="N142" s="208"/>
      <c r="O142" s="208" t="s">
        <v>1531</v>
      </c>
      <c r="P142" s="201"/>
      <c r="Q142" s="201" t="s">
        <v>1530</v>
      </c>
      <c r="R142" s="202"/>
    </row>
    <row r="143" spans="2:18" ht="15.75">
      <c r="B143" s="209" t="s">
        <v>1532</v>
      </c>
      <c r="C143" s="210" t="s">
        <v>832</v>
      </c>
      <c r="D143" s="211"/>
      <c r="E143" s="211"/>
      <c r="F143" s="211"/>
      <c r="G143" s="212"/>
      <c r="H143" s="212"/>
      <c r="I143" s="213"/>
      <c r="K143" s="209" t="s">
        <v>1532</v>
      </c>
      <c r="L143" s="210" t="s">
        <v>827</v>
      </c>
      <c r="M143" s="211"/>
      <c r="N143" s="211"/>
      <c r="O143" s="211"/>
      <c r="P143" s="212"/>
      <c r="Q143" s="212"/>
      <c r="R143" s="213"/>
    </row>
    <row r="144" spans="2:18" ht="45.6" customHeight="1">
      <c r="B144" s="207" t="s">
        <v>1534</v>
      </c>
      <c r="C144" s="278" t="s">
        <v>1560</v>
      </c>
      <c r="D144" s="208" t="s">
        <v>1535</v>
      </c>
      <c r="E144" s="208"/>
      <c r="F144" s="201"/>
      <c r="G144" s="201"/>
      <c r="H144" s="201"/>
      <c r="I144" s="202"/>
      <c r="K144" s="207" t="s">
        <v>1534</v>
      </c>
      <c r="L144" s="280" t="s">
        <v>1561</v>
      </c>
      <c r="M144" s="208" t="s">
        <v>1535</v>
      </c>
      <c r="N144" s="208"/>
      <c r="O144" s="201"/>
      <c r="P144" s="201"/>
      <c r="Q144" s="201"/>
      <c r="R144" s="202"/>
    </row>
    <row r="145" spans="2:18" ht="15.75">
      <c r="B145" s="216" t="s">
        <v>1562</v>
      </c>
      <c r="C145" s="217"/>
      <c r="D145" s="217"/>
      <c r="E145" s="217"/>
      <c r="F145" s="217"/>
      <c r="G145" s="217"/>
      <c r="H145" s="217"/>
      <c r="I145" s="218"/>
      <c r="K145" s="216" t="s">
        <v>1562</v>
      </c>
      <c r="L145" s="217"/>
      <c r="M145" s="217"/>
      <c r="N145" s="217"/>
      <c r="O145" s="217"/>
      <c r="P145" s="217"/>
      <c r="Q145" s="217"/>
      <c r="R145" s="218"/>
    </row>
    <row r="146" spans="2:18" ht="16.5" thickBot="1">
      <c r="B146" s="207" t="s">
        <v>1537</v>
      </c>
      <c r="C146" s="201"/>
      <c r="D146" s="201"/>
      <c r="E146" s="201"/>
      <c r="F146" s="201"/>
      <c r="G146" s="201"/>
      <c r="H146" s="201"/>
      <c r="I146" s="202"/>
      <c r="K146" s="207" t="s">
        <v>1537</v>
      </c>
      <c r="L146" s="201"/>
      <c r="M146" s="201"/>
      <c r="N146" s="201"/>
      <c r="O146" s="201"/>
      <c r="P146" s="201"/>
      <c r="Q146" s="201"/>
      <c r="R146" s="202"/>
    </row>
    <row r="147" spans="2:18" ht="16.5" thickTop="1">
      <c r="B147" s="361" t="s">
        <v>1538</v>
      </c>
      <c r="C147" s="362"/>
      <c r="D147" s="357" t="s">
        <v>1241</v>
      </c>
      <c r="E147" s="365"/>
      <c r="F147" s="356" t="s">
        <v>1539</v>
      </c>
      <c r="G147" s="357"/>
      <c r="H147" s="358" t="s">
        <v>1404</v>
      </c>
      <c r="I147" s="359"/>
      <c r="K147" s="361" t="s">
        <v>1538</v>
      </c>
      <c r="L147" s="362"/>
      <c r="M147" s="357" t="s">
        <v>1241</v>
      </c>
      <c r="N147" s="365"/>
      <c r="O147" s="356" t="s">
        <v>1539</v>
      </c>
      <c r="P147" s="357"/>
      <c r="Q147" s="358" t="s">
        <v>1404</v>
      </c>
      <c r="R147" s="359"/>
    </row>
    <row r="148" spans="2:18" ht="15.75" thickBot="1">
      <c r="B148" s="363"/>
      <c r="C148" s="364"/>
      <c r="D148" s="219" t="s">
        <v>1540</v>
      </c>
      <c r="E148" s="220" t="s">
        <v>1541</v>
      </c>
      <c r="F148" s="220" t="s">
        <v>1540</v>
      </c>
      <c r="G148" s="221" t="s">
        <v>1541</v>
      </c>
      <c r="H148" s="222" t="s">
        <v>1540</v>
      </c>
      <c r="I148" s="223" t="s">
        <v>1541</v>
      </c>
      <c r="K148" s="363"/>
      <c r="L148" s="364"/>
      <c r="M148" s="219" t="s">
        <v>1540</v>
      </c>
      <c r="N148" s="220" t="s">
        <v>1541</v>
      </c>
      <c r="O148" s="220" t="s">
        <v>1540</v>
      </c>
      <c r="P148" s="221" t="s">
        <v>1541</v>
      </c>
      <c r="Q148" s="222" t="s">
        <v>1540</v>
      </c>
      <c r="R148" s="223" t="s">
        <v>1541</v>
      </c>
    </row>
    <row r="149" spans="2:18" ht="16.5" thickTop="1">
      <c r="B149" s="224" t="s">
        <v>1542</v>
      </c>
      <c r="C149" s="225"/>
      <c r="D149" s="226">
        <v>5270</v>
      </c>
      <c r="E149" s="227"/>
      <c r="F149" s="227">
        <v>5270</v>
      </c>
      <c r="G149" s="228"/>
      <c r="H149" s="229">
        <f t="shared" ref="H149:H157" si="8">D149+F149</f>
        <v>10540</v>
      </c>
      <c r="I149" s="230"/>
      <c r="K149" s="224" t="s">
        <v>1542</v>
      </c>
      <c r="L149" s="225"/>
      <c r="M149" s="226">
        <v>0</v>
      </c>
      <c r="N149" s="227"/>
      <c r="O149" s="227">
        <v>8221</v>
      </c>
      <c r="P149" s="228"/>
      <c r="Q149" s="229">
        <f t="shared" ref="Q149:Q157" si="9">M149+O149</f>
        <v>8221</v>
      </c>
      <c r="R149" s="230"/>
    </row>
    <row r="150" spans="2:18" ht="15.75">
      <c r="B150" s="231" t="s">
        <v>1543</v>
      </c>
      <c r="C150" s="232"/>
      <c r="D150" s="233"/>
      <c r="E150" s="234"/>
      <c r="F150" s="234">
        <v>0</v>
      </c>
      <c r="G150" s="235"/>
      <c r="H150" s="229">
        <f t="shared" si="8"/>
        <v>0</v>
      </c>
      <c r="I150" s="236"/>
      <c r="K150" s="231" t="s">
        <v>1543</v>
      </c>
      <c r="L150" s="232"/>
      <c r="M150" s="233"/>
      <c r="N150" s="234"/>
      <c r="O150" s="234"/>
      <c r="P150" s="235"/>
      <c r="Q150" s="229">
        <f t="shared" si="9"/>
        <v>0</v>
      </c>
      <c r="R150" s="236"/>
    </row>
    <row r="151" spans="2:18" ht="15.75">
      <c r="B151" s="231" t="s">
        <v>1544</v>
      </c>
      <c r="C151" s="232"/>
      <c r="D151" s="233"/>
      <c r="E151" s="234"/>
      <c r="F151" s="234">
        <v>0</v>
      </c>
      <c r="G151" s="235"/>
      <c r="H151" s="229">
        <f t="shared" si="8"/>
        <v>0</v>
      </c>
      <c r="I151" s="236"/>
      <c r="K151" s="231" t="s">
        <v>1544</v>
      </c>
      <c r="L151" s="232"/>
      <c r="M151" s="233"/>
      <c r="N151" s="234"/>
      <c r="O151" s="234"/>
      <c r="P151" s="235"/>
      <c r="Q151" s="229">
        <f t="shared" si="9"/>
        <v>0</v>
      </c>
      <c r="R151" s="236"/>
    </row>
    <row r="152" spans="2:18" ht="16.5" thickBot="1">
      <c r="B152" s="237" t="s">
        <v>1545</v>
      </c>
      <c r="C152" s="238"/>
      <c r="D152" s="239"/>
      <c r="E152" s="240"/>
      <c r="F152" s="240">
        <v>0</v>
      </c>
      <c r="G152" s="241"/>
      <c r="H152" s="229">
        <f t="shared" si="8"/>
        <v>0</v>
      </c>
      <c r="I152" s="242"/>
      <c r="K152" s="237" t="s">
        <v>1545</v>
      </c>
      <c r="L152" s="238"/>
      <c r="M152" s="239"/>
      <c r="N152" s="240"/>
      <c r="O152" s="240"/>
      <c r="P152" s="241"/>
      <c r="Q152" s="229">
        <f t="shared" si="9"/>
        <v>0</v>
      </c>
      <c r="R152" s="242"/>
    </row>
    <row r="153" spans="2:18" ht="16.5" thickTop="1" thickBot="1">
      <c r="B153" s="243"/>
      <c r="C153" s="244" t="s">
        <v>1399</v>
      </c>
      <c r="D153" s="245">
        <f>D149+D150+D151+D152</f>
        <v>5270</v>
      </c>
      <c r="E153" s="246"/>
      <c r="F153" s="247">
        <f>SUM(F149:F152)</f>
        <v>5270</v>
      </c>
      <c r="G153" s="248"/>
      <c r="H153" s="249">
        <f t="shared" si="8"/>
        <v>10540</v>
      </c>
      <c r="I153" s="250"/>
      <c r="K153" s="243"/>
      <c r="L153" s="244" t="s">
        <v>1399</v>
      </c>
      <c r="M153" s="245">
        <f>M149+M150+M151+M152</f>
        <v>0</v>
      </c>
      <c r="N153" s="246"/>
      <c r="O153" s="246">
        <f>SUM(O149:O152)</f>
        <v>8221</v>
      </c>
      <c r="P153" s="248"/>
      <c r="Q153" s="251">
        <f t="shared" si="9"/>
        <v>8221</v>
      </c>
      <c r="R153" s="250"/>
    </row>
    <row r="154" spans="2:18" ht="16.5" thickTop="1">
      <c r="B154" s="252" t="s">
        <v>1546</v>
      </c>
      <c r="C154" s="253"/>
      <c r="D154" s="254"/>
      <c r="E154" s="255"/>
      <c r="F154" s="255"/>
      <c r="G154" s="256"/>
      <c r="H154" s="257">
        <f t="shared" si="8"/>
        <v>0</v>
      </c>
      <c r="I154" s="258"/>
      <c r="K154" s="252" t="s">
        <v>1546</v>
      </c>
      <c r="L154" s="253"/>
      <c r="M154" s="254"/>
      <c r="N154" s="255"/>
      <c r="O154" s="255"/>
      <c r="P154" s="256"/>
      <c r="Q154" s="257">
        <f t="shared" si="9"/>
        <v>0</v>
      </c>
      <c r="R154" s="258"/>
    </row>
    <row r="155" spans="2:18" ht="15.75">
      <c r="B155" s="259" t="s">
        <v>1547</v>
      </c>
      <c r="C155" s="260"/>
      <c r="D155" s="233">
        <v>263</v>
      </c>
      <c r="E155" s="234"/>
      <c r="F155" s="234"/>
      <c r="G155" s="261"/>
      <c r="H155" s="262">
        <f t="shared" si="8"/>
        <v>263</v>
      </c>
      <c r="I155" s="263"/>
      <c r="K155" s="259" t="s">
        <v>1547</v>
      </c>
      <c r="L155" s="260"/>
      <c r="M155" s="233"/>
      <c r="N155" s="234"/>
      <c r="O155" s="234"/>
      <c r="P155" s="261"/>
      <c r="Q155" s="262">
        <f t="shared" si="9"/>
        <v>0</v>
      </c>
      <c r="R155" s="263"/>
    </row>
    <row r="156" spans="2:18" ht="15.75">
      <c r="B156" s="252" t="s">
        <v>1548</v>
      </c>
      <c r="C156" s="253"/>
      <c r="D156" s="233"/>
      <c r="E156" s="234"/>
      <c r="F156" s="234"/>
      <c r="G156" s="261"/>
      <c r="H156" s="262">
        <f t="shared" si="8"/>
        <v>0</v>
      </c>
      <c r="I156" s="263"/>
      <c r="K156" s="252" t="s">
        <v>1548</v>
      </c>
      <c r="L156" s="253"/>
      <c r="M156" s="233"/>
      <c r="N156" s="234"/>
      <c r="O156" s="234"/>
      <c r="P156" s="261"/>
      <c r="Q156" s="262">
        <f t="shared" si="9"/>
        <v>0</v>
      </c>
      <c r="R156" s="263"/>
    </row>
    <row r="157" spans="2:18" ht="16.5" thickBot="1">
      <c r="B157" s="264" t="s">
        <v>1549</v>
      </c>
      <c r="C157" s="265"/>
      <c r="D157" s="266"/>
      <c r="E157" s="267"/>
      <c r="F157" s="267"/>
      <c r="G157" s="268"/>
      <c r="H157" s="269">
        <f t="shared" si="8"/>
        <v>0</v>
      </c>
      <c r="I157" s="270"/>
      <c r="K157" s="264" t="s">
        <v>1549</v>
      </c>
      <c r="L157" s="265"/>
      <c r="M157" s="266"/>
      <c r="N157" s="267"/>
      <c r="O157" s="267"/>
      <c r="P157" s="268"/>
      <c r="Q157" s="269">
        <f t="shared" si="9"/>
        <v>0</v>
      </c>
      <c r="R157" s="270"/>
    </row>
    <row r="158" spans="2:18" ht="16.5" thickTop="1" thickBot="1">
      <c r="B158" s="243"/>
      <c r="C158" s="244" t="s">
        <v>1399</v>
      </c>
      <c r="D158" s="245">
        <f>SUM(D153:D157)</f>
        <v>5533</v>
      </c>
      <c r="E158" s="246"/>
      <c r="F158" s="247">
        <f>F153+F155</f>
        <v>5270</v>
      </c>
      <c r="G158" s="248"/>
      <c r="H158" s="271">
        <f>D158+F158</f>
        <v>10803</v>
      </c>
      <c r="I158" s="250"/>
      <c r="K158" s="243"/>
      <c r="L158" s="244" t="s">
        <v>1399</v>
      </c>
      <c r="M158" s="245">
        <f>SUM(M153:M157)</f>
        <v>0</v>
      </c>
      <c r="N158" s="246"/>
      <c r="O158" s="246">
        <f>O153+O155</f>
        <v>8221</v>
      </c>
      <c r="P158" s="248"/>
      <c r="Q158" s="272">
        <f>M158+O158</f>
        <v>8221</v>
      </c>
      <c r="R158" s="250"/>
    </row>
    <row r="159" spans="2:18" ht="16.5" thickTop="1">
      <c r="B159" s="273"/>
      <c r="C159" s="274" t="s">
        <v>1550</v>
      </c>
      <c r="D159" s="217"/>
      <c r="E159" s="217"/>
      <c r="F159" s="217"/>
      <c r="G159" s="217"/>
      <c r="H159" s="217"/>
      <c r="I159" s="218"/>
      <c r="K159" s="273"/>
      <c r="L159" s="274" t="s">
        <v>1550</v>
      </c>
      <c r="M159" s="217"/>
      <c r="N159" s="217"/>
      <c r="O159" s="217"/>
      <c r="P159" s="217"/>
      <c r="Q159" s="217"/>
      <c r="R159" s="218"/>
    </row>
    <row r="160" spans="2:18" ht="15.75">
      <c r="B160" s="216" t="s">
        <v>1551</v>
      </c>
      <c r="C160" s="217"/>
      <c r="D160" s="217"/>
      <c r="E160" s="217"/>
      <c r="F160" s="217"/>
      <c r="G160" s="217"/>
      <c r="H160" s="217"/>
      <c r="I160" s="218"/>
      <c r="K160" s="216" t="s">
        <v>1551</v>
      </c>
      <c r="L160" s="217"/>
      <c r="M160" s="217"/>
      <c r="N160" s="217"/>
      <c r="O160" s="217"/>
      <c r="P160" s="217"/>
      <c r="Q160" s="217"/>
      <c r="R160" s="218"/>
    </row>
    <row r="161" spans="2:18" ht="15.75">
      <c r="B161" s="216" t="s">
        <v>1552</v>
      </c>
      <c r="C161" s="217"/>
      <c r="D161" s="217"/>
      <c r="E161" s="217"/>
      <c r="F161" s="217"/>
      <c r="G161" s="217"/>
      <c r="H161" s="217"/>
      <c r="I161" s="218"/>
      <c r="K161" s="216" t="s">
        <v>1552</v>
      </c>
      <c r="L161" s="217"/>
      <c r="M161" s="217"/>
      <c r="N161" s="217"/>
      <c r="O161" s="217"/>
      <c r="P161" s="217"/>
      <c r="Q161" s="217"/>
      <c r="R161" s="218"/>
    </row>
    <row r="162" spans="2:18" ht="15.75">
      <c r="B162" s="216"/>
      <c r="C162" s="217"/>
      <c r="D162" s="217"/>
      <c r="E162" s="217"/>
      <c r="F162" s="217"/>
      <c r="G162" s="217"/>
      <c r="H162" s="217"/>
      <c r="I162" s="218"/>
      <c r="K162" s="216"/>
      <c r="L162" s="217"/>
      <c r="M162" s="217"/>
      <c r="N162" s="217"/>
      <c r="O162" s="217"/>
      <c r="P162" s="217"/>
      <c r="Q162" s="217"/>
      <c r="R162" s="218"/>
    </row>
    <row r="163" spans="2:18" ht="15.75">
      <c r="B163" s="216"/>
      <c r="C163" s="217"/>
      <c r="D163" s="217"/>
      <c r="E163" s="217"/>
      <c r="F163" s="217"/>
      <c r="G163" s="217"/>
      <c r="H163" s="217"/>
      <c r="I163" s="218"/>
      <c r="K163" s="216"/>
      <c r="L163" s="217"/>
      <c r="M163" s="217"/>
      <c r="N163" s="217"/>
      <c r="O163" s="217"/>
      <c r="P163" s="217"/>
      <c r="Q163" s="217"/>
      <c r="R163" s="218"/>
    </row>
    <row r="164" spans="2:18" ht="15.75">
      <c r="B164" s="216"/>
      <c r="C164" s="217"/>
      <c r="D164" s="217"/>
      <c r="E164" s="217"/>
      <c r="F164" s="217"/>
      <c r="G164" s="217"/>
      <c r="H164" s="217"/>
      <c r="I164" s="218"/>
      <c r="K164" s="216"/>
      <c r="L164" s="217"/>
      <c r="M164" s="217"/>
      <c r="N164" s="217"/>
      <c r="O164" s="217"/>
      <c r="P164" s="217"/>
      <c r="Q164" s="217"/>
      <c r="R164" s="218"/>
    </row>
    <row r="165" spans="2:18" ht="15.75">
      <c r="B165" s="273"/>
      <c r="C165" s="217"/>
      <c r="D165" s="217"/>
      <c r="E165" s="217"/>
      <c r="F165" s="217"/>
      <c r="G165" s="217"/>
      <c r="H165" s="217"/>
      <c r="I165" s="218"/>
      <c r="K165" s="273"/>
      <c r="L165" s="217"/>
      <c r="M165" s="217"/>
      <c r="N165" s="217"/>
      <c r="O165" s="217"/>
      <c r="P165" s="217"/>
      <c r="Q165" s="217"/>
      <c r="R165" s="218"/>
    </row>
    <row r="166" spans="2:18" ht="15.75">
      <c r="B166" s="273"/>
      <c r="C166" s="217"/>
      <c r="D166" s="217"/>
      <c r="E166" s="217"/>
      <c r="F166" s="217"/>
      <c r="G166" s="217"/>
      <c r="H166" s="217"/>
      <c r="I166" s="218"/>
      <c r="K166" s="273"/>
      <c r="L166" s="217"/>
      <c r="M166" s="217"/>
      <c r="N166" s="217"/>
      <c r="O166" s="217"/>
      <c r="P166" s="217"/>
      <c r="Q166" s="217"/>
      <c r="R166" s="218"/>
    </row>
    <row r="167" spans="2:18" ht="15.75">
      <c r="B167" s="273" t="s">
        <v>1553</v>
      </c>
      <c r="C167" s="360">
        <v>45840</v>
      </c>
      <c r="D167" s="360"/>
      <c r="E167" s="217"/>
      <c r="F167" s="217"/>
      <c r="G167" s="217"/>
      <c r="H167" s="217"/>
      <c r="I167" s="218"/>
      <c r="K167" s="273" t="s">
        <v>1553</v>
      </c>
      <c r="L167" s="360">
        <v>45840</v>
      </c>
      <c r="M167" s="360"/>
      <c r="N167" s="217"/>
      <c r="O167" s="217"/>
      <c r="P167" s="217"/>
      <c r="Q167" s="217"/>
      <c r="R167" s="218"/>
    </row>
    <row r="168" spans="2:18" ht="15.75">
      <c r="B168" s="200"/>
      <c r="C168" s="201"/>
      <c r="D168" s="201"/>
      <c r="E168" s="201"/>
      <c r="F168" s="201"/>
      <c r="G168" s="201" t="s">
        <v>1563</v>
      </c>
      <c r="H168" s="201"/>
      <c r="I168" s="202"/>
      <c r="K168" s="200"/>
      <c r="L168" s="201"/>
      <c r="M168" s="201"/>
      <c r="N168" s="201"/>
      <c r="O168" s="201"/>
      <c r="P168" s="201" t="s">
        <v>1563</v>
      </c>
      <c r="Q168" s="201"/>
      <c r="R168" s="202"/>
    </row>
    <row r="169" spans="2:18" ht="16.5" thickBot="1">
      <c r="B169" s="275"/>
      <c r="C169" s="276"/>
      <c r="D169" s="276"/>
      <c r="E169" s="276"/>
      <c r="F169" s="276"/>
      <c r="G169" s="276"/>
      <c r="H169" s="276"/>
      <c r="I169" s="277"/>
      <c r="K169" s="275"/>
      <c r="L169" s="276"/>
      <c r="M169" s="276"/>
      <c r="N169" s="276"/>
      <c r="O169" s="276"/>
      <c r="P169" s="276"/>
      <c r="Q169" s="276"/>
      <c r="R169" s="277"/>
    </row>
  </sheetData>
  <mergeCells count="70">
    <mergeCell ref="B2:I2"/>
    <mergeCell ref="K2:R2"/>
    <mergeCell ref="B4:I4"/>
    <mergeCell ref="K4:R4"/>
    <mergeCell ref="B11:C12"/>
    <mergeCell ref="D11:E11"/>
    <mergeCell ref="F11:G11"/>
    <mergeCell ref="H11:I11"/>
    <mergeCell ref="K11:L12"/>
    <mergeCell ref="M11:N11"/>
    <mergeCell ref="O11:P11"/>
    <mergeCell ref="Q11:R11"/>
    <mergeCell ref="C31:D31"/>
    <mergeCell ref="L31:M31"/>
    <mergeCell ref="B36:I36"/>
    <mergeCell ref="K36:R36"/>
    <mergeCell ref="B38:I38"/>
    <mergeCell ref="K38:R38"/>
    <mergeCell ref="M45:N45"/>
    <mergeCell ref="O45:P45"/>
    <mergeCell ref="Q45:R45"/>
    <mergeCell ref="C65:D65"/>
    <mergeCell ref="L65:M65"/>
    <mergeCell ref="B45:C46"/>
    <mergeCell ref="D45:E45"/>
    <mergeCell ref="F45:G45"/>
    <mergeCell ref="H45:I45"/>
    <mergeCell ref="K45:L46"/>
    <mergeCell ref="B70:I70"/>
    <mergeCell ref="K70:R70"/>
    <mergeCell ref="B72:I72"/>
    <mergeCell ref="K72:R72"/>
    <mergeCell ref="O79:P79"/>
    <mergeCell ref="Q79:R79"/>
    <mergeCell ref="C99:D99"/>
    <mergeCell ref="L99:M99"/>
    <mergeCell ref="B104:I104"/>
    <mergeCell ref="K104:R104"/>
    <mergeCell ref="B79:C80"/>
    <mergeCell ref="D79:E79"/>
    <mergeCell ref="F79:G79"/>
    <mergeCell ref="H79:I79"/>
    <mergeCell ref="K79:L80"/>
    <mergeCell ref="M79:N79"/>
    <mergeCell ref="B106:I106"/>
    <mergeCell ref="K106:R106"/>
    <mergeCell ref="B113:C114"/>
    <mergeCell ref="D113:E113"/>
    <mergeCell ref="F113:G113"/>
    <mergeCell ref="H113:I113"/>
    <mergeCell ref="K113:L114"/>
    <mergeCell ref="M113:N113"/>
    <mergeCell ref="O113:P113"/>
    <mergeCell ref="Q113:R113"/>
    <mergeCell ref="C133:D133"/>
    <mergeCell ref="L133:M133"/>
    <mergeCell ref="B138:I138"/>
    <mergeCell ref="K138:R138"/>
    <mergeCell ref="B140:I140"/>
    <mergeCell ref="K140:R140"/>
    <mergeCell ref="O147:P147"/>
    <mergeCell ref="Q147:R147"/>
    <mergeCell ref="C167:D167"/>
    <mergeCell ref="L167:M167"/>
    <mergeCell ref="B147:C148"/>
    <mergeCell ref="D147:E147"/>
    <mergeCell ref="F147:G147"/>
    <mergeCell ref="H147:I147"/>
    <mergeCell ref="K147:L148"/>
    <mergeCell ref="M147:N147"/>
  </mergeCells>
  <pageMargins left="0.7" right="0.7" top="0.75" bottom="0.75" header="0.3" footer="0.3"/>
  <pageSetup paperSize="9" scale="66" orientation="landscape" horizontalDpi="4294967293" verticalDpi="0" r:id="rId1"/>
  <rowBreaks count="4" manualBreakCount="4">
    <brk id="34" max="16383" man="1"/>
    <brk id="68" max="16383" man="1"/>
    <brk id="102" max="16383" man="1"/>
    <brk id="13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05"/>
  <sheetViews>
    <sheetView view="pageBreakPreview" topLeftCell="A1018" zoomScale="60" zoomScaleNormal="85" workbookViewId="0">
      <selection activeCell="A1022" sqref="A1022:XFD1053"/>
    </sheetView>
  </sheetViews>
  <sheetFormatPr defaultRowHeight="15"/>
  <cols>
    <col min="1" max="1" width="3.7109375" customWidth="1"/>
    <col min="3" max="3" width="12.85546875" customWidth="1"/>
    <col min="4" max="4" width="11.28515625" bestFit="1" customWidth="1"/>
    <col min="6" max="6" width="12.5703125" customWidth="1"/>
    <col min="8" max="8" width="15.140625" customWidth="1"/>
    <col min="10" max="10" width="13.85546875" customWidth="1"/>
    <col min="12" max="12" width="12.85546875" customWidth="1"/>
    <col min="13" max="13" width="11.28515625" bestFit="1" customWidth="1"/>
    <col min="15" max="15" width="12.5703125" customWidth="1"/>
    <col min="17" max="17" width="15.140625" customWidth="1"/>
  </cols>
  <sheetData>
    <row r="1" spans="2:18" ht="15.75" thickBot="1"/>
    <row r="2" spans="2:18">
      <c r="B2" s="366" t="s">
        <v>1525</v>
      </c>
      <c r="C2" s="367"/>
      <c r="D2" s="367"/>
      <c r="E2" s="367"/>
      <c r="F2" s="367"/>
      <c r="G2" s="367"/>
      <c r="H2" s="367"/>
      <c r="I2" s="368"/>
      <c r="K2" s="366" t="s">
        <v>1525</v>
      </c>
      <c r="L2" s="367"/>
      <c r="M2" s="367"/>
      <c r="N2" s="367"/>
      <c r="O2" s="367"/>
      <c r="P2" s="367"/>
      <c r="Q2" s="367"/>
      <c r="R2" s="368"/>
    </row>
    <row r="3" spans="2:18" ht="15.75">
      <c r="B3" s="200"/>
      <c r="C3" s="201"/>
      <c r="D3" s="201"/>
      <c r="E3" s="201"/>
      <c r="F3" s="201"/>
      <c r="G3" s="201"/>
      <c r="H3" s="201"/>
      <c r="I3" s="202"/>
      <c r="K3" s="200"/>
      <c r="L3" s="201"/>
      <c r="M3" s="201"/>
      <c r="N3" s="201"/>
      <c r="O3" s="201"/>
      <c r="P3" s="201"/>
      <c r="Q3" s="201"/>
      <c r="R3" s="202"/>
    </row>
    <row r="4" spans="2:18" ht="26.25">
      <c r="B4" s="369" t="s">
        <v>1526</v>
      </c>
      <c r="C4" s="370"/>
      <c r="D4" s="370"/>
      <c r="E4" s="370"/>
      <c r="F4" s="370"/>
      <c r="G4" s="370"/>
      <c r="H4" s="370"/>
      <c r="I4" s="371"/>
      <c r="K4" s="369" t="s">
        <v>1526</v>
      </c>
      <c r="L4" s="370"/>
      <c r="M4" s="370"/>
      <c r="N4" s="370"/>
      <c r="O4" s="370"/>
      <c r="P4" s="370"/>
      <c r="Q4" s="370"/>
      <c r="R4" s="371"/>
    </row>
    <row r="5" spans="2:18" ht="24.95" customHeight="1">
      <c r="B5" s="203"/>
      <c r="C5" s="204"/>
      <c r="D5" s="204"/>
      <c r="E5" s="204"/>
      <c r="F5" s="204"/>
      <c r="G5" s="204"/>
      <c r="H5" s="205" t="s">
        <v>1527</v>
      </c>
      <c r="I5" s="206"/>
      <c r="K5" s="203"/>
      <c r="L5" s="204"/>
      <c r="M5" s="204"/>
      <c r="N5" s="204"/>
      <c r="O5" s="204"/>
      <c r="P5" s="204"/>
      <c r="Q5" s="205" t="s">
        <v>1527</v>
      </c>
      <c r="R5" s="206"/>
    </row>
    <row r="6" spans="2:18" ht="24.95" customHeight="1">
      <c r="B6" s="207" t="s">
        <v>1528</v>
      </c>
      <c r="C6" s="208"/>
      <c r="D6" s="208"/>
      <c r="E6" s="208"/>
      <c r="F6" s="208" t="s">
        <v>1529</v>
      </c>
      <c r="G6" s="201"/>
      <c r="H6" s="201" t="s">
        <v>1530</v>
      </c>
      <c r="I6" s="202"/>
      <c r="K6" s="207" t="s">
        <v>1528</v>
      </c>
      <c r="L6" s="208"/>
      <c r="M6" s="208"/>
      <c r="N6" s="208"/>
      <c r="O6" s="208" t="s">
        <v>1531</v>
      </c>
      <c r="P6" s="201"/>
      <c r="Q6" s="201" t="s">
        <v>1530</v>
      </c>
      <c r="R6" s="202"/>
    </row>
    <row r="7" spans="2:18" ht="24.95" customHeight="1">
      <c r="B7" s="209" t="s">
        <v>1532</v>
      </c>
      <c r="C7" s="210" t="s">
        <v>1564</v>
      </c>
      <c r="D7" s="211"/>
      <c r="E7" s="211"/>
      <c r="F7" s="211"/>
      <c r="G7" s="212"/>
      <c r="H7" s="212"/>
      <c r="I7" s="213"/>
      <c r="K7" s="209" t="s">
        <v>1532</v>
      </c>
      <c r="L7" s="210" t="s">
        <v>1565</v>
      </c>
      <c r="M7" s="211"/>
      <c r="N7" s="211"/>
      <c r="O7" s="211"/>
      <c r="P7" s="212"/>
      <c r="Q7" s="212"/>
      <c r="R7" s="213"/>
    </row>
    <row r="8" spans="2:18" ht="24.95" customHeight="1">
      <c r="B8" s="207" t="s">
        <v>1534</v>
      </c>
      <c r="C8" s="214">
        <v>158</v>
      </c>
      <c r="D8" s="208" t="s">
        <v>1535</v>
      </c>
      <c r="E8" s="208"/>
      <c r="F8" s="201"/>
      <c r="G8" s="201"/>
      <c r="H8" s="201"/>
      <c r="I8" s="202"/>
      <c r="K8" s="207" t="s">
        <v>1534</v>
      </c>
      <c r="L8" s="214">
        <v>118</v>
      </c>
      <c r="M8" s="208" t="s">
        <v>1535</v>
      </c>
      <c r="N8" s="208"/>
      <c r="O8" s="201"/>
      <c r="P8" s="201"/>
      <c r="Q8" s="201"/>
      <c r="R8" s="202"/>
    </row>
    <row r="9" spans="2:18" ht="24.95" customHeight="1">
      <c r="B9" s="216" t="s">
        <v>1562</v>
      </c>
      <c r="C9" s="217"/>
      <c r="D9" s="217"/>
      <c r="E9" s="217"/>
      <c r="F9" s="217"/>
      <c r="G9" s="217"/>
      <c r="H9" s="217"/>
      <c r="I9" s="218"/>
      <c r="K9" s="216" t="s">
        <v>1562</v>
      </c>
      <c r="L9" s="217"/>
      <c r="M9" s="217"/>
      <c r="N9" s="217"/>
      <c r="O9" s="217"/>
      <c r="P9" s="217"/>
      <c r="Q9" s="217"/>
      <c r="R9" s="218"/>
    </row>
    <row r="10" spans="2:18" ht="24.95" customHeight="1" thickBot="1">
      <c r="B10" s="207" t="s">
        <v>1537</v>
      </c>
      <c r="C10" s="201"/>
      <c r="D10" s="201"/>
      <c r="E10" s="201"/>
      <c r="F10" s="201"/>
      <c r="G10" s="201"/>
      <c r="H10" s="201"/>
      <c r="I10" s="202"/>
      <c r="K10" s="207" t="s">
        <v>1537</v>
      </c>
      <c r="L10" s="201"/>
      <c r="M10" s="201"/>
      <c r="N10" s="201"/>
      <c r="O10" s="201"/>
      <c r="P10" s="201"/>
      <c r="Q10" s="201"/>
      <c r="R10" s="202"/>
    </row>
    <row r="11" spans="2:18" ht="24.95" customHeight="1" thickTop="1">
      <c r="B11" s="361" t="s">
        <v>1538</v>
      </c>
      <c r="C11" s="362"/>
      <c r="D11" s="357" t="s">
        <v>1241</v>
      </c>
      <c r="E11" s="365"/>
      <c r="F11" s="356" t="s">
        <v>1539</v>
      </c>
      <c r="G11" s="357"/>
      <c r="H11" s="358" t="s">
        <v>1404</v>
      </c>
      <c r="I11" s="359"/>
      <c r="K11" s="361" t="s">
        <v>1538</v>
      </c>
      <c r="L11" s="362"/>
      <c r="M11" s="357" t="s">
        <v>1241</v>
      </c>
      <c r="N11" s="365"/>
      <c r="O11" s="356" t="s">
        <v>1539</v>
      </c>
      <c r="P11" s="357"/>
      <c r="Q11" s="358" t="s">
        <v>1404</v>
      </c>
      <c r="R11" s="359"/>
    </row>
    <row r="12" spans="2:18" ht="24.95" customHeight="1" thickBot="1">
      <c r="B12" s="363"/>
      <c r="C12" s="364"/>
      <c r="D12" s="219" t="s">
        <v>1540</v>
      </c>
      <c r="E12" s="220" t="s">
        <v>1541</v>
      </c>
      <c r="F12" s="220" t="s">
        <v>1540</v>
      </c>
      <c r="G12" s="221" t="s">
        <v>1541</v>
      </c>
      <c r="H12" s="222" t="s">
        <v>1540</v>
      </c>
      <c r="I12" s="223" t="s">
        <v>1541</v>
      </c>
      <c r="K12" s="363"/>
      <c r="L12" s="364"/>
      <c r="M12" s="219" t="s">
        <v>1540</v>
      </c>
      <c r="N12" s="220" t="s">
        <v>1541</v>
      </c>
      <c r="O12" s="220" t="s">
        <v>1540</v>
      </c>
      <c r="P12" s="221" t="s">
        <v>1541</v>
      </c>
      <c r="Q12" s="222" t="s">
        <v>1540</v>
      </c>
      <c r="R12" s="223" t="s">
        <v>1541</v>
      </c>
    </row>
    <row r="13" spans="2:18" ht="24.95" customHeight="1" thickTop="1">
      <c r="B13" s="224" t="s">
        <v>1542</v>
      </c>
      <c r="C13" s="225"/>
      <c r="D13" s="226">
        <v>682</v>
      </c>
      <c r="E13" s="227"/>
      <c r="F13" s="227">
        <v>682</v>
      </c>
      <c r="G13" s="228"/>
      <c r="H13" s="229">
        <f t="shared" ref="H13:H21" si="0">D13+F13</f>
        <v>1364</v>
      </c>
      <c r="I13" s="230"/>
      <c r="K13" s="224" t="s">
        <v>1542</v>
      </c>
      <c r="L13" s="225"/>
      <c r="M13" s="226">
        <v>692</v>
      </c>
      <c r="N13" s="227"/>
      <c r="O13" s="227">
        <v>346</v>
      </c>
      <c r="P13" s="228"/>
      <c r="Q13" s="229">
        <f t="shared" ref="Q13:Q21" si="1">M13+O13</f>
        <v>1038</v>
      </c>
      <c r="R13" s="230"/>
    </row>
    <row r="14" spans="2:18" ht="24.95" customHeight="1">
      <c r="B14" s="231" t="s">
        <v>1543</v>
      </c>
      <c r="C14" s="232"/>
      <c r="D14" s="233">
        <v>40</v>
      </c>
      <c r="E14" s="234"/>
      <c r="F14" s="234">
        <v>40</v>
      </c>
      <c r="G14" s="235"/>
      <c r="H14" s="229">
        <f t="shared" si="0"/>
        <v>80</v>
      </c>
      <c r="I14" s="236"/>
      <c r="K14" s="231" t="s">
        <v>1543</v>
      </c>
      <c r="L14" s="232"/>
      <c r="M14" s="233">
        <v>40</v>
      </c>
      <c r="N14" s="234"/>
      <c r="O14" s="234">
        <v>20</v>
      </c>
      <c r="P14" s="235"/>
      <c r="Q14" s="229">
        <f t="shared" si="1"/>
        <v>60</v>
      </c>
      <c r="R14" s="236"/>
    </row>
    <row r="15" spans="2:18" ht="24.95" customHeight="1">
      <c r="B15" s="231" t="s">
        <v>1544</v>
      </c>
      <c r="C15" s="232"/>
      <c r="D15" s="233">
        <v>40</v>
      </c>
      <c r="E15" s="234"/>
      <c r="F15" s="234">
        <v>40</v>
      </c>
      <c r="G15" s="235"/>
      <c r="H15" s="229">
        <f t="shared" si="0"/>
        <v>80</v>
      </c>
      <c r="I15" s="236"/>
      <c r="K15" s="231" t="s">
        <v>1544</v>
      </c>
      <c r="L15" s="232"/>
      <c r="M15" s="233">
        <v>40</v>
      </c>
      <c r="N15" s="234"/>
      <c r="O15" s="234">
        <v>20</v>
      </c>
      <c r="P15" s="235"/>
      <c r="Q15" s="229">
        <f t="shared" si="1"/>
        <v>60</v>
      </c>
      <c r="R15" s="236"/>
    </row>
    <row r="16" spans="2:18" ht="24.95" customHeight="1" thickBot="1">
      <c r="B16" s="237" t="s">
        <v>1545</v>
      </c>
      <c r="C16" s="238"/>
      <c r="D16" s="239"/>
      <c r="E16" s="240"/>
      <c r="F16" s="240">
        <v>0</v>
      </c>
      <c r="G16" s="241"/>
      <c r="H16" s="229">
        <f t="shared" si="0"/>
        <v>0</v>
      </c>
      <c r="I16" s="242"/>
      <c r="K16" s="237" t="s">
        <v>1545</v>
      </c>
      <c r="L16" s="238"/>
      <c r="M16" s="239">
        <v>1500</v>
      </c>
      <c r="N16" s="240"/>
      <c r="O16" s="240">
        <v>750</v>
      </c>
      <c r="P16" s="241"/>
      <c r="Q16" s="229">
        <f t="shared" si="1"/>
        <v>2250</v>
      </c>
      <c r="R16" s="242"/>
    </row>
    <row r="17" spans="2:18" ht="24.95" customHeight="1" thickTop="1" thickBot="1">
      <c r="B17" s="243"/>
      <c r="C17" s="244" t="s">
        <v>1399</v>
      </c>
      <c r="D17" s="245">
        <f>D13+D14+D15+D16</f>
        <v>762</v>
      </c>
      <c r="E17" s="246"/>
      <c r="F17" s="247">
        <f>SUM(F13:F16)</f>
        <v>762</v>
      </c>
      <c r="G17" s="248"/>
      <c r="H17" s="249">
        <f t="shared" si="0"/>
        <v>1524</v>
      </c>
      <c r="I17" s="250"/>
      <c r="K17" s="243"/>
      <c r="L17" s="244" t="s">
        <v>1399</v>
      </c>
      <c r="M17" s="245">
        <f>M13+M14+M15+M16</f>
        <v>2272</v>
      </c>
      <c r="N17" s="246"/>
      <c r="O17" s="246">
        <f>SUM(O13:O16)</f>
        <v>1136</v>
      </c>
      <c r="P17" s="248"/>
      <c r="Q17" s="251">
        <f t="shared" si="1"/>
        <v>3408</v>
      </c>
      <c r="R17" s="250"/>
    </row>
    <row r="18" spans="2:18" ht="24.95" customHeight="1" thickTop="1">
      <c r="B18" s="252" t="s">
        <v>1546</v>
      </c>
      <c r="C18" s="253"/>
      <c r="D18" s="254"/>
      <c r="E18" s="255"/>
      <c r="F18" s="255"/>
      <c r="G18" s="256"/>
      <c r="H18" s="257">
        <f t="shared" si="0"/>
        <v>0</v>
      </c>
      <c r="I18" s="258"/>
      <c r="K18" s="252" t="s">
        <v>1546</v>
      </c>
      <c r="L18" s="253"/>
      <c r="M18" s="254"/>
      <c r="N18" s="255"/>
      <c r="O18" s="255"/>
      <c r="P18" s="256"/>
      <c r="Q18" s="257">
        <f t="shared" si="1"/>
        <v>0</v>
      </c>
      <c r="R18" s="258"/>
    </row>
    <row r="19" spans="2:18" ht="24.95" customHeight="1">
      <c r="B19" s="259" t="s">
        <v>1547</v>
      </c>
      <c r="C19" s="260"/>
      <c r="D19" s="233">
        <v>34</v>
      </c>
      <c r="E19" s="234"/>
      <c r="F19" s="234"/>
      <c r="G19" s="261"/>
      <c r="H19" s="262">
        <f t="shared" si="0"/>
        <v>34</v>
      </c>
      <c r="I19" s="263"/>
      <c r="K19" s="259" t="s">
        <v>1547</v>
      </c>
      <c r="L19" s="260"/>
      <c r="M19" s="233">
        <v>34</v>
      </c>
      <c r="N19" s="234"/>
      <c r="O19" s="234"/>
      <c r="P19" s="261"/>
      <c r="Q19" s="262">
        <f t="shared" si="1"/>
        <v>34</v>
      </c>
      <c r="R19" s="263"/>
    </row>
    <row r="20" spans="2:18" ht="24.95" customHeight="1">
      <c r="B20" s="252" t="s">
        <v>1548</v>
      </c>
      <c r="C20" s="253"/>
      <c r="D20" s="233"/>
      <c r="E20" s="234"/>
      <c r="F20" s="234"/>
      <c r="G20" s="261"/>
      <c r="H20" s="262">
        <f t="shared" si="0"/>
        <v>0</v>
      </c>
      <c r="I20" s="263"/>
      <c r="K20" s="252" t="s">
        <v>1548</v>
      </c>
      <c r="L20" s="253"/>
      <c r="M20" s="233"/>
      <c r="N20" s="234"/>
      <c r="O20" s="234"/>
      <c r="P20" s="261"/>
      <c r="Q20" s="262">
        <f t="shared" si="1"/>
        <v>0</v>
      </c>
      <c r="R20" s="263"/>
    </row>
    <row r="21" spans="2:18" ht="24.95" customHeight="1" thickBot="1">
      <c r="B21" s="264" t="s">
        <v>1549</v>
      </c>
      <c r="C21" s="265"/>
      <c r="D21" s="266"/>
      <c r="E21" s="267"/>
      <c r="F21" s="267"/>
      <c r="G21" s="268"/>
      <c r="H21" s="269">
        <f t="shared" si="0"/>
        <v>0</v>
      </c>
      <c r="I21" s="270"/>
      <c r="K21" s="264" t="s">
        <v>1549</v>
      </c>
      <c r="L21" s="265"/>
      <c r="M21" s="266"/>
      <c r="N21" s="267"/>
      <c r="O21" s="267"/>
      <c r="P21" s="268"/>
      <c r="Q21" s="269">
        <f t="shared" si="1"/>
        <v>0</v>
      </c>
      <c r="R21" s="270"/>
    </row>
    <row r="22" spans="2:18" ht="24.95" customHeight="1" thickTop="1" thickBot="1">
      <c r="B22" s="243"/>
      <c r="C22" s="244" t="s">
        <v>1399</v>
      </c>
      <c r="D22" s="245">
        <f>SUM(D17:D21)</f>
        <v>796</v>
      </c>
      <c r="E22" s="246"/>
      <c r="F22" s="247">
        <f>F17+F19</f>
        <v>762</v>
      </c>
      <c r="G22" s="248"/>
      <c r="H22" s="271">
        <f>D22+F22</f>
        <v>1558</v>
      </c>
      <c r="I22" s="250"/>
      <c r="K22" s="243"/>
      <c r="L22" s="244" t="s">
        <v>1399</v>
      </c>
      <c r="M22" s="245">
        <f>SUM(M17:M21)</f>
        <v>2306</v>
      </c>
      <c r="N22" s="246"/>
      <c r="O22" s="246">
        <f>O17+O19</f>
        <v>1136</v>
      </c>
      <c r="P22" s="248"/>
      <c r="Q22" s="272">
        <f>M22+O22</f>
        <v>3442</v>
      </c>
      <c r="R22" s="250"/>
    </row>
    <row r="23" spans="2:18" ht="24.95" customHeight="1" thickTop="1">
      <c r="B23" s="273"/>
      <c r="C23" s="274" t="s">
        <v>1550</v>
      </c>
      <c r="D23" s="217"/>
      <c r="E23" s="217"/>
      <c r="F23" s="217"/>
      <c r="G23" s="217"/>
      <c r="H23" s="217"/>
      <c r="I23" s="218"/>
      <c r="K23" s="273"/>
      <c r="L23" s="274" t="s">
        <v>1550</v>
      </c>
      <c r="M23" s="217"/>
      <c r="N23" s="217"/>
      <c r="O23" s="217"/>
      <c r="P23" s="217"/>
      <c r="Q23" s="217"/>
      <c r="R23" s="218"/>
    </row>
    <row r="24" spans="2:18" ht="24.95" customHeight="1">
      <c r="B24" s="216" t="s">
        <v>1551</v>
      </c>
      <c r="C24" s="217"/>
      <c r="D24" s="217"/>
      <c r="E24" s="217"/>
      <c r="F24" s="217"/>
      <c r="G24" s="217"/>
      <c r="H24" s="217"/>
      <c r="I24" s="218"/>
      <c r="K24" s="216" t="s">
        <v>1551</v>
      </c>
      <c r="L24" s="217"/>
      <c r="M24" s="217"/>
      <c r="N24" s="217"/>
      <c r="O24" s="217"/>
      <c r="P24" s="217"/>
      <c r="Q24" s="217"/>
      <c r="R24" s="218"/>
    </row>
    <row r="25" spans="2:18" ht="24.95" customHeight="1">
      <c r="B25" s="216" t="s">
        <v>1552</v>
      </c>
      <c r="C25" s="217"/>
      <c r="D25" s="217"/>
      <c r="E25" s="217"/>
      <c r="F25" s="217"/>
      <c r="G25" s="217"/>
      <c r="H25" s="217"/>
      <c r="I25" s="218"/>
      <c r="K25" s="216" t="s">
        <v>1552</v>
      </c>
      <c r="L25" s="217"/>
      <c r="M25" s="217"/>
      <c r="N25" s="217"/>
      <c r="O25" s="217"/>
      <c r="P25" s="217"/>
      <c r="Q25" s="217"/>
      <c r="R25" s="218"/>
    </row>
    <row r="26" spans="2:18" ht="15.75">
      <c r="B26" s="273"/>
      <c r="C26" s="217"/>
      <c r="D26" s="217"/>
      <c r="E26" s="217"/>
      <c r="F26" s="217"/>
      <c r="G26" s="217"/>
      <c r="H26" s="217"/>
      <c r="I26" s="218"/>
      <c r="K26" s="273"/>
      <c r="L26" s="217"/>
      <c r="M26" s="217"/>
      <c r="N26" s="217"/>
      <c r="O26" s="217"/>
      <c r="P26" s="217"/>
      <c r="Q26" s="217"/>
      <c r="R26" s="218"/>
    </row>
    <row r="27" spans="2:18" ht="15.75">
      <c r="B27" s="273"/>
      <c r="C27" s="217"/>
      <c r="D27" s="217"/>
      <c r="E27" s="217"/>
      <c r="F27" s="217"/>
      <c r="G27" s="217"/>
      <c r="H27" s="217"/>
      <c r="I27" s="218"/>
      <c r="K27" s="273"/>
      <c r="L27" s="217"/>
      <c r="M27" s="217"/>
      <c r="N27" s="217"/>
      <c r="O27" s="217"/>
      <c r="P27" s="217"/>
      <c r="Q27" s="217"/>
      <c r="R27" s="218"/>
    </row>
    <row r="28" spans="2:18" ht="15.75">
      <c r="B28" s="273"/>
      <c r="C28" s="217"/>
      <c r="D28" s="217"/>
      <c r="E28" s="217"/>
      <c r="F28" s="217"/>
      <c r="G28" s="217"/>
      <c r="H28" s="217"/>
      <c r="I28" s="218"/>
      <c r="K28" s="273"/>
      <c r="L28" s="217"/>
      <c r="M28" s="217"/>
      <c r="N28" s="217"/>
      <c r="O28" s="217"/>
      <c r="P28" s="217"/>
      <c r="Q28" s="217"/>
      <c r="R28" s="218"/>
    </row>
    <row r="29" spans="2:18" ht="15.75">
      <c r="B29" s="273"/>
      <c r="C29" s="217"/>
      <c r="D29" s="217"/>
      <c r="E29" s="217"/>
      <c r="F29" s="217"/>
      <c r="G29" s="217"/>
      <c r="H29" s="217"/>
      <c r="I29" s="218"/>
      <c r="K29" s="273"/>
      <c r="L29" s="217"/>
      <c r="M29" s="217"/>
      <c r="N29" s="217"/>
      <c r="O29" s="217"/>
      <c r="P29" s="217"/>
      <c r="Q29" s="217"/>
      <c r="R29" s="218"/>
    </row>
    <row r="30" spans="2:18" ht="15.75">
      <c r="B30" s="273"/>
      <c r="C30" s="217"/>
      <c r="D30" s="217"/>
      <c r="E30" s="217"/>
      <c r="F30" s="217"/>
      <c r="G30" s="217"/>
      <c r="H30" s="217"/>
      <c r="I30" s="218"/>
      <c r="K30" s="273"/>
      <c r="L30" s="217"/>
      <c r="M30" s="217"/>
      <c r="N30" s="217"/>
      <c r="O30" s="217"/>
      <c r="P30" s="217"/>
      <c r="Q30" s="217"/>
      <c r="R30" s="218"/>
    </row>
    <row r="31" spans="2:18" ht="15.75">
      <c r="B31" s="273" t="s">
        <v>1553</v>
      </c>
      <c r="C31" s="360">
        <v>45840</v>
      </c>
      <c r="D31" s="360"/>
      <c r="E31" s="217"/>
      <c r="F31" s="217"/>
      <c r="G31" s="217"/>
      <c r="H31" s="217"/>
      <c r="I31" s="218"/>
      <c r="K31" s="273" t="s">
        <v>1553</v>
      </c>
      <c r="L31" s="360">
        <v>45840</v>
      </c>
      <c r="M31" s="360"/>
      <c r="N31" s="217"/>
      <c r="O31" s="217"/>
      <c r="P31" s="217"/>
      <c r="Q31" s="217"/>
      <c r="R31" s="218"/>
    </row>
    <row r="32" spans="2:18" ht="15.75">
      <c r="B32" s="200"/>
      <c r="C32" s="201"/>
      <c r="D32" s="201"/>
      <c r="E32" s="201"/>
      <c r="F32" s="201"/>
      <c r="G32" s="201" t="s">
        <v>1563</v>
      </c>
      <c r="H32" s="201"/>
      <c r="I32" s="202"/>
      <c r="K32" s="200"/>
      <c r="L32" s="201"/>
      <c r="M32" s="201"/>
      <c r="N32" s="201"/>
      <c r="O32" s="201"/>
      <c r="P32" s="201" t="s">
        <v>1563</v>
      </c>
      <c r="Q32" s="201"/>
      <c r="R32" s="202"/>
    </row>
    <row r="33" spans="2:18" ht="16.5" thickBot="1">
      <c r="B33" s="275"/>
      <c r="C33" s="276"/>
      <c r="D33" s="276"/>
      <c r="E33" s="276"/>
      <c r="F33" s="276"/>
      <c r="G33" s="276"/>
      <c r="H33" s="276"/>
      <c r="I33" s="277"/>
      <c r="K33" s="275"/>
      <c r="L33" s="276"/>
      <c r="M33" s="276"/>
      <c r="N33" s="276"/>
      <c r="O33" s="276"/>
      <c r="P33" s="276"/>
      <c r="Q33" s="276"/>
      <c r="R33" s="277"/>
    </row>
    <row r="35" spans="2:18" ht="15.75" thickBot="1"/>
    <row r="36" spans="2:18">
      <c r="B36" s="366" t="s">
        <v>1525</v>
      </c>
      <c r="C36" s="367"/>
      <c r="D36" s="367"/>
      <c r="E36" s="367"/>
      <c r="F36" s="367"/>
      <c r="G36" s="367"/>
      <c r="H36" s="367"/>
      <c r="I36" s="368"/>
      <c r="K36" s="366" t="s">
        <v>1525</v>
      </c>
      <c r="L36" s="367"/>
      <c r="M36" s="367"/>
      <c r="N36" s="367"/>
      <c r="O36" s="367"/>
      <c r="P36" s="367"/>
      <c r="Q36" s="367"/>
      <c r="R36" s="368"/>
    </row>
    <row r="37" spans="2:18" ht="15.75">
      <c r="B37" s="200"/>
      <c r="C37" s="201"/>
      <c r="D37" s="201"/>
      <c r="E37" s="201"/>
      <c r="F37" s="201"/>
      <c r="G37" s="201"/>
      <c r="H37" s="201"/>
      <c r="I37" s="202"/>
      <c r="K37" s="200"/>
      <c r="L37" s="201"/>
      <c r="M37" s="201"/>
      <c r="N37" s="201"/>
      <c r="O37" s="201"/>
      <c r="P37" s="201"/>
      <c r="Q37" s="201"/>
      <c r="R37" s="202"/>
    </row>
    <row r="38" spans="2:18" ht="26.25">
      <c r="B38" s="369" t="s">
        <v>1526</v>
      </c>
      <c r="C38" s="370"/>
      <c r="D38" s="370"/>
      <c r="E38" s="370"/>
      <c r="F38" s="370"/>
      <c r="G38" s="370"/>
      <c r="H38" s="370"/>
      <c r="I38" s="371"/>
      <c r="K38" s="369" t="s">
        <v>1526</v>
      </c>
      <c r="L38" s="370"/>
      <c r="M38" s="370"/>
      <c r="N38" s="370"/>
      <c r="O38" s="370"/>
      <c r="P38" s="370"/>
      <c r="Q38" s="370"/>
      <c r="R38" s="371"/>
    </row>
    <row r="39" spans="2:18" ht="24.95" customHeight="1">
      <c r="B39" s="203"/>
      <c r="C39" s="204"/>
      <c r="D39" s="204"/>
      <c r="E39" s="204"/>
      <c r="F39" s="204"/>
      <c r="G39" s="204"/>
      <c r="H39" s="205" t="s">
        <v>1527</v>
      </c>
      <c r="I39" s="206"/>
      <c r="K39" s="203"/>
      <c r="L39" s="204"/>
      <c r="M39" s="204"/>
      <c r="N39" s="204"/>
      <c r="O39" s="204"/>
      <c r="P39" s="204"/>
      <c r="Q39" s="205" t="s">
        <v>1527</v>
      </c>
      <c r="R39" s="206"/>
    </row>
    <row r="40" spans="2:18" ht="24.95" customHeight="1">
      <c r="B40" s="207" t="s">
        <v>1528</v>
      </c>
      <c r="C40" s="208"/>
      <c r="D40" s="208"/>
      <c r="E40" s="208"/>
      <c r="F40" s="208" t="s">
        <v>1529</v>
      </c>
      <c r="G40" s="201"/>
      <c r="H40" s="201" t="s">
        <v>1530</v>
      </c>
      <c r="I40" s="202"/>
      <c r="K40" s="207" t="s">
        <v>1528</v>
      </c>
      <c r="L40" s="208"/>
      <c r="M40" s="208"/>
      <c r="N40" s="208"/>
      <c r="O40" s="208" t="s">
        <v>1531</v>
      </c>
      <c r="P40" s="201"/>
      <c r="Q40" s="201" t="s">
        <v>1530</v>
      </c>
      <c r="R40" s="202"/>
    </row>
    <row r="41" spans="2:18" ht="24.95" customHeight="1">
      <c r="B41" s="209" t="s">
        <v>1532</v>
      </c>
      <c r="C41" s="210" t="s">
        <v>1566</v>
      </c>
      <c r="D41" s="211"/>
      <c r="E41" s="211"/>
      <c r="F41" s="211"/>
      <c r="G41" s="212"/>
      <c r="H41" s="212"/>
      <c r="I41" s="213"/>
      <c r="K41" s="209" t="s">
        <v>1532</v>
      </c>
      <c r="L41" s="210" t="s">
        <v>1567</v>
      </c>
      <c r="M41" s="211"/>
      <c r="N41" s="211"/>
      <c r="O41" s="211"/>
      <c r="P41" s="212"/>
      <c r="Q41" s="212"/>
      <c r="R41" s="213"/>
    </row>
    <row r="42" spans="2:18" ht="24.95" customHeight="1">
      <c r="B42" s="207" t="s">
        <v>1534</v>
      </c>
      <c r="C42" s="214">
        <v>470</v>
      </c>
      <c r="D42" s="208" t="s">
        <v>1535</v>
      </c>
      <c r="E42" s="208"/>
      <c r="F42" s="201"/>
      <c r="G42" s="201"/>
      <c r="H42" s="201"/>
      <c r="I42" s="202"/>
      <c r="K42" s="207" t="s">
        <v>1534</v>
      </c>
      <c r="L42" s="214">
        <v>457</v>
      </c>
      <c r="M42" s="208" t="s">
        <v>1535</v>
      </c>
      <c r="N42" s="208"/>
      <c r="O42" s="201"/>
      <c r="P42" s="201"/>
      <c r="Q42" s="201"/>
      <c r="R42" s="202"/>
    </row>
    <row r="43" spans="2:18" ht="24.95" customHeight="1">
      <c r="B43" s="216" t="s">
        <v>1562</v>
      </c>
      <c r="C43" s="217"/>
      <c r="D43" s="217"/>
      <c r="E43" s="217"/>
      <c r="F43" s="217"/>
      <c r="G43" s="217"/>
      <c r="H43" s="217"/>
      <c r="I43" s="218"/>
      <c r="K43" s="216" t="s">
        <v>1562</v>
      </c>
      <c r="L43" s="217"/>
      <c r="M43" s="217"/>
      <c r="N43" s="217"/>
      <c r="O43" s="217"/>
      <c r="P43" s="217"/>
      <c r="Q43" s="217"/>
      <c r="R43" s="218"/>
    </row>
    <row r="44" spans="2:18" ht="24.95" customHeight="1" thickBot="1">
      <c r="B44" s="207" t="s">
        <v>1537</v>
      </c>
      <c r="C44" s="201"/>
      <c r="D44" s="201"/>
      <c r="E44" s="201"/>
      <c r="F44" s="201"/>
      <c r="G44" s="201"/>
      <c r="H44" s="201"/>
      <c r="I44" s="202"/>
      <c r="K44" s="207" t="s">
        <v>1537</v>
      </c>
      <c r="L44" s="201"/>
      <c r="M44" s="201"/>
      <c r="N44" s="201"/>
      <c r="O44" s="201"/>
      <c r="P44" s="201"/>
      <c r="Q44" s="201"/>
      <c r="R44" s="202"/>
    </row>
    <row r="45" spans="2:18" ht="24.95" customHeight="1" thickTop="1">
      <c r="B45" s="361" t="s">
        <v>1538</v>
      </c>
      <c r="C45" s="362"/>
      <c r="D45" s="357" t="s">
        <v>1241</v>
      </c>
      <c r="E45" s="365"/>
      <c r="F45" s="356" t="s">
        <v>1539</v>
      </c>
      <c r="G45" s="357"/>
      <c r="H45" s="358" t="s">
        <v>1404</v>
      </c>
      <c r="I45" s="359"/>
      <c r="K45" s="361" t="s">
        <v>1538</v>
      </c>
      <c r="L45" s="362"/>
      <c r="M45" s="357" t="s">
        <v>1241</v>
      </c>
      <c r="N45" s="365"/>
      <c r="O45" s="356" t="s">
        <v>1539</v>
      </c>
      <c r="P45" s="357"/>
      <c r="Q45" s="358" t="s">
        <v>1404</v>
      </c>
      <c r="R45" s="359"/>
    </row>
    <row r="46" spans="2:18" ht="24.95" customHeight="1" thickBot="1">
      <c r="B46" s="363"/>
      <c r="C46" s="364"/>
      <c r="D46" s="219" t="s">
        <v>1540</v>
      </c>
      <c r="E46" s="220" t="s">
        <v>1541</v>
      </c>
      <c r="F46" s="220" t="s">
        <v>1540</v>
      </c>
      <c r="G46" s="221" t="s">
        <v>1541</v>
      </c>
      <c r="H46" s="222" t="s">
        <v>1540</v>
      </c>
      <c r="I46" s="223" t="s">
        <v>1541</v>
      </c>
      <c r="K46" s="363"/>
      <c r="L46" s="364"/>
      <c r="M46" s="219" t="s">
        <v>1540</v>
      </c>
      <c r="N46" s="220" t="s">
        <v>1541</v>
      </c>
      <c r="O46" s="220" t="s">
        <v>1540</v>
      </c>
      <c r="P46" s="221" t="s">
        <v>1541</v>
      </c>
      <c r="Q46" s="222" t="s">
        <v>1540</v>
      </c>
      <c r="R46" s="223" t="s">
        <v>1541</v>
      </c>
    </row>
    <row r="47" spans="2:18" ht="24.95" customHeight="1" thickTop="1">
      <c r="B47" s="224" t="s">
        <v>1542</v>
      </c>
      <c r="C47" s="225"/>
      <c r="D47" s="226">
        <v>2774</v>
      </c>
      <c r="E47" s="227"/>
      <c r="F47" s="227">
        <v>442</v>
      </c>
      <c r="G47" s="228"/>
      <c r="H47" s="229">
        <f t="shared" ref="H47:H55" si="2">D47+F47</f>
        <v>3216</v>
      </c>
      <c r="I47" s="230"/>
      <c r="K47" s="224" t="s">
        <v>1542</v>
      </c>
      <c r="L47" s="225"/>
      <c r="M47" s="226">
        <v>246</v>
      </c>
      <c r="N47" s="227"/>
      <c r="O47" s="227">
        <v>246</v>
      </c>
      <c r="P47" s="228"/>
      <c r="Q47" s="229">
        <f t="shared" ref="Q47:Q55" si="3">M47+O47</f>
        <v>492</v>
      </c>
      <c r="R47" s="230"/>
    </row>
    <row r="48" spans="2:18" ht="24.95" customHeight="1">
      <c r="B48" s="231" t="s">
        <v>1543</v>
      </c>
      <c r="C48" s="232"/>
      <c r="D48" s="233">
        <v>180</v>
      </c>
      <c r="E48" s="234"/>
      <c r="F48" s="234">
        <v>30</v>
      </c>
      <c r="G48" s="235"/>
      <c r="H48" s="229">
        <f t="shared" si="2"/>
        <v>210</v>
      </c>
      <c r="I48" s="236"/>
      <c r="K48" s="231" t="s">
        <v>1543</v>
      </c>
      <c r="L48" s="232"/>
      <c r="M48" s="233">
        <v>20</v>
      </c>
      <c r="N48" s="234"/>
      <c r="O48" s="234">
        <v>20</v>
      </c>
      <c r="P48" s="235"/>
      <c r="Q48" s="229">
        <f t="shared" si="3"/>
        <v>40</v>
      </c>
      <c r="R48" s="236"/>
    </row>
    <row r="49" spans="2:18" ht="24.95" customHeight="1">
      <c r="B49" s="231" t="s">
        <v>1544</v>
      </c>
      <c r="C49" s="232"/>
      <c r="D49" s="233">
        <v>180</v>
      </c>
      <c r="E49" s="234"/>
      <c r="F49" s="234">
        <v>30</v>
      </c>
      <c r="G49" s="235"/>
      <c r="H49" s="229">
        <f t="shared" si="2"/>
        <v>210</v>
      </c>
      <c r="I49" s="236"/>
      <c r="K49" s="231" t="s">
        <v>1544</v>
      </c>
      <c r="L49" s="232"/>
      <c r="M49" s="233">
        <v>20</v>
      </c>
      <c r="N49" s="234"/>
      <c r="O49" s="234">
        <v>20</v>
      </c>
      <c r="P49" s="235"/>
      <c r="Q49" s="229">
        <f t="shared" si="3"/>
        <v>40</v>
      </c>
      <c r="R49" s="236"/>
    </row>
    <row r="50" spans="2:18" ht="24.95" customHeight="1" thickBot="1">
      <c r="B50" s="237" t="s">
        <v>1545</v>
      </c>
      <c r="C50" s="238"/>
      <c r="D50" s="239"/>
      <c r="E50" s="240"/>
      <c r="F50" s="240">
        <v>750</v>
      </c>
      <c r="G50" s="241"/>
      <c r="H50" s="229">
        <f t="shared" si="2"/>
        <v>750</v>
      </c>
      <c r="I50" s="242"/>
      <c r="K50" s="237" t="s">
        <v>1545</v>
      </c>
      <c r="L50" s="238"/>
      <c r="M50" s="239">
        <v>750</v>
      </c>
      <c r="N50" s="240"/>
      <c r="O50" s="240">
        <v>750</v>
      </c>
      <c r="P50" s="241"/>
      <c r="Q50" s="229">
        <f t="shared" si="3"/>
        <v>1500</v>
      </c>
      <c r="R50" s="242"/>
    </row>
    <row r="51" spans="2:18" ht="24.95" customHeight="1" thickTop="1" thickBot="1">
      <c r="B51" s="243"/>
      <c r="C51" s="244" t="s">
        <v>1399</v>
      </c>
      <c r="D51" s="245">
        <f>D47+D48+D49+D50</f>
        <v>3134</v>
      </c>
      <c r="E51" s="246"/>
      <c r="F51" s="247">
        <f>SUM(F47:F50)</f>
        <v>1252</v>
      </c>
      <c r="G51" s="248"/>
      <c r="H51" s="249">
        <f t="shared" si="2"/>
        <v>4386</v>
      </c>
      <c r="I51" s="250"/>
      <c r="K51" s="243"/>
      <c r="L51" s="244" t="s">
        <v>1399</v>
      </c>
      <c r="M51" s="245">
        <f>M47+M48+M49+M50</f>
        <v>1036</v>
      </c>
      <c r="N51" s="246"/>
      <c r="O51" s="246">
        <f>SUM(O47:O50)</f>
        <v>1036</v>
      </c>
      <c r="P51" s="248"/>
      <c r="Q51" s="251">
        <f t="shared" si="3"/>
        <v>2072</v>
      </c>
      <c r="R51" s="250"/>
    </row>
    <row r="52" spans="2:18" ht="24.95" customHeight="1" thickTop="1">
      <c r="B52" s="252" t="s">
        <v>1546</v>
      </c>
      <c r="C52" s="253"/>
      <c r="D52" s="254"/>
      <c r="E52" s="255"/>
      <c r="F52" s="255"/>
      <c r="G52" s="256"/>
      <c r="H52" s="257">
        <f t="shared" si="2"/>
        <v>0</v>
      </c>
      <c r="I52" s="258"/>
      <c r="K52" s="252" t="s">
        <v>1546</v>
      </c>
      <c r="L52" s="253"/>
      <c r="M52" s="254"/>
      <c r="N52" s="255"/>
      <c r="O52" s="255"/>
      <c r="P52" s="256"/>
      <c r="Q52" s="257">
        <f t="shared" si="3"/>
        <v>0</v>
      </c>
      <c r="R52" s="258"/>
    </row>
    <row r="53" spans="2:18" ht="24.95" customHeight="1">
      <c r="B53" s="259" t="s">
        <v>1547</v>
      </c>
      <c r="C53" s="260"/>
      <c r="D53" s="233">
        <v>139</v>
      </c>
      <c r="E53" s="234"/>
      <c r="F53" s="234"/>
      <c r="G53" s="261"/>
      <c r="H53" s="262">
        <f t="shared" si="2"/>
        <v>139</v>
      </c>
      <c r="I53" s="263"/>
      <c r="K53" s="259" t="s">
        <v>1547</v>
      </c>
      <c r="L53" s="260"/>
      <c r="M53" s="233">
        <v>12</v>
      </c>
      <c r="N53" s="234"/>
      <c r="O53" s="234"/>
      <c r="P53" s="261"/>
      <c r="Q53" s="262">
        <f t="shared" si="3"/>
        <v>12</v>
      </c>
      <c r="R53" s="263"/>
    </row>
    <row r="54" spans="2:18" ht="24.95" customHeight="1">
      <c r="B54" s="252" t="s">
        <v>1548</v>
      </c>
      <c r="C54" s="253"/>
      <c r="D54" s="233"/>
      <c r="E54" s="234"/>
      <c r="F54" s="234"/>
      <c r="G54" s="261"/>
      <c r="H54" s="262">
        <f t="shared" si="2"/>
        <v>0</v>
      </c>
      <c r="I54" s="263"/>
      <c r="K54" s="252" t="s">
        <v>1548</v>
      </c>
      <c r="L54" s="253"/>
      <c r="M54" s="233"/>
      <c r="N54" s="234"/>
      <c r="O54" s="234"/>
      <c r="P54" s="261"/>
      <c r="Q54" s="262">
        <f t="shared" si="3"/>
        <v>0</v>
      </c>
      <c r="R54" s="263"/>
    </row>
    <row r="55" spans="2:18" ht="24.95" customHeight="1" thickBot="1">
      <c r="B55" s="264" t="s">
        <v>1549</v>
      </c>
      <c r="C55" s="265"/>
      <c r="D55" s="266"/>
      <c r="E55" s="267"/>
      <c r="F55" s="267"/>
      <c r="G55" s="268"/>
      <c r="H55" s="269">
        <f t="shared" si="2"/>
        <v>0</v>
      </c>
      <c r="I55" s="270"/>
      <c r="K55" s="264" t="s">
        <v>1549</v>
      </c>
      <c r="L55" s="265"/>
      <c r="M55" s="266"/>
      <c r="N55" s="267"/>
      <c r="O55" s="267"/>
      <c r="P55" s="268"/>
      <c r="Q55" s="269">
        <f t="shared" si="3"/>
        <v>0</v>
      </c>
      <c r="R55" s="270"/>
    </row>
    <row r="56" spans="2:18" ht="24.95" customHeight="1" thickTop="1" thickBot="1">
      <c r="B56" s="243"/>
      <c r="C56" s="244" t="s">
        <v>1399</v>
      </c>
      <c r="D56" s="245">
        <f>SUM(D51:D55)</f>
        <v>3273</v>
      </c>
      <c r="E56" s="246"/>
      <c r="F56" s="247">
        <f>F51+F53</f>
        <v>1252</v>
      </c>
      <c r="G56" s="248"/>
      <c r="H56" s="271">
        <f>D56+F56</f>
        <v>4525</v>
      </c>
      <c r="I56" s="250"/>
      <c r="K56" s="243"/>
      <c r="L56" s="244" t="s">
        <v>1399</v>
      </c>
      <c r="M56" s="245">
        <f>SUM(M51:M55)</f>
        <v>1048</v>
      </c>
      <c r="N56" s="246"/>
      <c r="O56" s="246">
        <f>O51+O53</f>
        <v>1036</v>
      </c>
      <c r="P56" s="248"/>
      <c r="Q56" s="272">
        <f>M56+O56</f>
        <v>2084</v>
      </c>
      <c r="R56" s="250"/>
    </row>
    <row r="57" spans="2:18" ht="24.95" customHeight="1" thickTop="1">
      <c r="B57" s="273"/>
      <c r="C57" s="274" t="s">
        <v>1550</v>
      </c>
      <c r="D57" s="217"/>
      <c r="E57" s="217"/>
      <c r="F57" s="217"/>
      <c r="G57" s="217"/>
      <c r="H57" s="217"/>
      <c r="I57" s="218"/>
      <c r="K57" s="273"/>
      <c r="L57" s="274" t="s">
        <v>1550</v>
      </c>
      <c r="M57" s="217"/>
      <c r="N57" s="217"/>
      <c r="O57" s="217"/>
      <c r="P57" s="217"/>
      <c r="Q57" s="217"/>
      <c r="R57" s="218"/>
    </row>
    <row r="58" spans="2:18" ht="24.95" customHeight="1">
      <c r="B58" s="216" t="s">
        <v>1551</v>
      </c>
      <c r="C58" s="217"/>
      <c r="D58" s="217"/>
      <c r="E58" s="217"/>
      <c r="F58" s="217"/>
      <c r="G58" s="217"/>
      <c r="H58" s="217"/>
      <c r="I58" s="218"/>
      <c r="K58" s="216" t="s">
        <v>1551</v>
      </c>
      <c r="L58" s="217"/>
      <c r="M58" s="217"/>
      <c r="N58" s="217"/>
      <c r="O58" s="217"/>
      <c r="P58" s="217"/>
      <c r="Q58" s="217"/>
      <c r="R58" s="218"/>
    </row>
    <row r="59" spans="2:18" ht="24.95" customHeight="1">
      <c r="B59" s="216" t="s">
        <v>1552</v>
      </c>
      <c r="C59" s="217"/>
      <c r="D59" s="217"/>
      <c r="E59" s="217"/>
      <c r="F59" s="217"/>
      <c r="G59" s="217"/>
      <c r="H59" s="217"/>
      <c r="I59" s="218"/>
      <c r="K59" s="216" t="s">
        <v>1552</v>
      </c>
      <c r="L59" s="217"/>
      <c r="M59" s="217"/>
      <c r="N59" s="217"/>
      <c r="O59" s="217"/>
      <c r="P59" s="217"/>
      <c r="Q59" s="217"/>
      <c r="R59" s="218"/>
    </row>
    <row r="60" spans="2:18" ht="15.75">
      <c r="B60" s="216"/>
      <c r="C60" s="217"/>
      <c r="D60" s="217"/>
      <c r="E60" s="217"/>
      <c r="F60" s="217"/>
      <c r="G60" s="217"/>
      <c r="H60" s="217"/>
      <c r="I60" s="218"/>
      <c r="K60" s="216"/>
      <c r="L60" s="217"/>
      <c r="M60" s="217"/>
      <c r="N60" s="217"/>
      <c r="O60" s="217"/>
      <c r="P60" s="217"/>
      <c r="Q60" s="217"/>
      <c r="R60" s="218"/>
    </row>
    <row r="61" spans="2:18" ht="15.75">
      <c r="B61" s="216"/>
      <c r="C61" s="217"/>
      <c r="D61" s="217"/>
      <c r="E61" s="217"/>
      <c r="F61" s="217"/>
      <c r="G61" s="217"/>
      <c r="H61" s="217"/>
      <c r="I61" s="218"/>
      <c r="K61" s="216"/>
      <c r="L61" s="217"/>
      <c r="M61" s="217"/>
      <c r="N61" s="217"/>
      <c r="O61" s="217"/>
      <c r="P61" s="217"/>
      <c r="Q61" s="217"/>
      <c r="R61" s="218"/>
    </row>
    <row r="62" spans="2:18" ht="15.75">
      <c r="B62" s="216"/>
      <c r="C62" s="217"/>
      <c r="D62" s="217"/>
      <c r="E62" s="217"/>
      <c r="F62" s="217"/>
      <c r="G62" s="217"/>
      <c r="H62" s="217"/>
      <c r="I62" s="218"/>
      <c r="K62" s="216"/>
      <c r="L62" s="217"/>
      <c r="M62" s="217"/>
      <c r="N62" s="217"/>
      <c r="O62" s="217"/>
      <c r="P62" s="217"/>
      <c r="Q62" s="217"/>
      <c r="R62" s="218"/>
    </row>
    <row r="63" spans="2:18" ht="15.75">
      <c r="B63" s="273"/>
      <c r="C63" s="217"/>
      <c r="D63" s="217"/>
      <c r="E63" s="217"/>
      <c r="F63" s="217"/>
      <c r="G63" s="217"/>
      <c r="H63" s="217"/>
      <c r="I63" s="218"/>
      <c r="K63" s="273"/>
      <c r="L63" s="217"/>
      <c r="M63" s="217"/>
      <c r="N63" s="217"/>
      <c r="O63" s="217"/>
      <c r="P63" s="217"/>
      <c r="Q63" s="217"/>
      <c r="R63" s="218"/>
    </row>
    <row r="64" spans="2:18" ht="15.75">
      <c r="B64" s="273"/>
      <c r="C64" s="217"/>
      <c r="D64" s="217"/>
      <c r="E64" s="217"/>
      <c r="F64" s="217"/>
      <c r="G64" s="217"/>
      <c r="H64" s="217"/>
      <c r="I64" s="218"/>
      <c r="K64" s="273"/>
      <c r="L64" s="217"/>
      <c r="M64" s="217"/>
      <c r="N64" s="217"/>
      <c r="O64" s="217"/>
      <c r="P64" s="217"/>
      <c r="Q64" s="217"/>
      <c r="R64" s="218"/>
    </row>
    <row r="65" spans="2:18" ht="15.75">
      <c r="B65" s="273" t="s">
        <v>1553</v>
      </c>
      <c r="C65" s="360">
        <v>45840</v>
      </c>
      <c r="D65" s="360"/>
      <c r="E65" s="217"/>
      <c r="F65" s="217"/>
      <c r="G65" s="217"/>
      <c r="H65" s="217"/>
      <c r="I65" s="218"/>
      <c r="K65" s="273" t="s">
        <v>1553</v>
      </c>
      <c r="L65" s="360">
        <v>45840</v>
      </c>
      <c r="M65" s="360"/>
      <c r="N65" s="217"/>
      <c r="O65" s="217"/>
      <c r="P65" s="217"/>
      <c r="Q65" s="217"/>
      <c r="R65" s="218"/>
    </row>
    <row r="66" spans="2:18" ht="15.75">
      <c r="B66" s="200"/>
      <c r="C66" s="201"/>
      <c r="D66" s="201"/>
      <c r="E66" s="201"/>
      <c r="F66" s="201"/>
      <c r="G66" s="201" t="s">
        <v>1563</v>
      </c>
      <c r="H66" s="201"/>
      <c r="I66" s="202"/>
      <c r="K66" s="200"/>
      <c r="L66" s="201"/>
      <c r="M66" s="201"/>
      <c r="N66" s="201"/>
      <c r="O66" s="201"/>
      <c r="P66" s="201" t="s">
        <v>1563</v>
      </c>
      <c r="Q66" s="201"/>
      <c r="R66" s="202"/>
    </row>
    <row r="67" spans="2:18" ht="16.5" thickBot="1">
      <c r="B67" s="275"/>
      <c r="C67" s="276"/>
      <c r="D67" s="276"/>
      <c r="E67" s="276"/>
      <c r="F67" s="276"/>
      <c r="G67" s="276"/>
      <c r="H67" s="276"/>
      <c r="I67" s="277"/>
      <c r="K67" s="275"/>
      <c r="L67" s="276"/>
      <c r="M67" s="276"/>
      <c r="N67" s="276"/>
      <c r="O67" s="276"/>
      <c r="P67" s="276"/>
      <c r="Q67" s="276"/>
      <c r="R67" s="277"/>
    </row>
    <row r="69" spans="2:18" ht="15.75" thickBot="1"/>
    <row r="70" spans="2:18">
      <c r="B70" s="366" t="s">
        <v>1525</v>
      </c>
      <c r="C70" s="367"/>
      <c r="D70" s="367"/>
      <c r="E70" s="367"/>
      <c r="F70" s="367"/>
      <c r="G70" s="367"/>
      <c r="H70" s="367"/>
      <c r="I70" s="368"/>
      <c r="K70" s="366" t="s">
        <v>1525</v>
      </c>
      <c r="L70" s="367"/>
      <c r="M70" s="367"/>
      <c r="N70" s="367"/>
      <c r="O70" s="367"/>
      <c r="P70" s="367"/>
      <c r="Q70" s="367"/>
      <c r="R70" s="368"/>
    </row>
    <row r="71" spans="2:18" ht="15.75">
      <c r="B71" s="200"/>
      <c r="C71" s="201"/>
      <c r="D71" s="201"/>
      <c r="E71" s="201"/>
      <c r="F71" s="201"/>
      <c r="G71" s="201"/>
      <c r="H71" s="201"/>
      <c r="I71" s="202"/>
      <c r="K71" s="200"/>
      <c r="L71" s="201"/>
      <c r="M71" s="201"/>
      <c r="N71" s="201"/>
      <c r="O71" s="201"/>
      <c r="P71" s="201"/>
      <c r="Q71" s="201"/>
      <c r="R71" s="202"/>
    </row>
    <row r="72" spans="2:18" ht="26.25">
      <c r="B72" s="369" t="s">
        <v>1526</v>
      </c>
      <c r="C72" s="370"/>
      <c r="D72" s="370"/>
      <c r="E72" s="370"/>
      <c r="F72" s="370"/>
      <c r="G72" s="370"/>
      <c r="H72" s="370"/>
      <c r="I72" s="371"/>
      <c r="K72" s="369" t="s">
        <v>1526</v>
      </c>
      <c r="L72" s="370"/>
      <c r="M72" s="370"/>
      <c r="N72" s="370"/>
      <c r="O72" s="370"/>
      <c r="P72" s="370"/>
      <c r="Q72" s="370"/>
      <c r="R72" s="371"/>
    </row>
    <row r="73" spans="2:18" ht="24.95" customHeight="1">
      <c r="B73" s="203"/>
      <c r="C73" s="204"/>
      <c r="D73" s="204"/>
      <c r="E73" s="204"/>
      <c r="F73" s="204"/>
      <c r="G73" s="204"/>
      <c r="H73" s="205" t="s">
        <v>1527</v>
      </c>
      <c r="I73" s="206"/>
      <c r="K73" s="203"/>
      <c r="L73" s="204"/>
      <c r="M73" s="204"/>
      <c r="N73" s="204"/>
      <c r="O73" s="204"/>
      <c r="P73" s="204"/>
      <c r="Q73" s="205" t="s">
        <v>1527</v>
      </c>
      <c r="R73" s="206"/>
    </row>
    <row r="74" spans="2:18" ht="24.95" customHeight="1">
      <c r="B74" s="207" t="s">
        <v>1528</v>
      </c>
      <c r="C74" s="208"/>
      <c r="D74" s="208"/>
      <c r="E74" s="208"/>
      <c r="F74" s="208" t="s">
        <v>1529</v>
      </c>
      <c r="G74" s="201"/>
      <c r="H74" s="201" t="s">
        <v>1530</v>
      </c>
      <c r="I74" s="202"/>
      <c r="K74" s="207" t="s">
        <v>1528</v>
      </c>
      <c r="L74" s="208"/>
      <c r="M74" s="208"/>
      <c r="N74" s="208"/>
      <c r="O74" s="208" t="s">
        <v>1531</v>
      </c>
      <c r="P74" s="201"/>
      <c r="Q74" s="201" t="s">
        <v>1530</v>
      </c>
      <c r="R74" s="202"/>
    </row>
    <row r="75" spans="2:18" ht="24.95" customHeight="1">
      <c r="B75" s="209" t="s">
        <v>1532</v>
      </c>
      <c r="C75" s="210" t="s">
        <v>1568</v>
      </c>
      <c r="D75" s="211"/>
      <c r="E75" s="211"/>
      <c r="F75" s="211"/>
      <c r="G75" s="212"/>
      <c r="H75" s="212"/>
      <c r="I75" s="213"/>
      <c r="K75" s="209" t="s">
        <v>1532</v>
      </c>
      <c r="L75" s="210" t="s">
        <v>1570</v>
      </c>
      <c r="M75" s="211"/>
      <c r="N75" s="211"/>
      <c r="O75" s="211"/>
      <c r="P75" s="212"/>
      <c r="Q75" s="212"/>
      <c r="R75" s="213"/>
    </row>
    <row r="76" spans="2:18" ht="24.95" customHeight="1">
      <c r="B76" s="207" t="s">
        <v>1534</v>
      </c>
      <c r="C76" s="214" t="s">
        <v>1569</v>
      </c>
      <c r="D76" s="208" t="s">
        <v>1535</v>
      </c>
      <c r="E76" s="208"/>
      <c r="F76" s="201"/>
      <c r="G76" s="201"/>
      <c r="H76" s="201"/>
      <c r="I76" s="202"/>
      <c r="K76" s="207" t="s">
        <v>1534</v>
      </c>
      <c r="L76" s="214">
        <v>412</v>
      </c>
      <c r="M76" s="208" t="s">
        <v>1535</v>
      </c>
      <c r="N76" s="208"/>
      <c r="O76" s="201"/>
      <c r="P76" s="201"/>
      <c r="Q76" s="201"/>
      <c r="R76" s="202"/>
    </row>
    <row r="77" spans="2:18" ht="24.95" customHeight="1">
      <c r="B77" s="216" t="s">
        <v>1562</v>
      </c>
      <c r="C77" s="217"/>
      <c r="D77" s="217"/>
      <c r="E77" s="217"/>
      <c r="F77" s="217"/>
      <c r="G77" s="217"/>
      <c r="H77" s="217"/>
      <c r="I77" s="218"/>
      <c r="K77" s="216" t="s">
        <v>1562</v>
      </c>
      <c r="L77" s="217"/>
      <c r="M77" s="217"/>
      <c r="N77" s="217"/>
      <c r="O77" s="217"/>
      <c r="P77" s="217"/>
      <c r="Q77" s="217"/>
      <c r="R77" s="218"/>
    </row>
    <row r="78" spans="2:18" ht="24.95" customHeight="1" thickBot="1">
      <c r="B78" s="207" t="s">
        <v>1537</v>
      </c>
      <c r="C78" s="201"/>
      <c r="D78" s="201"/>
      <c r="E78" s="201"/>
      <c r="F78" s="201"/>
      <c r="G78" s="201"/>
      <c r="H78" s="201"/>
      <c r="I78" s="202"/>
      <c r="K78" s="207" t="s">
        <v>1537</v>
      </c>
      <c r="L78" s="201"/>
      <c r="M78" s="201"/>
      <c r="N78" s="201"/>
      <c r="O78" s="201"/>
      <c r="P78" s="201"/>
      <c r="Q78" s="201"/>
      <c r="R78" s="202"/>
    </row>
    <row r="79" spans="2:18" ht="24.95" customHeight="1" thickTop="1">
      <c r="B79" s="361" t="s">
        <v>1538</v>
      </c>
      <c r="C79" s="362"/>
      <c r="D79" s="357" t="s">
        <v>1241</v>
      </c>
      <c r="E79" s="365"/>
      <c r="F79" s="356" t="s">
        <v>1539</v>
      </c>
      <c r="G79" s="357"/>
      <c r="H79" s="358" t="s">
        <v>1404</v>
      </c>
      <c r="I79" s="359"/>
      <c r="K79" s="361" t="s">
        <v>1538</v>
      </c>
      <c r="L79" s="362"/>
      <c r="M79" s="357" t="s">
        <v>1241</v>
      </c>
      <c r="N79" s="365"/>
      <c r="O79" s="356" t="s">
        <v>1539</v>
      </c>
      <c r="P79" s="357"/>
      <c r="Q79" s="358" t="s">
        <v>1404</v>
      </c>
      <c r="R79" s="359"/>
    </row>
    <row r="80" spans="2:18" ht="24.95" customHeight="1" thickBot="1">
      <c r="B80" s="363"/>
      <c r="C80" s="364"/>
      <c r="D80" s="219" t="s">
        <v>1540</v>
      </c>
      <c r="E80" s="220" t="s">
        <v>1541</v>
      </c>
      <c r="F80" s="220" t="s">
        <v>1540</v>
      </c>
      <c r="G80" s="221" t="s">
        <v>1541</v>
      </c>
      <c r="H80" s="222" t="s">
        <v>1540</v>
      </c>
      <c r="I80" s="223" t="s">
        <v>1541</v>
      </c>
      <c r="K80" s="363"/>
      <c r="L80" s="364"/>
      <c r="M80" s="219" t="s">
        <v>1540</v>
      </c>
      <c r="N80" s="220" t="s">
        <v>1541</v>
      </c>
      <c r="O80" s="220" t="s">
        <v>1540</v>
      </c>
      <c r="P80" s="221" t="s">
        <v>1541</v>
      </c>
      <c r="Q80" s="222" t="s">
        <v>1540</v>
      </c>
      <c r="R80" s="223" t="s">
        <v>1541</v>
      </c>
    </row>
    <row r="81" spans="2:18" ht="24.95" customHeight="1" thickTop="1">
      <c r="B81" s="224" t="s">
        <v>1542</v>
      </c>
      <c r="C81" s="225"/>
      <c r="D81" s="226">
        <v>991</v>
      </c>
      <c r="E81" s="227"/>
      <c r="F81" s="227">
        <v>281</v>
      </c>
      <c r="G81" s="228"/>
      <c r="H81" s="229">
        <f t="shared" ref="H81:H89" si="4">D81+F81</f>
        <v>1272</v>
      </c>
      <c r="I81" s="230"/>
      <c r="K81" s="224" t="s">
        <v>1542</v>
      </c>
      <c r="L81" s="225"/>
      <c r="M81" s="226">
        <v>2933</v>
      </c>
      <c r="N81" s="227"/>
      <c r="O81" s="227">
        <v>1011</v>
      </c>
      <c r="P81" s="228"/>
      <c r="Q81" s="229">
        <f t="shared" ref="Q81:Q89" si="5">M81+O81</f>
        <v>3944</v>
      </c>
      <c r="R81" s="230"/>
    </row>
    <row r="82" spans="2:18" ht="24.95" customHeight="1">
      <c r="B82" s="231" t="s">
        <v>1543</v>
      </c>
      <c r="C82" s="232"/>
      <c r="D82" s="233">
        <v>140</v>
      </c>
      <c r="E82" s="234"/>
      <c r="F82" s="234">
        <v>30</v>
      </c>
      <c r="G82" s="235"/>
      <c r="H82" s="229">
        <f t="shared" si="4"/>
        <v>170</v>
      </c>
      <c r="I82" s="236"/>
      <c r="K82" s="231" t="s">
        <v>1543</v>
      </c>
      <c r="L82" s="232"/>
      <c r="M82" s="233">
        <v>120</v>
      </c>
      <c r="N82" s="234"/>
      <c r="O82" s="234">
        <v>40</v>
      </c>
      <c r="P82" s="235"/>
      <c r="Q82" s="229">
        <f t="shared" si="5"/>
        <v>160</v>
      </c>
      <c r="R82" s="236"/>
    </row>
    <row r="83" spans="2:18" ht="24.95" customHeight="1">
      <c r="B83" s="231" t="s">
        <v>1544</v>
      </c>
      <c r="C83" s="232"/>
      <c r="D83" s="233">
        <v>140</v>
      </c>
      <c r="E83" s="234"/>
      <c r="F83" s="234">
        <v>30</v>
      </c>
      <c r="G83" s="235"/>
      <c r="H83" s="229">
        <f t="shared" si="4"/>
        <v>170</v>
      </c>
      <c r="I83" s="236"/>
      <c r="K83" s="231" t="s">
        <v>1544</v>
      </c>
      <c r="L83" s="232"/>
      <c r="M83" s="233">
        <v>120</v>
      </c>
      <c r="N83" s="234"/>
      <c r="O83" s="234">
        <v>40</v>
      </c>
      <c r="P83" s="235"/>
      <c r="Q83" s="229">
        <f t="shared" si="5"/>
        <v>160</v>
      </c>
      <c r="R83" s="236"/>
    </row>
    <row r="84" spans="2:18" ht="24.95" customHeight="1" thickBot="1">
      <c r="B84" s="237" t="s">
        <v>1545</v>
      </c>
      <c r="C84" s="238"/>
      <c r="D84" s="239">
        <v>2000</v>
      </c>
      <c r="E84" s="240"/>
      <c r="F84" s="240">
        <v>750</v>
      </c>
      <c r="G84" s="241"/>
      <c r="H84" s="229">
        <f t="shared" si="4"/>
        <v>2750</v>
      </c>
      <c r="I84" s="242"/>
      <c r="K84" s="237" t="s">
        <v>1545</v>
      </c>
      <c r="L84" s="238"/>
      <c r="M84" s="239"/>
      <c r="N84" s="240"/>
      <c r="O84" s="240"/>
      <c r="P84" s="241"/>
      <c r="Q84" s="229">
        <f t="shared" si="5"/>
        <v>0</v>
      </c>
      <c r="R84" s="242"/>
    </row>
    <row r="85" spans="2:18" ht="24.95" customHeight="1" thickTop="1" thickBot="1">
      <c r="B85" s="243"/>
      <c r="C85" s="244" t="s">
        <v>1399</v>
      </c>
      <c r="D85" s="245">
        <f>D81+D82+D83+D84</f>
        <v>3271</v>
      </c>
      <c r="E85" s="246"/>
      <c r="F85" s="247">
        <f>SUM(F81:F84)</f>
        <v>1091</v>
      </c>
      <c r="G85" s="248"/>
      <c r="H85" s="249">
        <f t="shared" si="4"/>
        <v>4362</v>
      </c>
      <c r="I85" s="250"/>
      <c r="K85" s="243"/>
      <c r="L85" s="244" t="s">
        <v>1399</v>
      </c>
      <c r="M85" s="245">
        <f>M81+M82+M83+M84</f>
        <v>3173</v>
      </c>
      <c r="N85" s="246"/>
      <c r="O85" s="246">
        <f>SUM(O81:O84)</f>
        <v>1091</v>
      </c>
      <c r="P85" s="248"/>
      <c r="Q85" s="251">
        <f t="shared" si="5"/>
        <v>4264</v>
      </c>
      <c r="R85" s="250"/>
    </row>
    <row r="86" spans="2:18" ht="24.95" customHeight="1" thickTop="1">
      <c r="B86" s="252" t="s">
        <v>1546</v>
      </c>
      <c r="C86" s="253"/>
      <c r="D86" s="254"/>
      <c r="E86" s="255"/>
      <c r="F86" s="255"/>
      <c r="G86" s="256"/>
      <c r="H86" s="257">
        <f t="shared" si="4"/>
        <v>0</v>
      </c>
      <c r="I86" s="258"/>
      <c r="K86" s="252" t="s">
        <v>1546</v>
      </c>
      <c r="L86" s="253"/>
      <c r="M86" s="254"/>
      <c r="N86" s="255"/>
      <c r="O86" s="255"/>
      <c r="P86" s="256"/>
      <c r="Q86" s="257">
        <f t="shared" si="5"/>
        <v>0</v>
      </c>
      <c r="R86" s="258"/>
    </row>
    <row r="87" spans="2:18" ht="24.95" customHeight="1">
      <c r="B87" s="259" t="s">
        <v>1547</v>
      </c>
      <c r="C87" s="260"/>
      <c r="D87" s="233">
        <v>50</v>
      </c>
      <c r="E87" s="234"/>
      <c r="F87" s="234"/>
      <c r="G87" s="261"/>
      <c r="H87" s="262">
        <f t="shared" si="4"/>
        <v>50</v>
      </c>
      <c r="I87" s="263"/>
      <c r="K87" s="259" t="s">
        <v>1547</v>
      </c>
      <c r="L87" s="260"/>
      <c r="M87" s="233">
        <v>148</v>
      </c>
      <c r="N87" s="234"/>
      <c r="O87" s="234"/>
      <c r="P87" s="261"/>
      <c r="Q87" s="262">
        <f t="shared" si="5"/>
        <v>148</v>
      </c>
      <c r="R87" s="263"/>
    </row>
    <row r="88" spans="2:18" ht="24.95" customHeight="1">
      <c r="B88" s="252" t="s">
        <v>1548</v>
      </c>
      <c r="C88" s="253"/>
      <c r="D88" s="233"/>
      <c r="E88" s="234"/>
      <c r="F88" s="234"/>
      <c r="G88" s="261"/>
      <c r="H88" s="262">
        <f t="shared" si="4"/>
        <v>0</v>
      </c>
      <c r="I88" s="263"/>
      <c r="K88" s="252" t="s">
        <v>1548</v>
      </c>
      <c r="L88" s="253"/>
      <c r="M88" s="233"/>
      <c r="N88" s="234"/>
      <c r="O88" s="234"/>
      <c r="P88" s="261"/>
      <c r="Q88" s="262">
        <f t="shared" si="5"/>
        <v>0</v>
      </c>
      <c r="R88" s="263"/>
    </row>
    <row r="89" spans="2:18" ht="24.95" customHeight="1" thickBot="1">
      <c r="B89" s="264" t="s">
        <v>1549</v>
      </c>
      <c r="C89" s="265"/>
      <c r="D89" s="266"/>
      <c r="E89" s="267"/>
      <c r="F89" s="267"/>
      <c r="G89" s="268"/>
      <c r="H89" s="269">
        <f t="shared" si="4"/>
        <v>0</v>
      </c>
      <c r="I89" s="270"/>
      <c r="K89" s="264" t="s">
        <v>1549</v>
      </c>
      <c r="L89" s="265"/>
      <c r="M89" s="266"/>
      <c r="N89" s="267"/>
      <c r="O89" s="267"/>
      <c r="P89" s="268"/>
      <c r="Q89" s="269">
        <f t="shared" si="5"/>
        <v>0</v>
      </c>
      <c r="R89" s="270"/>
    </row>
    <row r="90" spans="2:18" ht="24.95" customHeight="1" thickTop="1" thickBot="1">
      <c r="B90" s="243"/>
      <c r="C90" s="244" t="s">
        <v>1399</v>
      </c>
      <c r="D90" s="245">
        <f>SUM(D85:D89)</f>
        <v>3321</v>
      </c>
      <c r="E90" s="246"/>
      <c r="F90" s="247">
        <f>F85+F87</f>
        <v>1091</v>
      </c>
      <c r="G90" s="248"/>
      <c r="H90" s="271">
        <f>D90+F90</f>
        <v>4412</v>
      </c>
      <c r="I90" s="250"/>
      <c r="K90" s="243"/>
      <c r="L90" s="244" t="s">
        <v>1399</v>
      </c>
      <c r="M90" s="245">
        <f>SUM(M85:M89)</f>
        <v>3321</v>
      </c>
      <c r="N90" s="246"/>
      <c r="O90" s="246">
        <f>O85+O87</f>
        <v>1091</v>
      </c>
      <c r="P90" s="248"/>
      <c r="Q90" s="272">
        <f>M90+O90</f>
        <v>4412</v>
      </c>
      <c r="R90" s="250"/>
    </row>
    <row r="91" spans="2:18" ht="24.95" customHeight="1" thickTop="1">
      <c r="B91" s="273"/>
      <c r="C91" s="274" t="s">
        <v>1550</v>
      </c>
      <c r="D91" s="217"/>
      <c r="E91" s="217"/>
      <c r="F91" s="217"/>
      <c r="G91" s="217"/>
      <c r="H91" s="217"/>
      <c r="I91" s="218"/>
      <c r="K91" s="273"/>
      <c r="L91" s="274" t="s">
        <v>1550</v>
      </c>
      <c r="M91" s="217"/>
      <c r="N91" s="217"/>
      <c r="O91" s="217"/>
      <c r="P91" s="217"/>
      <c r="Q91" s="217"/>
      <c r="R91" s="218"/>
    </row>
    <row r="92" spans="2:18" ht="24.95" customHeight="1">
      <c r="B92" s="216" t="s">
        <v>1551</v>
      </c>
      <c r="C92" s="217"/>
      <c r="D92" s="217"/>
      <c r="E92" s="217"/>
      <c r="F92" s="217"/>
      <c r="G92" s="217"/>
      <c r="H92" s="217"/>
      <c r="I92" s="218"/>
      <c r="K92" s="216" t="s">
        <v>1551</v>
      </c>
      <c r="L92" s="217"/>
      <c r="M92" s="217"/>
      <c r="N92" s="217"/>
      <c r="O92" s="217"/>
      <c r="P92" s="217"/>
      <c r="Q92" s="217"/>
      <c r="R92" s="218"/>
    </row>
    <row r="93" spans="2:18" ht="24.95" customHeight="1">
      <c r="B93" s="216" t="s">
        <v>1552</v>
      </c>
      <c r="C93" s="217"/>
      <c r="D93" s="217"/>
      <c r="E93" s="217"/>
      <c r="F93" s="217"/>
      <c r="G93" s="217"/>
      <c r="H93" s="217"/>
      <c r="I93" s="218"/>
      <c r="K93" s="216" t="s">
        <v>1552</v>
      </c>
      <c r="L93" s="217"/>
      <c r="M93" s="217"/>
      <c r="N93" s="217"/>
      <c r="O93" s="217"/>
      <c r="P93" s="217"/>
      <c r="Q93" s="217"/>
      <c r="R93" s="218"/>
    </row>
    <row r="94" spans="2:18" ht="15.75">
      <c r="B94" s="216"/>
      <c r="C94" s="217"/>
      <c r="D94" s="217"/>
      <c r="E94" s="217"/>
      <c r="F94" s="217"/>
      <c r="G94" s="217"/>
      <c r="H94" s="217"/>
      <c r="I94" s="218"/>
      <c r="K94" s="216"/>
      <c r="L94" s="217"/>
      <c r="M94" s="217"/>
      <c r="N94" s="217"/>
      <c r="O94" s="217"/>
      <c r="P94" s="217"/>
      <c r="Q94" s="217"/>
      <c r="R94" s="218"/>
    </row>
    <row r="95" spans="2:18" ht="15.75">
      <c r="B95" s="216"/>
      <c r="C95" s="217"/>
      <c r="D95" s="217"/>
      <c r="E95" s="217"/>
      <c r="F95" s="217"/>
      <c r="G95" s="217"/>
      <c r="H95" s="217"/>
      <c r="I95" s="218"/>
      <c r="K95" s="216"/>
      <c r="L95" s="217"/>
      <c r="M95" s="217"/>
      <c r="N95" s="217"/>
      <c r="O95" s="217"/>
      <c r="P95" s="217"/>
      <c r="Q95" s="217"/>
      <c r="R95" s="218"/>
    </row>
    <row r="96" spans="2:18" ht="15.75">
      <c r="B96" s="216"/>
      <c r="C96" s="217"/>
      <c r="D96" s="217"/>
      <c r="E96" s="217"/>
      <c r="F96" s="217"/>
      <c r="G96" s="217"/>
      <c r="H96" s="217"/>
      <c r="I96" s="218"/>
      <c r="K96" s="216"/>
      <c r="L96" s="217"/>
      <c r="M96" s="217"/>
      <c r="N96" s="217"/>
      <c r="O96" s="217"/>
      <c r="P96" s="217"/>
      <c r="Q96" s="217"/>
      <c r="R96" s="218"/>
    </row>
    <row r="97" spans="2:18" ht="15.75">
      <c r="B97" s="273"/>
      <c r="C97" s="217"/>
      <c r="D97" s="217"/>
      <c r="E97" s="217"/>
      <c r="F97" s="217"/>
      <c r="G97" s="217"/>
      <c r="H97" s="217"/>
      <c r="I97" s="218"/>
      <c r="K97" s="273"/>
      <c r="L97" s="217"/>
      <c r="M97" s="217"/>
      <c r="N97" s="217"/>
      <c r="O97" s="217"/>
      <c r="P97" s="217"/>
      <c r="Q97" s="217"/>
      <c r="R97" s="218"/>
    </row>
    <row r="98" spans="2:18" ht="15.75">
      <c r="B98" s="273"/>
      <c r="C98" s="217"/>
      <c r="D98" s="217"/>
      <c r="E98" s="217"/>
      <c r="F98" s="217"/>
      <c r="G98" s="217"/>
      <c r="H98" s="217"/>
      <c r="I98" s="218"/>
      <c r="K98" s="273"/>
      <c r="L98" s="217"/>
      <c r="M98" s="217"/>
      <c r="N98" s="217"/>
      <c r="O98" s="217"/>
      <c r="P98" s="217"/>
      <c r="Q98" s="217"/>
      <c r="R98" s="218"/>
    </row>
    <row r="99" spans="2:18" ht="15.75">
      <c r="B99" s="273" t="s">
        <v>1553</v>
      </c>
      <c r="C99" s="360">
        <v>45840</v>
      </c>
      <c r="D99" s="360"/>
      <c r="E99" s="217"/>
      <c r="F99" s="217"/>
      <c r="G99" s="217"/>
      <c r="H99" s="217"/>
      <c r="I99" s="218"/>
      <c r="K99" s="273" t="s">
        <v>1553</v>
      </c>
      <c r="L99" s="360">
        <v>45840</v>
      </c>
      <c r="M99" s="360"/>
      <c r="N99" s="217"/>
      <c r="O99" s="217"/>
      <c r="P99" s="217"/>
      <c r="Q99" s="217"/>
      <c r="R99" s="218"/>
    </row>
    <row r="100" spans="2:18" ht="15.75">
      <c r="B100" s="200"/>
      <c r="C100" s="201"/>
      <c r="D100" s="201"/>
      <c r="E100" s="201"/>
      <c r="F100" s="201"/>
      <c r="G100" s="201" t="s">
        <v>1563</v>
      </c>
      <c r="H100" s="201"/>
      <c r="I100" s="202"/>
      <c r="K100" s="200"/>
      <c r="L100" s="201"/>
      <c r="M100" s="201"/>
      <c r="N100" s="201"/>
      <c r="O100" s="201"/>
      <c r="P100" s="201" t="s">
        <v>1563</v>
      </c>
      <c r="Q100" s="201"/>
      <c r="R100" s="202"/>
    </row>
    <row r="101" spans="2:18" ht="16.5" thickBot="1">
      <c r="B101" s="275"/>
      <c r="C101" s="276"/>
      <c r="D101" s="276"/>
      <c r="E101" s="276"/>
      <c r="F101" s="276"/>
      <c r="G101" s="276"/>
      <c r="H101" s="276"/>
      <c r="I101" s="277"/>
      <c r="K101" s="275"/>
      <c r="L101" s="276"/>
      <c r="M101" s="276"/>
      <c r="N101" s="276"/>
      <c r="O101" s="276"/>
      <c r="P101" s="276"/>
      <c r="Q101" s="276"/>
      <c r="R101" s="277"/>
    </row>
    <row r="103" spans="2:18" ht="15.75" thickBot="1"/>
    <row r="104" spans="2:18">
      <c r="B104" s="366" t="s">
        <v>1525</v>
      </c>
      <c r="C104" s="367"/>
      <c r="D104" s="367"/>
      <c r="E104" s="367"/>
      <c r="F104" s="367"/>
      <c r="G104" s="367"/>
      <c r="H104" s="367"/>
      <c r="I104" s="368"/>
      <c r="K104" s="366" t="s">
        <v>1525</v>
      </c>
      <c r="L104" s="367"/>
      <c r="M104" s="367"/>
      <c r="N104" s="367"/>
      <c r="O104" s="367"/>
      <c r="P104" s="367"/>
      <c r="Q104" s="367"/>
      <c r="R104" s="368"/>
    </row>
    <row r="105" spans="2:18" ht="15.75">
      <c r="B105" s="200"/>
      <c r="C105" s="201"/>
      <c r="D105" s="201"/>
      <c r="E105" s="201"/>
      <c r="F105" s="201"/>
      <c r="G105" s="201"/>
      <c r="H105" s="201"/>
      <c r="I105" s="202"/>
      <c r="K105" s="200"/>
      <c r="L105" s="201"/>
      <c r="M105" s="201"/>
      <c r="N105" s="201"/>
      <c r="O105" s="201"/>
      <c r="P105" s="201"/>
      <c r="Q105" s="201"/>
      <c r="R105" s="202"/>
    </row>
    <row r="106" spans="2:18" ht="26.25">
      <c r="B106" s="369" t="s">
        <v>1526</v>
      </c>
      <c r="C106" s="370"/>
      <c r="D106" s="370"/>
      <c r="E106" s="370"/>
      <c r="F106" s="370"/>
      <c r="G106" s="370"/>
      <c r="H106" s="370"/>
      <c r="I106" s="371"/>
      <c r="K106" s="369" t="s">
        <v>1526</v>
      </c>
      <c r="L106" s="370"/>
      <c r="M106" s="370"/>
      <c r="N106" s="370"/>
      <c r="O106" s="370"/>
      <c r="P106" s="370"/>
      <c r="Q106" s="370"/>
      <c r="R106" s="371"/>
    </row>
    <row r="107" spans="2:18" ht="24.95" customHeight="1">
      <c r="B107" s="203"/>
      <c r="C107" s="204"/>
      <c r="D107" s="204"/>
      <c r="E107" s="204"/>
      <c r="F107" s="204"/>
      <c r="G107" s="204"/>
      <c r="H107" s="205" t="s">
        <v>1527</v>
      </c>
      <c r="I107" s="206"/>
      <c r="K107" s="203"/>
      <c r="L107" s="204"/>
      <c r="M107" s="204"/>
      <c r="N107" s="204"/>
      <c r="O107" s="204"/>
      <c r="P107" s="204"/>
      <c r="Q107" s="205" t="s">
        <v>1527</v>
      </c>
      <c r="R107" s="206"/>
    </row>
    <row r="108" spans="2:18" ht="24.95" customHeight="1">
      <c r="B108" s="207" t="s">
        <v>1528</v>
      </c>
      <c r="C108" s="208"/>
      <c r="D108" s="208"/>
      <c r="E108" s="208"/>
      <c r="F108" s="208" t="s">
        <v>1529</v>
      </c>
      <c r="G108" s="201"/>
      <c r="H108" s="201" t="s">
        <v>1530</v>
      </c>
      <c r="I108" s="202"/>
      <c r="K108" s="207" t="s">
        <v>1528</v>
      </c>
      <c r="L108" s="208"/>
      <c r="M108" s="208"/>
      <c r="N108" s="208"/>
      <c r="O108" s="208" t="s">
        <v>1531</v>
      </c>
      <c r="P108" s="201"/>
      <c r="Q108" s="201" t="s">
        <v>1530</v>
      </c>
      <c r="R108" s="202"/>
    </row>
    <row r="109" spans="2:18" ht="24.95" customHeight="1">
      <c r="B109" s="209" t="s">
        <v>1532</v>
      </c>
      <c r="C109" s="210" t="s">
        <v>1571</v>
      </c>
      <c r="D109" s="211"/>
      <c r="E109" s="211"/>
      <c r="F109" s="211"/>
      <c r="G109" s="212"/>
      <c r="H109" s="212"/>
      <c r="I109" s="213"/>
      <c r="K109" s="209" t="s">
        <v>1532</v>
      </c>
      <c r="L109" s="210" t="s">
        <v>1572</v>
      </c>
      <c r="M109" s="211"/>
      <c r="N109" s="211"/>
      <c r="O109" s="211"/>
      <c r="P109" s="212"/>
      <c r="Q109" s="212"/>
      <c r="R109" s="213"/>
    </row>
    <row r="110" spans="2:18" ht="24.95" customHeight="1">
      <c r="B110" s="207" t="s">
        <v>1534</v>
      </c>
      <c r="C110" s="290">
        <v>510</v>
      </c>
      <c r="D110" s="208" t="s">
        <v>1535</v>
      </c>
      <c r="E110" s="208"/>
      <c r="F110" s="201"/>
      <c r="G110" s="201"/>
      <c r="H110" s="201"/>
      <c r="I110" s="202"/>
      <c r="K110" s="207" t="s">
        <v>1534</v>
      </c>
      <c r="L110" s="279">
        <v>173</v>
      </c>
      <c r="M110" s="208" t="s">
        <v>1535</v>
      </c>
      <c r="N110" s="208"/>
      <c r="O110" s="201"/>
      <c r="P110" s="201"/>
      <c r="Q110" s="201"/>
      <c r="R110" s="202"/>
    </row>
    <row r="111" spans="2:18" ht="24.95" customHeight="1">
      <c r="B111" s="216" t="s">
        <v>1562</v>
      </c>
      <c r="C111" s="217"/>
      <c r="D111" s="217"/>
      <c r="E111" s="217"/>
      <c r="F111" s="217"/>
      <c r="G111" s="217"/>
      <c r="H111" s="217"/>
      <c r="I111" s="218"/>
      <c r="K111" s="216" t="s">
        <v>1562</v>
      </c>
      <c r="L111" s="217"/>
      <c r="M111" s="217"/>
      <c r="N111" s="217"/>
      <c r="O111" s="217"/>
      <c r="P111" s="217"/>
      <c r="Q111" s="217"/>
      <c r="R111" s="218"/>
    </row>
    <row r="112" spans="2:18" ht="24.95" customHeight="1" thickBot="1">
      <c r="B112" s="207" t="s">
        <v>1537</v>
      </c>
      <c r="C112" s="201"/>
      <c r="D112" s="201"/>
      <c r="E112" s="201"/>
      <c r="F112" s="201"/>
      <c r="G112" s="201"/>
      <c r="H112" s="201"/>
      <c r="I112" s="202"/>
      <c r="K112" s="207" t="s">
        <v>1537</v>
      </c>
      <c r="L112" s="201"/>
      <c r="M112" s="201"/>
      <c r="N112" s="201"/>
      <c r="O112" s="201"/>
      <c r="P112" s="201"/>
      <c r="Q112" s="201"/>
      <c r="R112" s="202"/>
    </row>
    <row r="113" spans="2:18" ht="24.95" customHeight="1" thickTop="1">
      <c r="B113" s="361" t="s">
        <v>1538</v>
      </c>
      <c r="C113" s="362"/>
      <c r="D113" s="357" t="s">
        <v>1241</v>
      </c>
      <c r="E113" s="365"/>
      <c r="F113" s="356" t="s">
        <v>1539</v>
      </c>
      <c r="G113" s="357"/>
      <c r="H113" s="358" t="s">
        <v>1404</v>
      </c>
      <c r="I113" s="359"/>
      <c r="K113" s="361" t="s">
        <v>1538</v>
      </c>
      <c r="L113" s="362"/>
      <c r="M113" s="357" t="s">
        <v>1241</v>
      </c>
      <c r="N113" s="365"/>
      <c r="O113" s="356" t="s">
        <v>1539</v>
      </c>
      <c r="P113" s="357"/>
      <c r="Q113" s="358" t="s">
        <v>1404</v>
      </c>
      <c r="R113" s="359"/>
    </row>
    <row r="114" spans="2:18" ht="24.95" customHeight="1" thickBot="1">
      <c r="B114" s="363"/>
      <c r="C114" s="364"/>
      <c r="D114" s="219" t="s">
        <v>1540</v>
      </c>
      <c r="E114" s="220" t="s">
        <v>1541</v>
      </c>
      <c r="F114" s="220" t="s">
        <v>1540</v>
      </c>
      <c r="G114" s="221" t="s">
        <v>1541</v>
      </c>
      <c r="H114" s="222" t="s">
        <v>1540</v>
      </c>
      <c r="I114" s="223" t="s">
        <v>1541</v>
      </c>
      <c r="K114" s="363"/>
      <c r="L114" s="364"/>
      <c r="M114" s="219" t="s">
        <v>1540</v>
      </c>
      <c r="N114" s="220" t="s">
        <v>1541</v>
      </c>
      <c r="O114" s="220" t="s">
        <v>1540</v>
      </c>
      <c r="P114" s="221" t="s">
        <v>1541</v>
      </c>
      <c r="Q114" s="222" t="s">
        <v>1540</v>
      </c>
      <c r="R114" s="223" t="s">
        <v>1541</v>
      </c>
    </row>
    <row r="115" spans="2:18" ht="24.95" customHeight="1" thickTop="1">
      <c r="B115" s="224" t="s">
        <v>1542</v>
      </c>
      <c r="C115" s="225"/>
      <c r="D115" s="226">
        <v>235</v>
      </c>
      <c r="E115" s="227"/>
      <c r="F115" s="227">
        <v>235</v>
      </c>
      <c r="G115" s="228"/>
      <c r="H115" s="229">
        <f t="shared" ref="H115:H123" si="6">D115+F115</f>
        <v>470</v>
      </c>
      <c r="I115" s="230"/>
      <c r="K115" s="224" t="s">
        <v>1542</v>
      </c>
      <c r="L115" s="225"/>
      <c r="M115" s="226">
        <v>1119</v>
      </c>
      <c r="N115" s="227"/>
      <c r="O115" s="227">
        <v>1119</v>
      </c>
      <c r="P115" s="228"/>
      <c r="Q115" s="229">
        <f t="shared" ref="Q115:Q123" si="7">M115+O115</f>
        <v>2238</v>
      </c>
      <c r="R115" s="230"/>
    </row>
    <row r="116" spans="2:18" ht="24.95" customHeight="1">
      <c r="B116" s="231" t="s">
        <v>1543</v>
      </c>
      <c r="C116" s="232"/>
      <c r="D116" s="233"/>
      <c r="E116" s="234"/>
      <c r="F116" s="234">
        <v>0</v>
      </c>
      <c r="G116" s="235"/>
      <c r="H116" s="229">
        <f t="shared" si="6"/>
        <v>0</v>
      </c>
      <c r="I116" s="236"/>
      <c r="K116" s="231" t="s">
        <v>1543</v>
      </c>
      <c r="L116" s="232"/>
      <c r="M116" s="233">
        <v>40</v>
      </c>
      <c r="N116" s="234"/>
      <c r="O116" s="234">
        <v>40</v>
      </c>
      <c r="P116" s="235"/>
      <c r="Q116" s="229">
        <f t="shared" si="7"/>
        <v>80</v>
      </c>
      <c r="R116" s="236"/>
    </row>
    <row r="117" spans="2:18" ht="24.95" customHeight="1">
      <c r="B117" s="231" t="s">
        <v>1544</v>
      </c>
      <c r="C117" s="232"/>
      <c r="D117" s="233"/>
      <c r="E117" s="234"/>
      <c r="F117" s="234">
        <v>0</v>
      </c>
      <c r="G117" s="235"/>
      <c r="H117" s="229">
        <f t="shared" si="6"/>
        <v>0</v>
      </c>
      <c r="I117" s="236"/>
      <c r="K117" s="231" t="s">
        <v>1544</v>
      </c>
      <c r="L117" s="232"/>
      <c r="M117" s="233">
        <v>40</v>
      </c>
      <c r="N117" s="234"/>
      <c r="O117" s="234">
        <v>40</v>
      </c>
      <c r="P117" s="235"/>
      <c r="Q117" s="229">
        <f t="shared" si="7"/>
        <v>80</v>
      </c>
      <c r="R117" s="236"/>
    </row>
    <row r="118" spans="2:18" ht="24.95" customHeight="1" thickBot="1">
      <c r="B118" s="237" t="s">
        <v>1545</v>
      </c>
      <c r="C118" s="238"/>
      <c r="D118" s="239"/>
      <c r="E118" s="240"/>
      <c r="F118" s="240">
        <v>0</v>
      </c>
      <c r="G118" s="241"/>
      <c r="H118" s="229">
        <f t="shared" si="6"/>
        <v>0</v>
      </c>
      <c r="I118" s="242"/>
      <c r="K118" s="237" t="s">
        <v>1545</v>
      </c>
      <c r="L118" s="238"/>
      <c r="M118" s="239">
        <v>750</v>
      </c>
      <c r="N118" s="240"/>
      <c r="O118" s="240">
        <v>750</v>
      </c>
      <c r="P118" s="241"/>
      <c r="Q118" s="229">
        <f t="shared" si="7"/>
        <v>1500</v>
      </c>
      <c r="R118" s="242"/>
    </row>
    <row r="119" spans="2:18" ht="24.95" customHeight="1" thickTop="1" thickBot="1">
      <c r="B119" s="243"/>
      <c r="C119" s="244" t="s">
        <v>1399</v>
      </c>
      <c r="D119" s="245">
        <f>D115+D116+D117+D118</f>
        <v>235</v>
      </c>
      <c r="E119" s="246"/>
      <c r="F119" s="247">
        <f>SUM(F115:F118)</f>
        <v>235</v>
      </c>
      <c r="G119" s="248"/>
      <c r="H119" s="249">
        <f t="shared" si="6"/>
        <v>470</v>
      </c>
      <c r="I119" s="250"/>
      <c r="K119" s="243"/>
      <c r="L119" s="244" t="s">
        <v>1399</v>
      </c>
      <c r="M119" s="245">
        <f>M115+M116+M117+M118</f>
        <v>1949</v>
      </c>
      <c r="N119" s="246"/>
      <c r="O119" s="246">
        <f>SUM(O115:O118)</f>
        <v>1949</v>
      </c>
      <c r="P119" s="248"/>
      <c r="Q119" s="251">
        <f t="shared" si="7"/>
        <v>3898</v>
      </c>
      <c r="R119" s="250"/>
    </row>
    <row r="120" spans="2:18" ht="24.95" customHeight="1" thickTop="1">
      <c r="B120" s="252" t="s">
        <v>1546</v>
      </c>
      <c r="C120" s="253"/>
      <c r="D120" s="254"/>
      <c r="E120" s="255"/>
      <c r="F120" s="255"/>
      <c r="G120" s="256"/>
      <c r="H120" s="257">
        <f t="shared" si="6"/>
        <v>0</v>
      </c>
      <c r="I120" s="258"/>
      <c r="K120" s="252" t="s">
        <v>1546</v>
      </c>
      <c r="L120" s="253"/>
      <c r="M120" s="254"/>
      <c r="N120" s="255"/>
      <c r="O120" s="255"/>
      <c r="P120" s="256"/>
      <c r="Q120" s="257">
        <f t="shared" si="7"/>
        <v>0</v>
      </c>
      <c r="R120" s="258"/>
    </row>
    <row r="121" spans="2:18" ht="24.95" customHeight="1">
      <c r="B121" s="259" t="s">
        <v>1547</v>
      </c>
      <c r="C121" s="260"/>
      <c r="D121" s="233">
        <v>12</v>
      </c>
      <c r="E121" s="234"/>
      <c r="F121" s="234"/>
      <c r="G121" s="261"/>
      <c r="H121" s="262">
        <f t="shared" si="6"/>
        <v>12</v>
      </c>
      <c r="I121" s="263"/>
      <c r="K121" s="259" t="s">
        <v>1547</v>
      </c>
      <c r="L121" s="260"/>
      <c r="M121" s="233">
        <v>56</v>
      </c>
      <c r="N121" s="234"/>
      <c r="O121" s="234"/>
      <c r="P121" s="261"/>
      <c r="Q121" s="262">
        <f t="shared" si="7"/>
        <v>56</v>
      </c>
      <c r="R121" s="263"/>
    </row>
    <row r="122" spans="2:18" ht="24.95" customHeight="1">
      <c r="B122" s="252" t="s">
        <v>1548</v>
      </c>
      <c r="C122" s="253"/>
      <c r="D122" s="233"/>
      <c r="E122" s="234"/>
      <c r="F122" s="234"/>
      <c r="G122" s="261"/>
      <c r="H122" s="262">
        <f t="shared" si="6"/>
        <v>0</v>
      </c>
      <c r="I122" s="263"/>
      <c r="K122" s="252" t="s">
        <v>1548</v>
      </c>
      <c r="L122" s="253"/>
      <c r="M122" s="233"/>
      <c r="N122" s="234"/>
      <c r="O122" s="234"/>
      <c r="P122" s="261"/>
      <c r="Q122" s="262">
        <f t="shared" si="7"/>
        <v>0</v>
      </c>
      <c r="R122" s="263"/>
    </row>
    <row r="123" spans="2:18" ht="24.95" customHeight="1" thickBot="1">
      <c r="B123" s="264" t="s">
        <v>1549</v>
      </c>
      <c r="C123" s="265"/>
      <c r="D123" s="266"/>
      <c r="E123" s="267"/>
      <c r="F123" s="267"/>
      <c r="G123" s="268"/>
      <c r="H123" s="269">
        <f t="shared" si="6"/>
        <v>0</v>
      </c>
      <c r="I123" s="270"/>
      <c r="K123" s="264" t="s">
        <v>1549</v>
      </c>
      <c r="L123" s="265"/>
      <c r="M123" s="266"/>
      <c r="N123" s="267"/>
      <c r="O123" s="267"/>
      <c r="P123" s="268"/>
      <c r="Q123" s="269">
        <f t="shared" si="7"/>
        <v>0</v>
      </c>
      <c r="R123" s="270"/>
    </row>
    <row r="124" spans="2:18" ht="24.95" customHeight="1" thickTop="1" thickBot="1">
      <c r="B124" s="243"/>
      <c r="C124" s="244" t="s">
        <v>1399</v>
      </c>
      <c r="D124" s="245">
        <f>SUM(D119:D123)</f>
        <v>247</v>
      </c>
      <c r="E124" s="246"/>
      <c r="F124" s="247">
        <f>F119+F121</f>
        <v>235</v>
      </c>
      <c r="G124" s="248"/>
      <c r="H124" s="271">
        <f>D124+F124</f>
        <v>482</v>
      </c>
      <c r="I124" s="250"/>
      <c r="K124" s="243"/>
      <c r="L124" s="244" t="s">
        <v>1399</v>
      </c>
      <c r="M124" s="245">
        <f>SUM(M119:M123)</f>
        <v>2005</v>
      </c>
      <c r="N124" s="246"/>
      <c r="O124" s="246">
        <f>O119+O121</f>
        <v>1949</v>
      </c>
      <c r="P124" s="248"/>
      <c r="Q124" s="272">
        <f>M124+O124</f>
        <v>3954</v>
      </c>
      <c r="R124" s="250"/>
    </row>
    <row r="125" spans="2:18" ht="24.95" customHeight="1" thickTop="1">
      <c r="B125" s="273"/>
      <c r="C125" s="274" t="s">
        <v>1550</v>
      </c>
      <c r="D125" s="217"/>
      <c r="E125" s="217"/>
      <c r="F125" s="217"/>
      <c r="G125" s="217"/>
      <c r="H125" s="217"/>
      <c r="I125" s="218"/>
      <c r="K125" s="273"/>
      <c r="L125" s="274" t="s">
        <v>1550</v>
      </c>
      <c r="M125" s="217"/>
      <c r="N125" s="217"/>
      <c r="O125" s="217"/>
      <c r="P125" s="217"/>
      <c r="Q125" s="217"/>
      <c r="R125" s="218"/>
    </row>
    <row r="126" spans="2:18" ht="24.95" customHeight="1">
      <c r="B126" s="216" t="s">
        <v>1551</v>
      </c>
      <c r="C126" s="217"/>
      <c r="D126" s="217"/>
      <c r="E126" s="217"/>
      <c r="F126" s="217"/>
      <c r="G126" s="217"/>
      <c r="H126" s="217"/>
      <c r="I126" s="218"/>
      <c r="K126" s="216" t="s">
        <v>1551</v>
      </c>
      <c r="L126" s="217"/>
      <c r="M126" s="217"/>
      <c r="N126" s="217"/>
      <c r="O126" s="217"/>
      <c r="P126" s="217"/>
      <c r="Q126" s="217"/>
      <c r="R126" s="218"/>
    </row>
    <row r="127" spans="2:18" ht="24.95" customHeight="1">
      <c r="B127" s="216" t="s">
        <v>1552</v>
      </c>
      <c r="C127" s="217"/>
      <c r="D127" s="217"/>
      <c r="E127" s="217"/>
      <c r="F127" s="217"/>
      <c r="G127" s="217"/>
      <c r="H127" s="217"/>
      <c r="I127" s="218"/>
      <c r="K127" s="216" t="s">
        <v>1552</v>
      </c>
      <c r="L127" s="217"/>
      <c r="M127" s="217"/>
      <c r="N127" s="217"/>
      <c r="O127" s="217"/>
      <c r="P127" s="217"/>
      <c r="Q127" s="217"/>
      <c r="R127" s="218"/>
    </row>
    <row r="128" spans="2:18" ht="15.75">
      <c r="B128" s="216"/>
      <c r="C128" s="217"/>
      <c r="D128" s="217"/>
      <c r="E128" s="217"/>
      <c r="F128" s="217"/>
      <c r="G128" s="217"/>
      <c r="H128" s="217"/>
      <c r="I128" s="218"/>
      <c r="K128" s="216"/>
      <c r="L128" s="217"/>
      <c r="M128" s="217"/>
      <c r="N128" s="217"/>
      <c r="O128" s="217"/>
      <c r="P128" s="217"/>
      <c r="Q128" s="217"/>
      <c r="R128" s="218"/>
    </row>
    <row r="129" spans="2:18" ht="15.75">
      <c r="B129" s="216"/>
      <c r="C129" s="217"/>
      <c r="D129" s="217"/>
      <c r="E129" s="217"/>
      <c r="F129" s="217"/>
      <c r="G129" s="217"/>
      <c r="H129" s="217"/>
      <c r="I129" s="218"/>
      <c r="K129" s="216"/>
      <c r="L129" s="217"/>
      <c r="M129" s="217"/>
      <c r="N129" s="217"/>
      <c r="O129" s="217"/>
      <c r="P129" s="217"/>
      <c r="Q129" s="217"/>
      <c r="R129" s="218"/>
    </row>
    <row r="130" spans="2:18" ht="15.75">
      <c r="B130" s="216"/>
      <c r="C130" s="217"/>
      <c r="D130" s="217"/>
      <c r="E130" s="217"/>
      <c r="F130" s="217"/>
      <c r="G130" s="217"/>
      <c r="H130" s="217"/>
      <c r="I130" s="218"/>
      <c r="K130" s="216"/>
      <c r="L130" s="217"/>
      <c r="M130" s="217"/>
      <c r="N130" s="217"/>
      <c r="O130" s="217"/>
      <c r="P130" s="217"/>
      <c r="Q130" s="217"/>
      <c r="R130" s="218"/>
    </row>
    <row r="131" spans="2:18" ht="15.75">
      <c r="B131" s="273"/>
      <c r="C131" s="217"/>
      <c r="D131" s="217"/>
      <c r="E131" s="217"/>
      <c r="F131" s="217"/>
      <c r="G131" s="217"/>
      <c r="H131" s="217"/>
      <c r="I131" s="218"/>
      <c r="K131" s="273"/>
      <c r="L131" s="217"/>
      <c r="M131" s="217"/>
      <c r="N131" s="217"/>
      <c r="O131" s="217"/>
      <c r="P131" s="217"/>
      <c r="Q131" s="217"/>
      <c r="R131" s="218"/>
    </row>
    <row r="132" spans="2:18" ht="15.75">
      <c r="B132" s="273"/>
      <c r="C132" s="217"/>
      <c r="D132" s="217"/>
      <c r="E132" s="217"/>
      <c r="F132" s="217"/>
      <c r="G132" s="217"/>
      <c r="H132" s="217"/>
      <c r="I132" s="218"/>
      <c r="K132" s="273"/>
      <c r="L132" s="217"/>
      <c r="M132" s="217"/>
      <c r="N132" s="217"/>
      <c r="O132" s="217"/>
      <c r="P132" s="217"/>
      <c r="Q132" s="217"/>
      <c r="R132" s="218"/>
    </row>
    <row r="133" spans="2:18" ht="15.75">
      <c r="B133" s="273" t="s">
        <v>1553</v>
      </c>
      <c r="C133" s="360">
        <v>45840</v>
      </c>
      <c r="D133" s="360"/>
      <c r="E133" s="217"/>
      <c r="F133" s="217"/>
      <c r="G133" s="217"/>
      <c r="H133" s="217"/>
      <c r="I133" s="218"/>
      <c r="K133" s="273" t="s">
        <v>1553</v>
      </c>
      <c r="L133" s="360">
        <v>45840</v>
      </c>
      <c r="M133" s="360"/>
      <c r="N133" s="217"/>
      <c r="O133" s="217"/>
      <c r="P133" s="217"/>
      <c r="Q133" s="217"/>
      <c r="R133" s="218"/>
    </row>
    <row r="134" spans="2:18" ht="15.75">
      <c r="B134" s="200"/>
      <c r="C134" s="201"/>
      <c r="D134" s="201"/>
      <c r="E134" s="201"/>
      <c r="F134" s="201"/>
      <c r="G134" s="201" t="s">
        <v>1563</v>
      </c>
      <c r="H134" s="201"/>
      <c r="I134" s="202"/>
      <c r="K134" s="200"/>
      <c r="L134" s="201"/>
      <c r="M134" s="201"/>
      <c r="N134" s="201"/>
      <c r="O134" s="201"/>
      <c r="P134" s="201" t="s">
        <v>1563</v>
      </c>
      <c r="Q134" s="201"/>
      <c r="R134" s="202"/>
    </row>
    <row r="135" spans="2:18" ht="16.5" thickBot="1">
      <c r="B135" s="275"/>
      <c r="C135" s="276"/>
      <c r="D135" s="276"/>
      <c r="E135" s="276"/>
      <c r="F135" s="276"/>
      <c r="G135" s="276"/>
      <c r="H135" s="276"/>
      <c r="I135" s="277"/>
      <c r="K135" s="275"/>
      <c r="L135" s="276"/>
      <c r="M135" s="276"/>
      <c r="N135" s="276"/>
      <c r="O135" s="276"/>
      <c r="P135" s="276"/>
      <c r="Q135" s="276"/>
      <c r="R135" s="277"/>
    </row>
    <row r="137" spans="2:18" ht="15.75" thickBot="1"/>
    <row r="138" spans="2:18">
      <c r="B138" s="366" t="s">
        <v>1525</v>
      </c>
      <c r="C138" s="367"/>
      <c r="D138" s="367"/>
      <c r="E138" s="367"/>
      <c r="F138" s="367"/>
      <c r="G138" s="367"/>
      <c r="H138" s="367"/>
      <c r="I138" s="368"/>
      <c r="K138" s="366" t="s">
        <v>1525</v>
      </c>
      <c r="L138" s="367"/>
      <c r="M138" s="367"/>
      <c r="N138" s="367"/>
      <c r="O138" s="367"/>
      <c r="P138" s="367"/>
      <c r="Q138" s="367"/>
      <c r="R138" s="368"/>
    </row>
    <row r="139" spans="2:18" ht="15.75">
      <c r="B139" s="200"/>
      <c r="C139" s="201"/>
      <c r="D139" s="201"/>
      <c r="E139" s="201"/>
      <c r="F139" s="201"/>
      <c r="G139" s="201"/>
      <c r="H139" s="201"/>
      <c r="I139" s="202"/>
      <c r="K139" s="200"/>
      <c r="L139" s="201"/>
      <c r="M139" s="201"/>
      <c r="N139" s="201"/>
      <c r="O139" s="201"/>
      <c r="P139" s="201"/>
      <c r="Q139" s="201"/>
      <c r="R139" s="202"/>
    </row>
    <row r="140" spans="2:18" ht="26.25">
      <c r="B140" s="369" t="s">
        <v>1526</v>
      </c>
      <c r="C140" s="370"/>
      <c r="D140" s="370"/>
      <c r="E140" s="370"/>
      <c r="F140" s="370"/>
      <c r="G140" s="370"/>
      <c r="H140" s="370"/>
      <c r="I140" s="371"/>
      <c r="K140" s="369" t="s">
        <v>1526</v>
      </c>
      <c r="L140" s="370"/>
      <c r="M140" s="370"/>
      <c r="N140" s="370"/>
      <c r="O140" s="370"/>
      <c r="P140" s="370"/>
      <c r="Q140" s="370"/>
      <c r="R140" s="371"/>
    </row>
    <row r="141" spans="2:18" ht="24.95" customHeight="1">
      <c r="B141" s="203"/>
      <c r="C141" s="204"/>
      <c r="D141" s="204"/>
      <c r="E141" s="204"/>
      <c r="F141" s="204"/>
      <c r="G141" s="204"/>
      <c r="H141" s="205" t="s">
        <v>1527</v>
      </c>
      <c r="I141" s="206"/>
      <c r="K141" s="203"/>
      <c r="L141" s="204"/>
      <c r="M141" s="204"/>
      <c r="N141" s="204"/>
      <c r="O141" s="204"/>
      <c r="P141" s="204"/>
      <c r="Q141" s="205" t="s">
        <v>1527</v>
      </c>
      <c r="R141" s="206"/>
    </row>
    <row r="142" spans="2:18" ht="24.95" customHeight="1">
      <c r="B142" s="207" t="s">
        <v>1528</v>
      </c>
      <c r="C142" s="208"/>
      <c r="D142" s="208"/>
      <c r="E142" s="208"/>
      <c r="F142" s="208" t="s">
        <v>1529</v>
      </c>
      <c r="G142" s="201"/>
      <c r="H142" s="201" t="s">
        <v>1530</v>
      </c>
      <c r="I142" s="202"/>
      <c r="K142" s="207" t="s">
        <v>1528</v>
      </c>
      <c r="L142" s="208"/>
      <c r="M142" s="208"/>
      <c r="N142" s="208"/>
      <c r="O142" s="208" t="s">
        <v>1531</v>
      </c>
      <c r="P142" s="201"/>
      <c r="Q142" s="201" t="s">
        <v>1530</v>
      </c>
      <c r="R142" s="202"/>
    </row>
    <row r="143" spans="2:18" ht="24.95" customHeight="1">
      <c r="B143" s="209" t="s">
        <v>1532</v>
      </c>
      <c r="C143" s="210" t="s">
        <v>1573</v>
      </c>
      <c r="D143" s="211"/>
      <c r="E143" s="211"/>
      <c r="F143" s="211"/>
      <c r="G143" s="212"/>
      <c r="H143" s="212"/>
      <c r="I143" s="213"/>
      <c r="K143" s="209" t="s">
        <v>1532</v>
      </c>
      <c r="L143" s="210" t="s">
        <v>1574</v>
      </c>
      <c r="M143" s="211"/>
      <c r="N143" s="211"/>
      <c r="O143" s="211"/>
      <c r="P143" s="212"/>
      <c r="Q143" s="212"/>
      <c r="R143" s="213"/>
    </row>
    <row r="144" spans="2:18" ht="24.95" customHeight="1">
      <c r="B144" s="207" t="s">
        <v>1534</v>
      </c>
      <c r="C144" s="291">
        <v>511</v>
      </c>
      <c r="D144" s="208" t="s">
        <v>1535</v>
      </c>
      <c r="E144" s="208"/>
      <c r="F144" s="201"/>
      <c r="G144" s="201"/>
      <c r="H144" s="201"/>
      <c r="I144" s="202"/>
      <c r="K144" s="207" t="s">
        <v>1534</v>
      </c>
      <c r="L144" s="292">
        <v>495</v>
      </c>
      <c r="M144" s="208" t="s">
        <v>1535</v>
      </c>
      <c r="N144" s="208"/>
      <c r="O144" s="201"/>
      <c r="P144" s="201"/>
      <c r="Q144" s="201"/>
      <c r="R144" s="202"/>
    </row>
    <row r="145" spans="2:18" ht="24.95" customHeight="1">
      <c r="B145" s="216" t="s">
        <v>1562</v>
      </c>
      <c r="C145" s="217"/>
      <c r="D145" s="217"/>
      <c r="E145" s="217"/>
      <c r="F145" s="217"/>
      <c r="G145" s="217"/>
      <c r="H145" s="217"/>
      <c r="I145" s="218"/>
      <c r="K145" s="216" t="s">
        <v>1562</v>
      </c>
      <c r="L145" s="217"/>
      <c r="M145" s="217"/>
      <c r="N145" s="217"/>
      <c r="O145" s="217"/>
      <c r="P145" s="217"/>
      <c r="Q145" s="217"/>
      <c r="R145" s="218"/>
    </row>
    <row r="146" spans="2:18" ht="24.95" customHeight="1" thickBot="1">
      <c r="B146" s="207" t="s">
        <v>1537</v>
      </c>
      <c r="C146" s="201"/>
      <c r="D146" s="201"/>
      <c r="E146" s="201"/>
      <c r="F146" s="201"/>
      <c r="G146" s="201"/>
      <c r="H146" s="201"/>
      <c r="I146" s="202"/>
      <c r="K146" s="207" t="s">
        <v>1537</v>
      </c>
      <c r="L146" s="201"/>
      <c r="M146" s="201"/>
      <c r="N146" s="201"/>
      <c r="O146" s="201"/>
      <c r="P146" s="201"/>
      <c r="Q146" s="201"/>
      <c r="R146" s="202"/>
    </row>
    <row r="147" spans="2:18" ht="24.95" customHeight="1" thickTop="1">
      <c r="B147" s="281" t="s">
        <v>1538</v>
      </c>
      <c r="C147" s="282"/>
      <c r="D147" s="285" t="s">
        <v>1241</v>
      </c>
      <c r="E147" s="286"/>
      <c r="F147" s="287" t="s">
        <v>1539</v>
      </c>
      <c r="G147" s="285"/>
      <c r="H147" s="288" t="s">
        <v>1404</v>
      </c>
      <c r="I147" s="289"/>
      <c r="K147" s="281" t="s">
        <v>1538</v>
      </c>
      <c r="L147" s="282"/>
      <c r="M147" s="285" t="s">
        <v>1241</v>
      </c>
      <c r="N147" s="286"/>
      <c r="O147" s="287" t="s">
        <v>1539</v>
      </c>
      <c r="P147" s="285"/>
      <c r="Q147" s="288" t="s">
        <v>1404</v>
      </c>
      <c r="R147" s="289"/>
    </row>
    <row r="148" spans="2:18" ht="24.95" customHeight="1" thickBot="1">
      <c r="B148" s="283"/>
      <c r="C148" s="284"/>
      <c r="D148" s="219" t="s">
        <v>1540</v>
      </c>
      <c r="E148" s="220" t="s">
        <v>1541</v>
      </c>
      <c r="F148" s="220" t="s">
        <v>1540</v>
      </c>
      <c r="G148" s="221" t="s">
        <v>1541</v>
      </c>
      <c r="H148" s="222" t="s">
        <v>1540</v>
      </c>
      <c r="I148" s="223" t="s">
        <v>1541</v>
      </c>
      <c r="K148" s="283"/>
      <c r="L148" s="284"/>
      <c r="M148" s="219" t="s">
        <v>1540</v>
      </c>
      <c r="N148" s="220" t="s">
        <v>1541</v>
      </c>
      <c r="O148" s="220" t="s">
        <v>1540</v>
      </c>
      <c r="P148" s="221" t="s">
        <v>1541</v>
      </c>
      <c r="Q148" s="222" t="s">
        <v>1540</v>
      </c>
      <c r="R148" s="223" t="s">
        <v>1541</v>
      </c>
    </row>
    <row r="149" spans="2:18" ht="24.95" customHeight="1" thickTop="1">
      <c r="B149" s="224" t="s">
        <v>1542</v>
      </c>
      <c r="C149" s="225"/>
      <c r="D149" s="226">
        <v>534</v>
      </c>
      <c r="E149" s="227"/>
      <c r="F149" s="227">
        <v>534</v>
      </c>
      <c r="G149" s="228"/>
      <c r="H149" s="229">
        <f t="shared" ref="H149:H157" si="8">D149+F149</f>
        <v>1068</v>
      </c>
      <c r="I149" s="230"/>
      <c r="K149" s="224" t="s">
        <v>1542</v>
      </c>
      <c r="L149" s="225"/>
      <c r="M149" s="226">
        <v>267</v>
      </c>
      <c r="N149" s="227"/>
      <c r="O149" s="227">
        <v>267</v>
      </c>
      <c r="P149" s="228"/>
      <c r="Q149" s="229">
        <f t="shared" ref="Q149:Q157" si="9">M149+O149</f>
        <v>534</v>
      </c>
      <c r="R149" s="230"/>
    </row>
    <row r="150" spans="2:18" ht="24.95" customHeight="1">
      <c r="B150" s="231" t="s">
        <v>1543</v>
      </c>
      <c r="C150" s="232"/>
      <c r="D150" s="233">
        <v>60</v>
      </c>
      <c r="E150" s="234"/>
      <c r="F150" s="234">
        <v>60</v>
      </c>
      <c r="G150" s="235"/>
      <c r="H150" s="229">
        <f t="shared" si="8"/>
        <v>120</v>
      </c>
      <c r="I150" s="236"/>
      <c r="K150" s="231" t="s">
        <v>1543</v>
      </c>
      <c r="L150" s="232"/>
      <c r="M150" s="233">
        <v>30</v>
      </c>
      <c r="N150" s="234"/>
      <c r="O150" s="234">
        <v>30</v>
      </c>
      <c r="P150" s="235"/>
      <c r="Q150" s="229">
        <f t="shared" si="9"/>
        <v>60</v>
      </c>
      <c r="R150" s="236"/>
    </row>
    <row r="151" spans="2:18" ht="24.95" customHeight="1">
      <c r="B151" s="231" t="s">
        <v>1544</v>
      </c>
      <c r="C151" s="232"/>
      <c r="D151" s="233">
        <v>60</v>
      </c>
      <c r="E151" s="234"/>
      <c r="F151" s="234">
        <v>60</v>
      </c>
      <c r="G151" s="235"/>
      <c r="H151" s="229">
        <f t="shared" si="8"/>
        <v>120</v>
      </c>
      <c r="I151" s="236"/>
      <c r="K151" s="231" t="s">
        <v>1544</v>
      </c>
      <c r="L151" s="232"/>
      <c r="M151" s="233">
        <v>30</v>
      </c>
      <c r="N151" s="234"/>
      <c r="O151" s="234">
        <v>30</v>
      </c>
      <c r="P151" s="235"/>
      <c r="Q151" s="229">
        <f t="shared" si="9"/>
        <v>60</v>
      </c>
      <c r="R151" s="236"/>
    </row>
    <row r="152" spans="2:18" ht="24.95" customHeight="1" thickBot="1">
      <c r="B152" s="237" t="s">
        <v>1545</v>
      </c>
      <c r="C152" s="238"/>
      <c r="D152" s="239"/>
      <c r="E152" s="240"/>
      <c r="F152" s="240">
        <v>0</v>
      </c>
      <c r="G152" s="241"/>
      <c r="H152" s="229">
        <f t="shared" si="8"/>
        <v>0</v>
      </c>
      <c r="I152" s="242"/>
      <c r="K152" s="237" t="s">
        <v>1545</v>
      </c>
      <c r="L152" s="238"/>
      <c r="M152" s="239">
        <v>200</v>
      </c>
      <c r="N152" s="240"/>
      <c r="O152" s="240">
        <v>200</v>
      </c>
      <c r="P152" s="241"/>
      <c r="Q152" s="229">
        <f t="shared" si="9"/>
        <v>400</v>
      </c>
      <c r="R152" s="242"/>
    </row>
    <row r="153" spans="2:18" ht="24.95" customHeight="1" thickTop="1" thickBot="1">
      <c r="B153" s="243"/>
      <c r="C153" s="244" t="s">
        <v>1399</v>
      </c>
      <c r="D153" s="245">
        <f>D149+D150+D151+D152</f>
        <v>654</v>
      </c>
      <c r="E153" s="246"/>
      <c r="F153" s="247">
        <f>SUM(F149:F152)</f>
        <v>654</v>
      </c>
      <c r="G153" s="248"/>
      <c r="H153" s="249">
        <f t="shared" si="8"/>
        <v>1308</v>
      </c>
      <c r="I153" s="250"/>
      <c r="K153" s="243"/>
      <c r="L153" s="244" t="s">
        <v>1399</v>
      </c>
      <c r="M153" s="245">
        <f>M149+M150+M151+M152</f>
        <v>527</v>
      </c>
      <c r="N153" s="246"/>
      <c r="O153" s="246">
        <f>SUM(O149:O152)</f>
        <v>527</v>
      </c>
      <c r="P153" s="248"/>
      <c r="Q153" s="251">
        <f t="shared" si="9"/>
        <v>1054</v>
      </c>
      <c r="R153" s="250"/>
    </row>
    <row r="154" spans="2:18" ht="24.95" customHeight="1" thickTop="1">
      <c r="B154" s="252" t="s">
        <v>1546</v>
      </c>
      <c r="C154" s="253"/>
      <c r="D154" s="254"/>
      <c r="E154" s="255"/>
      <c r="F154" s="255"/>
      <c r="G154" s="256"/>
      <c r="H154" s="257">
        <f t="shared" si="8"/>
        <v>0</v>
      </c>
      <c r="I154" s="258"/>
      <c r="K154" s="252" t="s">
        <v>1546</v>
      </c>
      <c r="L154" s="253"/>
      <c r="M154" s="254"/>
      <c r="N154" s="255"/>
      <c r="O154" s="255"/>
      <c r="P154" s="256"/>
      <c r="Q154" s="257">
        <f t="shared" si="9"/>
        <v>0</v>
      </c>
      <c r="R154" s="258"/>
    </row>
    <row r="155" spans="2:18" ht="24.95" customHeight="1">
      <c r="B155" s="259" t="s">
        <v>1547</v>
      </c>
      <c r="C155" s="260"/>
      <c r="D155" s="233">
        <v>26</v>
      </c>
      <c r="E155" s="234"/>
      <c r="F155" s="234"/>
      <c r="G155" s="261"/>
      <c r="H155" s="262">
        <f t="shared" si="8"/>
        <v>26</v>
      </c>
      <c r="I155" s="263"/>
      <c r="K155" s="259" t="s">
        <v>1547</v>
      </c>
      <c r="L155" s="260"/>
      <c r="M155" s="233">
        <v>13</v>
      </c>
      <c r="N155" s="234"/>
      <c r="O155" s="234"/>
      <c r="P155" s="261"/>
      <c r="Q155" s="262">
        <f t="shared" si="9"/>
        <v>13</v>
      </c>
      <c r="R155" s="263"/>
    </row>
    <row r="156" spans="2:18" ht="24.95" customHeight="1">
      <c r="B156" s="252" t="s">
        <v>1548</v>
      </c>
      <c r="C156" s="253"/>
      <c r="D156" s="233"/>
      <c r="E156" s="234"/>
      <c r="F156" s="234"/>
      <c r="G156" s="261"/>
      <c r="H156" s="262">
        <f t="shared" si="8"/>
        <v>0</v>
      </c>
      <c r="I156" s="263"/>
      <c r="K156" s="252" t="s">
        <v>1548</v>
      </c>
      <c r="L156" s="253"/>
      <c r="M156" s="233"/>
      <c r="N156" s="234"/>
      <c r="O156" s="234"/>
      <c r="P156" s="261"/>
      <c r="Q156" s="262">
        <f t="shared" si="9"/>
        <v>0</v>
      </c>
      <c r="R156" s="263"/>
    </row>
    <row r="157" spans="2:18" ht="24.95" customHeight="1" thickBot="1">
      <c r="B157" s="264" t="s">
        <v>1549</v>
      </c>
      <c r="C157" s="265"/>
      <c r="D157" s="266"/>
      <c r="E157" s="267"/>
      <c r="F157" s="267"/>
      <c r="G157" s="268"/>
      <c r="H157" s="269">
        <f t="shared" si="8"/>
        <v>0</v>
      </c>
      <c r="I157" s="270"/>
      <c r="K157" s="264" t="s">
        <v>1549</v>
      </c>
      <c r="L157" s="265"/>
      <c r="M157" s="266"/>
      <c r="N157" s="267"/>
      <c r="O157" s="267"/>
      <c r="P157" s="268"/>
      <c r="Q157" s="269">
        <f t="shared" si="9"/>
        <v>0</v>
      </c>
      <c r="R157" s="270"/>
    </row>
    <row r="158" spans="2:18" ht="24.95" customHeight="1" thickTop="1" thickBot="1">
      <c r="B158" s="243"/>
      <c r="C158" s="244" t="s">
        <v>1399</v>
      </c>
      <c r="D158" s="245">
        <f>SUM(D153:D157)</f>
        <v>680</v>
      </c>
      <c r="E158" s="246"/>
      <c r="F158" s="247">
        <f>F153+F155</f>
        <v>654</v>
      </c>
      <c r="G158" s="248"/>
      <c r="H158" s="271">
        <f>D158+F158</f>
        <v>1334</v>
      </c>
      <c r="I158" s="250"/>
      <c r="K158" s="243"/>
      <c r="L158" s="244" t="s">
        <v>1399</v>
      </c>
      <c r="M158" s="245">
        <f>SUM(M153:M157)</f>
        <v>540</v>
      </c>
      <c r="N158" s="246"/>
      <c r="O158" s="246">
        <f>O153+O155</f>
        <v>527</v>
      </c>
      <c r="P158" s="248"/>
      <c r="Q158" s="272">
        <f>M158+O158</f>
        <v>1067</v>
      </c>
      <c r="R158" s="250"/>
    </row>
    <row r="159" spans="2:18" ht="24.95" customHeight="1" thickTop="1">
      <c r="B159" s="273"/>
      <c r="C159" s="274" t="s">
        <v>1550</v>
      </c>
      <c r="D159" s="217"/>
      <c r="E159" s="217"/>
      <c r="F159" s="217"/>
      <c r="G159" s="217"/>
      <c r="H159" s="217"/>
      <c r="I159" s="218"/>
      <c r="K159" s="273"/>
      <c r="L159" s="274" t="s">
        <v>1550</v>
      </c>
      <c r="M159" s="217"/>
      <c r="N159" s="217"/>
      <c r="O159" s="217"/>
      <c r="P159" s="217"/>
      <c r="Q159" s="217"/>
      <c r="R159" s="218"/>
    </row>
    <row r="160" spans="2:18" ht="24.95" customHeight="1">
      <c r="B160" s="216" t="s">
        <v>1551</v>
      </c>
      <c r="C160" s="217"/>
      <c r="D160" s="217"/>
      <c r="E160" s="217"/>
      <c r="F160" s="217"/>
      <c r="G160" s="217"/>
      <c r="H160" s="217"/>
      <c r="I160" s="218"/>
      <c r="K160" s="216" t="s">
        <v>1551</v>
      </c>
      <c r="L160" s="217"/>
      <c r="M160" s="217"/>
      <c r="N160" s="217"/>
      <c r="O160" s="217"/>
      <c r="P160" s="217"/>
      <c r="Q160" s="217"/>
      <c r="R160" s="218"/>
    </row>
    <row r="161" spans="2:18" ht="24.95" customHeight="1">
      <c r="B161" s="216" t="s">
        <v>1552</v>
      </c>
      <c r="C161" s="217"/>
      <c r="D161" s="217"/>
      <c r="E161" s="217"/>
      <c r="F161" s="217"/>
      <c r="G161" s="217"/>
      <c r="H161" s="217"/>
      <c r="I161" s="218"/>
      <c r="K161" s="216" t="s">
        <v>1552</v>
      </c>
      <c r="L161" s="217"/>
      <c r="M161" s="217"/>
      <c r="N161" s="217"/>
      <c r="O161" s="217"/>
      <c r="P161" s="217"/>
      <c r="Q161" s="217"/>
      <c r="R161" s="218"/>
    </row>
    <row r="162" spans="2:18" ht="15.75">
      <c r="B162" s="216"/>
      <c r="C162" s="217"/>
      <c r="D162" s="217"/>
      <c r="E162" s="217"/>
      <c r="F162" s="217"/>
      <c r="G162" s="217"/>
      <c r="H162" s="217"/>
      <c r="I162" s="218"/>
      <c r="K162" s="216"/>
      <c r="L162" s="217"/>
      <c r="M162" s="217"/>
      <c r="N162" s="217"/>
      <c r="O162" s="217"/>
      <c r="P162" s="217"/>
      <c r="Q162" s="217"/>
      <c r="R162" s="218"/>
    </row>
    <row r="163" spans="2:18" ht="15.75">
      <c r="B163" s="216"/>
      <c r="C163" s="217"/>
      <c r="D163" s="217"/>
      <c r="E163" s="217"/>
      <c r="F163" s="217"/>
      <c r="G163" s="217"/>
      <c r="H163" s="217"/>
      <c r="I163" s="218"/>
      <c r="K163" s="216"/>
      <c r="L163" s="217"/>
      <c r="M163" s="217"/>
      <c r="N163" s="217"/>
      <c r="O163" s="217"/>
      <c r="P163" s="217"/>
      <c r="Q163" s="217"/>
      <c r="R163" s="218"/>
    </row>
    <row r="164" spans="2:18" ht="15.75">
      <c r="B164" s="216"/>
      <c r="C164" s="217"/>
      <c r="D164" s="217"/>
      <c r="E164" s="217"/>
      <c r="F164" s="217"/>
      <c r="G164" s="217"/>
      <c r="H164" s="217"/>
      <c r="I164" s="218"/>
      <c r="K164" s="216"/>
      <c r="L164" s="217"/>
      <c r="M164" s="217"/>
      <c r="N164" s="217"/>
      <c r="O164" s="217"/>
      <c r="P164" s="217"/>
      <c r="Q164" s="217"/>
      <c r="R164" s="218"/>
    </row>
    <row r="165" spans="2:18" ht="15.75">
      <c r="B165" s="273"/>
      <c r="C165" s="217"/>
      <c r="D165" s="217"/>
      <c r="E165" s="217"/>
      <c r="F165" s="217"/>
      <c r="G165" s="217"/>
      <c r="H165" s="217"/>
      <c r="I165" s="218"/>
      <c r="K165" s="273"/>
      <c r="L165" s="217"/>
      <c r="M165" s="217"/>
      <c r="N165" s="217"/>
      <c r="O165" s="217"/>
      <c r="P165" s="217"/>
      <c r="Q165" s="217"/>
      <c r="R165" s="218"/>
    </row>
    <row r="166" spans="2:18" ht="15.75">
      <c r="B166" s="273"/>
      <c r="C166" s="217"/>
      <c r="D166" s="217"/>
      <c r="E166" s="217"/>
      <c r="F166" s="217"/>
      <c r="G166" s="217"/>
      <c r="H166" s="217"/>
      <c r="I166" s="218"/>
      <c r="K166" s="273"/>
      <c r="L166" s="217"/>
      <c r="M166" s="217"/>
      <c r="N166" s="217"/>
      <c r="O166" s="217"/>
      <c r="P166" s="217"/>
      <c r="Q166" s="217"/>
      <c r="R166" s="218"/>
    </row>
    <row r="167" spans="2:18" ht="15.75">
      <c r="B167" s="273" t="s">
        <v>1553</v>
      </c>
      <c r="C167" s="360">
        <v>45840</v>
      </c>
      <c r="D167" s="360"/>
      <c r="E167" s="217"/>
      <c r="F167" s="217"/>
      <c r="G167" s="217"/>
      <c r="H167" s="217"/>
      <c r="I167" s="218"/>
      <c r="K167" s="273" t="s">
        <v>1553</v>
      </c>
      <c r="L167" s="360">
        <v>45840</v>
      </c>
      <c r="M167" s="360"/>
      <c r="N167" s="217"/>
      <c r="O167" s="217"/>
      <c r="P167" s="217"/>
      <c r="Q167" s="217"/>
      <c r="R167" s="218"/>
    </row>
    <row r="168" spans="2:18" ht="15.75">
      <c r="B168" s="200"/>
      <c r="C168" s="201"/>
      <c r="D168" s="201"/>
      <c r="E168" s="201"/>
      <c r="F168" s="201"/>
      <c r="G168" s="201" t="s">
        <v>1563</v>
      </c>
      <c r="H168" s="201"/>
      <c r="I168" s="202"/>
      <c r="K168" s="200"/>
      <c r="L168" s="201"/>
      <c r="M168" s="201"/>
      <c r="N168" s="201"/>
      <c r="O168" s="201"/>
      <c r="P168" s="201" t="s">
        <v>1563</v>
      </c>
      <c r="Q168" s="201"/>
      <c r="R168" s="202"/>
    </row>
    <row r="169" spans="2:18" ht="16.5" thickBot="1">
      <c r="B169" s="275"/>
      <c r="C169" s="276"/>
      <c r="D169" s="276"/>
      <c r="E169" s="276"/>
      <c r="F169" s="276"/>
      <c r="G169" s="276"/>
      <c r="H169" s="276"/>
      <c r="I169" s="277"/>
      <c r="K169" s="275"/>
      <c r="L169" s="276"/>
      <c r="M169" s="276"/>
      <c r="N169" s="276"/>
      <c r="O169" s="276"/>
      <c r="P169" s="276"/>
      <c r="Q169" s="276"/>
      <c r="R169" s="277"/>
    </row>
    <row r="171" spans="2:18" ht="15.75" thickBot="1"/>
    <row r="172" spans="2:18">
      <c r="B172" s="366" t="s">
        <v>1525</v>
      </c>
      <c r="C172" s="367"/>
      <c r="D172" s="367"/>
      <c r="E172" s="367"/>
      <c r="F172" s="367"/>
      <c r="G172" s="367"/>
      <c r="H172" s="367"/>
      <c r="I172" s="368"/>
      <c r="K172" s="366" t="s">
        <v>1525</v>
      </c>
      <c r="L172" s="367"/>
      <c r="M172" s="367"/>
      <c r="N172" s="367"/>
      <c r="O172" s="367"/>
      <c r="P172" s="367"/>
      <c r="Q172" s="367"/>
      <c r="R172" s="368"/>
    </row>
    <row r="173" spans="2:18" ht="15.75">
      <c r="B173" s="200"/>
      <c r="C173" s="201"/>
      <c r="D173" s="201"/>
      <c r="E173" s="201"/>
      <c r="F173" s="201"/>
      <c r="G173" s="201"/>
      <c r="H173" s="201"/>
      <c r="I173" s="202"/>
      <c r="K173" s="200"/>
      <c r="L173" s="201"/>
      <c r="M173" s="201"/>
      <c r="N173" s="201"/>
      <c r="O173" s="201"/>
      <c r="P173" s="201"/>
      <c r="Q173" s="201"/>
      <c r="R173" s="202"/>
    </row>
    <row r="174" spans="2:18" ht="26.25">
      <c r="B174" s="369" t="s">
        <v>1526</v>
      </c>
      <c r="C174" s="370"/>
      <c r="D174" s="370"/>
      <c r="E174" s="370"/>
      <c r="F174" s="370"/>
      <c r="G174" s="370"/>
      <c r="H174" s="370"/>
      <c r="I174" s="371"/>
      <c r="K174" s="369" t="s">
        <v>1526</v>
      </c>
      <c r="L174" s="370"/>
      <c r="M174" s="370"/>
      <c r="N174" s="370"/>
      <c r="O174" s="370"/>
      <c r="P174" s="370"/>
      <c r="Q174" s="370"/>
      <c r="R174" s="371"/>
    </row>
    <row r="175" spans="2:18" ht="24.95" customHeight="1">
      <c r="B175" s="203"/>
      <c r="C175" s="204"/>
      <c r="D175" s="204"/>
      <c r="E175" s="204"/>
      <c r="F175" s="204"/>
      <c r="G175" s="204"/>
      <c r="H175" s="205" t="s">
        <v>1527</v>
      </c>
      <c r="I175" s="206"/>
      <c r="K175" s="203"/>
      <c r="L175" s="204"/>
      <c r="M175" s="204"/>
      <c r="N175" s="204"/>
      <c r="O175" s="204"/>
      <c r="P175" s="204"/>
      <c r="Q175" s="205" t="s">
        <v>1527</v>
      </c>
      <c r="R175" s="206"/>
    </row>
    <row r="176" spans="2:18" ht="24.95" customHeight="1">
      <c r="B176" s="207" t="s">
        <v>1528</v>
      </c>
      <c r="C176" s="208"/>
      <c r="D176" s="208"/>
      <c r="E176" s="208"/>
      <c r="F176" s="208" t="s">
        <v>1529</v>
      </c>
      <c r="G176" s="201"/>
      <c r="H176" s="201" t="s">
        <v>1530</v>
      </c>
      <c r="I176" s="202"/>
      <c r="K176" s="207" t="s">
        <v>1528</v>
      </c>
      <c r="L176" s="208"/>
      <c r="M176" s="208"/>
      <c r="N176" s="208"/>
      <c r="O176" s="208" t="s">
        <v>1531</v>
      </c>
      <c r="P176" s="201"/>
      <c r="Q176" s="201" t="s">
        <v>1530</v>
      </c>
      <c r="R176" s="202"/>
    </row>
    <row r="177" spans="2:18" ht="24.95" customHeight="1">
      <c r="B177" s="209" t="s">
        <v>1532</v>
      </c>
      <c r="C177" s="210" t="s">
        <v>1575</v>
      </c>
      <c r="D177" s="211"/>
      <c r="E177" s="211"/>
      <c r="F177" s="211"/>
      <c r="G177" s="212"/>
      <c r="H177" s="212"/>
      <c r="I177" s="213"/>
      <c r="K177" s="209" t="s">
        <v>1532</v>
      </c>
      <c r="L177" s="210" t="s">
        <v>1576</v>
      </c>
      <c r="M177" s="211"/>
      <c r="N177" s="211"/>
      <c r="O177" s="211"/>
      <c r="P177" s="212"/>
      <c r="Q177" s="212"/>
      <c r="R177" s="213"/>
    </row>
    <row r="178" spans="2:18" ht="24.95" customHeight="1">
      <c r="B178" s="207" t="s">
        <v>1534</v>
      </c>
      <c r="C178" s="214">
        <v>70</v>
      </c>
      <c r="D178" s="208" t="s">
        <v>1535</v>
      </c>
      <c r="E178" s="208"/>
      <c r="F178" s="201"/>
      <c r="G178" s="201"/>
      <c r="H178" s="201"/>
      <c r="I178" s="202"/>
      <c r="K178" s="207" t="s">
        <v>1534</v>
      </c>
      <c r="L178" s="214">
        <v>19</v>
      </c>
      <c r="M178" s="208" t="s">
        <v>1535</v>
      </c>
      <c r="N178" s="208"/>
      <c r="O178" s="201"/>
      <c r="P178" s="201"/>
      <c r="Q178" s="201"/>
      <c r="R178" s="202"/>
    </row>
    <row r="179" spans="2:18" ht="24.95" customHeight="1">
      <c r="B179" s="216" t="s">
        <v>1562</v>
      </c>
      <c r="C179" s="217"/>
      <c r="D179" s="217"/>
      <c r="E179" s="217"/>
      <c r="F179" s="217"/>
      <c r="G179" s="217"/>
      <c r="H179" s="217"/>
      <c r="I179" s="218"/>
      <c r="K179" s="216" t="s">
        <v>1562</v>
      </c>
      <c r="L179" s="217"/>
      <c r="M179" s="217"/>
      <c r="N179" s="217"/>
      <c r="O179" s="217"/>
      <c r="P179" s="217"/>
      <c r="Q179" s="217"/>
      <c r="R179" s="218"/>
    </row>
    <row r="180" spans="2:18" ht="24.95" customHeight="1" thickBot="1">
      <c r="B180" s="207" t="s">
        <v>1537</v>
      </c>
      <c r="C180" s="201"/>
      <c r="D180" s="201"/>
      <c r="E180" s="201"/>
      <c r="F180" s="201"/>
      <c r="G180" s="201"/>
      <c r="H180" s="201"/>
      <c r="I180" s="202"/>
      <c r="K180" s="207" t="s">
        <v>1537</v>
      </c>
      <c r="L180" s="201"/>
      <c r="M180" s="201"/>
      <c r="N180" s="201"/>
      <c r="O180" s="201"/>
      <c r="P180" s="201"/>
      <c r="Q180" s="201"/>
      <c r="R180" s="202"/>
    </row>
    <row r="181" spans="2:18" ht="24.95" customHeight="1" thickTop="1">
      <c r="B181" s="361" t="s">
        <v>1538</v>
      </c>
      <c r="C181" s="362"/>
      <c r="D181" s="357" t="s">
        <v>1241</v>
      </c>
      <c r="E181" s="365"/>
      <c r="F181" s="356" t="s">
        <v>1539</v>
      </c>
      <c r="G181" s="357"/>
      <c r="H181" s="358" t="s">
        <v>1404</v>
      </c>
      <c r="I181" s="359"/>
      <c r="K181" s="361" t="s">
        <v>1538</v>
      </c>
      <c r="L181" s="362"/>
      <c r="M181" s="357" t="s">
        <v>1241</v>
      </c>
      <c r="N181" s="365"/>
      <c r="O181" s="356" t="s">
        <v>1539</v>
      </c>
      <c r="P181" s="357"/>
      <c r="Q181" s="358" t="s">
        <v>1404</v>
      </c>
      <c r="R181" s="359"/>
    </row>
    <row r="182" spans="2:18" ht="24.95" customHeight="1" thickBot="1">
      <c r="B182" s="363"/>
      <c r="C182" s="364"/>
      <c r="D182" s="219" t="s">
        <v>1540</v>
      </c>
      <c r="E182" s="220" t="s">
        <v>1541</v>
      </c>
      <c r="F182" s="220" t="s">
        <v>1540</v>
      </c>
      <c r="G182" s="221" t="s">
        <v>1541</v>
      </c>
      <c r="H182" s="222" t="s">
        <v>1540</v>
      </c>
      <c r="I182" s="223" t="s">
        <v>1541</v>
      </c>
      <c r="K182" s="363"/>
      <c r="L182" s="364"/>
      <c r="M182" s="219" t="s">
        <v>1540</v>
      </c>
      <c r="N182" s="220" t="s">
        <v>1541</v>
      </c>
      <c r="O182" s="220" t="s">
        <v>1540</v>
      </c>
      <c r="P182" s="221" t="s">
        <v>1541</v>
      </c>
      <c r="Q182" s="222" t="s">
        <v>1540</v>
      </c>
      <c r="R182" s="223" t="s">
        <v>1541</v>
      </c>
    </row>
    <row r="183" spans="2:18" ht="24.95" customHeight="1" thickTop="1">
      <c r="B183" s="224" t="s">
        <v>1542</v>
      </c>
      <c r="C183" s="225"/>
      <c r="D183" s="226">
        <v>336</v>
      </c>
      <c r="E183" s="227"/>
      <c r="F183" s="227">
        <v>336</v>
      </c>
      <c r="G183" s="228"/>
      <c r="H183" s="229">
        <f t="shared" ref="H183:H191" si="10">D183+F183</f>
        <v>672</v>
      </c>
      <c r="I183" s="230"/>
      <c r="K183" s="224" t="s">
        <v>1542</v>
      </c>
      <c r="L183" s="225"/>
      <c r="M183" s="226">
        <v>2240</v>
      </c>
      <c r="N183" s="227"/>
      <c r="O183" s="227">
        <v>742</v>
      </c>
      <c r="P183" s="228"/>
      <c r="Q183" s="229">
        <f t="shared" ref="Q183:Q191" si="11">M183+O183</f>
        <v>2982</v>
      </c>
      <c r="R183" s="230"/>
    </row>
    <row r="184" spans="2:18" ht="24.95" customHeight="1">
      <c r="B184" s="231" t="s">
        <v>1543</v>
      </c>
      <c r="C184" s="232"/>
      <c r="D184" s="233">
        <v>40</v>
      </c>
      <c r="E184" s="234"/>
      <c r="F184" s="234">
        <v>40</v>
      </c>
      <c r="G184" s="235"/>
      <c r="H184" s="229">
        <f t="shared" si="10"/>
        <v>80</v>
      </c>
      <c r="I184" s="236"/>
      <c r="K184" s="231" t="s">
        <v>1543</v>
      </c>
      <c r="L184" s="232"/>
      <c r="M184" s="233">
        <v>140</v>
      </c>
      <c r="N184" s="234"/>
      <c r="O184" s="234">
        <v>40</v>
      </c>
      <c r="P184" s="235"/>
      <c r="Q184" s="229">
        <f t="shared" si="11"/>
        <v>180</v>
      </c>
      <c r="R184" s="236"/>
    </row>
    <row r="185" spans="2:18" ht="24.95" customHeight="1">
      <c r="B185" s="231" t="s">
        <v>1544</v>
      </c>
      <c r="C185" s="232"/>
      <c r="D185" s="233">
        <v>40</v>
      </c>
      <c r="E185" s="234"/>
      <c r="F185" s="234">
        <v>40</v>
      </c>
      <c r="G185" s="235"/>
      <c r="H185" s="229">
        <f t="shared" si="10"/>
        <v>80</v>
      </c>
      <c r="I185" s="236"/>
      <c r="K185" s="231" t="s">
        <v>1544</v>
      </c>
      <c r="L185" s="232"/>
      <c r="M185" s="233">
        <v>140</v>
      </c>
      <c r="N185" s="234"/>
      <c r="O185" s="234">
        <v>40</v>
      </c>
      <c r="P185" s="235"/>
      <c r="Q185" s="229">
        <f t="shared" si="11"/>
        <v>180</v>
      </c>
      <c r="R185" s="236"/>
    </row>
    <row r="186" spans="2:18" ht="24.95" customHeight="1" thickBot="1">
      <c r="B186" s="237" t="s">
        <v>1545</v>
      </c>
      <c r="C186" s="238"/>
      <c r="D186" s="239"/>
      <c r="E186" s="240"/>
      <c r="F186" s="240">
        <v>0</v>
      </c>
      <c r="G186" s="241"/>
      <c r="H186" s="229">
        <f t="shared" si="10"/>
        <v>0</v>
      </c>
      <c r="I186" s="242"/>
      <c r="K186" s="237" t="s">
        <v>1545</v>
      </c>
      <c r="L186" s="238"/>
      <c r="M186" s="239">
        <v>0</v>
      </c>
      <c r="N186" s="240"/>
      <c r="O186" s="240">
        <v>0</v>
      </c>
      <c r="P186" s="241"/>
      <c r="Q186" s="229">
        <f t="shared" si="11"/>
        <v>0</v>
      </c>
      <c r="R186" s="242"/>
    </row>
    <row r="187" spans="2:18" ht="24.95" customHeight="1" thickTop="1" thickBot="1">
      <c r="B187" s="243"/>
      <c r="C187" s="244" t="s">
        <v>1399</v>
      </c>
      <c r="D187" s="245">
        <f>D183+D184+D185+D186</f>
        <v>416</v>
      </c>
      <c r="E187" s="246"/>
      <c r="F187" s="247">
        <f>SUM(F183:F186)</f>
        <v>416</v>
      </c>
      <c r="G187" s="248"/>
      <c r="H187" s="249">
        <f t="shared" si="10"/>
        <v>832</v>
      </c>
      <c r="I187" s="250"/>
      <c r="K187" s="243"/>
      <c r="L187" s="244" t="s">
        <v>1399</v>
      </c>
      <c r="M187" s="245">
        <f>M183+M184+M185+M186</f>
        <v>2520</v>
      </c>
      <c r="N187" s="246"/>
      <c r="O187" s="246">
        <f>SUM(O183:O186)</f>
        <v>822</v>
      </c>
      <c r="P187" s="248"/>
      <c r="Q187" s="251">
        <f t="shared" si="11"/>
        <v>3342</v>
      </c>
      <c r="R187" s="250"/>
    </row>
    <row r="188" spans="2:18" ht="24.95" customHeight="1" thickTop="1">
      <c r="B188" s="252" t="s">
        <v>1546</v>
      </c>
      <c r="C188" s="253"/>
      <c r="D188" s="254"/>
      <c r="E188" s="255"/>
      <c r="F188" s="255"/>
      <c r="G188" s="256"/>
      <c r="H188" s="257">
        <f t="shared" si="10"/>
        <v>0</v>
      </c>
      <c r="I188" s="258"/>
      <c r="K188" s="252" t="s">
        <v>1546</v>
      </c>
      <c r="L188" s="253"/>
      <c r="M188" s="254"/>
      <c r="N188" s="255"/>
      <c r="O188" s="255"/>
      <c r="P188" s="256"/>
      <c r="Q188" s="257">
        <f t="shared" si="11"/>
        <v>0</v>
      </c>
      <c r="R188" s="258"/>
    </row>
    <row r="189" spans="2:18" ht="24.95" customHeight="1">
      <c r="B189" s="259" t="s">
        <v>1547</v>
      </c>
      <c r="C189" s="260"/>
      <c r="D189" s="233">
        <v>16</v>
      </c>
      <c r="E189" s="234"/>
      <c r="F189" s="234"/>
      <c r="G189" s="261"/>
      <c r="H189" s="262">
        <f t="shared" si="10"/>
        <v>16</v>
      </c>
      <c r="I189" s="263"/>
      <c r="K189" s="259" t="s">
        <v>1547</v>
      </c>
      <c r="L189" s="260"/>
      <c r="M189" s="233">
        <v>112</v>
      </c>
      <c r="N189" s="234"/>
      <c r="O189" s="234"/>
      <c r="P189" s="261"/>
      <c r="Q189" s="262">
        <f t="shared" si="11"/>
        <v>112</v>
      </c>
      <c r="R189" s="263"/>
    </row>
    <row r="190" spans="2:18" ht="24.95" customHeight="1">
      <c r="B190" s="252" t="s">
        <v>1548</v>
      </c>
      <c r="C190" s="253"/>
      <c r="D190" s="233"/>
      <c r="E190" s="234"/>
      <c r="F190" s="234"/>
      <c r="G190" s="261"/>
      <c r="H190" s="262">
        <f t="shared" si="10"/>
        <v>0</v>
      </c>
      <c r="I190" s="263"/>
      <c r="K190" s="252" t="s">
        <v>1548</v>
      </c>
      <c r="L190" s="253"/>
      <c r="M190" s="233"/>
      <c r="N190" s="234"/>
      <c r="O190" s="234"/>
      <c r="P190" s="261"/>
      <c r="Q190" s="262">
        <f t="shared" si="11"/>
        <v>0</v>
      </c>
      <c r="R190" s="263"/>
    </row>
    <row r="191" spans="2:18" ht="24.95" customHeight="1" thickBot="1">
      <c r="B191" s="264" t="s">
        <v>1549</v>
      </c>
      <c r="C191" s="265"/>
      <c r="D191" s="266"/>
      <c r="E191" s="267"/>
      <c r="F191" s="267"/>
      <c r="G191" s="268"/>
      <c r="H191" s="269">
        <f t="shared" si="10"/>
        <v>0</v>
      </c>
      <c r="I191" s="270"/>
      <c r="K191" s="264" t="s">
        <v>1549</v>
      </c>
      <c r="L191" s="265"/>
      <c r="M191" s="266"/>
      <c r="N191" s="267"/>
      <c r="O191" s="267"/>
      <c r="P191" s="268"/>
      <c r="Q191" s="269">
        <f t="shared" si="11"/>
        <v>0</v>
      </c>
      <c r="R191" s="270"/>
    </row>
    <row r="192" spans="2:18" ht="24.95" customHeight="1" thickTop="1" thickBot="1">
      <c r="B192" s="243"/>
      <c r="C192" s="244" t="s">
        <v>1399</v>
      </c>
      <c r="D192" s="245">
        <f>SUM(D187:D191)</f>
        <v>432</v>
      </c>
      <c r="E192" s="246"/>
      <c r="F192" s="247">
        <f>F187+F189</f>
        <v>416</v>
      </c>
      <c r="G192" s="248"/>
      <c r="H192" s="271">
        <f>D192+F192</f>
        <v>848</v>
      </c>
      <c r="I192" s="250"/>
      <c r="K192" s="243"/>
      <c r="L192" s="244" t="s">
        <v>1399</v>
      </c>
      <c r="M192" s="245">
        <f>SUM(M187:M191)</f>
        <v>2632</v>
      </c>
      <c r="N192" s="246"/>
      <c r="O192" s="246">
        <f>O187+O189</f>
        <v>822</v>
      </c>
      <c r="P192" s="248"/>
      <c r="Q192" s="272">
        <f>M192+O192</f>
        <v>3454</v>
      </c>
      <c r="R192" s="250"/>
    </row>
    <row r="193" spans="2:18" ht="24.95" customHeight="1" thickTop="1">
      <c r="B193" s="273"/>
      <c r="C193" s="274" t="s">
        <v>1550</v>
      </c>
      <c r="D193" s="217"/>
      <c r="E193" s="217"/>
      <c r="F193" s="217"/>
      <c r="G193" s="217"/>
      <c r="H193" s="217"/>
      <c r="I193" s="218"/>
      <c r="K193" s="273"/>
      <c r="L193" s="274" t="s">
        <v>1550</v>
      </c>
      <c r="M193" s="217"/>
      <c r="N193" s="217"/>
      <c r="O193" s="217"/>
      <c r="P193" s="217"/>
      <c r="Q193" s="217"/>
      <c r="R193" s="218"/>
    </row>
    <row r="194" spans="2:18" ht="24.95" customHeight="1">
      <c r="B194" s="216" t="s">
        <v>1551</v>
      </c>
      <c r="C194" s="217"/>
      <c r="D194" s="217"/>
      <c r="E194" s="217"/>
      <c r="F194" s="217"/>
      <c r="G194" s="217"/>
      <c r="H194" s="217"/>
      <c r="I194" s="218"/>
      <c r="K194" s="216" t="s">
        <v>1551</v>
      </c>
      <c r="L194" s="217"/>
      <c r="M194" s="217"/>
      <c r="N194" s="217"/>
      <c r="O194" s="217"/>
      <c r="P194" s="217"/>
      <c r="Q194" s="217"/>
      <c r="R194" s="218"/>
    </row>
    <row r="195" spans="2:18" ht="24.95" customHeight="1">
      <c r="B195" s="216" t="s">
        <v>1552</v>
      </c>
      <c r="C195" s="217"/>
      <c r="D195" s="217"/>
      <c r="E195" s="217"/>
      <c r="F195" s="217"/>
      <c r="G195" s="217"/>
      <c r="H195" s="217"/>
      <c r="I195" s="218"/>
      <c r="K195" s="216" t="s">
        <v>1552</v>
      </c>
      <c r="L195" s="217"/>
      <c r="M195" s="217"/>
      <c r="N195" s="217"/>
      <c r="O195" s="217"/>
      <c r="P195" s="217"/>
      <c r="Q195" s="217"/>
      <c r="R195" s="218"/>
    </row>
    <row r="196" spans="2:18" ht="15.75">
      <c r="B196" s="273"/>
      <c r="C196" s="217"/>
      <c r="D196" s="217"/>
      <c r="E196" s="217"/>
      <c r="F196" s="217"/>
      <c r="G196" s="217"/>
      <c r="H196" s="217"/>
      <c r="I196" s="218"/>
      <c r="K196" s="273"/>
      <c r="L196" s="217"/>
      <c r="M196" s="217"/>
      <c r="N196" s="217"/>
      <c r="O196" s="217"/>
      <c r="P196" s="217"/>
      <c r="Q196" s="217"/>
      <c r="R196" s="218"/>
    </row>
    <row r="197" spans="2:18" ht="15.75">
      <c r="B197" s="273"/>
      <c r="C197" s="217"/>
      <c r="D197" s="217"/>
      <c r="E197" s="217"/>
      <c r="F197" s="217"/>
      <c r="G197" s="217"/>
      <c r="H197" s="217"/>
      <c r="I197" s="218"/>
      <c r="K197" s="273"/>
      <c r="L197" s="217"/>
      <c r="M197" s="217"/>
      <c r="N197" s="217"/>
      <c r="O197" s="217"/>
      <c r="P197" s="217"/>
      <c r="Q197" s="217"/>
      <c r="R197" s="218"/>
    </row>
    <row r="198" spans="2:18" ht="15.75">
      <c r="B198" s="273"/>
      <c r="C198" s="217"/>
      <c r="D198" s="217"/>
      <c r="E198" s="217"/>
      <c r="F198" s="217"/>
      <c r="G198" s="217"/>
      <c r="H198" s="217"/>
      <c r="I198" s="218"/>
      <c r="K198" s="273"/>
      <c r="L198" s="217"/>
      <c r="M198" s="217"/>
      <c r="N198" s="217"/>
      <c r="O198" s="217"/>
      <c r="P198" s="217"/>
      <c r="Q198" s="217"/>
      <c r="R198" s="218"/>
    </row>
    <row r="199" spans="2:18" ht="15.75">
      <c r="B199" s="273"/>
      <c r="C199" s="217"/>
      <c r="D199" s="217"/>
      <c r="E199" s="217"/>
      <c r="F199" s="217"/>
      <c r="G199" s="217"/>
      <c r="H199" s="217"/>
      <c r="I199" s="218"/>
      <c r="K199" s="273"/>
      <c r="L199" s="217"/>
      <c r="M199" s="217"/>
      <c r="N199" s="217"/>
      <c r="O199" s="217"/>
      <c r="P199" s="217"/>
      <c r="Q199" s="217"/>
      <c r="R199" s="218"/>
    </row>
    <row r="200" spans="2:18" ht="15.75">
      <c r="B200" s="273"/>
      <c r="C200" s="217"/>
      <c r="D200" s="217"/>
      <c r="E200" s="217"/>
      <c r="F200" s="217"/>
      <c r="G200" s="217"/>
      <c r="H200" s="217"/>
      <c r="I200" s="218"/>
      <c r="K200" s="273"/>
      <c r="L200" s="217"/>
      <c r="M200" s="217"/>
      <c r="N200" s="217"/>
      <c r="O200" s="217"/>
      <c r="P200" s="217"/>
      <c r="Q200" s="217"/>
      <c r="R200" s="218"/>
    </row>
    <row r="201" spans="2:18" ht="15.75">
      <c r="B201" s="273" t="s">
        <v>1553</v>
      </c>
      <c r="C201" s="360">
        <v>45840</v>
      </c>
      <c r="D201" s="360"/>
      <c r="E201" s="217"/>
      <c r="F201" s="217"/>
      <c r="G201" s="217"/>
      <c r="H201" s="217"/>
      <c r="I201" s="218"/>
      <c r="K201" s="273" t="s">
        <v>1553</v>
      </c>
      <c r="L201" s="360">
        <v>45840</v>
      </c>
      <c r="M201" s="360"/>
      <c r="N201" s="217"/>
      <c r="O201" s="217"/>
      <c r="P201" s="217"/>
      <c r="Q201" s="217"/>
      <c r="R201" s="218"/>
    </row>
    <row r="202" spans="2:18" ht="15.75">
      <c r="B202" s="200"/>
      <c r="C202" s="201"/>
      <c r="D202" s="201"/>
      <c r="E202" s="201"/>
      <c r="F202" s="201"/>
      <c r="G202" s="201" t="s">
        <v>1563</v>
      </c>
      <c r="H202" s="201"/>
      <c r="I202" s="202"/>
      <c r="K202" s="200"/>
      <c r="L202" s="201"/>
      <c r="M202" s="201"/>
      <c r="N202" s="201"/>
      <c r="O202" s="201"/>
      <c r="P202" s="201" t="s">
        <v>1563</v>
      </c>
      <c r="Q202" s="201"/>
      <c r="R202" s="202"/>
    </row>
    <row r="203" spans="2:18" ht="16.5" thickBot="1">
      <c r="B203" s="275"/>
      <c r="C203" s="276"/>
      <c r="D203" s="276"/>
      <c r="E203" s="276"/>
      <c r="F203" s="276"/>
      <c r="G203" s="276"/>
      <c r="H203" s="276"/>
      <c r="I203" s="277"/>
      <c r="K203" s="275"/>
      <c r="L203" s="276"/>
      <c r="M203" s="276"/>
      <c r="N203" s="276"/>
      <c r="O203" s="276"/>
      <c r="P203" s="276"/>
      <c r="Q203" s="276"/>
      <c r="R203" s="277"/>
    </row>
    <row r="205" spans="2:18" ht="15.75" thickBot="1"/>
    <row r="206" spans="2:18">
      <c r="B206" s="366" t="s">
        <v>1525</v>
      </c>
      <c r="C206" s="367"/>
      <c r="D206" s="367"/>
      <c r="E206" s="367"/>
      <c r="F206" s="367"/>
      <c r="G206" s="367"/>
      <c r="H206" s="367"/>
      <c r="I206" s="368"/>
      <c r="K206" s="366" t="s">
        <v>1525</v>
      </c>
      <c r="L206" s="367"/>
      <c r="M206" s="367"/>
      <c r="N206" s="367"/>
      <c r="O206" s="367"/>
      <c r="P206" s="367"/>
      <c r="Q206" s="367"/>
      <c r="R206" s="368"/>
    </row>
    <row r="207" spans="2:18" ht="15.75">
      <c r="B207" s="200"/>
      <c r="C207" s="201"/>
      <c r="D207" s="201"/>
      <c r="E207" s="201"/>
      <c r="F207" s="201"/>
      <c r="G207" s="201"/>
      <c r="H207" s="201"/>
      <c r="I207" s="202"/>
      <c r="K207" s="200"/>
      <c r="L207" s="201"/>
      <c r="M207" s="201"/>
      <c r="N207" s="201"/>
      <c r="O207" s="201"/>
      <c r="P207" s="201"/>
      <c r="Q207" s="201"/>
      <c r="R207" s="202"/>
    </row>
    <row r="208" spans="2:18" ht="26.25">
      <c r="B208" s="369" t="s">
        <v>1526</v>
      </c>
      <c r="C208" s="370"/>
      <c r="D208" s="370"/>
      <c r="E208" s="370"/>
      <c r="F208" s="370"/>
      <c r="G208" s="370"/>
      <c r="H208" s="370"/>
      <c r="I208" s="371"/>
      <c r="K208" s="369" t="s">
        <v>1526</v>
      </c>
      <c r="L208" s="370"/>
      <c r="M208" s="370"/>
      <c r="N208" s="370"/>
      <c r="O208" s="370"/>
      <c r="P208" s="370"/>
      <c r="Q208" s="370"/>
      <c r="R208" s="371"/>
    </row>
    <row r="209" spans="2:18" ht="24.95" customHeight="1">
      <c r="B209" s="203"/>
      <c r="C209" s="204"/>
      <c r="D209" s="204"/>
      <c r="E209" s="204"/>
      <c r="F209" s="204"/>
      <c r="G209" s="204"/>
      <c r="H209" s="205" t="s">
        <v>1527</v>
      </c>
      <c r="I209" s="206"/>
      <c r="K209" s="203"/>
      <c r="L209" s="204"/>
      <c r="M209" s="204"/>
      <c r="N209" s="204"/>
      <c r="O209" s="204"/>
      <c r="P209" s="204"/>
      <c r="Q209" s="205" t="s">
        <v>1527</v>
      </c>
      <c r="R209" s="206"/>
    </row>
    <row r="210" spans="2:18" ht="24.95" customHeight="1">
      <c r="B210" s="207" t="s">
        <v>1528</v>
      </c>
      <c r="C210" s="208"/>
      <c r="D210" s="208"/>
      <c r="E210" s="208"/>
      <c r="F210" s="208" t="s">
        <v>1529</v>
      </c>
      <c r="G210" s="201"/>
      <c r="H210" s="201" t="s">
        <v>1530</v>
      </c>
      <c r="I210" s="202"/>
      <c r="K210" s="207" t="s">
        <v>1528</v>
      </c>
      <c r="L210" s="208"/>
      <c r="M210" s="208"/>
      <c r="N210" s="208"/>
      <c r="O210" s="208" t="s">
        <v>1531</v>
      </c>
      <c r="P210" s="201"/>
      <c r="Q210" s="201" t="s">
        <v>1530</v>
      </c>
      <c r="R210" s="202"/>
    </row>
    <row r="211" spans="2:18" ht="24.95" customHeight="1">
      <c r="B211" s="209" t="s">
        <v>1532</v>
      </c>
      <c r="C211" s="210" t="s">
        <v>1577</v>
      </c>
      <c r="D211" s="211"/>
      <c r="E211" s="211"/>
      <c r="F211" s="211"/>
      <c r="G211" s="212"/>
      <c r="H211" s="212"/>
      <c r="I211" s="213"/>
      <c r="K211" s="209" t="s">
        <v>1532</v>
      </c>
      <c r="L211" s="210" t="s">
        <v>1578</v>
      </c>
      <c r="M211" s="211"/>
      <c r="N211" s="211"/>
      <c r="O211" s="211"/>
      <c r="P211" s="212"/>
      <c r="Q211" s="212"/>
      <c r="R211" s="213"/>
    </row>
    <row r="212" spans="2:18" ht="24.95" customHeight="1">
      <c r="B212" s="207" t="s">
        <v>1534</v>
      </c>
      <c r="C212" s="214">
        <v>454</v>
      </c>
      <c r="D212" s="208" t="s">
        <v>1535</v>
      </c>
      <c r="E212" s="208"/>
      <c r="F212" s="201"/>
      <c r="G212" s="201"/>
      <c r="H212" s="201"/>
      <c r="I212" s="202"/>
      <c r="K212" s="207" t="s">
        <v>1534</v>
      </c>
      <c r="L212" s="214">
        <v>506</v>
      </c>
      <c r="M212" s="208" t="s">
        <v>1535</v>
      </c>
      <c r="N212" s="208"/>
      <c r="O212" s="201"/>
      <c r="P212" s="201"/>
      <c r="Q212" s="201"/>
      <c r="R212" s="202"/>
    </row>
    <row r="213" spans="2:18" ht="24.95" customHeight="1">
      <c r="B213" s="216" t="s">
        <v>1562</v>
      </c>
      <c r="C213" s="217"/>
      <c r="D213" s="217"/>
      <c r="E213" s="217"/>
      <c r="F213" s="217"/>
      <c r="G213" s="217"/>
      <c r="H213" s="217"/>
      <c r="I213" s="218"/>
      <c r="K213" s="216" t="s">
        <v>1562</v>
      </c>
      <c r="L213" s="217"/>
      <c r="M213" s="217"/>
      <c r="N213" s="217"/>
      <c r="O213" s="217"/>
      <c r="P213" s="217"/>
      <c r="Q213" s="217"/>
      <c r="R213" s="218"/>
    </row>
    <row r="214" spans="2:18" ht="24.95" customHeight="1" thickBot="1">
      <c r="B214" s="207" t="s">
        <v>1537</v>
      </c>
      <c r="C214" s="201"/>
      <c r="D214" s="201"/>
      <c r="E214" s="201"/>
      <c r="F214" s="201"/>
      <c r="G214" s="201"/>
      <c r="H214" s="201"/>
      <c r="I214" s="202"/>
      <c r="K214" s="207" t="s">
        <v>1537</v>
      </c>
      <c r="L214" s="201"/>
      <c r="M214" s="201"/>
      <c r="N214" s="201"/>
      <c r="O214" s="201"/>
      <c r="P214" s="201"/>
      <c r="Q214" s="201"/>
      <c r="R214" s="202"/>
    </row>
    <row r="215" spans="2:18" ht="24.95" customHeight="1" thickTop="1">
      <c r="B215" s="361" t="s">
        <v>1538</v>
      </c>
      <c r="C215" s="362"/>
      <c r="D215" s="357" t="s">
        <v>1241</v>
      </c>
      <c r="E215" s="365"/>
      <c r="F215" s="356" t="s">
        <v>1539</v>
      </c>
      <c r="G215" s="357"/>
      <c r="H215" s="358" t="s">
        <v>1404</v>
      </c>
      <c r="I215" s="359"/>
      <c r="K215" s="361" t="s">
        <v>1538</v>
      </c>
      <c r="L215" s="362"/>
      <c r="M215" s="357" t="s">
        <v>1241</v>
      </c>
      <c r="N215" s="365"/>
      <c r="O215" s="356" t="s">
        <v>1539</v>
      </c>
      <c r="P215" s="357"/>
      <c r="Q215" s="358" t="s">
        <v>1404</v>
      </c>
      <c r="R215" s="359"/>
    </row>
    <row r="216" spans="2:18" ht="24.95" customHeight="1" thickBot="1">
      <c r="B216" s="363"/>
      <c r="C216" s="364"/>
      <c r="D216" s="219" t="s">
        <v>1540</v>
      </c>
      <c r="E216" s="220" t="s">
        <v>1541</v>
      </c>
      <c r="F216" s="220" t="s">
        <v>1540</v>
      </c>
      <c r="G216" s="221" t="s">
        <v>1541</v>
      </c>
      <c r="H216" s="222" t="s">
        <v>1540</v>
      </c>
      <c r="I216" s="223" t="s">
        <v>1541</v>
      </c>
      <c r="K216" s="363"/>
      <c r="L216" s="364"/>
      <c r="M216" s="219" t="s">
        <v>1540</v>
      </c>
      <c r="N216" s="220" t="s">
        <v>1541</v>
      </c>
      <c r="O216" s="220" t="s">
        <v>1540</v>
      </c>
      <c r="P216" s="221" t="s">
        <v>1541</v>
      </c>
      <c r="Q216" s="222" t="s">
        <v>1540</v>
      </c>
      <c r="R216" s="223" t="s">
        <v>1541</v>
      </c>
    </row>
    <row r="217" spans="2:18" ht="24.95" customHeight="1" thickTop="1">
      <c r="B217" s="224" t="s">
        <v>1542</v>
      </c>
      <c r="C217" s="225"/>
      <c r="D217" s="226">
        <v>246</v>
      </c>
      <c r="E217" s="227"/>
      <c r="F217" s="227">
        <v>246</v>
      </c>
      <c r="G217" s="228"/>
      <c r="H217" s="229">
        <f t="shared" ref="H217:H225" si="12">D217+F217</f>
        <v>492</v>
      </c>
      <c r="I217" s="230"/>
      <c r="K217" s="224" t="s">
        <v>1542</v>
      </c>
      <c r="L217" s="225"/>
      <c r="M217" s="226">
        <v>282</v>
      </c>
      <c r="N217" s="227"/>
      <c r="O217" s="227">
        <v>282</v>
      </c>
      <c r="P217" s="228"/>
      <c r="Q217" s="229">
        <f t="shared" ref="Q217:Q225" si="13">M217+O217</f>
        <v>564</v>
      </c>
      <c r="R217" s="230"/>
    </row>
    <row r="218" spans="2:18" ht="24.95" customHeight="1">
      <c r="B218" s="231" t="s">
        <v>1543</v>
      </c>
      <c r="C218" s="232"/>
      <c r="D218" s="233">
        <v>20</v>
      </c>
      <c r="E218" s="234"/>
      <c r="F218" s="234">
        <v>20</v>
      </c>
      <c r="G218" s="235"/>
      <c r="H218" s="229">
        <f t="shared" si="12"/>
        <v>40</v>
      </c>
      <c r="I218" s="236"/>
      <c r="K218" s="231" t="s">
        <v>1543</v>
      </c>
      <c r="L218" s="232"/>
      <c r="M218" s="233">
        <v>0</v>
      </c>
      <c r="N218" s="234"/>
      <c r="O218" s="234">
        <v>0</v>
      </c>
      <c r="P218" s="235"/>
      <c r="Q218" s="229">
        <f t="shared" si="13"/>
        <v>0</v>
      </c>
      <c r="R218" s="236"/>
    </row>
    <row r="219" spans="2:18" ht="24.95" customHeight="1">
      <c r="B219" s="231" t="s">
        <v>1544</v>
      </c>
      <c r="C219" s="232"/>
      <c r="D219" s="233">
        <v>20</v>
      </c>
      <c r="E219" s="234"/>
      <c r="F219" s="234">
        <v>20</v>
      </c>
      <c r="G219" s="235"/>
      <c r="H219" s="229">
        <f t="shared" si="12"/>
        <v>40</v>
      </c>
      <c r="I219" s="236"/>
      <c r="K219" s="231" t="s">
        <v>1544</v>
      </c>
      <c r="L219" s="232"/>
      <c r="M219" s="233">
        <v>0</v>
      </c>
      <c r="N219" s="234"/>
      <c r="O219" s="234">
        <v>0</v>
      </c>
      <c r="P219" s="235"/>
      <c r="Q219" s="229">
        <f t="shared" si="13"/>
        <v>0</v>
      </c>
      <c r="R219" s="236"/>
    </row>
    <row r="220" spans="2:18" ht="24.95" customHeight="1" thickBot="1">
      <c r="B220" s="237" t="s">
        <v>1545</v>
      </c>
      <c r="C220" s="238"/>
      <c r="D220" s="239">
        <v>200</v>
      </c>
      <c r="E220" s="240"/>
      <c r="F220" s="240">
        <v>200</v>
      </c>
      <c r="G220" s="241"/>
      <c r="H220" s="229">
        <f t="shared" si="12"/>
        <v>400</v>
      </c>
      <c r="I220" s="242"/>
      <c r="K220" s="237" t="s">
        <v>1545</v>
      </c>
      <c r="L220" s="238"/>
      <c r="M220" s="239">
        <v>0</v>
      </c>
      <c r="N220" s="240"/>
      <c r="O220" s="240">
        <v>0</v>
      </c>
      <c r="P220" s="241"/>
      <c r="Q220" s="229">
        <f t="shared" si="13"/>
        <v>0</v>
      </c>
      <c r="R220" s="242"/>
    </row>
    <row r="221" spans="2:18" ht="24.95" customHeight="1" thickTop="1" thickBot="1">
      <c r="B221" s="243"/>
      <c r="C221" s="244" t="s">
        <v>1399</v>
      </c>
      <c r="D221" s="245">
        <f>D217+D218+D219+D220</f>
        <v>486</v>
      </c>
      <c r="E221" s="246"/>
      <c r="F221" s="247">
        <f>SUM(F217:F220)</f>
        <v>486</v>
      </c>
      <c r="G221" s="248"/>
      <c r="H221" s="249">
        <f t="shared" si="12"/>
        <v>972</v>
      </c>
      <c r="I221" s="250"/>
      <c r="K221" s="243"/>
      <c r="L221" s="244" t="s">
        <v>1399</v>
      </c>
      <c r="M221" s="245">
        <f>M217+M218+M219+M220</f>
        <v>282</v>
      </c>
      <c r="N221" s="246"/>
      <c r="O221" s="246">
        <f>SUM(O217:O220)</f>
        <v>282</v>
      </c>
      <c r="P221" s="248"/>
      <c r="Q221" s="251">
        <f t="shared" si="13"/>
        <v>564</v>
      </c>
      <c r="R221" s="250"/>
    </row>
    <row r="222" spans="2:18" ht="24.95" customHeight="1" thickTop="1">
      <c r="B222" s="252" t="s">
        <v>1546</v>
      </c>
      <c r="C222" s="253"/>
      <c r="D222" s="254"/>
      <c r="E222" s="255"/>
      <c r="F222" s="255"/>
      <c r="G222" s="256"/>
      <c r="H222" s="257">
        <f t="shared" si="12"/>
        <v>0</v>
      </c>
      <c r="I222" s="258"/>
      <c r="K222" s="252" t="s">
        <v>1546</v>
      </c>
      <c r="L222" s="253"/>
      <c r="M222" s="254"/>
      <c r="N222" s="255"/>
      <c r="O222" s="255"/>
      <c r="P222" s="256"/>
      <c r="Q222" s="257">
        <f t="shared" si="13"/>
        <v>0</v>
      </c>
      <c r="R222" s="258"/>
    </row>
    <row r="223" spans="2:18" ht="24.95" customHeight="1">
      <c r="B223" s="259" t="s">
        <v>1547</v>
      </c>
      <c r="C223" s="260"/>
      <c r="D223" s="233">
        <v>12</v>
      </c>
      <c r="E223" s="234"/>
      <c r="F223" s="234"/>
      <c r="G223" s="261"/>
      <c r="H223" s="262">
        <f t="shared" si="12"/>
        <v>12</v>
      </c>
      <c r="I223" s="263"/>
      <c r="K223" s="259" t="s">
        <v>1547</v>
      </c>
      <c r="L223" s="260"/>
      <c r="M223" s="233">
        <v>17</v>
      </c>
      <c r="N223" s="234"/>
      <c r="O223" s="234"/>
      <c r="P223" s="261"/>
      <c r="Q223" s="262">
        <f t="shared" si="13"/>
        <v>17</v>
      </c>
      <c r="R223" s="263"/>
    </row>
    <row r="224" spans="2:18" ht="24.95" customHeight="1">
      <c r="B224" s="252" t="s">
        <v>1548</v>
      </c>
      <c r="C224" s="253"/>
      <c r="D224" s="233"/>
      <c r="E224" s="234"/>
      <c r="F224" s="234"/>
      <c r="G224" s="261"/>
      <c r="H224" s="262">
        <f t="shared" si="12"/>
        <v>0</v>
      </c>
      <c r="I224" s="263"/>
      <c r="K224" s="252" t="s">
        <v>1548</v>
      </c>
      <c r="L224" s="253"/>
      <c r="M224" s="233"/>
      <c r="N224" s="234"/>
      <c r="O224" s="234"/>
      <c r="P224" s="261"/>
      <c r="Q224" s="262">
        <f t="shared" si="13"/>
        <v>0</v>
      </c>
      <c r="R224" s="263"/>
    </row>
    <row r="225" spans="2:18" ht="24.95" customHeight="1" thickBot="1">
      <c r="B225" s="264" t="s">
        <v>1549</v>
      </c>
      <c r="C225" s="265"/>
      <c r="D225" s="266"/>
      <c r="E225" s="267"/>
      <c r="F225" s="267"/>
      <c r="G225" s="268"/>
      <c r="H225" s="269">
        <f t="shared" si="12"/>
        <v>0</v>
      </c>
      <c r="I225" s="270"/>
      <c r="K225" s="264" t="s">
        <v>1549</v>
      </c>
      <c r="L225" s="265"/>
      <c r="M225" s="266"/>
      <c r="N225" s="267"/>
      <c r="O225" s="267"/>
      <c r="P225" s="268"/>
      <c r="Q225" s="269">
        <f t="shared" si="13"/>
        <v>0</v>
      </c>
      <c r="R225" s="270"/>
    </row>
    <row r="226" spans="2:18" ht="24.95" customHeight="1" thickTop="1" thickBot="1">
      <c r="B226" s="243"/>
      <c r="C226" s="244" t="s">
        <v>1399</v>
      </c>
      <c r="D226" s="245">
        <f>SUM(D221:D225)</f>
        <v>498</v>
      </c>
      <c r="E226" s="246"/>
      <c r="F226" s="247">
        <f>F221+F223</f>
        <v>486</v>
      </c>
      <c r="G226" s="248"/>
      <c r="H226" s="271">
        <f>D226+F226</f>
        <v>984</v>
      </c>
      <c r="I226" s="250"/>
      <c r="K226" s="243"/>
      <c r="L226" s="244" t="s">
        <v>1399</v>
      </c>
      <c r="M226" s="245">
        <f>SUM(M221:M225)</f>
        <v>299</v>
      </c>
      <c r="N226" s="246"/>
      <c r="O226" s="246">
        <f>O221+O223</f>
        <v>282</v>
      </c>
      <c r="P226" s="248"/>
      <c r="Q226" s="272">
        <f>M226+O226</f>
        <v>581</v>
      </c>
      <c r="R226" s="250"/>
    </row>
    <row r="227" spans="2:18" ht="24.95" customHeight="1" thickTop="1">
      <c r="B227" s="273"/>
      <c r="C227" s="274" t="s">
        <v>1550</v>
      </c>
      <c r="D227" s="217"/>
      <c r="E227" s="217"/>
      <c r="F227" s="217"/>
      <c r="G227" s="217"/>
      <c r="H227" s="217"/>
      <c r="I227" s="218"/>
      <c r="K227" s="273"/>
      <c r="L227" s="274" t="s">
        <v>1550</v>
      </c>
      <c r="M227" s="217"/>
      <c r="N227" s="217"/>
      <c r="O227" s="217"/>
      <c r="P227" s="217"/>
      <c r="Q227" s="217"/>
      <c r="R227" s="218"/>
    </row>
    <row r="228" spans="2:18" ht="24.95" customHeight="1">
      <c r="B228" s="216" t="s">
        <v>1551</v>
      </c>
      <c r="C228" s="217"/>
      <c r="D228" s="217"/>
      <c r="E228" s="217"/>
      <c r="F228" s="217"/>
      <c r="G228" s="217"/>
      <c r="H228" s="217"/>
      <c r="I228" s="218"/>
      <c r="K228" s="216" t="s">
        <v>1551</v>
      </c>
      <c r="L228" s="217"/>
      <c r="M228" s="217"/>
      <c r="N228" s="217"/>
      <c r="O228" s="217"/>
      <c r="P228" s="217"/>
      <c r="Q228" s="217"/>
      <c r="R228" s="218"/>
    </row>
    <row r="229" spans="2:18" ht="24.95" customHeight="1">
      <c r="B229" s="216" t="s">
        <v>1552</v>
      </c>
      <c r="C229" s="217"/>
      <c r="D229" s="217"/>
      <c r="E229" s="217"/>
      <c r="F229" s="217"/>
      <c r="G229" s="217"/>
      <c r="H229" s="217"/>
      <c r="I229" s="218"/>
      <c r="K229" s="216" t="s">
        <v>1552</v>
      </c>
      <c r="L229" s="217"/>
      <c r="M229" s="217"/>
      <c r="N229" s="217"/>
      <c r="O229" s="217"/>
      <c r="P229" s="217"/>
      <c r="Q229" s="217"/>
      <c r="R229" s="218"/>
    </row>
    <row r="230" spans="2:18" ht="15.75">
      <c r="B230" s="273"/>
      <c r="C230" s="217"/>
      <c r="D230" s="217"/>
      <c r="E230" s="217"/>
      <c r="F230" s="217"/>
      <c r="G230" s="217"/>
      <c r="H230" s="217"/>
      <c r="I230" s="218"/>
      <c r="K230" s="273"/>
      <c r="L230" s="217"/>
      <c r="M230" s="217"/>
      <c r="N230" s="217"/>
      <c r="O230" s="217"/>
      <c r="P230" s="217"/>
      <c r="Q230" s="217"/>
      <c r="R230" s="218"/>
    </row>
    <row r="231" spans="2:18" ht="15.75">
      <c r="B231" s="273"/>
      <c r="C231" s="217"/>
      <c r="D231" s="217"/>
      <c r="E231" s="217"/>
      <c r="F231" s="217"/>
      <c r="G231" s="217"/>
      <c r="H231" s="217"/>
      <c r="I231" s="218"/>
      <c r="K231" s="273"/>
      <c r="L231" s="217"/>
      <c r="M231" s="217"/>
      <c r="N231" s="217"/>
      <c r="O231" s="217"/>
      <c r="P231" s="217"/>
      <c r="Q231" s="217"/>
      <c r="R231" s="218"/>
    </row>
    <row r="232" spans="2:18" ht="15.75">
      <c r="B232" s="273"/>
      <c r="C232" s="217"/>
      <c r="D232" s="217"/>
      <c r="E232" s="217"/>
      <c r="F232" s="217"/>
      <c r="G232" s="217"/>
      <c r="H232" s="217"/>
      <c r="I232" s="218"/>
      <c r="K232" s="273"/>
      <c r="L232" s="217"/>
      <c r="M232" s="217"/>
      <c r="N232" s="217"/>
      <c r="O232" s="217"/>
      <c r="P232" s="217"/>
      <c r="Q232" s="217"/>
      <c r="R232" s="218"/>
    </row>
    <row r="233" spans="2:18" ht="15.75">
      <c r="B233" s="273"/>
      <c r="C233" s="217"/>
      <c r="D233" s="217"/>
      <c r="E233" s="217"/>
      <c r="F233" s="217"/>
      <c r="G233" s="217"/>
      <c r="H233" s="217"/>
      <c r="I233" s="218"/>
      <c r="K233" s="273"/>
      <c r="L233" s="217"/>
      <c r="M233" s="217"/>
      <c r="N233" s="217"/>
      <c r="O233" s="217"/>
      <c r="P233" s="217"/>
      <c r="Q233" s="217"/>
      <c r="R233" s="218"/>
    </row>
    <row r="234" spans="2:18" ht="15.75">
      <c r="B234" s="273"/>
      <c r="C234" s="217"/>
      <c r="D234" s="217"/>
      <c r="E234" s="217"/>
      <c r="F234" s="217"/>
      <c r="G234" s="217"/>
      <c r="H234" s="217"/>
      <c r="I234" s="218"/>
      <c r="K234" s="273"/>
      <c r="L234" s="217"/>
      <c r="M234" s="217"/>
      <c r="N234" s="217"/>
      <c r="O234" s="217"/>
      <c r="P234" s="217"/>
      <c r="Q234" s="217"/>
      <c r="R234" s="218"/>
    </row>
    <row r="235" spans="2:18" ht="15.75">
      <c r="B235" s="273" t="s">
        <v>1553</v>
      </c>
      <c r="C235" s="360">
        <v>45840</v>
      </c>
      <c r="D235" s="360"/>
      <c r="E235" s="217"/>
      <c r="F235" s="217"/>
      <c r="G235" s="217"/>
      <c r="H235" s="217"/>
      <c r="I235" s="218"/>
      <c r="K235" s="273" t="s">
        <v>1553</v>
      </c>
      <c r="L235" s="360">
        <v>45840</v>
      </c>
      <c r="M235" s="360"/>
      <c r="N235" s="217"/>
      <c r="O235" s="217"/>
      <c r="P235" s="217"/>
      <c r="Q235" s="217"/>
      <c r="R235" s="218"/>
    </row>
    <row r="236" spans="2:18" ht="15.75">
      <c r="B236" s="200"/>
      <c r="C236" s="201"/>
      <c r="D236" s="201"/>
      <c r="E236" s="201"/>
      <c r="F236" s="201"/>
      <c r="G236" s="201" t="s">
        <v>1563</v>
      </c>
      <c r="H236" s="201"/>
      <c r="I236" s="202"/>
      <c r="K236" s="200"/>
      <c r="L236" s="201"/>
      <c r="M236" s="201"/>
      <c r="N236" s="201"/>
      <c r="O236" s="201"/>
      <c r="P236" s="201" t="s">
        <v>1563</v>
      </c>
      <c r="Q236" s="201"/>
      <c r="R236" s="202"/>
    </row>
    <row r="237" spans="2:18" ht="16.5" thickBot="1">
      <c r="B237" s="275"/>
      <c r="C237" s="276"/>
      <c r="D237" s="276"/>
      <c r="E237" s="276"/>
      <c r="F237" s="276"/>
      <c r="G237" s="276"/>
      <c r="H237" s="276"/>
      <c r="I237" s="277"/>
      <c r="K237" s="275"/>
      <c r="L237" s="276"/>
      <c r="M237" s="276"/>
      <c r="N237" s="276"/>
      <c r="O237" s="276"/>
      <c r="P237" s="276"/>
      <c r="Q237" s="276"/>
      <c r="R237" s="277"/>
    </row>
    <row r="239" spans="2:18" ht="15.75" thickBot="1"/>
    <row r="240" spans="2:18">
      <c r="B240" s="366" t="s">
        <v>1525</v>
      </c>
      <c r="C240" s="367"/>
      <c r="D240" s="367"/>
      <c r="E240" s="367"/>
      <c r="F240" s="367"/>
      <c r="G240" s="367"/>
      <c r="H240" s="367"/>
      <c r="I240" s="368"/>
      <c r="K240" s="366" t="s">
        <v>1525</v>
      </c>
      <c r="L240" s="367"/>
      <c r="M240" s="367"/>
      <c r="N240" s="367"/>
      <c r="O240" s="367"/>
      <c r="P240" s="367"/>
      <c r="Q240" s="367"/>
      <c r="R240" s="368"/>
    </row>
    <row r="241" spans="2:18" ht="15.75">
      <c r="B241" s="200"/>
      <c r="C241" s="201"/>
      <c r="D241" s="201"/>
      <c r="E241" s="201"/>
      <c r="F241" s="201"/>
      <c r="G241" s="201"/>
      <c r="H241" s="201"/>
      <c r="I241" s="202"/>
      <c r="K241" s="200"/>
      <c r="L241" s="201"/>
      <c r="M241" s="201"/>
      <c r="N241" s="201"/>
      <c r="O241" s="201"/>
      <c r="P241" s="201"/>
      <c r="Q241" s="201"/>
      <c r="R241" s="202"/>
    </row>
    <row r="242" spans="2:18" ht="26.25">
      <c r="B242" s="369" t="s">
        <v>1526</v>
      </c>
      <c r="C242" s="370"/>
      <c r="D242" s="370"/>
      <c r="E242" s="370"/>
      <c r="F242" s="370"/>
      <c r="G242" s="370"/>
      <c r="H242" s="370"/>
      <c r="I242" s="371"/>
      <c r="K242" s="369" t="s">
        <v>1526</v>
      </c>
      <c r="L242" s="370"/>
      <c r="M242" s="370"/>
      <c r="N242" s="370"/>
      <c r="O242" s="370"/>
      <c r="P242" s="370"/>
      <c r="Q242" s="370"/>
      <c r="R242" s="371"/>
    </row>
    <row r="243" spans="2:18" ht="24.95" customHeight="1">
      <c r="B243" s="203"/>
      <c r="C243" s="204"/>
      <c r="D243" s="204"/>
      <c r="E243" s="204"/>
      <c r="F243" s="204"/>
      <c r="G243" s="204"/>
      <c r="H243" s="205" t="s">
        <v>1527</v>
      </c>
      <c r="I243" s="206"/>
      <c r="K243" s="203"/>
      <c r="L243" s="204"/>
      <c r="M243" s="204"/>
      <c r="N243" s="204"/>
      <c r="O243" s="204"/>
      <c r="P243" s="204"/>
      <c r="Q243" s="205" t="s">
        <v>1527</v>
      </c>
      <c r="R243" s="206"/>
    </row>
    <row r="244" spans="2:18" ht="24.95" customHeight="1">
      <c r="B244" s="207" t="s">
        <v>1528</v>
      </c>
      <c r="C244" s="208"/>
      <c r="D244" s="208"/>
      <c r="E244" s="208"/>
      <c r="F244" s="208" t="s">
        <v>1529</v>
      </c>
      <c r="G244" s="201"/>
      <c r="H244" s="201" t="s">
        <v>1530</v>
      </c>
      <c r="I244" s="202"/>
      <c r="K244" s="207" t="s">
        <v>1528</v>
      </c>
      <c r="L244" s="208"/>
      <c r="M244" s="208"/>
      <c r="N244" s="208"/>
      <c r="O244" s="208" t="s">
        <v>1531</v>
      </c>
      <c r="P244" s="201"/>
      <c r="Q244" s="201" t="s">
        <v>1530</v>
      </c>
      <c r="R244" s="202"/>
    </row>
    <row r="245" spans="2:18" ht="24.95" customHeight="1">
      <c r="B245" s="209" t="s">
        <v>1532</v>
      </c>
      <c r="C245" s="210" t="s">
        <v>1578</v>
      </c>
      <c r="D245" s="211"/>
      <c r="E245" s="211"/>
      <c r="F245" s="211"/>
      <c r="G245" s="212"/>
      <c r="H245" s="212"/>
      <c r="I245" s="213"/>
      <c r="K245" s="209" t="s">
        <v>1532</v>
      </c>
      <c r="L245" s="210" t="s">
        <v>1579</v>
      </c>
      <c r="M245" s="211"/>
      <c r="N245" s="211"/>
      <c r="O245" s="211"/>
      <c r="P245" s="212"/>
      <c r="Q245" s="212"/>
      <c r="R245" s="213"/>
    </row>
    <row r="246" spans="2:18" ht="24.95" customHeight="1">
      <c r="B246" s="207" t="s">
        <v>1534</v>
      </c>
      <c r="C246" s="214">
        <v>246</v>
      </c>
      <c r="D246" s="208" t="s">
        <v>1535</v>
      </c>
      <c r="E246" s="208"/>
      <c r="F246" s="201"/>
      <c r="G246" s="201"/>
      <c r="H246" s="201"/>
      <c r="I246" s="202"/>
      <c r="K246" s="207" t="s">
        <v>1534</v>
      </c>
      <c r="L246" s="214">
        <v>415</v>
      </c>
      <c r="M246" s="208" t="s">
        <v>1535</v>
      </c>
      <c r="N246" s="208"/>
      <c r="O246" s="201"/>
      <c r="P246" s="201"/>
      <c r="Q246" s="201"/>
      <c r="R246" s="202"/>
    </row>
    <row r="247" spans="2:18" ht="24.95" customHeight="1">
      <c r="B247" s="216" t="s">
        <v>1562</v>
      </c>
      <c r="C247" s="217"/>
      <c r="D247" s="217"/>
      <c r="E247" s="217"/>
      <c r="F247" s="217"/>
      <c r="G247" s="217"/>
      <c r="H247" s="217"/>
      <c r="I247" s="218"/>
      <c r="K247" s="216" t="s">
        <v>1562</v>
      </c>
      <c r="L247" s="217"/>
      <c r="M247" s="217"/>
      <c r="N247" s="217"/>
      <c r="O247" s="217"/>
      <c r="P247" s="217"/>
      <c r="Q247" s="217"/>
      <c r="R247" s="218"/>
    </row>
    <row r="248" spans="2:18" ht="24.95" customHeight="1" thickBot="1">
      <c r="B248" s="207" t="s">
        <v>1537</v>
      </c>
      <c r="C248" s="201"/>
      <c r="D248" s="201"/>
      <c r="E248" s="201"/>
      <c r="F248" s="201"/>
      <c r="G248" s="201"/>
      <c r="H248" s="201"/>
      <c r="I248" s="202"/>
      <c r="K248" s="207" t="s">
        <v>1537</v>
      </c>
      <c r="L248" s="201"/>
      <c r="M248" s="201"/>
      <c r="N248" s="201"/>
      <c r="O248" s="201"/>
      <c r="P248" s="201"/>
      <c r="Q248" s="201"/>
      <c r="R248" s="202"/>
    </row>
    <row r="249" spans="2:18" ht="24.95" customHeight="1" thickTop="1">
      <c r="B249" s="361" t="s">
        <v>1538</v>
      </c>
      <c r="C249" s="362"/>
      <c r="D249" s="357" t="s">
        <v>1241</v>
      </c>
      <c r="E249" s="365"/>
      <c r="F249" s="356" t="s">
        <v>1539</v>
      </c>
      <c r="G249" s="357"/>
      <c r="H249" s="358" t="s">
        <v>1404</v>
      </c>
      <c r="I249" s="359"/>
      <c r="K249" s="361" t="s">
        <v>1538</v>
      </c>
      <c r="L249" s="362"/>
      <c r="M249" s="357" t="s">
        <v>1241</v>
      </c>
      <c r="N249" s="365"/>
      <c r="O249" s="356" t="s">
        <v>1539</v>
      </c>
      <c r="P249" s="357"/>
      <c r="Q249" s="358" t="s">
        <v>1404</v>
      </c>
      <c r="R249" s="359"/>
    </row>
    <row r="250" spans="2:18" ht="24.95" customHeight="1" thickBot="1">
      <c r="B250" s="363"/>
      <c r="C250" s="364"/>
      <c r="D250" s="219" t="s">
        <v>1540</v>
      </c>
      <c r="E250" s="220" t="s">
        <v>1541</v>
      </c>
      <c r="F250" s="220" t="s">
        <v>1540</v>
      </c>
      <c r="G250" s="221" t="s">
        <v>1541</v>
      </c>
      <c r="H250" s="222" t="s">
        <v>1540</v>
      </c>
      <c r="I250" s="223" t="s">
        <v>1541</v>
      </c>
      <c r="K250" s="363"/>
      <c r="L250" s="364"/>
      <c r="M250" s="219" t="s">
        <v>1540</v>
      </c>
      <c r="N250" s="220" t="s">
        <v>1541</v>
      </c>
      <c r="O250" s="220" t="s">
        <v>1540</v>
      </c>
      <c r="P250" s="221" t="s">
        <v>1541</v>
      </c>
      <c r="Q250" s="222" t="s">
        <v>1540</v>
      </c>
      <c r="R250" s="223" t="s">
        <v>1541</v>
      </c>
    </row>
    <row r="251" spans="2:18" ht="24.95" customHeight="1" thickTop="1">
      <c r="B251" s="224" t="s">
        <v>1542</v>
      </c>
      <c r="C251" s="225"/>
      <c r="D251" s="226">
        <v>30</v>
      </c>
      <c r="E251" s="227"/>
      <c r="F251" s="227">
        <v>30</v>
      </c>
      <c r="G251" s="228"/>
      <c r="H251" s="229">
        <f t="shared" ref="H251:H259" si="14">D251+F251</f>
        <v>60</v>
      </c>
      <c r="I251" s="230"/>
      <c r="K251" s="224" t="s">
        <v>1542</v>
      </c>
      <c r="L251" s="225"/>
      <c r="M251" s="226">
        <v>1458</v>
      </c>
      <c r="N251" s="227"/>
      <c r="O251" s="227">
        <v>452</v>
      </c>
      <c r="P251" s="228"/>
      <c r="Q251" s="229">
        <f t="shared" ref="Q251:Q259" si="15">M251+O251</f>
        <v>1910</v>
      </c>
      <c r="R251" s="230"/>
    </row>
    <row r="252" spans="2:18" ht="24.95" customHeight="1">
      <c r="B252" s="231" t="s">
        <v>1543</v>
      </c>
      <c r="C252" s="232"/>
      <c r="D252" s="233">
        <v>0</v>
      </c>
      <c r="E252" s="234"/>
      <c r="F252" s="234">
        <v>0</v>
      </c>
      <c r="G252" s="235"/>
      <c r="H252" s="229">
        <f t="shared" si="14"/>
        <v>0</v>
      </c>
      <c r="I252" s="236"/>
      <c r="K252" s="231" t="s">
        <v>1543</v>
      </c>
      <c r="L252" s="232"/>
      <c r="M252" s="233">
        <v>100</v>
      </c>
      <c r="N252" s="234"/>
      <c r="O252" s="234">
        <v>30</v>
      </c>
      <c r="P252" s="235"/>
      <c r="Q252" s="229">
        <f t="shared" si="15"/>
        <v>130</v>
      </c>
      <c r="R252" s="236"/>
    </row>
    <row r="253" spans="2:18" ht="24.95" customHeight="1">
      <c r="B253" s="231" t="s">
        <v>1544</v>
      </c>
      <c r="C253" s="232"/>
      <c r="D253" s="233">
        <v>0</v>
      </c>
      <c r="E253" s="234"/>
      <c r="F253" s="234">
        <v>0</v>
      </c>
      <c r="G253" s="235"/>
      <c r="H253" s="229">
        <f t="shared" si="14"/>
        <v>0</v>
      </c>
      <c r="I253" s="236"/>
      <c r="K253" s="231" t="s">
        <v>1544</v>
      </c>
      <c r="L253" s="232"/>
      <c r="M253" s="233">
        <v>100</v>
      </c>
      <c r="N253" s="234"/>
      <c r="O253" s="234">
        <v>30</v>
      </c>
      <c r="P253" s="235"/>
      <c r="Q253" s="229">
        <f t="shared" si="15"/>
        <v>130</v>
      </c>
      <c r="R253" s="236"/>
    </row>
    <row r="254" spans="2:18" ht="24.95" customHeight="1" thickBot="1">
      <c r="B254" s="237" t="s">
        <v>1545</v>
      </c>
      <c r="C254" s="238"/>
      <c r="D254" s="239"/>
      <c r="E254" s="240"/>
      <c r="F254" s="240">
        <v>0</v>
      </c>
      <c r="G254" s="241"/>
      <c r="H254" s="229">
        <f t="shared" si="14"/>
        <v>0</v>
      </c>
      <c r="I254" s="242"/>
      <c r="K254" s="237" t="s">
        <v>1545</v>
      </c>
      <c r="L254" s="238"/>
      <c r="M254" s="239">
        <v>2000</v>
      </c>
      <c r="N254" s="240"/>
      <c r="O254" s="240">
        <v>750</v>
      </c>
      <c r="P254" s="241"/>
      <c r="Q254" s="229">
        <f t="shared" si="15"/>
        <v>2750</v>
      </c>
      <c r="R254" s="242"/>
    </row>
    <row r="255" spans="2:18" ht="24.95" customHeight="1" thickTop="1" thickBot="1">
      <c r="B255" s="243"/>
      <c r="C255" s="244" t="s">
        <v>1399</v>
      </c>
      <c r="D255" s="245">
        <f>D251+D252+D253+D254</f>
        <v>30</v>
      </c>
      <c r="E255" s="246"/>
      <c r="F255" s="247">
        <f>SUM(F251:F254)</f>
        <v>30</v>
      </c>
      <c r="G255" s="248"/>
      <c r="H255" s="249">
        <f t="shared" si="14"/>
        <v>60</v>
      </c>
      <c r="I255" s="250"/>
      <c r="K255" s="243"/>
      <c r="L255" s="244" t="s">
        <v>1399</v>
      </c>
      <c r="M255" s="245">
        <f>M251+M252+M253+M254</f>
        <v>3658</v>
      </c>
      <c r="N255" s="246"/>
      <c r="O255" s="246">
        <f>SUM(O251:O254)</f>
        <v>1262</v>
      </c>
      <c r="P255" s="248"/>
      <c r="Q255" s="251">
        <f t="shared" si="15"/>
        <v>4920</v>
      </c>
      <c r="R255" s="250"/>
    </row>
    <row r="256" spans="2:18" ht="24.95" customHeight="1" thickTop="1">
      <c r="B256" s="252" t="s">
        <v>1546</v>
      </c>
      <c r="C256" s="253"/>
      <c r="D256" s="254"/>
      <c r="E256" s="255"/>
      <c r="F256" s="255"/>
      <c r="G256" s="256"/>
      <c r="H256" s="257">
        <f t="shared" si="14"/>
        <v>0</v>
      </c>
      <c r="I256" s="258"/>
      <c r="K256" s="252" t="s">
        <v>1546</v>
      </c>
      <c r="L256" s="253"/>
      <c r="M256" s="254"/>
      <c r="N256" s="255"/>
      <c r="O256" s="255"/>
      <c r="P256" s="256"/>
      <c r="Q256" s="257">
        <f t="shared" si="15"/>
        <v>0</v>
      </c>
      <c r="R256" s="258"/>
    </row>
    <row r="257" spans="2:18" ht="24.95" customHeight="1">
      <c r="B257" s="259" t="s">
        <v>1547</v>
      </c>
      <c r="C257" s="260"/>
      <c r="D257" s="233">
        <v>3</v>
      </c>
      <c r="E257" s="234"/>
      <c r="F257" s="234"/>
      <c r="G257" s="261"/>
      <c r="H257" s="262">
        <f t="shared" si="14"/>
        <v>3</v>
      </c>
      <c r="I257" s="263"/>
      <c r="K257" s="259" t="s">
        <v>1547</v>
      </c>
      <c r="L257" s="260"/>
      <c r="M257" s="233">
        <v>72</v>
      </c>
      <c r="N257" s="234"/>
      <c r="O257" s="234"/>
      <c r="P257" s="261"/>
      <c r="Q257" s="262">
        <f t="shared" si="15"/>
        <v>72</v>
      </c>
      <c r="R257" s="263"/>
    </row>
    <row r="258" spans="2:18" ht="24.95" customHeight="1">
      <c r="B258" s="252" t="s">
        <v>1548</v>
      </c>
      <c r="C258" s="253"/>
      <c r="D258" s="233"/>
      <c r="E258" s="234"/>
      <c r="F258" s="234"/>
      <c r="G258" s="261"/>
      <c r="H258" s="262">
        <f t="shared" si="14"/>
        <v>0</v>
      </c>
      <c r="I258" s="263"/>
      <c r="K258" s="252" t="s">
        <v>1548</v>
      </c>
      <c r="L258" s="253"/>
      <c r="M258" s="233"/>
      <c r="N258" s="234"/>
      <c r="O258" s="234"/>
      <c r="P258" s="261"/>
      <c r="Q258" s="262">
        <f t="shared" si="15"/>
        <v>0</v>
      </c>
      <c r="R258" s="263"/>
    </row>
    <row r="259" spans="2:18" ht="24.95" customHeight="1" thickBot="1">
      <c r="B259" s="264" t="s">
        <v>1549</v>
      </c>
      <c r="C259" s="265"/>
      <c r="D259" s="266"/>
      <c r="E259" s="267"/>
      <c r="F259" s="267"/>
      <c r="G259" s="268"/>
      <c r="H259" s="269">
        <f t="shared" si="14"/>
        <v>0</v>
      </c>
      <c r="I259" s="270"/>
      <c r="K259" s="264" t="s">
        <v>1549</v>
      </c>
      <c r="L259" s="265"/>
      <c r="M259" s="266"/>
      <c r="N259" s="267"/>
      <c r="O259" s="267"/>
      <c r="P259" s="268"/>
      <c r="Q259" s="269">
        <f t="shared" si="15"/>
        <v>0</v>
      </c>
      <c r="R259" s="270"/>
    </row>
    <row r="260" spans="2:18" ht="24.95" customHeight="1" thickTop="1" thickBot="1">
      <c r="B260" s="243"/>
      <c r="C260" s="244" t="s">
        <v>1399</v>
      </c>
      <c r="D260" s="245">
        <f>SUM(D255:D259)</f>
        <v>33</v>
      </c>
      <c r="E260" s="246"/>
      <c r="F260" s="247">
        <f>F255+F257</f>
        <v>30</v>
      </c>
      <c r="G260" s="248"/>
      <c r="H260" s="271">
        <f>D260+F260</f>
        <v>63</v>
      </c>
      <c r="I260" s="250"/>
      <c r="K260" s="243"/>
      <c r="L260" s="244" t="s">
        <v>1399</v>
      </c>
      <c r="M260" s="245">
        <f>SUM(M255:M259)</f>
        <v>3730</v>
      </c>
      <c r="N260" s="246"/>
      <c r="O260" s="246">
        <f>O255+O257</f>
        <v>1262</v>
      </c>
      <c r="P260" s="248"/>
      <c r="Q260" s="272">
        <f>M260+O260</f>
        <v>4992</v>
      </c>
      <c r="R260" s="250"/>
    </row>
    <row r="261" spans="2:18" ht="24.95" customHeight="1" thickTop="1">
      <c r="B261" s="273"/>
      <c r="C261" s="274" t="s">
        <v>1550</v>
      </c>
      <c r="D261" s="217"/>
      <c r="E261" s="217"/>
      <c r="F261" s="217"/>
      <c r="G261" s="217"/>
      <c r="H261" s="217"/>
      <c r="I261" s="218"/>
      <c r="K261" s="273"/>
      <c r="L261" s="274" t="s">
        <v>1550</v>
      </c>
      <c r="M261" s="217"/>
      <c r="N261" s="217"/>
      <c r="O261" s="217"/>
      <c r="P261" s="217"/>
      <c r="Q261" s="217"/>
      <c r="R261" s="218"/>
    </row>
    <row r="262" spans="2:18" ht="24.95" customHeight="1">
      <c r="B262" s="216" t="s">
        <v>1551</v>
      </c>
      <c r="C262" s="217"/>
      <c r="D262" s="217"/>
      <c r="E262" s="217"/>
      <c r="F262" s="217"/>
      <c r="G262" s="217"/>
      <c r="H262" s="217"/>
      <c r="I262" s="218"/>
      <c r="K262" s="216" t="s">
        <v>1551</v>
      </c>
      <c r="L262" s="217"/>
      <c r="M262" s="217"/>
      <c r="N262" s="217"/>
      <c r="O262" s="217"/>
      <c r="P262" s="217"/>
      <c r="Q262" s="217"/>
      <c r="R262" s="218"/>
    </row>
    <row r="263" spans="2:18" ht="24.95" customHeight="1">
      <c r="B263" s="216" t="s">
        <v>1552</v>
      </c>
      <c r="C263" s="217"/>
      <c r="D263" s="217"/>
      <c r="E263" s="217"/>
      <c r="F263" s="217"/>
      <c r="G263" s="217"/>
      <c r="H263" s="217"/>
      <c r="I263" s="218"/>
      <c r="K263" s="216" t="s">
        <v>1552</v>
      </c>
      <c r="L263" s="217"/>
      <c r="M263" s="217"/>
      <c r="N263" s="217"/>
      <c r="O263" s="217"/>
      <c r="P263" s="217"/>
      <c r="Q263" s="217"/>
      <c r="R263" s="218"/>
    </row>
    <row r="264" spans="2:18" ht="15.75">
      <c r="B264" s="273"/>
      <c r="C264" s="217"/>
      <c r="D264" s="217"/>
      <c r="E264" s="217"/>
      <c r="F264" s="217"/>
      <c r="G264" s="217"/>
      <c r="H264" s="217"/>
      <c r="I264" s="218"/>
      <c r="K264" s="273"/>
      <c r="L264" s="217"/>
      <c r="M264" s="217"/>
      <c r="N264" s="217"/>
      <c r="O264" s="217"/>
      <c r="P264" s="217"/>
      <c r="Q264" s="217"/>
      <c r="R264" s="218"/>
    </row>
    <row r="265" spans="2:18" ht="15.75">
      <c r="B265" s="273"/>
      <c r="C265" s="217"/>
      <c r="D265" s="217"/>
      <c r="E265" s="217"/>
      <c r="F265" s="217"/>
      <c r="G265" s="217"/>
      <c r="H265" s="217"/>
      <c r="I265" s="218"/>
      <c r="K265" s="273"/>
      <c r="L265" s="217"/>
      <c r="M265" s="217"/>
      <c r="N265" s="217"/>
      <c r="O265" s="217"/>
      <c r="P265" s="217"/>
      <c r="Q265" s="217"/>
      <c r="R265" s="218"/>
    </row>
    <row r="266" spans="2:18" ht="15.75">
      <c r="B266" s="273"/>
      <c r="C266" s="217"/>
      <c r="D266" s="217"/>
      <c r="E266" s="217"/>
      <c r="F266" s="217"/>
      <c r="G266" s="217"/>
      <c r="H266" s="217"/>
      <c r="I266" s="218"/>
      <c r="K266" s="273"/>
      <c r="L266" s="217"/>
      <c r="M266" s="217"/>
      <c r="N266" s="217"/>
      <c r="O266" s="217"/>
      <c r="P266" s="217"/>
      <c r="Q266" s="217"/>
      <c r="R266" s="218"/>
    </row>
    <row r="267" spans="2:18" ht="15.75">
      <c r="B267" s="273"/>
      <c r="C267" s="217"/>
      <c r="D267" s="217"/>
      <c r="E267" s="217"/>
      <c r="F267" s="217"/>
      <c r="G267" s="217"/>
      <c r="H267" s="217"/>
      <c r="I267" s="218"/>
      <c r="K267" s="273"/>
      <c r="L267" s="217"/>
      <c r="M267" s="217"/>
      <c r="N267" s="217"/>
      <c r="O267" s="217"/>
      <c r="P267" s="217"/>
      <c r="Q267" s="217"/>
      <c r="R267" s="218"/>
    </row>
    <row r="268" spans="2:18" ht="15.75">
      <c r="B268" s="273"/>
      <c r="C268" s="217"/>
      <c r="D268" s="217"/>
      <c r="E268" s="217"/>
      <c r="F268" s="217"/>
      <c r="G268" s="217"/>
      <c r="H268" s="217"/>
      <c r="I268" s="218"/>
      <c r="K268" s="273"/>
      <c r="L268" s="217"/>
      <c r="M268" s="217"/>
      <c r="N268" s="217"/>
      <c r="O268" s="217"/>
      <c r="P268" s="217"/>
      <c r="Q268" s="217"/>
      <c r="R268" s="218"/>
    </row>
    <row r="269" spans="2:18" ht="15.75">
      <c r="B269" s="273" t="s">
        <v>1553</v>
      </c>
      <c r="C269" s="360">
        <v>45840</v>
      </c>
      <c r="D269" s="360"/>
      <c r="E269" s="217"/>
      <c r="F269" s="217"/>
      <c r="G269" s="217"/>
      <c r="H269" s="217"/>
      <c r="I269" s="218"/>
      <c r="K269" s="273" t="s">
        <v>1553</v>
      </c>
      <c r="L269" s="360">
        <v>45840</v>
      </c>
      <c r="M269" s="360"/>
      <c r="N269" s="217"/>
      <c r="O269" s="217"/>
      <c r="P269" s="217"/>
      <c r="Q269" s="217"/>
      <c r="R269" s="218"/>
    </row>
    <row r="270" spans="2:18" ht="15.75">
      <c r="B270" s="200"/>
      <c r="C270" s="201"/>
      <c r="D270" s="201"/>
      <c r="E270" s="201"/>
      <c r="F270" s="201"/>
      <c r="G270" s="201" t="s">
        <v>1563</v>
      </c>
      <c r="H270" s="201"/>
      <c r="I270" s="202"/>
      <c r="K270" s="200"/>
      <c r="L270" s="201"/>
      <c r="M270" s="201"/>
      <c r="N270" s="201"/>
      <c r="O270" s="201"/>
      <c r="P270" s="201" t="s">
        <v>1563</v>
      </c>
      <c r="Q270" s="201"/>
      <c r="R270" s="202"/>
    </row>
    <row r="271" spans="2:18" ht="16.5" thickBot="1">
      <c r="B271" s="275"/>
      <c r="C271" s="276"/>
      <c r="D271" s="276"/>
      <c r="E271" s="276"/>
      <c r="F271" s="276"/>
      <c r="G271" s="276"/>
      <c r="H271" s="276"/>
      <c r="I271" s="277"/>
      <c r="K271" s="275"/>
      <c r="L271" s="276"/>
      <c r="M271" s="276"/>
      <c r="N271" s="276"/>
      <c r="O271" s="276"/>
      <c r="P271" s="276"/>
      <c r="Q271" s="276"/>
      <c r="R271" s="277"/>
    </row>
    <row r="273" spans="2:18" ht="15.75" thickBot="1"/>
    <row r="274" spans="2:18">
      <c r="B274" s="366" t="s">
        <v>1525</v>
      </c>
      <c r="C274" s="367"/>
      <c r="D274" s="367"/>
      <c r="E274" s="367"/>
      <c r="F274" s="367"/>
      <c r="G274" s="367"/>
      <c r="H274" s="367"/>
      <c r="I274" s="368"/>
      <c r="K274" s="366" t="s">
        <v>1525</v>
      </c>
      <c r="L274" s="367"/>
      <c r="M274" s="367"/>
      <c r="N274" s="367"/>
      <c r="O274" s="367"/>
      <c r="P274" s="367"/>
      <c r="Q274" s="367"/>
      <c r="R274" s="368"/>
    </row>
    <row r="275" spans="2:18" ht="15.75">
      <c r="B275" s="200"/>
      <c r="C275" s="201"/>
      <c r="D275" s="201"/>
      <c r="E275" s="201"/>
      <c r="F275" s="201"/>
      <c r="G275" s="201"/>
      <c r="H275" s="201"/>
      <c r="I275" s="202"/>
      <c r="K275" s="200"/>
      <c r="L275" s="201"/>
      <c r="M275" s="201"/>
      <c r="N275" s="201"/>
      <c r="O275" s="201"/>
      <c r="P275" s="201"/>
      <c r="Q275" s="201"/>
      <c r="R275" s="202"/>
    </row>
    <row r="276" spans="2:18" ht="26.25">
      <c r="B276" s="369" t="s">
        <v>1526</v>
      </c>
      <c r="C276" s="370"/>
      <c r="D276" s="370"/>
      <c r="E276" s="370"/>
      <c r="F276" s="370"/>
      <c r="G276" s="370"/>
      <c r="H276" s="370"/>
      <c r="I276" s="371"/>
      <c r="K276" s="369" t="s">
        <v>1526</v>
      </c>
      <c r="L276" s="370"/>
      <c r="M276" s="370"/>
      <c r="N276" s="370"/>
      <c r="O276" s="370"/>
      <c r="P276" s="370"/>
      <c r="Q276" s="370"/>
      <c r="R276" s="371"/>
    </row>
    <row r="277" spans="2:18" ht="24.95" customHeight="1">
      <c r="B277" s="203"/>
      <c r="C277" s="204"/>
      <c r="D277" s="204"/>
      <c r="E277" s="204"/>
      <c r="F277" s="204"/>
      <c r="G277" s="204"/>
      <c r="H277" s="205" t="s">
        <v>1527</v>
      </c>
      <c r="I277" s="206"/>
      <c r="K277" s="203"/>
      <c r="L277" s="204"/>
      <c r="M277" s="204"/>
      <c r="N277" s="204"/>
      <c r="O277" s="204"/>
      <c r="P277" s="204"/>
      <c r="Q277" s="205" t="s">
        <v>1527</v>
      </c>
      <c r="R277" s="206"/>
    </row>
    <row r="278" spans="2:18" ht="24.95" customHeight="1">
      <c r="B278" s="207" t="s">
        <v>1528</v>
      </c>
      <c r="C278" s="208"/>
      <c r="D278" s="208"/>
      <c r="E278" s="208"/>
      <c r="F278" s="208" t="s">
        <v>1529</v>
      </c>
      <c r="G278" s="201"/>
      <c r="H278" s="201" t="s">
        <v>1530</v>
      </c>
      <c r="I278" s="202"/>
      <c r="K278" s="207" t="s">
        <v>1528</v>
      </c>
      <c r="L278" s="208"/>
      <c r="M278" s="208"/>
      <c r="N278" s="208"/>
      <c r="O278" s="208" t="s">
        <v>1531</v>
      </c>
      <c r="P278" s="201"/>
      <c r="Q278" s="201" t="s">
        <v>1530</v>
      </c>
      <c r="R278" s="202"/>
    </row>
    <row r="279" spans="2:18" ht="24.95" customHeight="1">
      <c r="B279" s="209" t="s">
        <v>1532</v>
      </c>
      <c r="C279" s="210" t="s">
        <v>1580</v>
      </c>
      <c r="D279" s="211"/>
      <c r="E279" s="211"/>
      <c r="F279" s="211"/>
      <c r="G279" s="212"/>
      <c r="H279" s="212"/>
      <c r="I279" s="213"/>
      <c r="K279" s="209" t="s">
        <v>1532</v>
      </c>
      <c r="L279" s="210" t="s">
        <v>1582</v>
      </c>
      <c r="M279" s="211"/>
      <c r="N279" s="211"/>
      <c r="O279" s="211"/>
      <c r="P279" s="212"/>
      <c r="Q279" s="212"/>
      <c r="R279" s="213"/>
    </row>
    <row r="280" spans="2:18" ht="24.95" customHeight="1">
      <c r="B280" s="207" t="s">
        <v>1534</v>
      </c>
      <c r="C280" s="214" t="s">
        <v>1581</v>
      </c>
      <c r="D280" s="208" t="s">
        <v>1535</v>
      </c>
      <c r="E280" s="208"/>
      <c r="F280" s="201"/>
      <c r="G280" s="201"/>
      <c r="H280" s="201"/>
      <c r="I280" s="202"/>
      <c r="K280" s="207" t="s">
        <v>1534</v>
      </c>
      <c r="L280" s="214">
        <v>67</v>
      </c>
      <c r="M280" s="208" t="s">
        <v>1535</v>
      </c>
      <c r="N280" s="208"/>
      <c r="O280" s="201"/>
      <c r="P280" s="201"/>
      <c r="Q280" s="201"/>
      <c r="R280" s="202"/>
    </row>
    <row r="281" spans="2:18" ht="24.95" customHeight="1">
      <c r="B281" s="216" t="s">
        <v>1562</v>
      </c>
      <c r="C281" s="217"/>
      <c r="D281" s="217"/>
      <c r="E281" s="217"/>
      <c r="F281" s="217"/>
      <c r="G281" s="217"/>
      <c r="H281" s="217"/>
      <c r="I281" s="218"/>
      <c r="K281" s="216" t="s">
        <v>1562</v>
      </c>
      <c r="L281" s="217"/>
      <c r="M281" s="217"/>
      <c r="N281" s="217"/>
      <c r="O281" s="217"/>
      <c r="P281" s="217"/>
      <c r="Q281" s="217"/>
      <c r="R281" s="218"/>
    </row>
    <row r="282" spans="2:18" ht="24.95" customHeight="1" thickBot="1">
      <c r="B282" s="207" t="s">
        <v>1537</v>
      </c>
      <c r="C282" s="201"/>
      <c r="D282" s="201"/>
      <c r="E282" s="201"/>
      <c r="F282" s="201"/>
      <c r="G282" s="201"/>
      <c r="H282" s="201"/>
      <c r="I282" s="202"/>
      <c r="K282" s="207" t="s">
        <v>1537</v>
      </c>
      <c r="L282" s="201"/>
      <c r="M282" s="201"/>
      <c r="N282" s="201"/>
      <c r="O282" s="201"/>
      <c r="P282" s="201"/>
      <c r="Q282" s="201"/>
      <c r="R282" s="202"/>
    </row>
    <row r="283" spans="2:18" ht="24.95" customHeight="1" thickTop="1">
      <c r="B283" s="361" t="s">
        <v>1538</v>
      </c>
      <c r="C283" s="362"/>
      <c r="D283" s="357" t="s">
        <v>1241</v>
      </c>
      <c r="E283" s="365"/>
      <c r="F283" s="356" t="s">
        <v>1539</v>
      </c>
      <c r="G283" s="357"/>
      <c r="H283" s="358" t="s">
        <v>1404</v>
      </c>
      <c r="I283" s="359"/>
      <c r="K283" s="361" t="s">
        <v>1538</v>
      </c>
      <c r="L283" s="362"/>
      <c r="M283" s="357" t="s">
        <v>1241</v>
      </c>
      <c r="N283" s="365"/>
      <c r="O283" s="356" t="s">
        <v>1539</v>
      </c>
      <c r="P283" s="357"/>
      <c r="Q283" s="358" t="s">
        <v>1404</v>
      </c>
      <c r="R283" s="359"/>
    </row>
    <row r="284" spans="2:18" ht="24.95" customHeight="1" thickBot="1">
      <c r="B284" s="363"/>
      <c r="C284" s="364"/>
      <c r="D284" s="219" t="s">
        <v>1540</v>
      </c>
      <c r="E284" s="220" t="s">
        <v>1541</v>
      </c>
      <c r="F284" s="220" t="s">
        <v>1540</v>
      </c>
      <c r="G284" s="221" t="s">
        <v>1541</v>
      </c>
      <c r="H284" s="222" t="s">
        <v>1540</v>
      </c>
      <c r="I284" s="223" t="s">
        <v>1541</v>
      </c>
      <c r="K284" s="363"/>
      <c r="L284" s="364"/>
      <c r="M284" s="219" t="s">
        <v>1540</v>
      </c>
      <c r="N284" s="220" t="s">
        <v>1541</v>
      </c>
      <c r="O284" s="220" t="s">
        <v>1540</v>
      </c>
      <c r="P284" s="221" t="s">
        <v>1541</v>
      </c>
      <c r="Q284" s="222" t="s">
        <v>1540</v>
      </c>
      <c r="R284" s="223" t="s">
        <v>1541</v>
      </c>
    </row>
    <row r="285" spans="2:18" ht="24.95" customHeight="1" thickTop="1">
      <c r="B285" s="224" t="s">
        <v>1542</v>
      </c>
      <c r="C285" s="225"/>
      <c r="D285" s="226">
        <v>343</v>
      </c>
      <c r="E285" s="227"/>
      <c r="F285" s="227">
        <v>343</v>
      </c>
      <c r="G285" s="228"/>
      <c r="H285" s="229">
        <f t="shared" ref="H285:H293" si="16">D285+F285</f>
        <v>686</v>
      </c>
      <c r="I285" s="230"/>
      <c r="K285" s="224" t="s">
        <v>1542</v>
      </c>
      <c r="L285" s="225"/>
      <c r="M285" s="226">
        <v>1290</v>
      </c>
      <c r="N285" s="227"/>
      <c r="O285" s="227">
        <v>647</v>
      </c>
      <c r="P285" s="228"/>
      <c r="Q285" s="229">
        <f t="shared" ref="Q285:Q293" si="17">M285+O285</f>
        <v>1937</v>
      </c>
      <c r="R285" s="230"/>
    </row>
    <row r="286" spans="2:18" ht="24.95" customHeight="1">
      <c r="B286" s="231" t="s">
        <v>1543</v>
      </c>
      <c r="C286" s="232"/>
      <c r="D286" s="233">
        <v>30</v>
      </c>
      <c r="E286" s="234"/>
      <c r="F286" s="234">
        <v>30</v>
      </c>
      <c r="G286" s="235"/>
      <c r="H286" s="229">
        <f t="shared" si="16"/>
        <v>60</v>
      </c>
      <c r="I286" s="236"/>
      <c r="K286" s="231" t="s">
        <v>1543</v>
      </c>
      <c r="L286" s="232"/>
      <c r="M286" s="233">
        <v>60</v>
      </c>
      <c r="N286" s="234"/>
      <c r="O286" s="234">
        <v>30</v>
      </c>
      <c r="P286" s="235"/>
      <c r="Q286" s="229">
        <f t="shared" si="17"/>
        <v>90</v>
      </c>
      <c r="R286" s="236"/>
    </row>
    <row r="287" spans="2:18" ht="24.95" customHeight="1">
      <c r="B287" s="231" t="s">
        <v>1544</v>
      </c>
      <c r="C287" s="232"/>
      <c r="D287" s="233">
        <v>30</v>
      </c>
      <c r="E287" s="234"/>
      <c r="F287" s="234">
        <v>30</v>
      </c>
      <c r="G287" s="235"/>
      <c r="H287" s="229">
        <f t="shared" si="16"/>
        <v>60</v>
      </c>
      <c r="I287" s="236"/>
      <c r="K287" s="231" t="s">
        <v>1544</v>
      </c>
      <c r="L287" s="232"/>
      <c r="M287" s="233">
        <v>60</v>
      </c>
      <c r="N287" s="234"/>
      <c r="O287" s="234">
        <v>30</v>
      </c>
      <c r="P287" s="235"/>
      <c r="Q287" s="229">
        <f t="shared" si="17"/>
        <v>90</v>
      </c>
      <c r="R287" s="236"/>
    </row>
    <row r="288" spans="2:18" ht="24.95" customHeight="1" thickBot="1">
      <c r="B288" s="237" t="s">
        <v>1545</v>
      </c>
      <c r="C288" s="238"/>
      <c r="D288" s="239">
        <v>750</v>
      </c>
      <c r="E288" s="240"/>
      <c r="F288" s="240">
        <v>750</v>
      </c>
      <c r="G288" s="241"/>
      <c r="H288" s="229">
        <f t="shared" si="16"/>
        <v>1500</v>
      </c>
      <c r="I288" s="242"/>
      <c r="K288" s="237" t="s">
        <v>1545</v>
      </c>
      <c r="L288" s="238"/>
      <c r="M288" s="239">
        <v>1500</v>
      </c>
      <c r="N288" s="240"/>
      <c r="O288" s="240">
        <v>750</v>
      </c>
      <c r="P288" s="241"/>
      <c r="Q288" s="229">
        <f t="shared" si="17"/>
        <v>2250</v>
      </c>
      <c r="R288" s="242"/>
    </row>
    <row r="289" spans="2:18" ht="24.95" customHeight="1" thickTop="1" thickBot="1">
      <c r="B289" s="243"/>
      <c r="C289" s="244" t="s">
        <v>1399</v>
      </c>
      <c r="D289" s="245">
        <f>D285+D286+D287+D288</f>
        <v>1153</v>
      </c>
      <c r="E289" s="246"/>
      <c r="F289" s="247">
        <f>SUM(F285:F288)</f>
        <v>1153</v>
      </c>
      <c r="G289" s="248"/>
      <c r="H289" s="249">
        <f t="shared" si="16"/>
        <v>2306</v>
      </c>
      <c r="I289" s="250"/>
      <c r="K289" s="243"/>
      <c r="L289" s="244" t="s">
        <v>1399</v>
      </c>
      <c r="M289" s="245">
        <f>M285+M286+M287+M288</f>
        <v>2910</v>
      </c>
      <c r="N289" s="246"/>
      <c r="O289" s="246">
        <f>SUM(O285:O288)</f>
        <v>1457</v>
      </c>
      <c r="P289" s="248"/>
      <c r="Q289" s="251">
        <f t="shared" si="17"/>
        <v>4367</v>
      </c>
      <c r="R289" s="250"/>
    </row>
    <row r="290" spans="2:18" ht="24.95" customHeight="1" thickTop="1">
      <c r="B290" s="252" t="s">
        <v>1546</v>
      </c>
      <c r="C290" s="253"/>
      <c r="D290" s="254"/>
      <c r="E290" s="255"/>
      <c r="F290" s="255"/>
      <c r="G290" s="256"/>
      <c r="H290" s="257">
        <f t="shared" si="16"/>
        <v>0</v>
      </c>
      <c r="I290" s="258"/>
      <c r="K290" s="252" t="s">
        <v>1546</v>
      </c>
      <c r="L290" s="253"/>
      <c r="M290" s="254"/>
      <c r="N290" s="255"/>
      <c r="O290" s="255"/>
      <c r="P290" s="256"/>
      <c r="Q290" s="257">
        <f t="shared" si="17"/>
        <v>0</v>
      </c>
      <c r="R290" s="258"/>
    </row>
    <row r="291" spans="2:18" ht="24.95" customHeight="1">
      <c r="B291" s="259" t="s">
        <v>1547</v>
      </c>
      <c r="C291" s="260"/>
      <c r="D291" s="233">
        <v>17</v>
      </c>
      <c r="E291" s="234"/>
      <c r="F291" s="234"/>
      <c r="G291" s="261"/>
      <c r="H291" s="262">
        <f t="shared" si="16"/>
        <v>17</v>
      </c>
      <c r="I291" s="263"/>
      <c r="K291" s="259" t="s">
        <v>1547</v>
      </c>
      <c r="L291" s="260"/>
      <c r="M291" s="233">
        <v>64</v>
      </c>
      <c r="N291" s="234"/>
      <c r="O291" s="234"/>
      <c r="P291" s="261"/>
      <c r="Q291" s="262">
        <f t="shared" si="17"/>
        <v>64</v>
      </c>
      <c r="R291" s="263"/>
    </row>
    <row r="292" spans="2:18" ht="24.95" customHeight="1">
      <c r="B292" s="252" t="s">
        <v>1548</v>
      </c>
      <c r="C292" s="253"/>
      <c r="D292" s="233"/>
      <c r="E292" s="234"/>
      <c r="F292" s="234"/>
      <c r="G292" s="261"/>
      <c r="H292" s="262">
        <f t="shared" si="16"/>
        <v>0</v>
      </c>
      <c r="I292" s="263"/>
      <c r="K292" s="252" t="s">
        <v>1548</v>
      </c>
      <c r="L292" s="253"/>
      <c r="M292" s="233"/>
      <c r="N292" s="234"/>
      <c r="O292" s="234"/>
      <c r="P292" s="261"/>
      <c r="Q292" s="262">
        <f t="shared" si="17"/>
        <v>0</v>
      </c>
      <c r="R292" s="263"/>
    </row>
    <row r="293" spans="2:18" ht="24.95" customHeight="1" thickBot="1">
      <c r="B293" s="264" t="s">
        <v>1549</v>
      </c>
      <c r="C293" s="265"/>
      <c r="D293" s="266"/>
      <c r="E293" s="267"/>
      <c r="F293" s="267"/>
      <c r="G293" s="268"/>
      <c r="H293" s="269">
        <f t="shared" si="16"/>
        <v>0</v>
      </c>
      <c r="I293" s="270"/>
      <c r="K293" s="264" t="s">
        <v>1549</v>
      </c>
      <c r="L293" s="265"/>
      <c r="M293" s="266"/>
      <c r="N293" s="267"/>
      <c r="O293" s="267"/>
      <c r="P293" s="268"/>
      <c r="Q293" s="269">
        <f t="shared" si="17"/>
        <v>0</v>
      </c>
      <c r="R293" s="270"/>
    </row>
    <row r="294" spans="2:18" ht="24.95" customHeight="1" thickTop="1" thickBot="1">
      <c r="B294" s="243"/>
      <c r="C294" s="244" t="s">
        <v>1399</v>
      </c>
      <c r="D294" s="245">
        <f>SUM(D289:D293)</f>
        <v>1170</v>
      </c>
      <c r="E294" s="246"/>
      <c r="F294" s="247">
        <f>F289+F291</f>
        <v>1153</v>
      </c>
      <c r="G294" s="248"/>
      <c r="H294" s="271">
        <f>D294+F294</f>
        <v>2323</v>
      </c>
      <c r="I294" s="250"/>
      <c r="K294" s="243"/>
      <c r="L294" s="244" t="s">
        <v>1399</v>
      </c>
      <c r="M294" s="245">
        <f>SUM(M289:M293)</f>
        <v>2974</v>
      </c>
      <c r="N294" s="246"/>
      <c r="O294" s="246">
        <f>O289+O291</f>
        <v>1457</v>
      </c>
      <c r="P294" s="248"/>
      <c r="Q294" s="272">
        <f>M294+O294</f>
        <v>4431</v>
      </c>
      <c r="R294" s="250"/>
    </row>
    <row r="295" spans="2:18" ht="24.95" customHeight="1" thickTop="1">
      <c r="B295" s="273"/>
      <c r="C295" s="274" t="s">
        <v>1550</v>
      </c>
      <c r="D295" s="217"/>
      <c r="E295" s="217"/>
      <c r="F295" s="217"/>
      <c r="G295" s="217"/>
      <c r="H295" s="217"/>
      <c r="I295" s="218"/>
      <c r="K295" s="273"/>
      <c r="L295" s="274" t="s">
        <v>1550</v>
      </c>
      <c r="M295" s="217"/>
      <c r="N295" s="217"/>
      <c r="O295" s="217"/>
      <c r="P295" s="217"/>
      <c r="Q295" s="217"/>
      <c r="R295" s="218"/>
    </row>
    <row r="296" spans="2:18" ht="24.95" customHeight="1">
      <c r="B296" s="216" t="s">
        <v>1551</v>
      </c>
      <c r="C296" s="217"/>
      <c r="D296" s="217"/>
      <c r="E296" s="217"/>
      <c r="F296" s="217"/>
      <c r="G296" s="217"/>
      <c r="H296" s="217"/>
      <c r="I296" s="218"/>
      <c r="K296" s="216" t="s">
        <v>1551</v>
      </c>
      <c r="L296" s="217"/>
      <c r="M296" s="217"/>
      <c r="N296" s="217"/>
      <c r="O296" s="217"/>
      <c r="P296" s="217"/>
      <c r="Q296" s="217"/>
      <c r="R296" s="218"/>
    </row>
    <row r="297" spans="2:18" ht="24.95" customHeight="1">
      <c r="B297" s="216" t="s">
        <v>1552</v>
      </c>
      <c r="C297" s="217"/>
      <c r="D297" s="217"/>
      <c r="E297" s="217"/>
      <c r="F297" s="217"/>
      <c r="G297" s="217"/>
      <c r="H297" s="217"/>
      <c r="I297" s="218"/>
      <c r="K297" s="216" t="s">
        <v>1552</v>
      </c>
      <c r="L297" s="217"/>
      <c r="M297" s="217"/>
      <c r="N297" s="217"/>
      <c r="O297" s="217"/>
      <c r="P297" s="217"/>
      <c r="Q297" s="217"/>
      <c r="R297" s="218"/>
    </row>
    <row r="298" spans="2:18" ht="15.75">
      <c r="B298" s="273"/>
      <c r="C298" s="217"/>
      <c r="D298" s="217"/>
      <c r="E298" s="217"/>
      <c r="F298" s="217"/>
      <c r="G298" s="217"/>
      <c r="H298" s="217"/>
      <c r="I298" s="218"/>
      <c r="K298" s="273"/>
      <c r="L298" s="217"/>
      <c r="M298" s="217"/>
      <c r="N298" s="217"/>
      <c r="O298" s="217"/>
      <c r="P298" s="217"/>
      <c r="Q298" s="217"/>
      <c r="R298" s="218"/>
    </row>
    <row r="299" spans="2:18" ht="15.75">
      <c r="B299" s="273"/>
      <c r="C299" s="217"/>
      <c r="D299" s="217"/>
      <c r="E299" s="217"/>
      <c r="F299" s="217"/>
      <c r="G299" s="217"/>
      <c r="H299" s="217"/>
      <c r="I299" s="218"/>
      <c r="K299" s="273"/>
      <c r="L299" s="217"/>
      <c r="M299" s="217"/>
      <c r="N299" s="217"/>
      <c r="O299" s="217"/>
      <c r="P299" s="217"/>
      <c r="Q299" s="217"/>
      <c r="R299" s="218"/>
    </row>
    <row r="300" spans="2:18" ht="15.75">
      <c r="B300" s="273"/>
      <c r="C300" s="217"/>
      <c r="D300" s="217"/>
      <c r="E300" s="217"/>
      <c r="F300" s="217"/>
      <c r="G300" s="217"/>
      <c r="H300" s="217"/>
      <c r="I300" s="218"/>
      <c r="K300" s="273"/>
      <c r="L300" s="217"/>
      <c r="M300" s="217"/>
      <c r="N300" s="217"/>
      <c r="O300" s="217"/>
      <c r="P300" s="217"/>
      <c r="Q300" s="217"/>
      <c r="R300" s="218"/>
    </row>
    <row r="301" spans="2:18" ht="15.75">
      <c r="B301" s="273"/>
      <c r="C301" s="217"/>
      <c r="D301" s="217"/>
      <c r="E301" s="217"/>
      <c r="F301" s="217"/>
      <c r="G301" s="217"/>
      <c r="H301" s="217"/>
      <c r="I301" s="218"/>
      <c r="K301" s="273"/>
      <c r="L301" s="217"/>
      <c r="M301" s="217"/>
      <c r="N301" s="217"/>
      <c r="O301" s="217"/>
      <c r="P301" s="217"/>
      <c r="Q301" s="217"/>
      <c r="R301" s="218"/>
    </row>
    <row r="302" spans="2:18" ht="15.75">
      <c r="B302" s="273"/>
      <c r="C302" s="217"/>
      <c r="D302" s="217"/>
      <c r="E302" s="217"/>
      <c r="F302" s="217"/>
      <c r="G302" s="217"/>
      <c r="H302" s="217"/>
      <c r="I302" s="218"/>
      <c r="K302" s="273"/>
      <c r="L302" s="217"/>
      <c r="M302" s="217"/>
      <c r="N302" s="217"/>
      <c r="O302" s="217"/>
      <c r="P302" s="217"/>
      <c r="Q302" s="217"/>
      <c r="R302" s="218"/>
    </row>
    <row r="303" spans="2:18" ht="15.75">
      <c r="B303" s="273" t="s">
        <v>1553</v>
      </c>
      <c r="C303" s="360">
        <v>45840</v>
      </c>
      <c r="D303" s="360"/>
      <c r="E303" s="217"/>
      <c r="F303" s="217"/>
      <c r="G303" s="217"/>
      <c r="H303" s="217"/>
      <c r="I303" s="218"/>
      <c r="K303" s="273" t="s">
        <v>1553</v>
      </c>
      <c r="L303" s="360">
        <v>45840</v>
      </c>
      <c r="M303" s="360"/>
      <c r="N303" s="217"/>
      <c r="O303" s="217"/>
      <c r="P303" s="217"/>
      <c r="Q303" s="217"/>
      <c r="R303" s="218"/>
    </row>
    <row r="304" spans="2:18" ht="15.75">
      <c r="B304" s="200"/>
      <c r="C304" s="201"/>
      <c r="D304" s="201"/>
      <c r="E304" s="201"/>
      <c r="F304" s="201"/>
      <c r="G304" s="201" t="s">
        <v>1563</v>
      </c>
      <c r="H304" s="201"/>
      <c r="I304" s="202"/>
      <c r="K304" s="200"/>
      <c r="L304" s="201"/>
      <c r="M304" s="201"/>
      <c r="N304" s="201"/>
      <c r="O304" s="201"/>
      <c r="P304" s="201" t="s">
        <v>1563</v>
      </c>
      <c r="Q304" s="201"/>
      <c r="R304" s="202"/>
    </row>
    <row r="305" spans="2:18" ht="16.5" thickBot="1">
      <c r="B305" s="275"/>
      <c r="C305" s="276"/>
      <c r="D305" s="276"/>
      <c r="E305" s="276"/>
      <c r="F305" s="276"/>
      <c r="G305" s="276"/>
      <c r="H305" s="276"/>
      <c r="I305" s="277"/>
      <c r="K305" s="275"/>
      <c r="L305" s="276"/>
      <c r="M305" s="276"/>
      <c r="N305" s="276"/>
      <c r="O305" s="276"/>
      <c r="P305" s="276"/>
      <c r="Q305" s="276"/>
      <c r="R305" s="277"/>
    </row>
    <row r="307" spans="2:18" ht="15.75" thickBot="1"/>
    <row r="308" spans="2:18">
      <c r="B308" s="366" t="s">
        <v>1525</v>
      </c>
      <c r="C308" s="367"/>
      <c r="D308" s="367"/>
      <c r="E308" s="367"/>
      <c r="F308" s="367"/>
      <c r="G308" s="367"/>
      <c r="H308" s="367"/>
      <c r="I308" s="368"/>
      <c r="K308" s="366" t="s">
        <v>1525</v>
      </c>
      <c r="L308" s="367"/>
      <c r="M308" s="367"/>
      <c r="N308" s="367"/>
      <c r="O308" s="367"/>
      <c r="P308" s="367"/>
      <c r="Q308" s="367"/>
      <c r="R308" s="368"/>
    </row>
    <row r="309" spans="2:18" ht="15.75">
      <c r="B309" s="200"/>
      <c r="C309" s="201"/>
      <c r="D309" s="201"/>
      <c r="E309" s="201"/>
      <c r="F309" s="201"/>
      <c r="G309" s="201"/>
      <c r="H309" s="201"/>
      <c r="I309" s="202"/>
      <c r="K309" s="200"/>
      <c r="L309" s="201"/>
      <c r="M309" s="201"/>
      <c r="N309" s="201"/>
      <c r="O309" s="201"/>
      <c r="P309" s="201"/>
      <c r="Q309" s="201"/>
      <c r="R309" s="202"/>
    </row>
    <row r="310" spans="2:18" ht="26.25">
      <c r="B310" s="369" t="s">
        <v>1526</v>
      </c>
      <c r="C310" s="370"/>
      <c r="D310" s="370"/>
      <c r="E310" s="370"/>
      <c r="F310" s="370"/>
      <c r="G310" s="370"/>
      <c r="H310" s="370"/>
      <c r="I310" s="371"/>
      <c r="K310" s="369" t="s">
        <v>1526</v>
      </c>
      <c r="L310" s="370"/>
      <c r="M310" s="370"/>
      <c r="N310" s="370"/>
      <c r="O310" s="370"/>
      <c r="P310" s="370"/>
      <c r="Q310" s="370"/>
      <c r="R310" s="371"/>
    </row>
    <row r="311" spans="2:18" ht="24.95" customHeight="1">
      <c r="B311" s="203"/>
      <c r="C311" s="204"/>
      <c r="D311" s="204"/>
      <c r="E311" s="204"/>
      <c r="F311" s="204"/>
      <c r="G311" s="204"/>
      <c r="H311" s="205" t="s">
        <v>1527</v>
      </c>
      <c r="I311" s="206"/>
      <c r="K311" s="203"/>
      <c r="L311" s="204"/>
      <c r="M311" s="204"/>
      <c r="N311" s="204"/>
      <c r="O311" s="204"/>
      <c r="P311" s="204"/>
      <c r="Q311" s="205" t="s">
        <v>1527</v>
      </c>
      <c r="R311" s="206"/>
    </row>
    <row r="312" spans="2:18" ht="24.95" customHeight="1">
      <c r="B312" s="207" t="s">
        <v>1528</v>
      </c>
      <c r="C312" s="208"/>
      <c r="D312" s="208"/>
      <c r="E312" s="208"/>
      <c r="F312" s="208" t="s">
        <v>1529</v>
      </c>
      <c r="G312" s="201"/>
      <c r="H312" s="201" t="s">
        <v>1530</v>
      </c>
      <c r="I312" s="202"/>
      <c r="K312" s="207" t="s">
        <v>1528</v>
      </c>
      <c r="L312" s="208"/>
      <c r="M312" s="208"/>
      <c r="N312" s="208"/>
      <c r="O312" s="208" t="s">
        <v>1531</v>
      </c>
      <c r="P312" s="201"/>
      <c r="Q312" s="201" t="s">
        <v>1530</v>
      </c>
      <c r="R312" s="202"/>
    </row>
    <row r="313" spans="2:18" ht="24.95" customHeight="1">
      <c r="B313" s="209" t="s">
        <v>1532</v>
      </c>
      <c r="C313" s="210" t="s">
        <v>1583</v>
      </c>
      <c r="D313" s="211"/>
      <c r="E313" s="211"/>
      <c r="F313" s="211"/>
      <c r="G313" s="212"/>
      <c r="H313" s="212"/>
      <c r="I313" s="213"/>
      <c r="K313" s="209" t="s">
        <v>1532</v>
      </c>
      <c r="L313" s="210" t="s">
        <v>1584</v>
      </c>
      <c r="M313" s="211"/>
      <c r="N313" s="211"/>
      <c r="O313" s="211"/>
      <c r="P313" s="212"/>
      <c r="Q313" s="212"/>
      <c r="R313" s="213"/>
    </row>
    <row r="314" spans="2:18" ht="24.95" customHeight="1">
      <c r="B314" s="207" t="s">
        <v>1534</v>
      </c>
      <c r="C314" s="214">
        <v>432</v>
      </c>
      <c r="D314" s="208" t="s">
        <v>1535</v>
      </c>
      <c r="E314" s="208"/>
      <c r="F314" s="201"/>
      <c r="G314" s="201"/>
      <c r="H314" s="201"/>
      <c r="I314" s="202"/>
      <c r="K314" s="207" t="s">
        <v>1534</v>
      </c>
      <c r="L314" s="214">
        <v>597</v>
      </c>
      <c r="M314" s="208" t="s">
        <v>1535</v>
      </c>
      <c r="N314" s="208"/>
      <c r="O314" s="201"/>
      <c r="P314" s="201"/>
      <c r="Q314" s="201"/>
      <c r="R314" s="202"/>
    </row>
    <row r="315" spans="2:18" ht="24.95" customHeight="1">
      <c r="B315" s="216" t="s">
        <v>1562</v>
      </c>
      <c r="C315" s="217"/>
      <c r="D315" s="217"/>
      <c r="E315" s="217"/>
      <c r="F315" s="217"/>
      <c r="G315" s="217"/>
      <c r="H315" s="217"/>
      <c r="I315" s="218"/>
      <c r="K315" s="216" t="s">
        <v>1562</v>
      </c>
      <c r="L315" s="217"/>
      <c r="M315" s="217"/>
      <c r="N315" s="217"/>
      <c r="O315" s="217"/>
      <c r="P315" s="217"/>
      <c r="Q315" s="217"/>
      <c r="R315" s="218"/>
    </row>
    <row r="316" spans="2:18" ht="24.95" customHeight="1" thickBot="1">
      <c r="B316" s="207" t="s">
        <v>1537</v>
      </c>
      <c r="C316" s="201"/>
      <c r="D316" s="201"/>
      <c r="E316" s="201"/>
      <c r="F316" s="201"/>
      <c r="G316" s="201"/>
      <c r="H316" s="201"/>
      <c r="I316" s="202"/>
      <c r="K316" s="207" t="s">
        <v>1537</v>
      </c>
      <c r="L316" s="201"/>
      <c r="M316" s="201"/>
      <c r="N316" s="201"/>
      <c r="O316" s="201"/>
      <c r="P316" s="201"/>
      <c r="Q316" s="201"/>
      <c r="R316" s="202"/>
    </row>
    <row r="317" spans="2:18" ht="24.95" customHeight="1" thickTop="1">
      <c r="B317" s="361" t="s">
        <v>1538</v>
      </c>
      <c r="C317" s="362"/>
      <c r="D317" s="357" t="s">
        <v>1241</v>
      </c>
      <c r="E317" s="365"/>
      <c r="F317" s="356" t="s">
        <v>1539</v>
      </c>
      <c r="G317" s="357"/>
      <c r="H317" s="358" t="s">
        <v>1404</v>
      </c>
      <c r="I317" s="359"/>
      <c r="K317" s="361" t="s">
        <v>1538</v>
      </c>
      <c r="L317" s="362"/>
      <c r="M317" s="357" t="s">
        <v>1241</v>
      </c>
      <c r="N317" s="365"/>
      <c r="O317" s="356" t="s">
        <v>1539</v>
      </c>
      <c r="P317" s="357"/>
      <c r="Q317" s="358" t="s">
        <v>1404</v>
      </c>
      <c r="R317" s="359"/>
    </row>
    <row r="318" spans="2:18" ht="24.95" customHeight="1" thickBot="1">
      <c r="B318" s="363"/>
      <c r="C318" s="364"/>
      <c r="D318" s="219" t="s">
        <v>1540</v>
      </c>
      <c r="E318" s="220" t="s">
        <v>1541</v>
      </c>
      <c r="F318" s="220" t="s">
        <v>1540</v>
      </c>
      <c r="G318" s="221" t="s">
        <v>1541</v>
      </c>
      <c r="H318" s="222" t="s">
        <v>1540</v>
      </c>
      <c r="I318" s="223" t="s">
        <v>1541</v>
      </c>
      <c r="K318" s="363"/>
      <c r="L318" s="364"/>
      <c r="M318" s="219" t="s">
        <v>1540</v>
      </c>
      <c r="N318" s="220" t="s">
        <v>1541</v>
      </c>
      <c r="O318" s="220" t="s">
        <v>1540</v>
      </c>
      <c r="P318" s="221" t="s">
        <v>1541</v>
      </c>
      <c r="Q318" s="222" t="s">
        <v>1540</v>
      </c>
      <c r="R318" s="223" t="s">
        <v>1541</v>
      </c>
    </row>
    <row r="319" spans="2:18" ht="24.95" customHeight="1" thickTop="1">
      <c r="B319" s="224" t="s">
        <v>1542</v>
      </c>
      <c r="C319" s="225"/>
      <c r="D319" s="226">
        <v>1767</v>
      </c>
      <c r="E319" s="227"/>
      <c r="F319" s="227">
        <v>619</v>
      </c>
      <c r="G319" s="228"/>
      <c r="H319" s="229">
        <f t="shared" ref="H319:H327" si="18">D319+F319</f>
        <v>2386</v>
      </c>
      <c r="I319" s="230"/>
      <c r="K319" s="224" t="s">
        <v>1542</v>
      </c>
      <c r="L319" s="225"/>
      <c r="M319" s="226">
        <v>1650</v>
      </c>
      <c r="N319" s="227"/>
      <c r="O319" s="227">
        <v>1650</v>
      </c>
      <c r="P319" s="228"/>
      <c r="Q319" s="229">
        <f t="shared" ref="Q319:Q327" si="19">M319+O319</f>
        <v>3300</v>
      </c>
      <c r="R319" s="230"/>
    </row>
    <row r="320" spans="2:18" ht="24.95" customHeight="1">
      <c r="B320" s="231" t="s">
        <v>1543</v>
      </c>
      <c r="C320" s="232"/>
      <c r="D320" s="233">
        <v>100</v>
      </c>
      <c r="E320" s="234"/>
      <c r="F320" s="234">
        <v>30</v>
      </c>
      <c r="G320" s="235"/>
      <c r="H320" s="229">
        <f t="shared" si="18"/>
        <v>130</v>
      </c>
      <c r="I320" s="236"/>
      <c r="K320" s="231" t="s">
        <v>1543</v>
      </c>
      <c r="L320" s="232"/>
      <c r="M320" s="233">
        <v>0</v>
      </c>
      <c r="N320" s="234"/>
      <c r="O320" s="234">
        <v>0</v>
      </c>
      <c r="P320" s="235"/>
      <c r="Q320" s="229">
        <f t="shared" si="19"/>
        <v>0</v>
      </c>
      <c r="R320" s="236"/>
    </row>
    <row r="321" spans="2:18" ht="24.95" customHeight="1">
      <c r="B321" s="231" t="s">
        <v>1544</v>
      </c>
      <c r="C321" s="232"/>
      <c r="D321" s="233">
        <v>100</v>
      </c>
      <c r="E321" s="234"/>
      <c r="F321" s="234">
        <v>30</v>
      </c>
      <c r="G321" s="235"/>
      <c r="H321" s="229">
        <f t="shared" si="18"/>
        <v>130</v>
      </c>
      <c r="I321" s="236"/>
      <c r="K321" s="231" t="s">
        <v>1544</v>
      </c>
      <c r="L321" s="232"/>
      <c r="M321" s="233">
        <v>0</v>
      </c>
      <c r="N321" s="234"/>
      <c r="O321" s="234">
        <v>0</v>
      </c>
      <c r="P321" s="235"/>
      <c r="Q321" s="229">
        <f t="shared" si="19"/>
        <v>0</v>
      </c>
      <c r="R321" s="236"/>
    </row>
    <row r="322" spans="2:18" ht="24.95" customHeight="1" thickBot="1">
      <c r="B322" s="237" t="s">
        <v>1545</v>
      </c>
      <c r="C322" s="238"/>
      <c r="D322" s="239">
        <v>600</v>
      </c>
      <c r="E322" s="240"/>
      <c r="F322" s="240">
        <v>200</v>
      </c>
      <c r="G322" s="241"/>
      <c r="H322" s="229">
        <f t="shared" si="18"/>
        <v>800</v>
      </c>
      <c r="I322" s="242"/>
      <c r="K322" s="237" t="s">
        <v>1545</v>
      </c>
      <c r="L322" s="238"/>
      <c r="M322" s="239">
        <v>0</v>
      </c>
      <c r="N322" s="240"/>
      <c r="O322" s="240">
        <v>0</v>
      </c>
      <c r="P322" s="241"/>
      <c r="Q322" s="229">
        <f t="shared" si="19"/>
        <v>0</v>
      </c>
      <c r="R322" s="242"/>
    </row>
    <row r="323" spans="2:18" ht="24.95" customHeight="1" thickTop="1" thickBot="1">
      <c r="B323" s="243"/>
      <c r="C323" s="244" t="s">
        <v>1399</v>
      </c>
      <c r="D323" s="245">
        <f>D319+D320+D321+D322</f>
        <v>2567</v>
      </c>
      <c r="E323" s="246"/>
      <c r="F323" s="247">
        <f>SUM(F319:F322)</f>
        <v>879</v>
      </c>
      <c r="G323" s="248"/>
      <c r="H323" s="249">
        <f t="shared" si="18"/>
        <v>3446</v>
      </c>
      <c r="I323" s="250"/>
      <c r="K323" s="243"/>
      <c r="L323" s="244" t="s">
        <v>1399</v>
      </c>
      <c r="M323" s="245">
        <f>M319+M320+M321+M322</f>
        <v>1650</v>
      </c>
      <c r="N323" s="246"/>
      <c r="O323" s="246">
        <f>SUM(O319:O322)</f>
        <v>1650</v>
      </c>
      <c r="P323" s="248"/>
      <c r="Q323" s="251">
        <f t="shared" si="19"/>
        <v>3300</v>
      </c>
      <c r="R323" s="250"/>
    </row>
    <row r="324" spans="2:18" ht="24.95" customHeight="1" thickTop="1">
      <c r="B324" s="252" t="s">
        <v>1546</v>
      </c>
      <c r="C324" s="253"/>
      <c r="D324" s="254"/>
      <c r="E324" s="255"/>
      <c r="F324" s="255"/>
      <c r="G324" s="256"/>
      <c r="H324" s="257">
        <f t="shared" si="18"/>
        <v>0</v>
      </c>
      <c r="I324" s="258"/>
      <c r="K324" s="252" t="s">
        <v>1546</v>
      </c>
      <c r="L324" s="253"/>
      <c r="M324" s="254"/>
      <c r="N324" s="255"/>
      <c r="O324" s="255"/>
      <c r="P324" s="256"/>
      <c r="Q324" s="257">
        <f t="shared" si="19"/>
        <v>0</v>
      </c>
      <c r="R324" s="258"/>
    </row>
    <row r="325" spans="2:18" ht="24.95" customHeight="1">
      <c r="B325" s="259" t="s">
        <v>1547</v>
      </c>
      <c r="C325" s="260"/>
      <c r="D325" s="233">
        <v>88</v>
      </c>
      <c r="E325" s="234"/>
      <c r="F325" s="234"/>
      <c r="G325" s="261"/>
      <c r="H325" s="262">
        <f t="shared" si="18"/>
        <v>88</v>
      </c>
      <c r="I325" s="263"/>
      <c r="K325" s="259" t="s">
        <v>1547</v>
      </c>
      <c r="L325" s="260"/>
      <c r="M325" s="233">
        <v>82</v>
      </c>
      <c r="N325" s="234"/>
      <c r="O325" s="234"/>
      <c r="P325" s="261"/>
      <c r="Q325" s="262">
        <f t="shared" si="19"/>
        <v>82</v>
      </c>
      <c r="R325" s="263"/>
    </row>
    <row r="326" spans="2:18" ht="24.95" customHeight="1">
      <c r="B326" s="252" t="s">
        <v>1548</v>
      </c>
      <c r="C326" s="253"/>
      <c r="D326" s="233"/>
      <c r="E326" s="234"/>
      <c r="F326" s="234"/>
      <c r="G326" s="261"/>
      <c r="H326" s="262">
        <f t="shared" si="18"/>
        <v>0</v>
      </c>
      <c r="I326" s="263"/>
      <c r="K326" s="252" t="s">
        <v>1548</v>
      </c>
      <c r="L326" s="253"/>
      <c r="M326" s="233"/>
      <c r="N326" s="234"/>
      <c r="O326" s="234"/>
      <c r="P326" s="261"/>
      <c r="Q326" s="262">
        <f t="shared" si="19"/>
        <v>0</v>
      </c>
      <c r="R326" s="263"/>
    </row>
    <row r="327" spans="2:18" ht="24.95" customHeight="1" thickBot="1">
      <c r="B327" s="264" t="s">
        <v>1549</v>
      </c>
      <c r="C327" s="265"/>
      <c r="D327" s="266"/>
      <c r="E327" s="267"/>
      <c r="F327" s="267"/>
      <c r="G327" s="268"/>
      <c r="H327" s="269">
        <f t="shared" si="18"/>
        <v>0</v>
      </c>
      <c r="I327" s="270"/>
      <c r="K327" s="264" t="s">
        <v>1549</v>
      </c>
      <c r="L327" s="265"/>
      <c r="M327" s="266"/>
      <c r="N327" s="267"/>
      <c r="O327" s="267"/>
      <c r="P327" s="268"/>
      <c r="Q327" s="269">
        <f t="shared" si="19"/>
        <v>0</v>
      </c>
      <c r="R327" s="270"/>
    </row>
    <row r="328" spans="2:18" ht="24.95" customHeight="1" thickTop="1" thickBot="1">
      <c r="B328" s="243"/>
      <c r="C328" s="244" t="s">
        <v>1399</v>
      </c>
      <c r="D328" s="245">
        <f>SUM(D323:D327)</f>
        <v>2655</v>
      </c>
      <c r="E328" s="246"/>
      <c r="F328" s="247">
        <f>F323+F325</f>
        <v>879</v>
      </c>
      <c r="G328" s="248"/>
      <c r="H328" s="271">
        <f>D328+F328</f>
        <v>3534</v>
      </c>
      <c r="I328" s="250"/>
      <c r="K328" s="243"/>
      <c r="L328" s="244" t="s">
        <v>1399</v>
      </c>
      <c r="M328" s="245">
        <f>SUM(M323:M327)</f>
        <v>1732</v>
      </c>
      <c r="N328" s="246"/>
      <c r="O328" s="246">
        <f>O323+O325</f>
        <v>1650</v>
      </c>
      <c r="P328" s="248"/>
      <c r="Q328" s="272">
        <f>M328+O328</f>
        <v>3382</v>
      </c>
      <c r="R328" s="250"/>
    </row>
    <row r="329" spans="2:18" ht="24.95" customHeight="1" thickTop="1">
      <c r="B329" s="273"/>
      <c r="C329" s="274" t="s">
        <v>1550</v>
      </c>
      <c r="D329" s="217"/>
      <c r="E329" s="217"/>
      <c r="F329" s="217"/>
      <c r="G329" s="217"/>
      <c r="H329" s="217"/>
      <c r="I329" s="218"/>
      <c r="K329" s="273"/>
      <c r="L329" s="274" t="s">
        <v>1550</v>
      </c>
      <c r="M329" s="217"/>
      <c r="N329" s="217"/>
      <c r="O329" s="217"/>
      <c r="P329" s="217"/>
      <c r="Q329" s="217"/>
      <c r="R329" s="218"/>
    </row>
    <row r="330" spans="2:18" ht="24.95" customHeight="1">
      <c r="B330" s="216" t="s">
        <v>1551</v>
      </c>
      <c r="C330" s="217"/>
      <c r="D330" s="217"/>
      <c r="E330" s="217"/>
      <c r="F330" s="217"/>
      <c r="G330" s="217"/>
      <c r="H330" s="217"/>
      <c r="I330" s="218"/>
      <c r="K330" s="216" t="s">
        <v>1551</v>
      </c>
      <c r="L330" s="217"/>
      <c r="M330" s="217"/>
      <c r="N330" s="217"/>
      <c r="O330" s="217"/>
      <c r="P330" s="217"/>
      <c r="Q330" s="217"/>
      <c r="R330" s="218"/>
    </row>
    <row r="331" spans="2:18" ht="24.95" customHeight="1">
      <c r="B331" s="216" t="s">
        <v>1552</v>
      </c>
      <c r="C331" s="217"/>
      <c r="D331" s="217"/>
      <c r="E331" s="217"/>
      <c r="F331" s="217"/>
      <c r="G331" s="217"/>
      <c r="H331" s="217"/>
      <c r="I331" s="218"/>
      <c r="K331" s="216" t="s">
        <v>1552</v>
      </c>
      <c r="L331" s="217"/>
      <c r="M331" s="217"/>
      <c r="N331" s="217"/>
      <c r="O331" s="217"/>
      <c r="P331" s="217"/>
      <c r="Q331" s="217"/>
      <c r="R331" s="218"/>
    </row>
    <row r="332" spans="2:18" ht="15.75">
      <c r="B332" s="273"/>
      <c r="C332" s="217"/>
      <c r="D332" s="217"/>
      <c r="E332" s="217"/>
      <c r="F332" s="217"/>
      <c r="G332" s="217"/>
      <c r="H332" s="217"/>
      <c r="I332" s="218"/>
      <c r="K332" s="273"/>
      <c r="L332" s="217"/>
      <c r="M332" s="217"/>
      <c r="N332" s="217"/>
      <c r="O332" s="217"/>
      <c r="P332" s="217"/>
      <c r="Q332" s="217"/>
      <c r="R332" s="218"/>
    </row>
    <row r="333" spans="2:18" ht="15.75">
      <c r="B333" s="273"/>
      <c r="C333" s="217"/>
      <c r="D333" s="217"/>
      <c r="E333" s="217"/>
      <c r="F333" s="217"/>
      <c r="G333" s="217"/>
      <c r="H333" s="217"/>
      <c r="I333" s="218"/>
      <c r="K333" s="273"/>
      <c r="L333" s="217"/>
      <c r="M333" s="217"/>
      <c r="N333" s="217"/>
      <c r="O333" s="217"/>
      <c r="P333" s="217"/>
      <c r="Q333" s="217"/>
      <c r="R333" s="218"/>
    </row>
    <row r="334" spans="2:18" ht="15.75">
      <c r="B334" s="273"/>
      <c r="C334" s="217"/>
      <c r="D334" s="217"/>
      <c r="E334" s="217"/>
      <c r="F334" s="217"/>
      <c r="G334" s="217"/>
      <c r="H334" s="217"/>
      <c r="I334" s="218"/>
      <c r="K334" s="273"/>
      <c r="L334" s="217"/>
      <c r="M334" s="217"/>
      <c r="N334" s="217"/>
      <c r="O334" s="217"/>
      <c r="P334" s="217"/>
      <c r="Q334" s="217"/>
      <c r="R334" s="218"/>
    </row>
    <row r="335" spans="2:18" ht="15.75">
      <c r="B335" s="273"/>
      <c r="C335" s="217"/>
      <c r="D335" s="217"/>
      <c r="E335" s="217"/>
      <c r="F335" s="217"/>
      <c r="G335" s="217"/>
      <c r="H335" s="217"/>
      <c r="I335" s="218"/>
      <c r="K335" s="273"/>
      <c r="L335" s="217"/>
      <c r="M335" s="217"/>
      <c r="N335" s="217"/>
      <c r="O335" s="217"/>
      <c r="P335" s="217"/>
      <c r="Q335" s="217"/>
      <c r="R335" s="218"/>
    </row>
    <row r="336" spans="2:18" ht="15.75">
      <c r="B336" s="273"/>
      <c r="C336" s="217"/>
      <c r="D336" s="217"/>
      <c r="E336" s="217"/>
      <c r="F336" s="217"/>
      <c r="G336" s="217"/>
      <c r="H336" s="217"/>
      <c r="I336" s="218"/>
      <c r="K336" s="273"/>
      <c r="L336" s="217"/>
      <c r="M336" s="217"/>
      <c r="N336" s="217"/>
      <c r="O336" s="217"/>
      <c r="P336" s="217"/>
      <c r="Q336" s="217"/>
      <c r="R336" s="218"/>
    </row>
    <row r="337" spans="2:18" ht="15.75">
      <c r="B337" s="273" t="s">
        <v>1553</v>
      </c>
      <c r="C337" s="360">
        <v>45840</v>
      </c>
      <c r="D337" s="360"/>
      <c r="E337" s="217"/>
      <c r="F337" s="217"/>
      <c r="G337" s="217"/>
      <c r="H337" s="217"/>
      <c r="I337" s="218"/>
      <c r="K337" s="273" t="s">
        <v>1553</v>
      </c>
      <c r="L337" s="360">
        <v>45840</v>
      </c>
      <c r="M337" s="360"/>
      <c r="N337" s="217"/>
      <c r="O337" s="217"/>
      <c r="P337" s="217"/>
      <c r="Q337" s="217"/>
      <c r="R337" s="218"/>
    </row>
    <row r="338" spans="2:18" ht="15.75">
      <c r="B338" s="200"/>
      <c r="C338" s="201"/>
      <c r="D338" s="201"/>
      <c r="E338" s="201"/>
      <c r="F338" s="201"/>
      <c r="G338" s="201" t="s">
        <v>1563</v>
      </c>
      <c r="H338" s="201"/>
      <c r="I338" s="202"/>
      <c r="K338" s="200"/>
      <c r="L338" s="201"/>
      <c r="M338" s="201"/>
      <c r="N338" s="201"/>
      <c r="O338" s="201"/>
      <c r="P338" s="201" t="s">
        <v>1563</v>
      </c>
      <c r="Q338" s="201"/>
      <c r="R338" s="202"/>
    </row>
    <row r="339" spans="2:18" ht="16.5" thickBot="1">
      <c r="B339" s="275"/>
      <c r="C339" s="276"/>
      <c r="D339" s="276"/>
      <c r="E339" s="276"/>
      <c r="F339" s="276"/>
      <c r="G339" s="276"/>
      <c r="H339" s="276"/>
      <c r="I339" s="277"/>
      <c r="K339" s="275"/>
      <c r="L339" s="276"/>
      <c r="M339" s="276"/>
      <c r="N339" s="276"/>
      <c r="O339" s="276"/>
      <c r="P339" s="276"/>
      <c r="Q339" s="276"/>
      <c r="R339" s="277"/>
    </row>
    <row r="341" spans="2:18" ht="15.75" thickBot="1"/>
    <row r="342" spans="2:18">
      <c r="B342" s="366" t="s">
        <v>1525</v>
      </c>
      <c r="C342" s="367"/>
      <c r="D342" s="367"/>
      <c r="E342" s="367"/>
      <c r="F342" s="367"/>
      <c r="G342" s="367"/>
      <c r="H342" s="367"/>
      <c r="I342" s="368"/>
      <c r="K342" s="366" t="s">
        <v>1525</v>
      </c>
      <c r="L342" s="367"/>
      <c r="M342" s="367"/>
      <c r="N342" s="367"/>
      <c r="O342" s="367"/>
      <c r="P342" s="367"/>
      <c r="Q342" s="367"/>
      <c r="R342" s="368"/>
    </row>
    <row r="343" spans="2:18" ht="15.75">
      <c r="B343" s="200"/>
      <c r="C343" s="201"/>
      <c r="D343" s="201"/>
      <c r="E343" s="201"/>
      <c r="F343" s="201"/>
      <c r="G343" s="201"/>
      <c r="H343" s="201"/>
      <c r="I343" s="202"/>
      <c r="K343" s="200"/>
      <c r="L343" s="201"/>
      <c r="M343" s="201"/>
      <c r="N343" s="201"/>
      <c r="O343" s="201"/>
      <c r="P343" s="201"/>
      <c r="Q343" s="201"/>
      <c r="R343" s="202"/>
    </row>
    <row r="344" spans="2:18" ht="26.25">
      <c r="B344" s="369" t="s">
        <v>1526</v>
      </c>
      <c r="C344" s="370"/>
      <c r="D344" s="370"/>
      <c r="E344" s="370"/>
      <c r="F344" s="370"/>
      <c r="G344" s="370"/>
      <c r="H344" s="370"/>
      <c r="I344" s="371"/>
      <c r="K344" s="369" t="s">
        <v>1526</v>
      </c>
      <c r="L344" s="370"/>
      <c r="M344" s="370"/>
      <c r="N344" s="370"/>
      <c r="O344" s="370"/>
      <c r="P344" s="370"/>
      <c r="Q344" s="370"/>
      <c r="R344" s="371"/>
    </row>
    <row r="345" spans="2:18" ht="24.95" customHeight="1">
      <c r="B345" s="203"/>
      <c r="C345" s="204"/>
      <c r="D345" s="204"/>
      <c r="E345" s="204"/>
      <c r="F345" s="204"/>
      <c r="G345" s="204"/>
      <c r="H345" s="205" t="s">
        <v>1527</v>
      </c>
      <c r="I345" s="206"/>
      <c r="K345" s="203"/>
      <c r="L345" s="204"/>
      <c r="M345" s="204"/>
      <c r="N345" s="204"/>
      <c r="O345" s="204"/>
      <c r="P345" s="204"/>
      <c r="Q345" s="205" t="s">
        <v>1527</v>
      </c>
      <c r="R345" s="206"/>
    </row>
    <row r="346" spans="2:18" ht="24.95" customHeight="1">
      <c r="B346" s="207" t="s">
        <v>1528</v>
      </c>
      <c r="C346" s="208"/>
      <c r="D346" s="208"/>
      <c r="E346" s="208"/>
      <c r="F346" s="208" t="s">
        <v>1529</v>
      </c>
      <c r="G346" s="201"/>
      <c r="H346" s="201" t="s">
        <v>1530</v>
      </c>
      <c r="I346" s="202"/>
      <c r="K346" s="207" t="s">
        <v>1528</v>
      </c>
      <c r="L346" s="208"/>
      <c r="M346" s="208"/>
      <c r="N346" s="208"/>
      <c r="O346" s="208" t="s">
        <v>1531</v>
      </c>
      <c r="P346" s="201"/>
      <c r="Q346" s="201" t="s">
        <v>1530</v>
      </c>
      <c r="R346" s="202"/>
    </row>
    <row r="347" spans="2:18" ht="24.95" customHeight="1">
      <c r="B347" s="209" t="s">
        <v>1532</v>
      </c>
      <c r="C347" s="210" t="s">
        <v>1584</v>
      </c>
      <c r="D347" s="211"/>
      <c r="E347" s="211"/>
      <c r="F347" s="211"/>
      <c r="G347" s="212"/>
      <c r="H347" s="212"/>
      <c r="I347" s="213"/>
      <c r="K347" s="209" t="s">
        <v>1532</v>
      </c>
      <c r="L347" s="210" t="s">
        <v>1584</v>
      </c>
      <c r="M347" s="211"/>
      <c r="N347" s="211"/>
      <c r="O347" s="211"/>
      <c r="P347" s="212"/>
      <c r="Q347" s="212"/>
      <c r="R347" s="213"/>
    </row>
    <row r="348" spans="2:18" ht="24.95" customHeight="1">
      <c r="B348" s="207" t="s">
        <v>1534</v>
      </c>
      <c r="C348" s="214">
        <v>598</v>
      </c>
      <c r="D348" s="208" t="s">
        <v>1535</v>
      </c>
      <c r="E348" s="208"/>
      <c r="F348" s="201"/>
      <c r="G348" s="201"/>
      <c r="H348" s="201"/>
      <c r="I348" s="202"/>
      <c r="K348" s="207" t="s">
        <v>1534</v>
      </c>
      <c r="L348" s="214">
        <v>249</v>
      </c>
      <c r="M348" s="208" t="s">
        <v>1535</v>
      </c>
      <c r="N348" s="208"/>
      <c r="O348" s="201"/>
      <c r="P348" s="201"/>
      <c r="Q348" s="201"/>
      <c r="R348" s="202"/>
    </row>
    <row r="349" spans="2:18" ht="24.95" customHeight="1">
      <c r="B349" s="216" t="s">
        <v>1562</v>
      </c>
      <c r="C349" s="217"/>
      <c r="D349" s="217"/>
      <c r="E349" s="217"/>
      <c r="F349" s="217"/>
      <c r="G349" s="217"/>
      <c r="H349" s="217"/>
      <c r="I349" s="218"/>
      <c r="K349" s="216" t="s">
        <v>1562</v>
      </c>
      <c r="L349" s="217"/>
      <c r="M349" s="217"/>
      <c r="N349" s="217"/>
      <c r="O349" s="217"/>
      <c r="P349" s="217"/>
      <c r="Q349" s="217"/>
      <c r="R349" s="218"/>
    </row>
    <row r="350" spans="2:18" ht="24.95" customHeight="1" thickBot="1">
      <c r="B350" s="207" t="s">
        <v>1537</v>
      </c>
      <c r="C350" s="201"/>
      <c r="D350" s="201"/>
      <c r="E350" s="201"/>
      <c r="F350" s="201"/>
      <c r="G350" s="201"/>
      <c r="H350" s="201"/>
      <c r="I350" s="202"/>
      <c r="K350" s="207" t="s">
        <v>1537</v>
      </c>
      <c r="L350" s="201"/>
      <c r="M350" s="201"/>
      <c r="N350" s="201"/>
      <c r="O350" s="201"/>
      <c r="P350" s="201"/>
      <c r="Q350" s="201"/>
      <c r="R350" s="202"/>
    </row>
    <row r="351" spans="2:18" ht="24.95" customHeight="1" thickTop="1">
      <c r="B351" s="361" t="s">
        <v>1538</v>
      </c>
      <c r="C351" s="362"/>
      <c r="D351" s="357" t="s">
        <v>1241</v>
      </c>
      <c r="E351" s="365"/>
      <c r="F351" s="356" t="s">
        <v>1539</v>
      </c>
      <c r="G351" s="357"/>
      <c r="H351" s="358" t="s">
        <v>1404</v>
      </c>
      <c r="I351" s="359"/>
      <c r="K351" s="361" t="s">
        <v>1538</v>
      </c>
      <c r="L351" s="362"/>
      <c r="M351" s="357" t="s">
        <v>1241</v>
      </c>
      <c r="N351" s="365"/>
      <c r="O351" s="356" t="s">
        <v>1539</v>
      </c>
      <c r="P351" s="357"/>
      <c r="Q351" s="358" t="s">
        <v>1404</v>
      </c>
      <c r="R351" s="359"/>
    </row>
    <row r="352" spans="2:18" ht="24.95" customHeight="1" thickBot="1">
      <c r="B352" s="363"/>
      <c r="C352" s="364"/>
      <c r="D352" s="219" t="s">
        <v>1540</v>
      </c>
      <c r="E352" s="220" t="s">
        <v>1541</v>
      </c>
      <c r="F352" s="220" t="s">
        <v>1540</v>
      </c>
      <c r="G352" s="221" t="s">
        <v>1541</v>
      </c>
      <c r="H352" s="222" t="s">
        <v>1540</v>
      </c>
      <c r="I352" s="223" t="s">
        <v>1541</v>
      </c>
      <c r="K352" s="363"/>
      <c r="L352" s="364"/>
      <c r="M352" s="219" t="s">
        <v>1540</v>
      </c>
      <c r="N352" s="220" t="s">
        <v>1541</v>
      </c>
      <c r="O352" s="220" t="s">
        <v>1540</v>
      </c>
      <c r="P352" s="221" t="s">
        <v>1541</v>
      </c>
      <c r="Q352" s="222" t="s">
        <v>1540</v>
      </c>
      <c r="R352" s="223" t="s">
        <v>1541</v>
      </c>
    </row>
    <row r="353" spans="2:18" ht="24.95" customHeight="1" thickTop="1">
      <c r="B353" s="224" t="s">
        <v>1542</v>
      </c>
      <c r="C353" s="225"/>
      <c r="D353" s="226">
        <v>2569</v>
      </c>
      <c r="E353" s="227"/>
      <c r="F353" s="227">
        <v>2569</v>
      </c>
      <c r="G353" s="228"/>
      <c r="H353" s="229">
        <f t="shared" ref="H353:H361" si="20">D353+F353</f>
        <v>5138</v>
      </c>
      <c r="I353" s="230"/>
      <c r="K353" s="224" t="s">
        <v>1542</v>
      </c>
      <c r="L353" s="225"/>
      <c r="M353" s="226">
        <v>1373</v>
      </c>
      <c r="N353" s="227"/>
      <c r="O353" s="227">
        <v>1373</v>
      </c>
      <c r="P353" s="228"/>
      <c r="Q353" s="229">
        <f t="shared" ref="Q353:Q361" si="21">M353+O353</f>
        <v>2746</v>
      </c>
      <c r="R353" s="230"/>
    </row>
    <row r="354" spans="2:18" ht="24.95" customHeight="1">
      <c r="B354" s="231" t="s">
        <v>1543</v>
      </c>
      <c r="C354" s="232"/>
      <c r="D354" s="233">
        <v>0</v>
      </c>
      <c r="E354" s="234"/>
      <c r="F354" s="234">
        <v>0</v>
      </c>
      <c r="G354" s="235"/>
      <c r="H354" s="229">
        <f t="shared" si="20"/>
        <v>0</v>
      </c>
      <c r="I354" s="236"/>
      <c r="K354" s="231" t="s">
        <v>1543</v>
      </c>
      <c r="L354" s="232"/>
      <c r="M354" s="233">
        <v>0</v>
      </c>
      <c r="N354" s="234"/>
      <c r="O354" s="234">
        <v>0</v>
      </c>
      <c r="P354" s="235"/>
      <c r="Q354" s="229">
        <f t="shared" si="21"/>
        <v>0</v>
      </c>
      <c r="R354" s="236"/>
    </row>
    <row r="355" spans="2:18" ht="24.95" customHeight="1">
      <c r="B355" s="231" t="s">
        <v>1544</v>
      </c>
      <c r="C355" s="232"/>
      <c r="D355" s="233">
        <v>0</v>
      </c>
      <c r="E355" s="234"/>
      <c r="F355" s="234">
        <v>0</v>
      </c>
      <c r="G355" s="235"/>
      <c r="H355" s="229">
        <f t="shared" si="20"/>
        <v>0</v>
      </c>
      <c r="I355" s="236"/>
      <c r="K355" s="231" t="s">
        <v>1544</v>
      </c>
      <c r="L355" s="232"/>
      <c r="M355" s="233">
        <v>0</v>
      </c>
      <c r="N355" s="234"/>
      <c r="O355" s="234">
        <v>0</v>
      </c>
      <c r="P355" s="235"/>
      <c r="Q355" s="229">
        <f t="shared" si="21"/>
        <v>0</v>
      </c>
      <c r="R355" s="236"/>
    </row>
    <row r="356" spans="2:18" ht="24.95" customHeight="1" thickBot="1">
      <c r="B356" s="237" t="s">
        <v>1545</v>
      </c>
      <c r="C356" s="238"/>
      <c r="D356" s="239"/>
      <c r="E356" s="240"/>
      <c r="F356" s="240">
        <v>0</v>
      </c>
      <c r="G356" s="241"/>
      <c r="H356" s="229">
        <f t="shared" si="20"/>
        <v>0</v>
      </c>
      <c r="I356" s="242"/>
      <c r="K356" s="237" t="s">
        <v>1545</v>
      </c>
      <c r="L356" s="238"/>
      <c r="M356" s="239">
        <v>0</v>
      </c>
      <c r="N356" s="240"/>
      <c r="O356" s="240">
        <v>0</v>
      </c>
      <c r="P356" s="241"/>
      <c r="Q356" s="229">
        <f t="shared" si="21"/>
        <v>0</v>
      </c>
      <c r="R356" s="242"/>
    </row>
    <row r="357" spans="2:18" ht="24.95" customHeight="1" thickTop="1" thickBot="1">
      <c r="B357" s="243"/>
      <c r="C357" s="244" t="s">
        <v>1399</v>
      </c>
      <c r="D357" s="245">
        <f>D353+D354+D355+D356</f>
        <v>2569</v>
      </c>
      <c r="E357" s="246"/>
      <c r="F357" s="247">
        <f>SUM(F353:F356)</f>
        <v>2569</v>
      </c>
      <c r="G357" s="248"/>
      <c r="H357" s="249">
        <f t="shared" si="20"/>
        <v>5138</v>
      </c>
      <c r="I357" s="250"/>
      <c r="K357" s="243"/>
      <c r="L357" s="244" t="s">
        <v>1399</v>
      </c>
      <c r="M357" s="245">
        <f>M353+M354+M355+M356</f>
        <v>1373</v>
      </c>
      <c r="N357" s="246"/>
      <c r="O357" s="246">
        <f>SUM(O353:O356)</f>
        <v>1373</v>
      </c>
      <c r="P357" s="248"/>
      <c r="Q357" s="251">
        <f t="shared" si="21"/>
        <v>2746</v>
      </c>
      <c r="R357" s="250"/>
    </row>
    <row r="358" spans="2:18" ht="24.95" customHeight="1" thickTop="1">
      <c r="B358" s="252" t="s">
        <v>1546</v>
      </c>
      <c r="C358" s="253"/>
      <c r="D358" s="254"/>
      <c r="E358" s="255"/>
      <c r="F358" s="255"/>
      <c r="G358" s="256"/>
      <c r="H358" s="257">
        <f t="shared" si="20"/>
        <v>0</v>
      </c>
      <c r="I358" s="258"/>
      <c r="K358" s="252" t="s">
        <v>1546</v>
      </c>
      <c r="L358" s="253"/>
      <c r="M358" s="254"/>
      <c r="N358" s="255"/>
      <c r="O358" s="255"/>
      <c r="P358" s="256"/>
      <c r="Q358" s="257">
        <f t="shared" si="21"/>
        <v>0</v>
      </c>
      <c r="R358" s="258"/>
    </row>
    <row r="359" spans="2:18" ht="24.95" customHeight="1">
      <c r="B359" s="259" t="s">
        <v>1547</v>
      </c>
      <c r="C359" s="260"/>
      <c r="D359" s="233">
        <v>128</v>
      </c>
      <c r="E359" s="234"/>
      <c r="F359" s="234"/>
      <c r="G359" s="261"/>
      <c r="H359" s="262">
        <f t="shared" si="20"/>
        <v>128</v>
      </c>
      <c r="I359" s="263"/>
      <c r="K359" s="259" t="s">
        <v>1547</v>
      </c>
      <c r="L359" s="260"/>
      <c r="M359" s="233">
        <v>68</v>
      </c>
      <c r="N359" s="234"/>
      <c r="O359" s="234"/>
      <c r="P359" s="261"/>
      <c r="Q359" s="262">
        <f t="shared" si="21"/>
        <v>68</v>
      </c>
      <c r="R359" s="263"/>
    </row>
    <row r="360" spans="2:18" ht="24.95" customHeight="1">
      <c r="B360" s="252" t="s">
        <v>1548</v>
      </c>
      <c r="C360" s="253"/>
      <c r="D360" s="233"/>
      <c r="E360" s="234"/>
      <c r="F360" s="234"/>
      <c r="G360" s="261"/>
      <c r="H360" s="262">
        <f t="shared" si="20"/>
        <v>0</v>
      </c>
      <c r="I360" s="263"/>
      <c r="K360" s="252" t="s">
        <v>1548</v>
      </c>
      <c r="L360" s="253"/>
      <c r="M360" s="233"/>
      <c r="N360" s="234"/>
      <c r="O360" s="234"/>
      <c r="P360" s="261"/>
      <c r="Q360" s="262">
        <f t="shared" si="21"/>
        <v>0</v>
      </c>
      <c r="R360" s="263"/>
    </row>
    <row r="361" spans="2:18" ht="24.95" customHeight="1" thickBot="1">
      <c r="B361" s="264" t="s">
        <v>1549</v>
      </c>
      <c r="C361" s="265"/>
      <c r="D361" s="266"/>
      <c r="E361" s="267"/>
      <c r="F361" s="267"/>
      <c r="G361" s="268"/>
      <c r="H361" s="269">
        <f t="shared" si="20"/>
        <v>0</v>
      </c>
      <c r="I361" s="270"/>
      <c r="K361" s="264" t="s">
        <v>1549</v>
      </c>
      <c r="L361" s="265"/>
      <c r="M361" s="266"/>
      <c r="N361" s="267"/>
      <c r="O361" s="267"/>
      <c r="P361" s="268"/>
      <c r="Q361" s="269">
        <f t="shared" si="21"/>
        <v>0</v>
      </c>
      <c r="R361" s="270"/>
    </row>
    <row r="362" spans="2:18" ht="24.95" customHeight="1" thickTop="1" thickBot="1">
      <c r="B362" s="243"/>
      <c r="C362" s="244" t="s">
        <v>1399</v>
      </c>
      <c r="D362" s="245">
        <f>SUM(D357:D361)</f>
        <v>2697</v>
      </c>
      <c r="E362" s="246"/>
      <c r="F362" s="247">
        <f>F357+F359</f>
        <v>2569</v>
      </c>
      <c r="G362" s="248"/>
      <c r="H362" s="271">
        <f>D362+F362</f>
        <v>5266</v>
      </c>
      <c r="I362" s="250"/>
      <c r="K362" s="243"/>
      <c r="L362" s="244" t="s">
        <v>1399</v>
      </c>
      <c r="M362" s="245">
        <f>SUM(M357:M361)</f>
        <v>1441</v>
      </c>
      <c r="N362" s="246"/>
      <c r="O362" s="246">
        <f>O357+O359</f>
        <v>1373</v>
      </c>
      <c r="P362" s="248"/>
      <c r="Q362" s="272">
        <f>M362+O362</f>
        <v>2814</v>
      </c>
      <c r="R362" s="250"/>
    </row>
    <row r="363" spans="2:18" ht="24.95" customHeight="1" thickTop="1">
      <c r="B363" s="273"/>
      <c r="C363" s="274" t="s">
        <v>1550</v>
      </c>
      <c r="D363" s="217"/>
      <c r="E363" s="217"/>
      <c r="F363" s="217"/>
      <c r="G363" s="217"/>
      <c r="H363" s="217"/>
      <c r="I363" s="218"/>
      <c r="K363" s="273"/>
      <c r="L363" s="274" t="s">
        <v>1550</v>
      </c>
      <c r="M363" s="217"/>
      <c r="N363" s="217"/>
      <c r="O363" s="217"/>
      <c r="P363" s="217"/>
      <c r="Q363" s="217"/>
      <c r="R363" s="218"/>
    </row>
    <row r="364" spans="2:18" ht="24.95" customHeight="1">
      <c r="B364" s="216" t="s">
        <v>1551</v>
      </c>
      <c r="C364" s="217"/>
      <c r="D364" s="217"/>
      <c r="E364" s="217"/>
      <c r="F364" s="217"/>
      <c r="G364" s="217"/>
      <c r="H364" s="217"/>
      <c r="I364" s="218"/>
      <c r="K364" s="216" t="s">
        <v>1551</v>
      </c>
      <c r="L364" s="217"/>
      <c r="M364" s="217"/>
      <c r="N364" s="217"/>
      <c r="O364" s="217"/>
      <c r="P364" s="217"/>
      <c r="Q364" s="217"/>
      <c r="R364" s="218"/>
    </row>
    <row r="365" spans="2:18" ht="24.95" customHeight="1">
      <c r="B365" s="216" t="s">
        <v>1552</v>
      </c>
      <c r="C365" s="217"/>
      <c r="D365" s="217"/>
      <c r="E365" s="217"/>
      <c r="F365" s="217"/>
      <c r="G365" s="217"/>
      <c r="H365" s="217"/>
      <c r="I365" s="218"/>
      <c r="K365" s="216" t="s">
        <v>1552</v>
      </c>
      <c r="L365" s="217"/>
      <c r="M365" s="217"/>
      <c r="N365" s="217"/>
      <c r="O365" s="217"/>
      <c r="P365" s="217"/>
      <c r="Q365" s="217"/>
      <c r="R365" s="218"/>
    </row>
    <row r="366" spans="2:18" ht="15.75">
      <c r="B366" s="273"/>
      <c r="C366" s="217"/>
      <c r="D366" s="217"/>
      <c r="E366" s="217"/>
      <c r="F366" s="217"/>
      <c r="G366" s="217"/>
      <c r="H366" s="217"/>
      <c r="I366" s="218"/>
      <c r="K366" s="273"/>
      <c r="L366" s="217"/>
      <c r="M366" s="217"/>
      <c r="N366" s="217"/>
      <c r="O366" s="217"/>
      <c r="P366" s="217"/>
      <c r="Q366" s="217"/>
      <c r="R366" s="218"/>
    </row>
    <row r="367" spans="2:18" ht="15.75">
      <c r="B367" s="273"/>
      <c r="C367" s="217"/>
      <c r="D367" s="217"/>
      <c r="E367" s="217"/>
      <c r="F367" s="217"/>
      <c r="G367" s="217"/>
      <c r="H367" s="217"/>
      <c r="I367" s="218"/>
      <c r="K367" s="273"/>
      <c r="L367" s="217"/>
      <c r="M367" s="217"/>
      <c r="N367" s="217"/>
      <c r="O367" s="217"/>
      <c r="P367" s="217"/>
      <c r="Q367" s="217"/>
      <c r="R367" s="218"/>
    </row>
    <row r="368" spans="2:18" ht="15.75">
      <c r="B368" s="273"/>
      <c r="C368" s="217"/>
      <c r="D368" s="217"/>
      <c r="E368" s="217"/>
      <c r="F368" s="217"/>
      <c r="G368" s="217"/>
      <c r="H368" s="217"/>
      <c r="I368" s="218"/>
      <c r="K368" s="273"/>
      <c r="L368" s="217"/>
      <c r="M368" s="217"/>
      <c r="N368" s="217"/>
      <c r="O368" s="217"/>
      <c r="P368" s="217"/>
      <c r="Q368" s="217"/>
      <c r="R368" s="218"/>
    </row>
    <row r="369" spans="2:18" ht="15.75">
      <c r="B369" s="273"/>
      <c r="C369" s="217"/>
      <c r="D369" s="217"/>
      <c r="E369" s="217"/>
      <c r="F369" s="217"/>
      <c r="G369" s="217"/>
      <c r="H369" s="217"/>
      <c r="I369" s="218"/>
      <c r="K369" s="273"/>
      <c r="L369" s="217"/>
      <c r="M369" s="217"/>
      <c r="N369" s="217"/>
      <c r="O369" s="217"/>
      <c r="P369" s="217"/>
      <c r="Q369" s="217"/>
      <c r="R369" s="218"/>
    </row>
    <row r="370" spans="2:18" ht="15.75">
      <c r="B370" s="273"/>
      <c r="C370" s="217"/>
      <c r="D370" s="217"/>
      <c r="E370" s="217"/>
      <c r="F370" s="217"/>
      <c r="G370" s="217"/>
      <c r="H370" s="217"/>
      <c r="I370" s="218"/>
      <c r="K370" s="273"/>
      <c r="L370" s="217"/>
      <c r="M370" s="217"/>
      <c r="N370" s="217"/>
      <c r="O370" s="217"/>
      <c r="P370" s="217"/>
      <c r="Q370" s="217"/>
      <c r="R370" s="218"/>
    </row>
    <row r="371" spans="2:18" ht="15.75">
      <c r="B371" s="273" t="s">
        <v>1553</v>
      </c>
      <c r="C371" s="360">
        <v>45840</v>
      </c>
      <c r="D371" s="360"/>
      <c r="E371" s="217"/>
      <c r="F371" s="217"/>
      <c r="G371" s="217"/>
      <c r="H371" s="217"/>
      <c r="I371" s="218"/>
      <c r="K371" s="273" t="s">
        <v>1553</v>
      </c>
      <c r="L371" s="360">
        <v>45840</v>
      </c>
      <c r="M371" s="360"/>
      <c r="N371" s="217"/>
      <c r="O371" s="217"/>
      <c r="P371" s="217"/>
      <c r="Q371" s="217"/>
      <c r="R371" s="218"/>
    </row>
    <row r="372" spans="2:18" ht="15.75">
      <c r="B372" s="200"/>
      <c r="C372" s="201"/>
      <c r="D372" s="201"/>
      <c r="E372" s="201"/>
      <c r="F372" s="201"/>
      <c r="G372" s="201" t="s">
        <v>1563</v>
      </c>
      <c r="H372" s="201"/>
      <c r="I372" s="202"/>
      <c r="K372" s="200"/>
      <c r="L372" s="201"/>
      <c r="M372" s="201"/>
      <c r="N372" s="201"/>
      <c r="O372" s="201"/>
      <c r="P372" s="201" t="s">
        <v>1563</v>
      </c>
      <c r="Q372" s="201"/>
      <c r="R372" s="202"/>
    </row>
    <row r="373" spans="2:18" ht="16.5" thickBot="1">
      <c r="B373" s="275"/>
      <c r="C373" s="276"/>
      <c r="D373" s="276"/>
      <c r="E373" s="276"/>
      <c r="F373" s="276"/>
      <c r="G373" s="276"/>
      <c r="H373" s="276"/>
      <c r="I373" s="277"/>
      <c r="K373" s="275"/>
      <c r="L373" s="276"/>
      <c r="M373" s="276"/>
      <c r="N373" s="276"/>
      <c r="O373" s="276"/>
      <c r="P373" s="276"/>
      <c r="Q373" s="276"/>
      <c r="R373" s="277"/>
    </row>
    <row r="375" spans="2:18" ht="15.75" thickBot="1"/>
    <row r="376" spans="2:18">
      <c r="B376" s="366" t="s">
        <v>1525</v>
      </c>
      <c r="C376" s="367"/>
      <c r="D376" s="367"/>
      <c r="E376" s="367"/>
      <c r="F376" s="367"/>
      <c r="G376" s="367"/>
      <c r="H376" s="367"/>
      <c r="I376" s="368"/>
      <c r="K376" s="366" t="s">
        <v>1525</v>
      </c>
      <c r="L376" s="367"/>
      <c r="M376" s="367"/>
      <c r="N376" s="367"/>
      <c r="O376" s="367"/>
      <c r="P376" s="367"/>
      <c r="Q376" s="367"/>
      <c r="R376" s="368"/>
    </row>
    <row r="377" spans="2:18" ht="15.75">
      <c r="B377" s="200"/>
      <c r="C377" s="201"/>
      <c r="D377" s="201"/>
      <c r="E377" s="201"/>
      <c r="F377" s="201"/>
      <c r="G377" s="201"/>
      <c r="H377" s="201"/>
      <c r="I377" s="202"/>
      <c r="K377" s="200"/>
      <c r="L377" s="201"/>
      <c r="M377" s="201"/>
      <c r="N377" s="201"/>
      <c r="O377" s="201"/>
      <c r="P377" s="201"/>
      <c r="Q377" s="201"/>
      <c r="R377" s="202"/>
    </row>
    <row r="378" spans="2:18" ht="26.25">
      <c r="B378" s="369" t="s">
        <v>1526</v>
      </c>
      <c r="C378" s="370"/>
      <c r="D378" s="370"/>
      <c r="E378" s="370"/>
      <c r="F378" s="370"/>
      <c r="G378" s="370"/>
      <c r="H378" s="370"/>
      <c r="I378" s="371"/>
      <c r="K378" s="369" t="s">
        <v>1526</v>
      </c>
      <c r="L378" s="370"/>
      <c r="M378" s="370"/>
      <c r="N378" s="370"/>
      <c r="O378" s="370"/>
      <c r="P378" s="370"/>
      <c r="Q378" s="370"/>
      <c r="R378" s="371"/>
    </row>
    <row r="379" spans="2:18" ht="24.95" customHeight="1">
      <c r="B379" s="203"/>
      <c r="C379" s="204"/>
      <c r="D379" s="204"/>
      <c r="E379" s="204"/>
      <c r="F379" s="204"/>
      <c r="G379" s="204"/>
      <c r="H379" s="205" t="s">
        <v>1527</v>
      </c>
      <c r="I379" s="206"/>
      <c r="K379" s="203"/>
      <c r="L379" s="204"/>
      <c r="M379" s="204"/>
      <c r="N379" s="204"/>
      <c r="O379" s="204"/>
      <c r="P379" s="204"/>
      <c r="Q379" s="205" t="s">
        <v>1527</v>
      </c>
      <c r="R379" s="206"/>
    </row>
    <row r="380" spans="2:18" ht="24.95" customHeight="1">
      <c r="B380" s="207" t="s">
        <v>1528</v>
      </c>
      <c r="C380" s="208"/>
      <c r="D380" s="208"/>
      <c r="E380" s="208"/>
      <c r="F380" s="208" t="s">
        <v>1529</v>
      </c>
      <c r="G380" s="201"/>
      <c r="H380" s="201" t="s">
        <v>1530</v>
      </c>
      <c r="I380" s="202"/>
      <c r="K380" s="207" t="s">
        <v>1528</v>
      </c>
      <c r="L380" s="208"/>
      <c r="M380" s="208"/>
      <c r="N380" s="208"/>
      <c r="O380" s="208" t="s">
        <v>1531</v>
      </c>
      <c r="P380" s="201"/>
      <c r="Q380" s="201" t="s">
        <v>1530</v>
      </c>
      <c r="R380" s="202"/>
    </row>
    <row r="381" spans="2:18" ht="24.95" customHeight="1">
      <c r="B381" s="209" t="s">
        <v>1532</v>
      </c>
      <c r="C381" s="210" t="s">
        <v>1584</v>
      </c>
      <c r="D381" s="211"/>
      <c r="E381" s="211"/>
      <c r="F381" s="211"/>
      <c r="G381" s="212"/>
      <c r="H381" s="212"/>
      <c r="I381" s="213"/>
      <c r="K381" s="209" t="s">
        <v>1532</v>
      </c>
      <c r="L381" s="210" t="s">
        <v>1585</v>
      </c>
      <c r="M381" s="211"/>
      <c r="N381" s="211"/>
      <c r="O381" s="211"/>
      <c r="P381" s="212"/>
      <c r="Q381" s="212"/>
      <c r="R381" s="213"/>
    </row>
    <row r="382" spans="2:18" ht="24.95" customHeight="1">
      <c r="B382" s="207" t="s">
        <v>1534</v>
      </c>
      <c r="C382" s="214">
        <v>336</v>
      </c>
      <c r="D382" s="208" t="s">
        <v>1535</v>
      </c>
      <c r="E382" s="208"/>
      <c r="F382" s="201"/>
      <c r="G382" s="201"/>
      <c r="H382" s="201"/>
      <c r="I382" s="202"/>
      <c r="K382" s="207" t="s">
        <v>1534</v>
      </c>
      <c r="L382" s="214">
        <v>515</v>
      </c>
      <c r="M382" s="208" t="s">
        <v>1535</v>
      </c>
      <c r="N382" s="208"/>
      <c r="O382" s="201"/>
      <c r="P382" s="201"/>
      <c r="Q382" s="201"/>
      <c r="R382" s="202"/>
    </row>
    <row r="383" spans="2:18" ht="24.95" customHeight="1">
      <c r="B383" s="216" t="s">
        <v>1562</v>
      </c>
      <c r="C383" s="217"/>
      <c r="D383" s="217"/>
      <c r="E383" s="217"/>
      <c r="F383" s="217"/>
      <c r="G383" s="217"/>
      <c r="H383" s="217"/>
      <c r="I383" s="218"/>
      <c r="K383" s="216" t="s">
        <v>1562</v>
      </c>
      <c r="L383" s="217"/>
      <c r="M383" s="217"/>
      <c r="N383" s="217"/>
      <c r="O383" s="217"/>
      <c r="P383" s="217"/>
      <c r="Q383" s="217"/>
      <c r="R383" s="218"/>
    </row>
    <row r="384" spans="2:18" ht="24.95" customHeight="1" thickBot="1">
      <c r="B384" s="207" t="s">
        <v>1537</v>
      </c>
      <c r="C384" s="201"/>
      <c r="D384" s="201"/>
      <c r="E384" s="201"/>
      <c r="F384" s="201"/>
      <c r="G384" s="201"/>
      <c r="H384" s="201"/>
      <c r="I384" s="202"/>
      <c r="K384" s="207" t="s">
        <v>1537</v>
      </c>
      <c r="L384" s="201"/>
      <c r="M384" s="201"/>
      <c r="N384" s="201"/>
      <c r="O384" s="201"/>
      <c r="P384" s="201"/>
      <c r="Q384" s="201"/>
      <c r="R384" s="202"/>
    </row>
    <row r="385" spans="2:18" ht="24.95" customHeight="1" thickTop="1">
      <c r="B385" s="361" t="s">
        <v>1538</v>
      </c>
      <c r="C385" s="362"/>
      <c r="D385" s="357" t="s">
        <v>1241</v>
      </c>
      <c r="E385" s="365"/>
      <c r="F385" s="356" t="s">
        <v>1539</v>
      </c>
      <c r="G385" s="357"/>
      <c r="H385" s="358" t="s">
        <v>1404</v>
      </c>
      <c r="I385" s="359"/>
      <c r="K385" s="361" t="s">
        <v>1538</v>
      </c>
      <c r="L385" s="362"/>
      <c r="M385" s="357" t="s">
        <v>1241</v>
      </c>
      <c r="N385" s="365"/>
      <c r="O385" s="356" t="s">
        <v>1539</v>
      </c>
      <c r="P385" s="357"/>
      <c r="Q385" s="358" t="s">
        <v>1404</v>
      </c>
      <c r="R385" s="359"/>
    </row>
    <row r="386" spans="2:18" ht="24.95" customHeight="1" thickBot="1">
      <c r="B386" s="363"/>
      <c r="C386" s="364"/>
      <c r="D386" s="219" t="s">
        <v>1540</v>
      </c>
      <c r="E386" s="220" t="s">
        <v>1541</v>
      </c>
      <c r="F386" s="220" t="s">
        <v>1540</v>
      </c>
      <c r="G386" s="221" t="s">
        <v>1541</v>
      </c>
      <c r="H386" s="222" t="s">
        <v>1540</v>
      </c>
      <c r="I386" s="223" t="s">
        <v>1541</v>
      </c>
      <c r="K386" s="363"/>
      <c r="L386" s="364"/>
      <c r="M386" s="219" t="s">
        <v>1540</v>
      </c>
      <c r="N386" s="220" t="s">
        <v>1541</v>
      </c>
      <c r="O386" s="220" t="s">
        <v>1540</v>
      </c>
      <c r="P386" s="221" t="s">
        <v>1541</v>
      </c>
      <c r="Q386" s="222" t="s">
        <v>1540</v>
      </c>
      <c r="R386" s="223" t="s">
        <v>1541</v>
      </c>
    </row>
    <row r="387" spans="2:18" ht="24.95" customHeight="1" thickTop="1">
      <c r="B387" s="224" t="s">
        <v>1542</v>
      </c>
      <c r="C387" s="225"/>
      <c r="D387" s="226">
        <v>1373</v>
      </c>
      <c r="E387" s="227"/>
      <c r="F387" s="227">
        <v>1373</v>
      </c>
      <c r="G387" s="228"/>
      <c r="H387" s="229">
        <f t="shared" ref="H387:H395" si="22">D387+F387</f>
        <v>2746</v>
      </c>
      <c r="I387" s="230"/>
      <c r="K387" s="224" t="s">
        <v>1542</v>
      </c>
      <c r="L387" s="225"/>
      <c r="M387" s="226">
        <v>1040</v>
      </c>
      <c r="N387" s="227"/>
      <c r="O387" s="227">
        <v>520</v>
      </c>
      <c r="P387" s="228"/>
      <c r="Q387" s="229">
        <f t="shared" ref="Q387:Q395" si="23">M387+O387</f>
        <v>1560</v>
      </c>
      <c r="R387" s="230"/>
    </row>
    <row r="388" spans="2:18" ht="24.95" customHeight="1">
      <c r="B388" s="231" t="s">
        <v>1543</v>
      </c>
      <c r="C388" s="232"/>
      <c r="D388" s="233">
        <v>0</v>
      </c>
      <c r="E388" s="234"/>
      <c r="F388" s="234">
        <v>0</v>
      </c>
      <c r="G388" s="235"/>
      <c r="H388" s="229">
        <f t="shared" si="22"/>
        <v>0</v>
      </c>
      <c r="I388" s="236"/>
      <c r="K388" s="231" t="s">
        <v>1543</v>
      </c>
      <c r="L388" s="232"/>
      <c r="M388" s="233">
        <v>0</v>
      </c>
      <c r="N388" s="234"/>
      <c r="O388" s="234">
        <v>0</v>
      </c>
      <c r="P388" s="235"/>
      <c r="Q388" s="229">
        <f t="shared" si="23"/>
        <v>0</v>
      </c>
      <c r="R388" s="236"/>
    </row>
    <row r="389" spans="2:18" ht="24.95" customHeight="1">
      <c r="B389" s="231" t="s">
        <v>1544</v>
      </c>
      <c r="C389" s="232"/>
      <c r="D389" s="233">
        <v>0</v>
      </c>
      <c r="E389" s="234"/>
      <c r="F389" s="234">
        <v>0</v>
      </c>
      <c r="G389" s="235"/>
      <c r="H389" s="229">
        <f t="shared" si="22"/>
        <v>0</v>
      </c>
      <c r="I389" s="236"/>
      <c r="K389" s="231" t="s">
        <v>1544</v>
      </c>
      <c r="L389" s="232"/>
      <c r="M389" s="233">
        <v>0</v>
      </c>
      <c r="N389" s="234"/>
      <c r="O389" s="234">
        <v>0</v>
      </c>
      <c r="P389" s="235"/>
      <c r="Q389" s="229">
        <f t="shared" si="23"/>
        <v>0</v>
      </c>
      <c r="R389" s="236"/>
    </row>
    <row r="390" spans="2:18" ht="24.95" customHeight="1" thickBot="1">
      <c r="B390" s="237" t="s">
        <v>1545</v>
      </c>
      <c r="C390" s="238"/>
      <c r="D390" s="239"/>
      <c r="E390" s="240"/>
      <c r="F390" s="240">
        <v>0</v>
      </c>
      <c r="G390" s="241"/>
      <c r="H390" s="229">
        <f t="shared" si="22"/>
        <v>0</v>
      </c>
      <c r="I390" s="242"/>
      <c r="K390" s="237" t="s">
        <v>1545</v>
      </c>
      <c r="L390" s="238"/>
      <c r="M390" s="239">
        <v>0</v>
      </c>
      <c r="N390" s="240"/>
      <c r="O390" s="240">
        <v>0</v>
      </c>
      <c r="P390" s="241"/>
      <c r="Q390" s="229">
        <f t="shared" si="23"/>
        <v>0</v>
      </c>
      <c r="R390" s="242"/>
    </row>
    <row r="391" spans="2:18" ht="24.95" customHeight="1" thickTop="1" thickBot="1">
      <c r="B391" s="243"/>
      <c r="C391" s="244" t="s">
        <v>1399</v>
      </c>
      <c r="D391" s="245">
        <f>D387+D388+D389+D390</f>
        <v>1373</v>
      </c>
      <c r="E391" s="246"/>
      <c r="F391" s="247">
        <f>SUM(F387:F390)</f>
        <v>1373</v>
      </c>
      <c r="G391" s="248"/>
      <c r="H391" s="249">
        <f t="shared" si="22"/>
        <v>2746</v>
      </c>
      <c r="I391" s="250"/>
      <c r="K391" s="243"/>
      <c r="L391" s="244" t="s">
        <v>1399</v>
      </c>
      <c r="M391" s="245">
        <f>M387+M388+M389+M390</f>
        <v>1040</v>
      </c>
      <c r="N391" s="246"/>
      <c r="O391" s="246">
        <f>SUM(O387:O390)</f>
        <v>520</v>
      </c>
      <c r="P391" s="248"/>
      <c r="Q391" s="251">
        <f t="shared" si="23"/>
        <v>1560</v>
      </c>
      <c r="R391" s="250"/>
    </row>
    <row r="392" spans="2:18" ht="24.95" customHeight="1" thickTop="1">
      <c r="B392" s="252" t="s">
        <v>1546</v>
      </c>
      <c r="C392" s="253"/>
      <c r="D392" s="254"/>
      <c r="E392" s="255"/>
      <c r="F392" s="255"/>
      <c r="G392" s="256"/>
      <c r="H392" s="257">
        <f t="shared" si="22"/>
        <v>0</v>
      </c>
      <c r="I392" s="258"/>
      <c r="K392" s="252" t="s">
        <v>1546</v>
      </c>
      <c r="L392" s="253"/>
      <c r="M392" s="254"/>
      <c r="N392" s="255"/>
      <c r="O392" s="255"/>
      <c r="P392" s="256"/>
      <c r="Q392" s="257">
        <f t="shared" si="23"/>
        <v>0</v>
      </c>
      <c r="R392" s="258"/>
    </row>
    <row r="393" spans="2:18" ht="24.95" customHeight="1">
      <c r="B393" s="259" t="s">
        <v>1547</v>
      </c>
      <c r="C393" s="260"/>
      <c r="D393" s="233">
        <v>68</v>
      </c>
      <c r="E393" s="234"/>
      <c r="F393" s="234"/>
      <c r="G393" s="261"/>
      <c r="H393" s="262">
        <f t="shared" si="22"/>
        <v>68</v>
      </c>
      <c r="I393" s="263"/>
      <c r="K393" s="259" t="s">
        <v>1547</v>
      </c>
      <c r="L393" s="260"/>
      <c r="M393" s="233">
        <v>52</v>
      </c>
      <c r="N393" s="234"/>
      <c r="O393" s="234"/>
      <c r="P393" s="261"/>
      <c r="Q393" s="262">
        <f t="shared" si="23"/>
        <v>52</v>
      </c>
      <c r="R393" s="263"/>
    </row>
    <row r="394" spans="2:18" ht="24.95" customHeight="1">
      <c r="B394" s="252" t="s">
        <v>1548</v>
      </c>
      <c r="C394" s="253"/>
      <c r="D394" s="233"/>
      <c r="E394" s="234"/>
      <c r="F394" s="234"/>
      <c r="G394" s="261"/>
      <c r="H394" s="262">
        <f t="shared" si="22"/>
        <v>0</v>
      </c>
      <c r="I394" s="263"/>
      <c r="K394" s="252" t="s">
        <v>1548</v>
      </c>
      <c r="L394" s="253"/>
      <c r="M394" s="233"/>
      <c r="N394" s="234"/>
      <c r="O394" s="234"/>
      <c r="P394" s="261"/>
      <c r="Q394" s="262">
        <f t="shared" si="23"/>
        <v>0</v>
      </c>
      <c r="R394" s="263"/>
    </row>
    <row r="395" spans="2:18" ht="24.95" customHeight="1" thickBot="1">
      <c r="B395" s="264" t="s">
        <v>1549</v>
      </c>
      <c r="C395" s="265"/>
      <c r="D395" s="266"/>
      <c r="E395" s="267"/>
      <c r="F395" s="267"/>
      <c r="G395" s="268"/>
      <c r="H395" s="269">
        <f t="shared" si="22"/>
        <v>0</v>
      </c>
      <c r="I395" s="270"/>
      <c r="K395" s="264" t="s">
        <v>1549</v>
      </c>
      <c r="L395" s="265"/>
      <c r="M395" s="266"/>
      <c r="N395" s="267"/>
      <c r="O395" s="267"/>
      <c r="P395" s="268"/>
      <c r="Q395" s="269">
        <f t="shared" si="23"/>
        <v>0</v>
      </c>
      <c r="R395" s="270"/>
    </row>
    <row r="396" spans="2:18" ht="24.95" customHeight="1" thickTop="1" thickBot="1">
      <c r="B396" s="243"/>
      <c r="C396" s="244" t="s">
        <v>1399</v>
      </c>
      <c r="D396" s="245">
        <f>SUM(D391:D395)</f>
        <v>1441</v>
      </c>
      <c r="E396" s="246"/>
      <c r="F396" s="247">
        <f>F391+F393</f>
        <v>1373</v>
      </c>
      <c r="G396" s="248"/>
      <c r="H396" s="271">
        <f>D396+F396</f>
        <v>2814</v>
      </c>
      <c r="I396" s="250"/>
      <c r="K396" s="243"/>
      <c r="L396" s="244" t="s">
        <v>1399</v>
      </c>
      <c r="M396" s="245">
        <f>SUM(M391:M395)</f>
        <v>1092</v>
      </c>
      <c r="N396" s="246"/>
      <c r="O396" s="246">
        <f>O391+O393</f>
        <v>520</v>
      </c>
      <c r="P396" s="248"/>
      <c r="Q396" s="272">
        <f>M396+O396</f>
        <v>1612</v>
      </c>
      <c r="R396" s="250"/>
    </row>
    <row r="397" spans="2:18" ht="24.95" customHeight="1" thickTop="1">
      <c r="B397" s="273"/>
      <c r="C397" s="274" t="s">
        <v>1550</v>
      </c>
      <c r="D397" s="217"/>
      <c r="E397" s="217"/>
      <c r="F397" s="217"/>
      <c r="G397" s="217"/>
      <c r="H397" s="217"/>
      <c r="I397" s="218"/>
      <c r="K397" s="273"/>
      <c r="L397" s="274" t="s">
        <v>1550</v>
      </c>
      <c r="M397" s="217"/>
      <c r="N397" s="217"/>
      <c r="O397" s="217"/>
      <c r="P397" s="217"/>
      <c r="Q397" s="217"/>
      <c r="R397" s="218"/>
    </row>
    <row r="398" spans="2:18" ht="24.95" customHeight="1">
      <c r="B398" s="216" t="s">
        <v>1551</v>
      </c>
      <c r="C398" s="217"/>
      <c r="D398" s="217"/>
      <c r="E398" s="217"/>
      <c r="F398" s="217"/>
      <c r="G398" s="217"/>
      <c r="H398" s="217"/>
      <c r="I398" s="218"/>
      <c r="K398" s="216" t="s">
        <v>1551</v>
      </c>
      <c r="L398" s="217"/>
      <c r="M398" s="217"/>
      <c r="N398" s="217"/>
      <c r="O398" s="217"/>
      <c r="P398" s="217"/>
      <c r="Q398" s="217"/>
      <c r="R398" s="218"/>
    </row>
    <row r="399" spans="2:18" ht="24.95" customHeight="1">
      <c r="B399" s="216" t="s">
        <v>1552</v>
      </c>
      <c r="C399" s="217"/>
      <c r="D399" s="217"/>
      <c r="E399" s="217"/>
      <c r="F399" s="217"/>
      <c r="G399" s="217"/>
      <c r="H399" s="217"/>
      <c r="I399" s="218"/>
      <c r="K399" s="216" t="s">
        <v>1552</v>
      </c>
      <c r="L399" s="217"/>
      <c r="M399" s="217"/>
      <c r="N399" s="217"/>
      <c r="O399" s="217"/>
      <c r="P399" s="217"/>
      <c r="Q399" s="217"/>
      <c r="R399" s="218"/>
    </row>
    <row r="400" spans="2:18" ht="15.75">
      <c r="B400" s="273"/>
      <c r="C400" s="217"/>
      <c r="D400" s="217"/>
      <c r="E400" s="217"/>
      <c r="F400" s="217"/>
      <c r="G400" s="217"/>
      <c r="H400" s="217"/>
      <c r="I400" s="218"/>
      <c r="K400" s="273"/>
      <c r="L400" s="217"/>
      <c r="M400" s="217"/>
      <c r="N400" s="217"/>
      <c r="O400" s="217"/>
      <c r="P400" s="217"/>
      <c r="Q400" s="217"/>
      <c r="R400" s="218"/>
    </row>
    <row r="401" spans="2:18" ht="15.75">
      <c r="B401" s="273"/>
      <c r="C401" s="217"/>
      <c r="D401" s="217"/>
      <c r="E401" s="217"/>
      <c r="F401" s="217"/>
      <c r="G401" s="217"/>
      <c r="H401" s="217"/>
      <c r="I401" s="218"/>
      <c r="K401" s="273"/>
      <c r="L401" s="217"/>
      <c r="M401" s="217"/>
      <c r="N401" s="217"/>
      <c r="O401" s="217"/>
      <c r="P401" s="217"/>
      <c r="Q401" s="217"/>
      <c r="R401" s="218"/>
    </row>
    <row r="402" spans="2:18" ht="15.75">
      <c r="B402" s="273"/>
      <c r="C402" s="217"/>
      <c r="D402" s="217"/>
      <c r="E402" s="217"/>
      <c r="F402" s="217"/>
      <c r="G402" s="217"/>
      <c r="H402" s="217"/>
      <c r="I402" s="218"/>
      <c r="K402" s="273"/>
      <c r="L402" s="217"/>
      <c r="M402" s="217"/>
      <c r="N402" s="217"/>
      <c r="O402" s="217"/>
      <c r="P402" s="217"/>
      <c r="Q402" s="217"/>
      <c r="R402" s="218"/>
    </row>
    <row r="403" spans="2:18" ht="15.75">
      <c r="B403" s="273"/>
      <c r="C403" s="217"/>
      <c r="D403" s="217"/>
      <c r="E403" s="217"/>
      <c r="F403" s="217"/>
      <c r="G403" s="217"/>
      <c r="H403" s="217"/>
      <c r="I403" s="218"/>
      <c r="K403" s="273"/>
      <c r="L403" s="217"/>
      <c r="M403" s="217"/>
      <c r="N403" s="217"/>
      <c r="O403" s="217"/>
      <c r="P403" s="217"/>
      <c r="Q403" s="217"/>
      <c r="R403" s="218"/>
    </row>
    <row r="404" spans="2:18" ht="15.75">
      <c r="B404" s="273"/>
      <c r="C404" s="217"/>
      <c r="D404" s="217"/>
      <c r="E404" s="217"/>
      <c r="F404" s="217"/>
      <c r="G404" s="217"/>
      <c r="H404" s="217"/>
      <c r="I404" s="218"/>
      <c r="K404" s="273"/>
      <c r="L404" s="217"/>
      <c r="M404" s="217"/>
      <c r="N404" s="217"/>
      <c r="O404" s="217"/>
      <c r="P404" s="217"/>
      <c r="Q404" s="217"/>
      <c r="R404" s="218"/>
    </row>
    <row r="405" spans="2:18" ht="15.75">
      <c r="B405" s="273" t="s">
        <v>1553</v>
      </c>
      <c r="C405" s="360">
        <v>45840</v>
      </c>
      <c r="D405" s="360"/>
      <c r="E405" s="217"/>
      <c r="F405" s="217"/>
      <c r="G405" s="217"/>
      <c r="H405" s="217"/>
      <c r="I405" s="218"/>
      <c r="K405" s="273" t="s">
        <v>1553</v>
      </c>
      <c r="L405" s="360">
        <v>45840</v>
      </c>
      <c r="M405" s="360"/>
      <c r="N405" s="217"/>
      <c r="O405" s="217"/>
      <c r="P405" s="217"/>
      <c r="Q405" s="217"/>
      <c r="R405" s="218"/>
    </row>
    <row r="406" spans="2:18" ht="15.75">
      <c r="B406" s="200"/>
      <c r="C406" s="201"/>
      <c r="D406" s="201"/>
      <c r="E406" s="201"/>
      <c r="F406" s="201"/>
      <c r="G406" s="201" t="s">
        <v>1563</v>
      </c>
      <c r="H406" s="201"/>
      <c r="I406" s="202"/>
      <c r="K406" s="200"/>
      <c r="L406" s="201"/>
      <c r="M406" s="201"/>
      <c r="N406" s="201"/>
      <c r="O406" s="201"/>
      <c r="P406" s="201" t="s">
        <v>1563</v>
      </c>
      <c r="Q406" s="201"/>
      <c r="R406" s="202"/>
    </row>
    <row r="407" spans="2:18" ht="16.5" thickBot="1">
      <c r="B407" s="275"/>
      <c r="C407" s="276"/>
      <c r="D407" s="276"/>
      <c r="E407" s="276"/>
      <c r="F407" s="276"/>
      <c r="G407" s="276"/>
      <c r="H407" s="276"/>
      <c r="I407" s="277"/>
      <c r="K407" s="275"/>
      <c r="L407" s="276"/>
      <c r="M407" s="276"/>
      <c r="N407" s="276"/>
      <c r="O407" s="276"/>
      <c r="P407" s="276"/>
      <c r="Q407" s="276"/>
      <c r="R407" s="277"/>
    </row>
    <row r="409" spans="2:18" ht="15.75" thickBot="1"/>
    <row r="410" spans="2:18">
      <c r="B410" s="366" t="s">
        <v>1525</v>
      </c>
      <c r="C410" s="367"/>
      <c r="D410" s="367"/>
      <c r="E410" s="367"/>
      <c r="F410" s="367"/>
      <c r="G410" s="367"/>
      <c r="H410" s="367"/>
      <c r="I410" s="368"/>
      <c r="K410" s="366" t="s">
        <v>1525</v>
      </c>
      <c r="L410" s="367"/>
      <c r="M410" s="367"/>
      <c r="N410" s="367"/>
      <c r="O410" s="367"/>
      <c r="P410" s="367"/>
      <c r="Q410" s="367"/>
      <c r="R410" s="368"/>
    </row>
    <row r="411" spans="2:18" ht="15.75">
      <c r="B411" s="200"/>
      <c r="C411" s="201"/>
      <c r="D411" s="201"/>
      <c r="E411" s="201"/>
      <c r="F411" s="201"/>
      <c r="G411" s="201"/>
      <c r="H411" s="201"/>
      <c r="I411" s="202"/>
      <c r="K411" s="200"/>
      <c r="L411" s="201"/>
      <c r="M411" s="201"/>
      <c r="N411" s="201"/>
      <c r="O411" s="201"/>
      <c r="P411" s="201"/>
      <c r="Q411" s="201"/>
      <c r="R411" s="202"/>
    </row>
    <row r="412" spans="2:18" ht="26.25">
      <c r="B412" s="369" t="s">
        <v>1526</v>
      </c>
      <c r="C412" s="370"/>
      <c r="D412" s="370"/>
      <c r="E412" s="370"/>
      <c r="F412" s="370"/>
      <c r="G412" s="370"/>
      <c r="H412" s="370"/>
      <c r="I412" s="371"/>
      <c r="K412" s="369" t="s">
        <v>1526</v>
      </c>
      <c r="L412" s="370"/>
      <c r="M412" s="370"/>
      <c r="N412" s="370"/>
      <c r="O412" s="370"/>
      <c r="P412" s="370"/>
      <c r="Q412" s="370"/>
      <c r="R412" s="371"/>
    </row>
    <row r="413" spans="2:18" ht="24.95" customHeight="1">
      <c r="B413" s="203"/>
      <c r="C413" s="204"/>
      <c r="D413" s="204"/>
      <c r="E413" s="204"/>
      <c r="F413" s="204"/>
      <c r="G413" s="204"/>
      <c r="H413" s="205" t="s">
        <v>1527</v>
      </c>
      <c r="I413" s="206"/>
      <c r="K413" s="203"/>
      <c r="L413" s="204"/>
      <c r="M413" s="204"/>
      <c r="N413" s="204"/>
      <c r="O413" s="204"/>
      <c r="P413" s="204"/>
      <c r="Q413" s="205" t="s">
        <v>1527</v>
      </c>
      <c r="R413" s="206"/>
    </row>
    <row r="414" spans="2:18" ht="24.95" customHeight="1">
      <c r="B414" s="207" t="s">
        <v>1528</v>
      </c>
      <c r="C414" s="208"/>
      <c r="D414" s="208"/>
      <c r="E414" s="208"/>
      <c r="F414" s="208" t="s">
        <v>1529</v>
      </c>
      <c r="G414" s="201"/>
      <c r="H414" s="201" t="s">
        <v>1530</v>
      </c>
      <c r="I414" s="202"/>
      <c r="K414" s="207" t="s">
        <v>1528</v>
      </c>
      <c r="L414" s="208"/>
      <c r="M414" s="208"/>
      <c r="N414" s="208"/>
      <c r="O414" s="208" t="s">
        <v>1531</v>
      </c>
      <c r="P414" s="201"/>
      <c r="Q414" s="201" t="s">
        <v>1530</v>
      </c>
      <c r="R414" s="202"/>
    </row>
    <row r="415" spans="2:18" ht="24.95" customHeight="1">
      <c r="B415" s="209" t="s">
        <v>1532</v>
      </c>
      <c r="C415" s="210" t="s">
        <v>1586</v>
      </c>
      <c r="D415" s="211"/>
      <c r="E415" s="211"/>
      <c r="F415" s="211"/>
      <c r="G415" s="212"/>
      <c r="H415" s="212"/>
      <c r="I415" s="213"/>
      <c r="K415" s="209" t="s">
        <v>1532</v>
      </c>
      <c r="L415" s="210" t="s">
        <v>1587</v>
      </c>
      <c r="M415" s="211"/>
      <c r="N415" s="211"/>
      <c r="O415" s="211"/>
      <c r="P415" s="212"/>
      <c r="Q415" s="212"/>
      <c r="R415" s="213"/>
    </row>
    <row r="416" spans="2:18" ht="24.95" customHeight="1">
      <c r="B416" s="207" t="s">
        <v>1534</v>
      </c>
      <c r="C416" s="214">
        <v>302</v>
      </c>
      <c r="D416" s="208" t="s">
        <v>1535</v>
      </c>
      <c r="E416" s="208"/>
      <c r="F416" s="201"/>
      <c r="G416" s="201"/>
      <c r="H416" s="201"/>
      <c r="I416" s="202"/>
      <c r="K416" s="207" t="s">
        <v>1534</v>
      </c>
      <c r="L416" s="214">
        <v>503</v>
      </c>
      <c r="M416" s="208" t="s">
        <v>1535</v>
      </c>
      <c r="N416" s="208"/>
      <c r="O416" s="201"/>
      <c r="P416" s="201"/>
      <c r="Q416" s="201"/>
      <c r="R416" s="202"/>
    </row>
    <row r="417" spans="2:18" ht="24.95" customHeight="1">
      <c r="B417" s="216" t="s">
        <v>1562</v>
      </c>
      <c r="C417" s="217"/>
      <c r="D417" s="217"/>
      <c r="E417" s="217"/>
      <c r="F417" s="217"/>
      <c r="G417" s="217"/>
      <c r="H417" s="217"/>
      <c r="I417" s="218"/>
      <c r="K417" s="216" t="s">
        <v>1562</v>
      </c>
      <c r="L417" s="217"/>
      <c r="M417" s="217"/>
      <c r="N417" s="217"/>
      <c r="O417" s="217"/>
      <c r="P417" s="217"/>
      <c r="Q417" s="217"/>
      <c r="R417" s="218"/>
    </row>
    <row r="418" spans="2:18" ht="24.95" customHeight="1" thickBot="1">
      <c r="B418" s="207" t="s">
        <v>1537</v>
      </c>
      <c r="C418" s="201"/>
      <c r="D418" s="201"/>
      <c r="E418" s="201"/>
      <c r="F418" s="201"/>
      <c r="G418" s="201"/>
      <c r="H418" s="201"/>
      <c r="I418" s="202"/>
      <c r="K418" s="207" t="s">
        <v>1537</v>
      </c>
      <c r="L418" s="201"/>
      <c r="M418" s="201"/>
      <c r="N418" s="201"/>
      <c r="O418" s="201"/>
      <c r="P418" s="201"/>
      <c r="Q418" s="201"/>
      <c r="R418" s="202"/>
    </row>
    <row r="419" spans="2:18" ht="24.95" customHeight="1" thickTop="1">
      <c r="B419" s="361" t="s">
        <v>1538</v>
      </c>
      <c r="C419" s="362"/>
      <c r="D419" s="357" t="s">
        <v>1241</v>
      </c>
      <c r="E419" s="365"/>
      <c r="F419" s="356" t="s">
        <v>1539</v>
      </c>
      <c r="G419" s="357"/>
      <c r="H419" s="358" t="s">
        <v>1404</v>
      </c>
      <c r="I419" s="359"/>
      <c r="K419" s="361" t="s">
        <v>1538</v>
      </c>
      <c r="L419" s="362"/>
      <c r="M419" s="357" t="s">
        <v>1241</v>
      </c>
      <c r="N419" s="365"/>
      <c r="O419" s="356" t="s">
        <v>1539</v>
      </c>
      <c r="P419" s="357"/>
      <c r="Q419" s="358" t="s">
        <v>1404</v>
      </c>
      <c r="R419" s="359"/>
    </row>
    <row r="420" spans="2:18" ht="24.95" customHeight="1" thickBot="1">
      <c r="B420" s="363"/>
      <c r="C420" s="364"/>
      <c r="D420" s="219" t="s">
        <v>1540</v>
      </c>
      <c r="E420" s="220" t="s">
        <v>1541</v>
      </c>
      <c r="F420" s="220" t="s">
        <v>1540</v>
      </c>
      <c r="G420" s="221" t="s">
        <v>1541</v>
      </c>
      <c r="H420" s="222" t="s">
        <v>1540</v>
      </c>
      <c r="I420" s="223" t="s">
        <v>1541</v>
      </c>
      <c r="K420" s="363"/>
      <c r="L420" s="364"/>
      <c r="M420" s="219" t="s">
        <v>1540</v>
      </c>
      <c r="N420" s="220" t="s">
        <v>1541</v>
      </c>
      <c r="O420" s="220" t="s">
        <v>1540</v>
      </c>
      <c r="P420" s="221" t="s">
        <v>1541</v>
      </c>
      <c r="Q420" s="222" t="s">
        <v>1540</v>
      </c>
      <c r="R420" s="223" t="s">
        <v>1541</v>
      </c>
    </row>
    <row r="421" spans="2:18" ht="24.95" customHeight="1" thickTop="1">
      <c r="B421" s="224" t="s">
        <v>1542</v>
      </c>
      <c r="C421" s="225"/>
      <c r="D421" s="226">
        <v>562</v>
      </c>
      <c r="E421" s="227"/>
      <c r="F421" s="227">
        <v>562</v>
      </c>
      <c r="G421" s="228"/>
      <c r="H421" s="229">
        <f t="shared" ref="H421:H429" si="24">D421+F421</f>
        <v>1124</v>
      </c>
      <c r="I421" s="230"/>
      <c r="K421" s="224" t="s">
        <v>1542</v>
      </c>
      <c r="L421" s="225"/>
      <c r="M421" s="226">
        <v>1075</v>
      </c>
      <c r="N421" s="227"/>
      <c r="O421" s="227">
        <v>1075</v>
      </c>
      <c r="P421" s="228"/>
      <c r="Q421" s="229">
        <f t="shared" ref="Q421:Q429" si="25">M421+O421</f>
        <v>2150</v>
      </c>
      <c r="R421" s="230"/>
    </row>
    <row r="422" spans="2:18" ht="24.95" customHeight="1">
      <c r="B422" s="231" t="s">
        <v>1543</v>
      </c>
      <c r="C422" s="232"/>
      <c r="D422" s="233">
        <v>0</v>
      </c>
      <c r="E422" s="234"/>
      <c r="F422" s="234">
        <v>0</v>
      </c>
      <c r="G422" s="235"/>
      <c r="H422" s="229">
        <f t="shared" si="24"/>
        <v>0</v>
      </c>
      <c r="I422" s="236"/>
      <c r="K422" s="231" t="s">
        <v>1543</v>
      </c>
      <c r="L422" s="232"/>
      <c r="M422" s="233">
        <v>0</v>
      </c>
      <c r="N422" s="234"/>
      <c r="O422" s="234">
        <v>0</v>
      </c>
      <c r="P422" s="235"/>
      <c r="Q422" s="229">
        <f t="shared" si="25"/>
        <v>0</v>
      </c>
      <c r="R422" s="236"/>
    </row>
    <row r="423" spans="2:18" ht="24.95" customHeight="1">
      <c r="B423" s="231" t="s">
        <v>1544</v>
      </c>
      <c r="C423" s="232"/>
      <c r="D423" s="233">
        <v>0</v>
      </c>
      <c r="E423" s="234"/>
      <c r="F423" s="234">
        <v>0</v>
      </c>
      <c r="G423" s="235"/>
      <c r="H423" s="229">
        <f t="shared" si="24"/>
        <v>0</v>
      </c>
      <c r="I423" s="236"/>
      <c r="K423" s="231" t="s">
        <v>1544</v>
      </c>
      <c r="L423" s="232"/>
      <c r="M423" s="233">
        <v>0</v>
      </c>
      <c r="N423" s="234"/>
      <c r="O423" s="234">
        <v>0</v>
      </c>
      <c r="P423" s="235"/>
      <c r="Q423" s="229">
        <f t="shared" si="25"/>
        <v>0</v>
      </c>
      <c r="R423" s="236"/>
    </row>
    <row r="424" spans="2:18" ht="24.95" customHeight="1" thickBot="1">
      <c r="B424" s="237" t="s">
        <v>1545</v>
      </c>
      <c r="C424" s="238"/>
      <c r="D424" s="239"/>
      <c r="E424" s="240"/>
      <c r="F424" s="240">
        <v>0</v>
      </c>
      <c r="G424" s="241"/>
      <c r="H424" s="229">
        <f t="shared" si="24"/>
        <v>0</v>
      </c>
      <c r="I424" s="242"/>
      <c r="K424" s="237" t="s">
        <v>1545</v>
      </c>
      <c r="L424" s="238"/>
      <c r="M424" s="239">
        <v>0</v>
      </c>
      <c r="N424" s="240"/>
      <c r="O424" s="240">
        <v>0</v>
      </c>
      <c r="P424" s="241"/>
      <c r="Q424" s="229">
        <f t="shared" si="25"/>
        <v>0</v>
      </c>
      <c r="R424" s="242"/>
    </row>
    <row r="425" spans="2:18" ht="24.95" customHeight="1" thickTop="1" thickBot="1">
      <c r="B425" s="243"/>
      <c r="C425" s="244" t="s">
        <v>1399</v>
      </c>
      <c r="D425" s="245">
        <f>D421+D422+D423+D424</f>
        <v>562</v>
      </c>
      <c r="E425" s="246"/>
      <c r="F425" s="247">
        <f>SUM(F421:F424)</f>
        <v>562</v>
      </c>
      <c r="G425" s="248"/>
      <c r="H425" s="249">
        <f t="shared" si="24"/>
        <v>1124</v>
      </c>
      <c r="I425" s="250"/>
      <c r="K425" s="243"/>
      <c r="L425" s="244" t="s">
        <v>1399</v>
      </c>
      <c r="M425" s="245">
        <f>M421+M422+M423+M424</f>
        <v>1075</v>
      </c>
      <c r="N425" s="246"/>
      <c r="O425" s="246">
        <f>SUM(O421:O424)</f>
        <v>1075</v>
      </c>
      <c r="P425" s="248"/>
      <c r="Q425" s="251">
        <f t="shared" si="25"/>
        <v>2150</v>
      </c>
      <c r="R425" s="250"/>
    </row>
    <row r="426" spans="2:18" ht="24.95" customHeight="1" thickTop="1">
      <c r="B426" s="252" t="s">
        <v>1546</v>
      </c>
      <c r="C426" s="253"/>
      <c r="D426" s="254"/>
      <c r="E426" s="255"/>
      <c r="F426" s="255"/>
      <c r="G426" s="256"/>
      <c r="H426" s="257">
        <f t="shared" si="24"/>
        <v>0</v>
      </c>
      <c r="I426" s="258"/>
      <c r="K426" s="252" t="s">
        <v>1546</v>
      </c>
      <c r="L426" s="253"/>
      <c r="M426" s="254"/>
      <c r="N426" s="255"/>
      <c r="O426" s="255"/>
      <c r="P426" s="256"/>
      <c r="Q426" s="257">
        <f t="shared" si="25"/>
        <v>0</v>
      </c>
      <c r="R426" s="258"/>
    </row>
    <row r="427" spans="2:18" ht="24.95" customHeight="1">
      <c r="B427" s="259" t="s">
        <v>1547</v>
      </c>
      <c r="C427" s="260"/>
      <c r="D427" s="233">
        <v>28</v>
      </c>
      <c r="E427" s="234"/>
      <c r="F427" s="234"/>
      <c r="G427" s="261"/>
      <c r="H427" s="262">
        <f t="shared" si="24"/>
        <v>28</v>
      </c>
      <c r="I427" s="263"/>
      <c r="K427" s="259" t="s">
        <v>1547</v>
      </c>
      <c r="L427" s="260"/>
      <c r="M427" s="233">
        <v>54</v>
      </c>
      <c r="N427" s="234"/>
      <c r="O427" s="234"/>
      <c r="P427" s="261"/>
      <c r="Q427" s="262">
        <f t="shared" si="25"/>
        <v>54</v>
      </c>
      <c r="R427" s="263"/>
    </row>
    <row r="428" spans="2:18" ht="24.95" customHeight="1">
      <c r="B428" s="252" t="s">
        <v>1548</v>
      </c>
      <c r="C428" s="253"/>
      <c r="D428" s="233"/>
      <c r="E428" s="234"/>
      <c r="F428" s="234"/>
      <c r="G428" s="261"/>
      <c r="H428" s="262">
        <f t="shared" si="24"/>
        <v>0</v>
      </c>
      <c r="I428" s="263"/>
      <c r="K428" s="252" t="s">
        <v>1548</v>
      </c>
      <c r="L428" s="253"/>
      <c r="M428" s="233"/>
      <c r="N428" s="234"/>
      <c r="O428" s="234"/>
      <c r="P428" s="261"/>
      <c r="Q428" s="262">
        <f t="shared" si="25"/>
        <v>0</v>
      </c>
      <c r="R428" s="263"/>
    </row>
    <row r="429" spans="2:18" ht="24.95" customHeight="1" thickBot="1">
      <c r="B429" s="264" t="s">
        <v>1549</v>
      </c>
      <c r="C429" s="265"/>
      <c r="D429" s="266"/>
      <c r="E429" s="267"/>
      <c r="F429" s="267"/>
      <c r="G429" s="268"/>
      <c r="H429" s="269">
        <f t="shared" si="24"/>
        <v>0</v>
      </c>
      <c r="I429" s="270"/>
      <c r="K429" s="264" t="s">
        <v>1549</v>
      </c>
      <c r="L429" s="265"/>
      <c r="M429" s="266"/>
      <c r="N429" s="267"/>
      <c r="O429" s="267"/>
      <c r="P429" s="268"/>
      <c r="Q429" s="269">
        <f t="shared" si="25"/>
        <v>0</v>
      </c>
      <c r="R429" s="270"/>
    </row>
    <row r="430" spans="2:18" ht="24.95" customHeight="1" thickTop="1" thickBot="1">
      <c r="B430" s="243"/>
      <c r="C430" s="244" t="s">
        <v>1399</v>
      </c>
      <c r="D430" s="245">
        <f>SUM(D425:D429)</f>
        <v>590</v>
      </c>
      <c r="E430" s="246"/>
      <c r="F430" s="247">
        <f>F425+F427</f>
        <v>562</v>
      </c>
      <c r="G430" s="248"/>
      <c r="H430" s="271">
        <f>D430+F430</f>
        <v>1152</v>
      </c>
      <c r="I430" s="250"/>
      <c r="K430" s="243"/>
      <c r="L430" s="244" t="s">
        <v>1399</v>
      </c>
      <c r="M430" s="245">
        <f>SUM(M425:M429)</f>
        <v>1129</v>
      </c>
      <c r="N430" s="246"/>
      <c r="O430" s="246">
        <f>O425+O427</f>
        <v>1075</v>
      </c>
      <c r="P430" s="248"/>
      <c r="Q430" s="272">
        <f>M430+O430</f>
        <v>2204</v>
      </c>
      <c r="R430" s="250"/>
    </row>
    <row r="431" spans="2:18" ht="24.95" customHeight="1" thickTop="1">
      <c r="B431" s="273"/>
      <c r="C431" s="274" t="s">
        <v>1550</v>
      </c>
      <c r="D431" s="217"/>
      <c r="E431" s="217"/>
      <c r="F431" s="217"/>
      <c r="G431" s="217"/>
      <c r="H431" s="217"/>
      <c r="I431" s="218"/>
      <c r="K431" s="273"/>
      <c r="L431" s="274" t="s">
        <v>1550</v>
      </c>
      <c r="M431" s="217"/>
      <c r="N431" s="217"/>
      <c r="O431" s="217"/>
      <c r="P431" s="217"/>
      <c r="Q431" s="217"/>
      <c r="R431" s="218"/>
    </row>
    <row r="432" spans="2:18" ht="24.95" customHeight="1">
      <c r="B432" s="216" t="s">
        <v>1551</v>
      </c>
      <c r="C432" s="217"/>
      <c r="D432" s="217"/>
      <c r="E432" s="217"/>
      <c r="F432" s="217"/>
      <c r="G432" s="217"/>
      <c r="H432" s="217"/>
      <c r="I432" s="218"/>
      <c r="K432" s="216" t="s">
        <v>1551</v>
      </c>
      <c r="L432" s="217"/>
      <c r="M432" s="217"/>
      <c r="N432" s="217"/>
      <c r="O432" s="217"/>
      <c r="P432" s="217"/>
      <c r="Q432" s="217"/>
      <c r="R432" s="218"/>
    </row>
    <row r="433" spans="2:18" ht="24.95" customHeight="1">
      <c r="B433" s="216" t="s">
        <v>1552</v>
      </c>
      <c r="C433" s="217"/>
      <c r="D433" s="217"/>
      <c r="E433" s="217"/>
      <c r="F433" s="217"/>
      <c r="G433" s="217"/>
      <c r="H433" s="217"/>
      <c r="I433" s="218"/>
      <c r="K433" s="216" t="s">
        <v>1552</v>
      </c>
      <c r="L433" s="217"/>
      <c r="M433" s="217"/>
      <c r="N433" s="217"/>
      <c r="O433" s="217"/>
      <c r="P433" s="217"/>
      <c r="Q433" s="217"/>
      <c r="R433" s="218"/>
    </row>
    <row r="434" spans="2:18" ht="15.75">
      <c r="B434" s="273"/>
      <c r="C434" s="217"/>
      <c r="D434" s="217"/>
      <c r="E434" s="217"/>
      <c r="F434" s="217"/>
      <c r="G434" s="217"/>
      <c r="H434" s="217"/>
      <c r="I434" s="218"/>
      <c r="K434" s="273"/>
      <c r="L434" s="217"/>
      <c r="M434" s="217"/>
      <c r="N434" s="217"/>
      <c r="O434" s="217"/>
      <c r="P434" s="217"/>
      <c r="Q434" s="217"/>
      <c r="R434" s="218"/>
    </row>
    <row r="435" spans="2:18" ht="15.75">
      <c r="B435" s="273"/>
      <c r="C435" s="217"/>
      <c r="D435" s="217"/>
      <c r="E435" s="217"/>
      <c r="F435" s="217"/>
      <c r="G435" s="217"/>
      <c r="H435" s="217"/>
      <c r="I435" s="218"/>
      <c r="K435" s="273"/>
      <c r="L435" s="217"/>
      <c r="M435" s="217"/>
      <c r="N435" s="217"/>
      <c r="O435" s="217"/>
      <c r="P435" s="217"/>
      <c r="Q435" s="217"/>
      <c r="R435" s="218"/>
    </row>
    <row r="436" spans="2:18" ht="15.75">
      <c r="B436" s="273"/>
      <c r="C436" s="217"/>
      <c r="D436" s="217"/>
      <c r="E436" s="217"/>
      <c r="F436" s="217"/>
      <c r="G436" s="217"/>
      <c r="H436" s="217"/>
      <c r="I436" s="218"/>
      <c r="K436" s="273"/>
      <c r="L436" s="217"/>
      <c r="M436" s="217"/>
      <c r="N436" s="217"/>
      <c r="O436" s="217"/>
      <c r="P436" s="217"/>
      <c r="Q436" s="217"/>
      <c r="R436" s="218"/>
    </row>
    <row r="437" spans="2:18" ht="15.75">
      <c r="B437" s="273"/>
      <c r="C437" s="217"/>
      <c r="D437" s="217"/>
      <c r="E437" s="217"/>
      <c r="F437" s="217"/>
      <c r="G437" s="217"/>
      <c r="H437" s="217"/>
      <c r="I437" s="218"/>
      <c r="K437" s="273"/>
      <c r="L437" s="217"/>
      <c r="M437" s="217"/>
      <c r="N437" s="217"/>
      <c r="O437" s="217"/>
      <c r="P437" s="217"/>
      <c r="Q437" s="217"/>
      <c r="R437" s="218"/>
    </row>
    <row r="438" spans="2:18" ht="15.75">
      <c r="B438" s="273"/>
      <c r="C438" s="217"/>
      <c r="D438" s="217"/>
      <c r="E438" s="217"/>
      <c r="F438" s="217"/>
      <c r="G438" s="217"/>
      <c r="H438" s="217"/>
      <c r="I438" s="218"/>
      <c r="K438" s="273"/>
      <c r="L438" s="217"/>
      <c r="M438" s="217"/>
      <c r="N438" s="217"/>
      <c r="O438" s="217"/>
      <c r="P438" s="217"/>
      <c r="Q438" s="217"/>
      <c r="R438" s="218"/>
    </row>
    <row r="439" spans="2:18" ht="15.75">
      <c r="B439" s="273" t="s">
        <v>1553</v>
      </c>
      <c r="C439" s="360">
        <v>45840</v>
      </c>
      <c r="D439" s="360"/>
      <c r="E439" s="217"/>
      <c r="F439" s="217"/>
      <c r="G439" s="217"/>
      <c r="H439" s="217"/>
      <c r="I439" s="218"/>
      <c r="K439" s="273" t="s">
        <v>1553</v>
      </c>
      <c r="L439" s="360">
        <v>45840</v>
      </c>
      <c r="M439" s="360"/>
      <c r="N439" s="217"/>
      <c r="O439" s="217"/>
      <c r="P439" s="217"/>
      <c r="Q439" s="217"/>
      <c r="R439" s="218"/>
    </row>
    <row r="440" spans="2:18" ht="15.75">
      <c r="B440" s="200"/>
      <c r="C440" s="201"/>
      <c r="D440" s="201"/>
      <c r="E440" s="201"/>
      <c r="F440" s="201"/>
      <c r="G440" s="201" t="s">
        <v>1563</v>
      </c>
      <c r="H440" s="201"/>
      <c r="I440" s="202"/>
      <c r="K440" s="200"/>
      <c r="L440" s="201"/>
      <c r="M440" s="201"/>
      <c r="N440" s="201"/>
      <c r="O440" s="201"/>
      <c r="P440" s="201" t="s">
        <v>1563</v>
      </c>
      <c r="Q440" s="201"/>
      <c r="R440" s="202"/>
    </row>
    <row r="441" spans="2:18" ht="16.5" thickBot="1">
      <c r="B441" s="275"/>
      <c r="C441" s="276"/>
      <c r="D441" s="276"/>
      <c r="E441" s="276"/>
      <c r="F441" s="276"/>
      <c r="G441" s="276"/>
      <c r="H441" s="276"/>
      <c r="I441" s="277"/>
      <c r="K441" s="275"/>
      <c r="L441" s="276"/>
      <c r="M441" s="276"/>
      <c r="N441" s="276"/>
      <c r="O441" s="276"/>
      <c r="P441" s="276"/>
      <c r="Q441" s="276"/>
      <c r="R441" s="277"/>
    </row>
    <row r="443" spans="2:18" ht="15.75" thickBot="1"/>
    <row r="444" spans="2:18">
      <c r="B444" s="366" t="s">
        <v>1525</v>
      </c>
      <c r="C444" s="367"/>
      <c r="D444" s="367"/>
      <c r="E444" s="367"/>
      <c r="F444" s="367"/>
      <c r="G444" s="367"/>
      <c r="H444" s="367"/>
      <c r="I444" s="368"/>
      <c r="K444" s="366" t="s">
        <v>1525</v>
      </c>
      <c r="L444" s="367"/>
      <c r="M444" s="367"/>
      <c r="N444" s="367"/>
      <c r="O444" s="367"/>
      <c r="P444" s="367"/>
      <c r="Q444" s="367"/>
      <c r="R444" s="368"/>
    </row>
    <row r="445" spans="2:18" ht="15.75">
      <c r="B445" s="200"/>
      <c r="C445" s="201"/>
      <c r="D445" s="201"/>
      <c r="E445" s="201"/>
      <c r="F445" s="201"/>
      <c r="G445" s="201"/>
      <c r="H445" s="201"/>
      <c r="I445" s="202"/>
      <c r="K445" s="200"/>
      <c r="L445" s="201"/>
      <c r="M445" s="201"/>
      <c r="N445" s="201"/>
      <c r="O445" s="201"/>
      <c r="P445" s="201"/>
      <c r="Q445" s="201"/>
      <c r="R445" s="202"/>
    </row>
    <row r="446" spans="2:18" ht="26.25">
      <c r="B446" s="369" t="s">
        <v>1526</v>
      </c>
      <c r="C446" s="370"/>
      <c r="D446" s="370"/>
      <c r="E446" s="370"/>
      <c r="F446" s="370"/>
      <c r="G446" s="370"/>
      <c r="H446" s="370"/>
      <c r="I446" s="371"/>
      <c r="K446" s="369" t="s">
        <v>1526</v>
      </c>
      <c r="L446" s="370"/>
      <c r="M446" s="370"/>
      <c r="N446" s="370"/>
      <c r="O446" s="370"/>
      <c r="P446" s="370"/>
      <c r="Q446" s="370"/>
      <c r="R446" s="371"/>
    </row>
    <row r="447" spans="2:18" ht="24.95" customHeight="1">
      <c r="B447" s="203"/>
      <c r="C447" s="204"/>
      <c r="D447" s="204"/>
      <c r="E447" s="204"/>
      <c r="F447" s="204"/>
      <c r="G447" s="204"/>
      <c r="H447" s="205" t="s">
        <v>1527</v>
      </c>
      <c r="I447" s="206"/>
      <c r="K447" s="203"/>
      <c r="L447" s="204"/>
      <c r="M447" s="204"/>
      <c r="N447" s="204"/>
      <c r="O447" s="204"/>
      <c r="P447" s="204"/>
      <c r="Q447" s="205" t="s">
        <v>1527</v>
      </c>
      <c r="R447" s="206"/>
    </row>
    <row r="448" spans="2:18" ht="24.95" customHeight="1">
      <c r="B448" s="207" t="s">
        <v>1528</v>
      </c>
      <c r="C448" s="208"/>
      <c r="D448" s="208"/>
      <c r="E448" s="208"/>
      <c r="F448" s="208" t="s">
        <v>1529</v>
      </c>
      <c r="G448" s="201"/>
      <c r="H448" s="201" t="s">
        <v>1530</v>
      </c>
      <c r="I448" s="202"/>
      <c r="K448" s="207" t="s">
        <v>1528</v>
      </c>
      <c r="L448" s="208"/>
      <c r="M448" s="208"/>
      <c r="N448" s="208"/>
      <c r="O448" s="208" t="s">
        <v>1531</v>
      </c>
      <c r="P448" s="201"/>
      <c r="Q448" s="201" t="s">
        <v>1530</v>
      </c>
      <c r="R448" s="202"/>
    </row>
    <row r="449" spans="2:18" ht="24.95" customHeight="1">
      <c r="B449" s="209" t="s">
        <v>1532</v>
      </c>
      <c r="C449" s="210" t="s">
        <v>1588</v>
      </c>
      <c r="D449" s="211"/>
      <c r="E449" s="211"/>
      <c r="F449" s="211"/>
      <c r="G449" s="212"/>
      <c r="H449" s="212"/>
      <c r="I449" s="213"/>
      <c r="K449" s="209" t="s">
        <v>1532</v>
      </c>
      <c r="L449" s="210" t="s">
        <v>1588</v>
      </c>
      <c r="M449" s="211"/>
      <c r="N449" s="211"/>
      <c r="O449" s="211"/>
      <c r="P449" s="212"/>
      <c r="Q449" s="212"/>
      <c r="R449" s="213"/>
    </row>
    <row r="450" spans="2:18" ht="24.95" customHeight="1">
      <c r="B450" s="207" t="s">
        <v>1534</v>
      </c>
      <c r="C450" s="214">
        <v>21</v>
      </c>
      <c r="D450" s="208" t="s">
        <v>1535</v>
      </c>
      <c r="E450" s="208"/>
      <c r="F450" s="201"/>
      <c r="G450" s="201"/>
      <c r="H450" s="201"/>
      <c r="I450" s="202"/>
      <c r="K450" s="207" t="s">
        <v>1534</v>
      </c>
      <c r="L450" s="214">
        <v>298</v>
      </c>
      <c r="M450" s="208" t="s">
        <v>1535</v>
      </c>
      <c r="N450" s="208"/>
      <c r="O450" s="201"/>
      <c r="P450" s="201"/>
      <c r="Q450" s="201"/>
      <c r="R450" s="202"/>
    </row>
    <row r="451" spans="2:18" ht="24.95" customHeight="1">
      <c r="B451" s="216" t="s">
        <v>1562</v>
      </c>
      <c r="C451" s="217"/>
      <c r="D451" s="217"/>
      <c r="E451" s="217"/>
      <c r="F451" s="217"/>
      <c r="G451" s="217"/>
      <c r="H451" s="217"/>
      <c r="I451" s="218"/>
      <c r="K451" s="216" t="s">
        <v>1562</v>
      </c>
      <c r="L451" s="217"/>
      <c r="M451" s="217"/>
      <c r="N451" s="217"/>
      <c r="O451" s="217"/>
      <c r="P451" s="217"/>
      <c r="Q451" s="217"/>
      <c r="R451" s="218"/>
    </row>
    <row r="452" spans="2:18" ht="24.95" customHeight="1" thickBot="1">
      <c r="B452" s="207" t="s">
        <v>1537</v>
      </c>
      <c r="C452" s="201"/>
      <c r="D452" s="201"/>
      <c r="E452" s="201"/>
      <c r="F452" s="201"/>
      <c r="G452" s="201"/>
      <c r="H452" s="201"/>
      <c r="I452" s="202"/>
      <c r="K452" s="207" t="s">
        <v>1537</v>
      </c>
      <c r="L452" s="201"/>
      <c r="M452" s="201"/>
      <c r="N452" s="201"/>
      <c r="O452" s="201"/>
      <c r="P452" s="201"/>
      <c r="Q452" s="201"/>
      <c r="R452" s="202"/>
    </row>
    <row r="453" spans="2:18" ht="24.95" customHeight="1" thickTop="1">
      <c r="B453" s="361" t="s">
        <v>1538</v>
      </c>
      <c r="C453" s="362"/>
      <c r="D453" s="357" t="s">
        <v>1241</v>
      </c>
      <c r="E453" s="365"/>
      <c r="F453" s="356" t="s">
        <v>1539</v>
      </c>
      <c r="G453" s="357"/>
      <c r="H453" s="358" t="s">
        <v>1404</v>
      </c>
      <c r="I453" s="359"/>
      <c r="K453" s="361" t="s">
        <v>1538</v>
      </c>
      <c r="L453" s="362"/>
      <c r="M453" s="357" t="s">
        <v>1241</v>
      </c>
      <c r="N453" s="365"/>
      <c r="O453" s="356" t="s">
        <v>1539</v>
      </c>
      <c r="P453" s="357"/>
      <c r="Q453" s="358" t="s">
        <v>1404</v>
      </c>
      <c r="R453" s="359"/>
    </row>
    <row r="454" spans="2:18" ht="24.95" customHeight="1" thickBot="1">
      <c r="B454" s="363"/>
      <c r="C454" s="364"/>
      <c r="D454" s="219" t="s">
        <v>1540</v>
      </c>
      <c r="E454" s="220" t="s">
        <v>1541</v>
      </c>
      <c r="F454" s="220" t="s">
        <v>1540</v>
      </c>
      <c r="G454" s="221" t="s">
        <v>1541</v>
      </c>
      <c r="H454" s="222" t="s">
        <v>1540</v>
      </c>
      <c r="I454" s="223" t="s">
        <v>1541</v>
      </c>
      <c r="K454" s="363"/>
      <c r="L454" s="364"/>
      <c r="M454" s="219" t="s">
        <v>1540</v>
      </c>
      <c r="N454" s="220" t="s">
        <v>1541</v>
      </c>
      <c r="O454" s="220" t="s">
        <v>1540</v>
      </c>
      <c r="P454" s="221" t="s">
        <v>1541</v>
      </c>
      <c r="Q454" s="222" t="s">
        <v>1540</v>
      </c>
      <c r="R454" s="223" t="s">
        <v>1541</v>
      </c>
    </row>
    <row r="455" spans="2:18" ht="24.95" customHeight="1" thickTop="1">
      <c r="B455" s="224" t="s">
        <v>1542</v>
      </c>
      <c r="C455" s="225"/>
      <c r="D455" s="226">
        <v>458</v>
      </c>
      <c r="E455" s="227"/>
      <c r="F455" s="227">
        <v>160</v>
      </c>
      <c r="G455" s="228"/>
      <c r="H455" s="229">
        <f t="shared" ref="H455:H463" si="26">D455+F455</f>
        <v>618</v>
      </c>
      <c r="I455" s="230"/>
      <c r="K455" s="224" t="s">
        <v>1542</v>
      </c>
      <c r="L455" s="225"/>
      <c r="M455" s="226">
        <v>5732</v>
      </c>
      <c r="N455" s="227"/>
      <c r="O455" s="227">
        <v>2271</v>
      </c>
      <c r="P455" s="228"/>
      <c r="Q455" s="229">
        <f t="shared" ref="Q455:Q463" si="27">M455+O455</f>
        <v>8003</v>
      </c>
      <c r="R455" s="230"/>
    </row>
    <row r="456" spans="2:18" ht="24.95" customHeight="1">
      <c r="B456" s="231" t="s">
        <v>1543</v>
      </c>
      <c r="C456" s="232"/>
      <c r="D456" s="233">
        <v>60</v>
      </c>
      <c r="E456" s="234"/>
      <c r="F456" s="234">
        <v>20</v>
      </c>
      <c r="G456" s="235"/>
      <c r="H456" s="229">
        <f t="shared" si="26"/>
        <v>80</v>
      </c>
      <c r="I456" s="236"/>
      <c r="K456" s="231" t="s">
        <v>1543</v>
      </c>
      <c r="L456" s="232"/>
      <c r="M456" s="233">
        <v>0</v>
      </c>
      <c r="N456" s="234"/>
      <c r="O456" s="234">
        <v>0</v>
      </c>
      <c r="P456" s="235"/>
      <c r="Q456" s="229">
        <f t="shared" si="27"/>
        <v>0</v>
      </c>
      <c r="R456" s="236"/>
    </row>
    <row r="457" spans="2:18" ht="24.95" customHeight="1">
      <c r="B457" s="231" t="s">
        <v>1544</v>
      </c>
      <c r="C457" s="232"/>
      <c r="D457" s="233">
        <v>60</v>
      </c>
      <c r="E457" s="234"/>
      <c r="F457" s="234">
        <v>20</v>
      </c>
      <c r="G457" s="235"/>
      <c r="H457" s="229">
        <f t="shared" si="26"/>
        <v>80</v>
      </c>
      <c r="I457" s="236"/>
      <c r="K457" s="231" t="s">
        <v>1544</v>
      </c>
      <c r="L457" s="232"/>
      <c r="M457" s="233">
        <v>0</v>
      </c>
      <c r="N457" s="234"/>
      <c r="O457" s="234">
        <v>0</v>
      </c>
      <c r="P457" s="235"/>
      <c r="Q457" s="229">
        <f t="shared" si="27"/>
        <v>0</v>
      </c>
      <c r="R457" s="236"/>
    </row>
    <row r="458" spans="2:18" ht="24.95" customHeight="1" thickBot="1">
      <c r="B458" s="237" t="s">
        <v>1545</v>
      </c>
      <c r="C458" s="238"/>
      <c r="D458" s="239"/>
      <c r="E458" s="240"/>
      <c r="F458" s="240">
        <v>0</v>
      </c>
      <c r="G458" s="241"/>
      <c r="H458" s="229">
        <f t="shared" si="26"/>
        <v>0</v>
      </c>
      <c r="I458" s="242"/>
      <c r="K458" s="237" t="s">
        <v>1545</v>
      </c>
      <c r="L458" s="238"/>
      <c r="M458" s="239">
        <v>0</v>
      </c>
      <c r="N458" s="240"/>
      <c r="O458" s="240">
        <v>0</v>
      </c>
      <c r="P458" s="241"/>
      <c r="Q458" s="229">
        <f t="shared" si="27"/>
        <v>0</v>
      </c>
      <c r="R458" s="242"/>
    </row>
    <row r="459" spans="2:18" ht="24.95" customHeight="1" thickTop="1" thickBot="1">
      <c r="B459" s="243"/>
      <c r="C459" s="244" t="s">
        <v>1399</v>
      </c>
      <c r="D459" s="245">
        <f>D455+D456+D457+D458</f>
        <v>578</v>
      </c>
      <c r="E459" s="246"/>
      <c r="F459" s="247">
        <f>SUM(F455:F458)</f>
        <v>200</v>
      </c>
      <c r="G459" s="248"/>
      <c r="H459" s="249">
        <f t="shared" si="26"/>
        <v>778</v>
      </c>
      <c r="I459" s="250"/>
      <c r="K459" s="243"/>
      <c r="L459" s="244" t="s">
        <v>1399</v>
      </c>
      <c r="M459" s="245">
        <f>M455+M456+M457+M458</f>
        <v>5732</v>
      </c>
      <c r="N459" s="246"/>
      <c r="O459" s="246">
        <f>SUM(O455:O458)</f>
        <v>2271</v>
      </c>
      <c r="P459" s="248"/>
      <c r="Q459" s="251">
        <f t="shared" si="27"/>
        <v>8003</v>
      </c>
      <c r="R459" s="250"/>
    </row>
    <row r="460" spans="2:18" ht="24.95" customHeight="1" thickTop="1">
      <c r="B460" s="252" t="s">
        <v>1546</v>
      </c>
      <c r="C460" s="253"/>
      <c r="D460" s="254"/>
      <c r="E460" s="255"/>
      <c r="F460" s="255"/>
      <c r="G460" s="256"/>
      <c r="H460" s="257">
        <f t="shared" si="26"/>
        <v>0</v>
      </c>
      <c r="I460" s="258"/>
      <c r="K460" s="252" t="s">
        <v>1546</v>
      </c>
      <c r="L460" s="253"/>
      <c r="M460" s="254"/>
      <c r="N460" s="255"/>
      <c r="O460" s="255"/>
      <c r="P460" s="256"/>
      <c r="Q460" s="257">
        <f t="shared" si="27"/>
        <v>0</v>
      </c>
      <c r="R460" s="258"/>
    </row>
    <row r="461" spans="2:18" ht="24.95" customHeight="1">
      <c r="B461" s="259" t="s">
        <v>1547</v>
      </c>
      <c r="C461" s="260"/>
      <c r="D461" s="233">
        <v>23</v>
      </c>
      <c r="E461" s="234"/>
      <c r="F461" s="234"/>
      <c r="G461" s="261"/>
      <c r="H461" s="262">
        <f t="shared" si="26"/>
        <v>23</v>
      </c>
      <c r="I461" s="263"/>
      <c r="K461" s="259" t="s">
        <v>1547</v>
      </c>
      <c r="L461" s="260"/>
      <c r="M461" s="233">
        <v>286</v>
      </c>
      <c r="N461" s="234"/>
      <c r="O461" s="234"/>
      <c r="P461" s="261"/>
      <c r="Q461" s="262">
        <f t="shared" si="27"/>
        <v>286</v>
      </c>
      <c r="R461" s="263"/>
    </row>
    <row r="462" spans="2:18" ht="24.95" customHeight="1">
      <c r="B462" s="252" t="s">
        <v>1548</v>
      </c>
      <c r="C462" s="253"/>
      <c r="D462" s="233"/>
      <c r="E462" s="234"/>
      <c r="F462" s="234"/>
      <c r="G462" s="261"/>
      <c r="H462" s="262">
        <f t="shared" si="26"/>
        <v>0</v>
      </c>
      <c r="I462" s="263"/>
      <c r="K462" s="252" t="s">
        <v>1548</v>
      </c>
      <c r="L462" s="253"/>
      <c r="M462" s="233"/>
      <c r="N462" s="234"/>
      <c r="O462" s="234"/>
      <c r="P462" s="261"/>
      <c r="Q462" s="262">
        <f t="shared" si="27"/>
        <v>0</v>
      </c>
      <c r="R462" s="263"/>
    </row>
    <row r="463" spans="2:18" ht="24.95" customHeight="1" thickBot="1">
      <c r="B463" s="264" t="s">
        <v>1549</v>
      </c>
      <c r="C463" s="265"/>
      <c r="D463" s="266"/>
      <c r="E463" s="267"/>
      <c r="F463" s="267"/>
      <c r="G463" s="268"/>
      <c r="H463" s="269">
        <f t="shared" si="26"/>
        <v>0</v>
      </c>
      <c r="I463" s="270"/>
      <c r="K463" s="264" t="s">
        <v>1549</v>
      </c>
      <c r="L463" s="265"/>
      <c r="M463" s="266"/>
      <c r="N463" s="267"/>
      <c r="O463" s="267"/>
      <c r="P463" s="268"/>
      <c r="Q463" s="269">
        <f t="shared" si="27"/>
        <v>0</v>
      </c>
      <c r="R463" s="270"/>
    </row>
    <row r="464" spans="2:18" ht="24.95" customHeight="1" thickTop="1" thickBot="1">
      <c r="B464" s="243"/>
      <c r="C464" s="244" t="s">
        <v>1399</v>
      </c>
      <c r="D464" s="245">
        <f>SUM(D459:D463)</f>
        <v>601</v>
      </c>
      <c r="E464" s="246"/>
      <c r="F464" s="247">
        <f>F459+F461</f>
        <v>200</v>
      </c>
      <c r="G464" s="248"/>
      <c r="H464" s="271">
        <f>D464+F464</f>
        <v>801</v>
      </c>
      <c r="I464" s="250"/>
      <c r="K464" s="243"/>
      <c r="L464" s="244" t="s">
        <v>1399</v>
      </c>
      <c r="M464" s="245">
        <f>SUM(M459:M463)</f>
        <v>6018</v>
      </c>
      <c r="N464" s="246"/>
      <c r="O464" s="246">
        <f>O459+O461</f>
        <v>2271</v>
      </c>
      <c r="P464" s="248"/>
      <c r="Q464" s="272">
        <f>M464+O464</f>
        <v>8289</v>
      </c>
      <c r="R464" s="250"/>
    </row>
    <row r="465" spans="2:18" ht="24.95" customHeight="1" thickTop="1">
      <c r="B465" s="273"/>
      <c r="C465" s="274" t="s">
        <v>1550</v>
      </c>
      <c r="D465" s="217"/>
      <c r="E465" s="217"/>
      <c r="F465" s="217"/>
      <c r="G465" s="217"/>
      <c r="H465" s="217"/>
      <c r="I465" s="218"/>
      <c r="K465" s="273"/>
      <c r="L465" s="274" t="s">
        <v>1550</v>
      </c>
      <c r="M465" s="217"/>
      <c r="N465" s="217"/>
      <c r="O465" s="217"/>
      <c r="P465" s="217"/>
      <c r="Q465" s="217"/>
      <c r="R465" s="218"/>
    </row>
    <row r="466" spans="2:18" ht="24.95" customHeight="1">
      <c r="B466" s="216" t="s">
        <v>1551</v>
      </c>
      <c r="C466" s="217"/>
      <c r="D466" s="217"/>
      <c r="E466" s="217"/>
      <c r="F466" s="217"/>
      <c r="G466" s="217"/>
      <c r="H466" s="217"/>
      <c r="I466" s="218"/>
      <c r="K466" s="216" t="s">
        <v>1551</v>
      </c>
      <c r="L466" s="217"/>
      <c r="M466" s="217"/>
      <c r="N466" s="217"/>
      <c r="O466" s="217"/>
      <c r="P466" s="217"/>
      <c r="Q466" s="217"/>
      <c r="R466" s="218"/>
    </row>
    <row r="467" spans="2:18" ht="24.95" customHeight="1">
      <c r="B467" s="216" t="s">
        <v>1552</v>
      </c>
      <c r="C467" s="217"/>
      <c r="D467" s="217"/>
      <c r="E467" s="217"/>
      <c r="F467" s="217"/>
      <c r="G467" s="217"/>
      <c r="H467" s="217"/>
      <c r="I467" s="218"/>
      <c r="K467" s="216" t="s">
        <v>1552</v>
      </c>
      <c r="L467" s="217"/>
      <c r="M467" s="217"/>
      <c r="N467" s="217"/>
      <c r="O467" s="217"/>
      <c r="P467" s="217"/>
      <c r="Q467" s="217"/>
      <c r="R467" s="218"/>
    </row>
    <row r="468" spans="2:18" ht="15.75">
      <c r="B468" s="273"/>
      <c r="C468" s="217"/>
      <c r="D468" s="217"/>
      <c r="E468" s="217"/>
      <c r="F468" s="217"/>
      <c r="G468" s="217"/>
      <c r="H468" s="217"/>
      <c r="I468" s="218"/>
      <c r="K468" s="273"/>
      <c r="L468" s="217"/>
      <c r="M468" s="217"/>
      <c r="N468" s="217"/>
      <c r="O468" s="217"/>
      <c r="P468" s="217"/>
      <c r="Q468" s="217"/>
      <c r="R468" s="218"/>
    </row>
    <row r="469" spans="2:18" ht="15.75">
      <c r="B469" s="273"/>
      <c r="C469" s="217"/>
      <c r="D469" s="217"/>
      <c r="E469" s="217"/>
      <c r="F469" s="217"/>
      <c r="G469" s="217"/>
      <c r="H469" s="217"/>
      <c r="I469" s="218"/>
      <c r="K469" s="273"/>
      <c r="L469" s="217"/>
      <c r="M469" s="217"/>
      <c r="N469" s="217"/>
      <c r="O469" s="217"/>
      <c r="P469" s="217"/>
      <c r="Q469" s="217"/>
      <c r="R469" s="218"/>
    </row>
    <row r="470" spans="2:18" ht="15.75">
      <c r="B470" s="273"/>
      <c r="C470" s="217"/>
      <c r="D470" s="217"/>
      <c r="E470" s="217"/>
      <c r="F470" s="217"/>
      <c r="G470" s="217"/>
      <c r="H470" s="217"/>
      <c r="I470" s="218"/>
      <c r="K470" s="273"/>
      <c r="L470" s="217"/>
      <c r="M470" s="217"/>
      <c r="N470" s="217"/>
      <c r="O470" s="217"/>
      <c r="P470" s="217"/>
      <c r="Q470" s="217"/>
      <c r="R470" s="218"/>
    </row>
    <row r="471" spans="2:18" ht="15.75">
      <c r="B471" s="273"/>
      <c r="C471" s="217"/>
      <c r="D471" s="217"/>
      <c r="E471" s="217"/>
      <c r="F471" s="217"/>
      <c r="G471" s="217"/>
      <c r="H471" s="217"/>
      <c r="I471" s="218"/>
      <c r="K471" s="273"/>
      <c r="L471" s="217"/>
      <c r="M471" s="217"/>
      <c r="N471" s="217"/>
      <c r="O471" s="217"/>
      <c r="P471" s="217"/>
      <c r="Q471" s="217"/>
      <c r="R471" s="218"/>
    </row>
    <row r="472" spans="2:18" ht="15.75">
      <c r="B472" s="273"/>
      <c r="C472" s="217"/>
      <c r="D472" s="217"/>
      <c r="E472" s="217"/>
      <c r="F472" s="217"/>
      <c r="G472" s="217"/>
      <c r="H472" s="217"/>
      <c r="I472" s="218"/>
      <c r="K472" s="273"/>
      <c r="L472" s="217"/>
      <c r="M472" s="217"/>
      <c r="N472" s="217"/>
      <c r="O472" s="217"/>
      <c r="P472" s="217"/>
      <c r="Q472" s="217"/>
      <c r="R472" s="218"/>
    </row>
    <row r="473" spans="2:18" ht="15.75">
      <c r="B473" s="273" t="s">
        <v>1553</v>
      </c>
      <c r="C473" s="360">
        <v>45840</v>
      </c>
      <c r="D473" s="360"/>
      <c r="E473" s="217"/>
      <c r="F473" s="217"/>
      <c r="G473" s="217"/>
      <c r="H473" s="217"/>
      <c r="I473" s="218"/>
      <c r="K473" s="273" t="s">
        <v>1553</v>
      </c>
      <c r="L473" s="360">
        <v>45840</v>
      </c>
      <c r="M473" s="360"/>
      <c r="N473" s="217"/>
      <c r="O473" s="217"/>
      <c r="P473" s="217"/>
      <c r="Q473" s="217"/>
      <c r="R473" s="218"/>
    </row>
    <row r="474" spans="2:18" ht="15.75">
      <c r="B474" s="200"/>
      <c r="C474" s="201"/>
      <c r="D474" s="201"/>
      <c r="E474" s="201"/>
      <c r="F474" s="201"/>
      <c r="G474" s="201" t="s">
        <v>1563</v>
      </c>
      <c r="H474" s="201"/>
      <c r="I474" s="202"/>
      <c r="K474" s="200"/>
      <c r="L474" s="201"/>
      <c r="M474" s="201"/>
      <c r="N474" s="201"/>
      <c r="O474" s="201"/>
      <c r="P474" s="201" t="s">
        <v>1563</v>
      </c>
      <c r="Q474" s="201"/>
      <c r="R474" s="202"/>
    </row>
    <row r="475" spans="2:18" ht="16.5" thickBot="1">
      <c r="B475" s="275"/>
      <c r="C475" s="276"/>
      <c r="D475" s="276"/>
      <c r="E475" s="276"/>
      <c r="F475" s="276"/>
      <c r="G475" s="276"/>
      <c r="H475" s="276"/>
      <c r="I475" s="277"/>
      <c r="K475" s="275"/>
      <c r="L475" s="276"/>
      <c r="M475" s="276"/>
      <c r="N475" s="276"/>
      <c r="O475" s="276"/>
      <c r="P475" s="276"/>
      <c r="Q475" s="276"/>
      <c r="R475" s="277"/>
    </row>
    <row r="477" spans="2:18" ht="15.75" thickBot="1"/>
    <row r="478" spans="2:18">
      <c r="B478" s="366" t="s">
        <v>1525</v>
      </c>
      <c r="C478" s="367"/>
      <c r="D478" s="367"/>
      <c r="E478" s="367"/>
      <c r="F478" s="367"/>
      <c r="G478" s="367"/>
      <c r="H478" s="367"/>
      <c r="I478" s="368"/>
      <c r="K478" s="366" t="s">
        <v>1525</v>
      </c>
      <c r="L478" s="367"/>
      <c r="M478" s="367"/>
      <c r="N478" s="367"/>
      <c r="O478" s="367"/>
      <c r="P478" s="367"/>
      <c r="Q478" s="367"/>
      <c r="R478" s="368"/>
    </row>
    <row r="479" spans="2:18" ht="15.75">
      <c r="B479" s="200"/>
      <c r="C479" s="201"/>
      <c r="D479" s="201"/>
      <c r="E479" s="201"/>
      <c r="F479" s="201"/>
      <c r="G479" s="201"/>
      <c r="H479" s="201"/>
      <c r="I479" s="202"/>
      <c r="K479" s="200"/>
      <c r="L479" s="201"/>
      <c r="M479" s="201"/>
      <c r="N479" s="201"/>
      <c r="O479" s="201"/>
      <c r="P479" s="201"/>
      <c r="Q479" s="201"/>
      <c r="R479" s="202"/>
    </row>
    <row r="480" spans="2:18" ht="26.25">
      <c r="B480" s="369" t="s">
        <v>1526</v>
      </c>
      <c r="C480" s="370"/>
      <c r="D480" s="370"/>
      <c r="E480" s="370"/>
      <c r="F480" s="370"/>
      <c r="G480" s="370"/>
      <c r="H480" s="370"/>
      <c r="I480" s="371"/>
      <c r="K480" s="369" t="s">
        <v>1526</v>
      </c>
      <c r="L480" s="370"/>
      <c r="M480" s="370"/>
      <c r="N480" s="370"/>
      <c r="O480" s="370"/>
      <c r="P480" s="370"/>
      <c r="Q480" s="370"/>
      <c r="R480" s="371"/>
    </row>
    <row r="481" spans="2:18" ht="24.95" customHeight="1">
      <c r="B481" s="203"/>
      <c r="C481" s="204"/>
      <c r="D481" s="204"/>
      <c r="E481" s="204"/>
      <c r="F481" s="204"/>
      <c r="G481" s="204"/>
      <c r="H481" s="205" t="s">
        <v>1527</v>
      </c>
      <c r="I481" s="206"/>
      <c r="K481" s="203"/>
      <c r="L481" s="204"/>
      <c r="M481" s="204"/>
      <c r="N481" s="204"/>
      <c r="O481" s="204"/>
      <c r="P481" s="204"/>
      <c r="Q481" s="205" t="s">
        <v>1527</v>
      </c>
      <c r="R481" s="206"/>
    </row>
    <row r="482" spans="2:18" ht="24.95" customHeight="1">
      <c r="B482" s="207" t="s">
        <v>1528</v>
      </c>
      <c r="C482" s="208"/>
      <c r="D482" s="208"/>
      <c r="E482" s="208"/>
      <c r="F482" s="208" t="s">
        <v>1529</v>
      </c>
      <c r="G482" s="201"/>
      <c r="H482" s="201" t="s">
        <v>1530</v>
      </c>
      <c r="I482" s="202"/>
      <c r="K482" s="207" t="s">
        <v>1528</v>
      </c>
      <c r="L482" s="208"/>
      <c r="M482" s="208"/>
      <c r="N482" s="208"/>
      <c r="O482" s="208" t="s">
        <v>1531</v>
      </c>
      <c r="P482" s="201"/>
      <c r="Q482" s="201" t="s">
        <v>1530</v>
      </c>
      <c r="R482" s="202"/>
    </row>
    <row r="483" spans="2:18" ht="24.95" customHeight="1">
      <c r="B483" s="209" t="s">
        <v>1532</v>
      </c>
      <c r="C483" s="210" t="s">
        <v>1588</v>
      </c>
      <c r="D483" s="211"/>
      <c r="E483" s="211"/>
      <c r="F483" s="211"/>
      <c r="G483" s="212"/>
      <c r="H483" s="212"/>
      <c r="I483" s="213"/>
      <c r="K483" s="209" t="s">
        <v>1532</v>
      </c>
      <c r="L483" s="210" t="s">
        <v>1589</v>
      </c>
      <c r="M483" s="211"/>
      <c r="N483" s="211"/>
      <c r="O483" s="211"/>
      <c r="P483" s="212"/>
      <c r="Q483" s="212"/>
      <c r="R483" s="213"/>
    </row>
    <row r="484" spans="2:18" ht="24.95" customHeight="1">
      <c r="B484" s="207" t="s">
        <v>1534</v>
      </c>
      <c r="C484" s="214">
        <v>299</v>
      </c>
      <c r="D484" s="208" t="s">
        <v>1535</v>
      </c>
      <c r="E484" s="208"/>
      <c r="F484" s="201"/>
      <c r="G484" s="201"/>
      <c r="H484" s="201"/>
      <c r="I484" s="202"/>
      <c r="K484" s="207" t="s">
        <v>1534</v>
      </c>
      <c r="L484" s="214">
        <v>131</v>
      </c>
      <c r="M484" s="208" t="s">
        <v>1535</v>
      </c>
      <c r="N484" s="208"/>
      <c r="O484" s="201"/>
      <c r="P484" s="201"/>
      <c r="Q484" s="201"/>
      <c r="R484" s="202"/>
    </row>
    <row r="485" spans="2:18" ht="24.95" customHeight="1">
      <c r="B485" s="216" t="s">
        <v>1562</v>
      </c>
      <c r="C485" s="217"/>
      <c r="D485" s="217"/>
      <c r="E485" s="217"/>
      <c r="F485" s="217"/>
      <c r="G485" s="217"/>
      <c r="H485" s="217"/>
      <c r="I485" s="218"/>
      <c r="K485" s="216" t="s">
        <v>1562</v>
      </c>
      <c r="L485" s="217"/>
      <c r="M485" s="217"/>
      <c r="N485" s="217"/>
      <c r="O485" s="217"/>
      <c r="P485" s="217"/>
      <c r="Q485" s="217"/>
      <c r="R485" s="218"/>
    </row>
    <row r="486" spans="2:18" ht="24.95" customHeight="1" thickBot="1">
      <c r="B486" s="207" t="s">
        <v>1537</v>
      </c>
      <c r="C486" s="201"/>
      <c r="D486" s="201"/>
      <c r="E486" s="201"/>
      <c r="F486" s="201"/>
      <c r="G486" s="201"/>
      <c r="H486" s="201"/>
      <c r="I486" s="202"/>
      <c r="K486" s="207" t="s">
        <v>1537</v>
      </c>
      <c r="L486" s="201"/>
      <c r="M486" s="201"/>
      <c r="N486" s="201"/>
      <c r="O486" s="201"/>
      <c r="P486" s="201"/>
      <c r="Q486" s="201"/>
      <c r="R486" s="202"/>
    </row>
    <row r="487" spans="2:18" ht="24.95" customHeight="1" thickTop="1">
      <c r="B487" s="361" t="s">
        <v>1538</v>
      </c>
      <c r="C487" s="362"/>
      <c r="D487" s="357" t="s">
        <v>1241</v>
      </c>
      <c r="E487" s="365"/>
      <c r="F487" s="356" t="s">
        <v>1539</v>
      </c>
      <c r="G487" s="357"/>
      <c r="H487" s="358" t="s">
        <v>1404</v>
      </c>
      <c r="I487" s="359"/>
      <c r="K487" s="361" t="s">
        <v>1538</v>
      </c>
      <c r="L487" s="362"/>
      <c r="M487" s="357" t="s">
        <v>1241</v>
      </c>
      <c r="N487" s="365"/>
      <c r="O487" s="356" t="s">
        <v>1539</v>
      </c>
      <c r="P487" s="357"/>
      <c r="Q487" s="358" t="s">
        <v>1404</v>
      </c>
      <c r="R487" s="359"/>
    </row>
    <row r="488" spans="2:18" ht="24.95" customHeight="1" thickBot="1">
      <c r="B488" s="363"/>
      <c r="C488" s="364"/>
      <c r="D488" s="219" t="s">
        <v>1540</v>
      </c>
      <c r="E488" s="220" t="s">
        <v>1541</v>
      </c>
      <c r="F488" s="220" t="s">
        <v>1540</v>
      </c>
      <c r="G488" s="221" t="s">
        <v>1541</v>
      </c>
      <c r="H488" s="222" t="s">
        <v>1540</v>
      </c>
      <c r="I488" s="223" t="s">
        <v>1541</v>
      </c>
      <c r="K488" s="363"/>
      <c r="L488" s="364"/>
      <c r="M488" s="219" t="s">
        <v>1540</v>
      </c>
      <c r="N488" s="220" t="s">
        <v>1541</v>
      </c>
      <c r="O488" s="220" t="s">
        <v>1540</v>
      </c>
      <c r="P488" s="221" t="s">
        <v>1541</v>
      </c>
      <c r="Q488" s="222" t="s">
        <v>1540</v>
      </c>
      <c r="R488" s="223" t="s">
        <v>1541</v>
      </c>
    </row>
    <row r="489" spans="2:18" ht="24.95" customHeight="1" thickTop="1">
      <c r="B489" s="224" t="s">
        <v>1542</v>
      </c>
      <c r="C489" s="225"/>
      <c r="D489" s="226">
        <v>1810</v>
      </c>
      <c r="E489" s="227"/>
      <c r="F489" s="227">
        <v>624</v>
      </c>
      <c r="G489" s="228"/>
      <c r="H489" s="229">
        <f t="shared" ref="H489:H497" si="28">D489+F489</f>
        <v>2434</v>
      </c>
      <c r="I489" s="230"/>
      <c r="K489" s="224" t="s">
        <v>1542</v>
      </c>
      <c r="L489" s="225"/>
      <c r="M489" s="226">
        <v>210</v>
      </c>
      <c r="N489" s="227"/>
      <c r="O489" s="227">
        <v>342</v>
      </c>
      <c r="P489" s="228"/>
      <c r="Q489" s="229">
        <f t="shared" ref="Q489:Q497" si="29">M489+O489</f>
        <v>552</v>
      </c>
      <c r="R489" s="230"/>
    </row>
    <row r="490" spans="2:18" ht="24.95" customHeight="1">
      <c r="B490" s="231" t="s">
        <v>1543</v>
      </c>
      <c r="C490" s="232"/>
      <c r="D490" s="233">
        <v>0</v>
      </c>
      <c r="E490" s="234"/>
      <c r="F490" s="234">
        <v>0</v>
      </c>
      <c r="G490" s="235"/>
      <c r="H490" s="229">
        <f t="shared" si="28"/>
        <v>0</v>
      </c>
      <c r="I490" s="236"/>
      <c r="K490" s="231" t="s">
        <v>1543</v>
      </c>
      <c r="L490" s="232"/>
      <c r="M490" s="233">
        <v>0</v>
      </c>
      <c r="N490" s="234"/>
      <c r="O490" s="234">
        <v>30</v>
      </c>
      <c r="P490" s="235"/>
      <c r="Q490" s="229">
        <f t="shared" si="29"/>
        <v>30</v>
      </c>
      <c r="R490" s="236"/>
    </row>
    <row r="491" spans="2:18" ht="24.95" customHeight="1">
      <c r="B491" s="231" t="s">
        <v>1544</v>
      </c>
      <c r="C491" s="232"/>
      <c r="D491" s="233">
        <v>0</v>
      </c>
      <c r="E491" s="234"/>
      <c r="F491" s="234">
        <v>0</v>
      </c>
      <c r="G491" s="235"/>
      <c r="H491" s="229">
        <f t="shared" si="28"/>
        <v>0</v>
      </c>
      <c r="I491" s="236"/>
      <c r="K491" s="231" t="s">
        <v>1544</v>
      </c>
      <c r="L491" s="232"/>
      <c r="M491" s="233">
        <v>0</v>
      </c>
      <c r="N491" s="234"/>
      <c r="O491" s="234">
        <v>30</v>
      </c>
      <c r="P491" s="235"/>
      <c r="Q491" s="229">
        <f t="shared" si="29"/>
        <v>30</v>
      </c>
      <c r="R491" s="236"/>
    </row>
    <row r="492" spans="2:18" ht="24.95" customHeight="1" thickBot="1">
      <c r="B492" s="237" t="s">
        <v>1545</v>
      </c>
      <c r="C492" s="238"/>
      <c r="D492" s="239"/>
      <c r="E492" s="240"/>
      <c r="F492" s="240">
        <v>0</v>
      </c>
      <c r="G492" s="241"/>
      <c r="H492" s="229">
        <f t="shared" si="28"/>
        <v>0</v>
      </c>
      <c r="I492" s="242"/>
      <c r="K492" s="237" t="s">
        <v>1545</v>
      </c>
      <c r="L492" s="238"/>
      <c r="M492" s="239">
        <v>0</v>
      </c>
      <c r="N492" s="240"/>
      <c r="O492" s="240">
        <v>750</v>
      </c>
      <c r="P492" s="241"/>
      <c r="Q492" s="229">
        <f t="shared" si="29"/>
        <v>750</v>
      </c>
      <c r="R492" s="242"/>
    </row>
    <row r="493" spans="2:18" ht="24.95" customHeight="1" thickTop="1" thickBot="1">
      <c r="B493" s="243"/>
      <c r="C493" s="244" t="s">
        <v>1399</v>
      </c>
      <c r="D493" s="245">
        <f>D489+D490+D491+D492</f>
        <v>1810</v>
      </c>
      <c r="E493" s="246"/>
      <c r="F493" s="247">
        <f>SUM(F489:F492)</f>
        <v>624</v>
      </c>
      <c r="G493" s="248"/>
      <c r="H493" s="249">
        <f t="shared" si="28"/>
        <v>2434</v>
      </c>
      <c r="I493" s="250"/>
      <c r="K493" s="243"/>
      <c r="L493" s="244" t="s">
        <v>1399</v>
      </c>
      <c r="M493" s="245">
        <f>M489+M490+M491+M492</f>
        <v>210</v>
      </c>
      <c r="N493" s="246"/>
      <c r="O493" s="246">
        <f>SUM(O489:O492)</f>
        <v>1152</v>
      </c>
      <c r="P493" s="248"/>
      <c r="Q493" s="251">
        <f t="shared" si="29"/>
        <v>1362</v>
      </c>
      <c r="R493" s="250"/>
    </row>
    <row r="494" spans="2:18" ht="24.95" customHeight="1" thickTop="1">
      <c r="B494" s="252" t="s">
        <v>1546</v>
      </c>
      <c r="C494" s="253"/>
      <c r="D494" s="254"/>
      <c r="E494" s="255"/>
      <c r="F494" s="255"/>
      <c r="G494" s="256"/>
      <c r="H494" s="257">
        <f t="shared" si="28"/>
        <v>0</v>
      </c>
      <c r="I494" s="258"/>
      <c r="K494" s="252" t="s">
        <v>1546</v>
      </c>
      <c r="L494" s="253"/>
      <c r="M494" s="254"/>
      <c r="N494" s="255"/>
      <c r="O494" s="255"/>
      <c r="P494" s="256"/>
      <c r="Q494" s="257">
        <f t="shared" si="29"/>
        <v>0</v>
      </c>
      <c r="R494" s="258"/>
    </row>
    <row r="495" spans="2:18" ht="24.95" customHeight="1">
      <c r="B495" s="259" t="s">
        <v>1547</v>
      </c>
      <c r="C495" s="260"/>
      <c r="D495" s="233">
        <v>90</v>
      </c>
      <c r="E495" s="234"/>
      <c r="F495" s="234"/>
      <c r="G495" s="261"/>
      <c r="H495" s="262">
        <f t="shared" si="28"/>
        <v>90</v>
      </c>
      <c r="I495" s="263"/>
      <c r="K495" s="259" t="s">
        <v>1547</v>
      </c>
      <c r="L495" s="260"/>
      <c r="M495" s="233">
        <v>10</v>
      </c>
      <c r="N495" s="234"/>
      <c r="O495" s="234"/>
      <c r="P495" s="261"/>
      <c r="Q495" s="262">
        <f t="shared" si="29"/>
        <v>10</v>
      </c>
      <c r="R495" s="263"/>
    </row>
    <row r="496" spans="2:18" ht="24.95" customHeight="1">
      <c r="B496" s="252" t="s">
        <v>1548</v>
      </c>
      <c r="C496" s="253"/>
      <c r="D496" s="233"/>
      <c r="E496" s="234"/>
      <c r="F496" s="234"/>
      <c r="G496" s="261"/>
      <c r="H496" s="262">
        <f t="shared" si="28"/>
        <v>0</v>
      </c>
      <c r="I496" s="263"/>
      <c r="K496" s="252" t="s">
        <v>1548</v>
      </c>
      <c r="L496" s="253"/>
      <c r="M496" s="233"/>
      <c r="N496" s="234"/>
      <c r="O496" s="234"/>
      <c r="P496" s="261"/>
      <c r="Q496" s="262">
        <f t="shared" si="29"/>
        <v>0</v>
      </c>
      <c r="R496" s="263"/>
    </row>
    <row r="497" spans="2:18" ht="24.95" customHeight="1" thickBot="1">
      <c r="B497" s="264" t="s">
        <v>1549</v>
      </c>
      <c r="C497" s="265"/>
      <c r="D497" s="266"/>
      <c r="E497" s="267"/>
      <c r="F497" s="267"/>
      <c r="G497" s="268"/>
      <c r="H497" s="269">
        <f t="shared" si="28"/>
        <v>0</v>
      </c>
      <c r="I497" s="270"/>
      <c r="K497" s="264" t="s">
        <v>1549</v>
      </c>
      <c r="L497" s="265"/>
      <c r="M497" s="266"/>
      <c r="N497" s="267"/>
      <c r="O497" s="267"/>
      <c r="P497" s="268"/>
      <c r="Q497" s="269">
        <f t="shared" si="29"/>
        <v>0</v>
      </c>
      <c r="R497" s="270"/>
    </row>
    <row r="498" spans="2:18" ht="24.95" customHeight="1" thickTop="1" thickBot="1">
      <c r="B498" s="243"/>
      <c r="C498" s="244" t="s">
        <v>1399</v>
      </c>
      <c r="D498" s="245">
        <f>SUM(D493:D497)</f>
        <v>1900</v>
      </c>
      <c r="E498" s="246"/>
      <c r="F498" s="247">
        <f>F493+F495</f>
        <v>624</v>
      </c>
      <c r="G498" s="248"/>
      <c r="H498" s="271">
        <f>D498+F498</f>
        <v>2524</v>
      </c>
      <c r="I498" s="250"/>
      <c r="K498" s="243"/>
      <c r="L498" s="244" t="s">
        <v>1399</v>
      </c>
      <c r="M498" s="245">
        <f>SUM(M493:M497)</f>
        <v>220</v>
      </c>
      <c r="N498" s="246"/>
      <c r="O498" s="246">
        <f>O493+O495</f>
        <v>1152</v>
      </c>
      <c r="P498" s="248"/>
      <c r="Q498" s="272">
        <f>M498+O498</f>
        <v>1372</v>
      </c>
      <c r="R498" s="250"/>
    </row>
    <row r="499" spans="2:18" ht="24.95" customHeight="1" thickTop="1">
      <c r="B499" s="273"/>
      <c r="C499" s="274" t="s">
        <v>1550</v>
      </c>
      <c r="D499" s="217"/>
      <c r="E499" s="217"/>
      <c r="F499" s="217"/>
      <c r="G499" s="217"/>
      <c r="H499" s="217"/>
      <c r="I499" s="218"/>
      <c r="K499" s="273"/>
      <c r="L499" s="274" t="s">
        <v>1550</v>
      </c>
      <c r="M499" s="217"/>
      <c r="N499" s="217"/>
      <c r="O499" s="217"/>
      <c r="P499" s="217"/>
      <c r="Q499" s="217"/>
      <c r="R499" s="218"/>
    </row>
    <row r="500" spans="2:18" ht="24.95" customHeight="1">
      <c r="B500" s="216" t="s">
        <v>1551</v>
      </c>
      <c r="C500" s="217"/>
      <c r="D500" s="217"/>
      <c r="E500" s="217"/>
      <c r="F500" s="217"/>
      <c r="G500" s="217"/>
      <c r="H500" s="217"/>
      <c r="I500" s="218"/>
      <c r="K500" s="216" t="s">
        <v>1551</v>
      </c>
      <c r="L500" s="217"/>
      <c r="M500" s="217"/>
      <c r="N500" s="217"/>
      <c r="O500" s="217"/>
      <c r="P500" s="217"/>
      <c r="Q500" s="217"/>
      <c r="R500" s="218"/>
    </row>
    <row r="501" spans="2:18" ht="24.95" customHeight="1">
      <c r="B501" s="216" t="s">
        <v>1552</v>
      </c>
      <c r="C501" s="217"/>
      <c r="D501" s="217"/>
      <c r="E501" s="217"/>
      <c r="F501" s="217"/>
      <c r="G501" s="217"/>
      <c r="H501" s="217"/>
      <c r="I501" s="218"/>
      <c r="K501" s="216" t="s">
        <v>1552</v>
      </c>
      <c r="L501" s="217"/>
      <c r="M501" s="217"/>
      <c r="N501" s="217"/>
      <c r="O501" s="217"/>
      <c r="P501" s="217"/>
      <c r="Q501" s="217"/>
      <c r="R501" s="218"/>
    </row>
    <row r="502" spans="2:18" ht="15.75">
      <c r="B502" s="273"/>
      <c r="C502" s="217"/>
      <c r="D502" s="217"/>
      <c r="E502" s="217"/>
      <c r="F502" s="217"/>
      <c r="G502" s="217"/>
      <c r="H502" s="217"/>
      <c r="I502" s="218"/>
      <c r="K502" s="273"/>
      <c r="L502" s="217"/>
      <c r="M502" s="217"/>
      <c r="N502" s="217"/>
      <c r="O502" s="217"/>
      <c r="P502" s="217"/>
      <c r="Q502" s="217"/>
      <c r="R502" s="218"/>
    </row>
    <row r="503" spans="2:18" ht="15.75">
      <c r="B503" s="273"/>
      <c r="C503" s="217"/>
      <c r="D503" s="217"/>
      <c r="E503" s="217"/>
      <c r="F503" s="217"/>
      <c r="G503" s="217"/>
      <c r="H503" s="217"/>
      <c r="I503" s="218"/>
      <c r="K503" s="273"/>
      <c r="L503" s="217"/>
      <c r="M503" s="217"/>
      <c r="N503" s="217"/>
      <c r="O503" s="217"/>
      <c r="P503" s="217"/>
      <c r="Q503" s="217"/>
      <c r="R503" s="218"/>
    </row>
    <row r="504" spans="2:18" ht="15.75">
      <c r="B504" s="273"/>
      <c r="C504" s="217"/>
      <c r="D504" s="217"/>
      <c r="E504" s="217"/>
      <c r="F504" s="217"/>
      <c r="G504" s="217"/>
      <c r="H504" s="217"/>
      <c r="I504" s="218"/>
      <c r="K504" s="273"/>
      <c r="L504" s="217"/>
      <c r="M504" s="217"/>
      <c r="N504" s="217"/>
      <c r="O504" s="217"/>
      <c r="P504" s="217"/>
      <c r="Q504" s="217"/>
      <c r="R504" s="218"/>
    </row>
    <row r="505" spans="2:18" ht="15.75">
      <c r="B505" s="273"/>
      <c r="C505" s="217"/>
      <c r="D505" s="217"/>
      <c r="E505" s="217"/>
      <c r="F505" s="217"/>
      <c r="G505" s="217"/>
      <c r="H505" s="217"/>
      <c r="I505" s="218"/>
      <c r="K505" s="273"/>
      <c r="L505" s="217"/>
      <c r="M505" s="217"/>
      <c r="N505" s="217"/>
      <c r="O505" s="217"/>
      <c r="P505" s="217"/>
      <c r="Q505" s="217"/>
      <c r="R505" s="218"/>
    </row>
    <row r="506" spans="2:18" ht="15.75">
      <c r="B506" s="273"/>
      <c r="C506" s="217"/>
      <c r="D506" s="217"/>
      <c r="E506" s="217"/>
      <c r="F506" s="217"/>
      <c r="G506" s="217"/>
      <c r="H506" s="217"/>
      <c r="I506" s="218"/>
      <c r="K506" s="273"/>
      <c r="L506" s="217"/>
      <c r="M506" s="217"/>
      <c r="N506" s="217"/>
      <c r="O506" s="217"/>
      <c r="P506" s="217"/>
      <c r="Q506" s="217"/>
      <c r="R506" s="218"/>
    </row>
    <row r="507" spans="2:18" ht="15.75">
      <c r="B507" s="273" t="s">
        <v>1553</v>
      </c>
      <c r="C507" s="360">
        <v>45840</v>
      </c>
      <c r="D507" s="360"/>
      <c r="E507" s="217"/>
      <c r="F507" s="217"/>
      <c r="G507" s="217"/>
      <c r="H507" s="217"/>
      <c r="I507" s="218"/>
      <c r="K507" s="273" t="s">
        <v>1553</v>
      </c>
      <c r="L507" s="360">
        <v>45840</v>
      </c>
      <c r="M507" s="360"/>
      <c r="N507" s="217"/>
      <c r="O507" s="217"/>
      <c r="P507" s="217"/>
      <c r="Q507" s="217"/>
      <c r="R507" s="218"/>
    </row>
    <row r="508" spans="2:18" ht="15.75">
      <c r="B508" s="200"/>
      <c r="C508" s="201"/>
      <c r="D508" s="201"/>
      <c r="E508" s="201"/>
      <c r="F508" s="201"/>
      <c r="G508" s="201" t="s">
        <v>1563</v>
      </c>
      <c r="H508" s="201"/>
      <c r="I508" s="202"/>
      <c r="K508" s="200"/>
      <c r="L508" s="201"/>
      <c r="M508" s="201"/>
      <c r="N508" s="201"/>
      <c r="O508" s="201"/>
      <c r="P508" s="201" t="s">
        <v>1563</v>
      </c>
      <c r="Q508" s="201"/>
      <c r="R508" s="202"/>
    </row>
    <row r="509" spans="2:18" ht="16.5" thickBot="1">
      <c r="B509" s="275"/>
      <c r="C509" s="276"/>
      <c r="D509" s="276"/>
      <c r="E509" s="276"/>
      <c r="F509" s="276"/>
      <c r="G509" s="276"/>
      <c r="H509" s="276"/>
      <c r="I509" s="277"/>
      <c r="K509" s="275"/>
      <c r="L509" s="276"/>
      <c r="M509" s="276"/>
      <c r="N509" s="276"/>
      <c r="O509" s="276"/>
      <c r="P509" s="276"/>
      <c r="Q509" s="276"/>
      <c r="R509" s="277"/>
    </row>
    <row r="511" spans="2:18" ht="15.75" thickBot="1"/>
    <row r="512" spans="2:18">
      <c r="B512" s="366" t="s">
        <v>1525</v>
      </c>
      <c r="C512" s="367"/>
      <c r="D512" s="367"/>
      <c r="E512" s="367"/>
      <c r="F512" s="367"/>
      <c r="G512" s="367"/>
      <c r="H512" s="367"/>
      <c r="I512" s="368"/>
      <c r="K512" s="366" t="s">
        <v>1525</v>
      </c>
      <c r="L512" s="367"/>
      <c r="M512" s="367"/>
      <c r="N512" s="367"/>
      <c r="O512" s="367"/>
      <c r="P512" s="367"/>
      <c r="Q512" s="367"/>
      <c r="R512" s="368"/>
    </row>
    <row r="513" spans="2:18" ht="15.75">
      <c r="B513" s="200"/>
      <c r="C513" s="201"/>
      <c r="D513" s="201"/>
      <c r="E513" s="201"/>
      <c r="F513" s="201"/>
      <c r="G513" s="201"/>
      <c r="H513" s="201"/>
      <c r="I513" s="202"/>
      <c r="K513" s="200"/>
      <c r="L513" s="201"/>
      <c r="M513" s="201"/>
      <c r="N513" s="201"/>
      <c r="O513" s="201"/>
      <c r="P513" s="201"/>
      <c r="Q513" s="201"/>
      <c r="R513" s="202"/>
    </row>
    <row r="514" spans="2:18" ht="26.25">
      <c r="B514" s="369" t="s">
        <v>1526</v>
      </c>
      <c r="C514" s="370"/>
      <c r="D514" s="370"/>
      <c r="E514" s="370"/>
      <c r="F514" s="370"/>
      <c r="G514" s="370"/>
      <c r="H514" s="370"/>
      <c r="I514" s="371"/>
      <c r="K514" s="369" t="s">
        <v>1526</v>
      </c>
      <c r="L514" s="370"/>
      <c r="M514" s="370"/>
      <c r="N514" s="370"/>
      <c r="O514" s="370"/>
      <c r="P514" s="370"/>
      <c r="Q514" s="370"/>
      <c r="R514" s="371"/>
    </row>
    <row r="515" spans="2:18">
      <c r="B515" s="203"/>
      <c r="C515" s="204"/>
      <c r="D515" s="204"/>
      <c r="E515" s="204"/>
      <c r="F515" s="204"/>
      <c r="G515" s="204"/>
      <c r="H515" s="205" t="s">
        <v>1527</v>
      </c>
      <c r="I515" s="206"/>
      <c r="K515" s="203"/>
      <c r="L515" s="204"/>
      <c r="M515" s="204"/>
      <c r="N515" s="204"/>
      <c r="O515" s="204"/>
      <c r="P515" s="204"/>
      <c r="Q515" s="205" t="s">
        <v>1527</v>
      </c>
      <c r="R515" s="206"/>
    </row>
    <row r="516" spans="2:18" ht="24.95" customHeight="1">
      <c r="B516" s="207" t="s">
        <v>1528</v>
      </c>
      <c r="C516" s="208"/>
      <c r="D516" s="208"/>
      <c r="E516" s="208"/>
      <c r="F516" s="208" t="s">
        <v>1529</v>
      </c>
      <c r="G516" s="201"/>
      <c r="H516" s="201" t="s">
        <v>1530</v>
      </c>
      <c r="I516" s="202"/>
      <c r="K516" s="207" t="s">
        <v>1528</v>
      </c>
      <c r="L516" s="208"/>
      <c r="M516" s="208"/>
      <c r="N516" s="208"/>
      <c r="O516" s="208" t="s">
        <v>1531</v>
      </c>
      <c r="P516" s="201"/>
      <c r="Q516" s="201" t="s">
        <v>1530</v>
      </c>
      <c r="R516" s="202"/>
    </row>
    <row r="517" spans="2:18" ht="24.95" customHeight="1">
      <c r="B517" s="209" t="s">
        <v>1532</v>
      </c>
      <c r="C517" s="210" t="s">
        <v>1590</v>
      </c>
      <c r="D517" s="211"/>
      <c r="E517" s="211"/>
      <c r="F517" s="211"/>
      <c r="G517" s="212"/>
      <c r="H517" s="212"/>
      <c r="I517" s="213"/>
      <c r="K517" s="209" t="s">
        <v>1532</v>
      </c>
      <c r="L517" s="210" t="s">
        <v>1592</v>
      </c>
      <c r="M517" s="211"/>
      <c r="N517" s="211"/>
      <c r="O517" s="211"/>
      <c r="P517" s="212"/>
      <c r="Q517" s="212"/>
      <c r="R517" s="213"/>
    </row>
    <row r="518" spans="2:18" ht="24.95" customHeight="1">
      <c r="B518" s="207" t="s">
        <v>1534</v>
      </c>
      <c r="C518" s="214" t="s">
        <v>1591</v>
      </c>
      <c r="D518" s="208" t="s">
        <v>1535</v>
      </c>
      <c r="E518" s="208"/>
      <c r="F518" s="201"/>
      <c r="G518" s="201"/>
      <c r="H518" s="201"/>
      <c r="I518" s="202"/>
      <c r="K518" s="207" t="s">
        <v>1534</v>
      </c>
      <c r="L518" s="214">
        <v>234</v>
      </c>
      <c r="M518" s="208" t="s">
        <v>1535</v>
      </c>
      <c r="N518" s="208"/>
      <c r="O518" s="201"/>
      <c r="P518" s="201"/>
      <c r="Q518" s="201"/>
      <c r="R518" s="202"/>
    </row>
    <row r="519" spans="2:18" ht="24.95" customHeight="1">
      <c r="B519" s="216" t="s">
        <v>1562</v>
      </c>
      <c r="C519" s="217"/>
      <c r="D519" s="217"/>
      <c r="E519" s="217"/>
      <c r="F519" s="217"/>
      <c r="G519" s="217"/>
      <c r="H519" s="217"/>
      <c r="I519" s="218"/>
      <c r="K519" s="216" t="s">
        <v>1562</v>
      </c>
      <c r="L519" s="217"/>
      <c r="M519" s="217"/>
      <c r="N519" s="217"/>
      <c r="O519" s="217"/>
      <c r="P519" s="217"/>
      <c r="Q519" s="217"/>
      <c r="R519" s="218"/>
    </row>
    <row r="520" spans="2:18" ht="24.95" customHeight="1" thickBot="1">
      <c r="B520" s="207" t="s">
        <v>1537</v>
      </c>
      <c r="C520" s="201"/>
      <c r="D520" s="201"/>
      <c r="E520" s="201"/>
      <c r="F520" s="201"/>
      <c r="G520" s="201"/>
      <c r="H520" s="201"/>
      <c r="I520" s="202"/>
      <c r="K520" s="207" t="s">
        <v>1537</v>
      </c>
      <c r="L520" s="201"/>
      <c r="M520" s="201"/>
      <c r="N520" s="201"/>
      <c r="O520" s="201"/>
      <c r="P520" s="201"/>
      <c r="Q520" s="201"/>
      <c r="R520" s="202"/>
    </row>
    <row r="521" spans="2:18" ht="24.95" customHeight="1" thickTop="1">
      <c r="B521" s="361" t="s">
        <v>1538</v>
      </c>
      <c r="C521" s="362"/>
      <c r="D521" s="357" t="s">
        <v>1241</v>
      </c>
      <c r="E521" s="365"/>
      <c r="F521" s="356" t="s">
        <v>1539</v>
      </c>
      <c r="G521" s="357"/>
      <c r="H521" s="358" t="s">
        <v>1404</v>
      </c>
      <c r="I521" s="359"/>
      <c r="K521" s="361" t="s">
        <v>1538</v>
      </c>
      <c r="L521" s="362"/>
      <c r="M521" s="357" t="s">
        <v>1241</v>
      </c>
      <c r="N521" s="365"/>
      <c r="O521" s="356" t="s">
        <v>1539</v>
      </c>
      <c r="P521" s="357"/>
      <c r="Q521" s="358" t="s">
        <v>1404</v>
      </c>
      <c r="R521" s="359"/>
    </row>
    <row r="522" spans="2:18" ht="24.95" customHeight="1" thickBot="1">
      <c r="B522" s="363"/>
      <c r="C522" s="364"/>
      <c r="D522" s="219" t="s">
        <v>1540</v>
      </c>
      <c r="E522" s="220" t="s">
        <v>1541</v>
      </c>
      <c r="F522" s="220" t="s">
        <v>1540</v>
      </c>
      <c r="G522" s="221" t="s">
        <v>1541</v>
      </c>
      <c r="H522" s="222" t="s">
        <v>1540</v>
      </c>
      <c r="I522" s="223" t="s">
        <v>1541</v>
      </c>
      <c r="K522" s="363"/>
      <c r="L522" s="364"/>
      <c r="M522" s="219" t="s">
        <v>1540</v>
      </c>
      <c r="N522" s="220" t="s">
        <v>1541</v>
      </c>
      <c r="O522" s="220" t="s">
        <v>1540</v>
      </c>
      <c r="P522" s="221" t="s">
        <v>1541</v>
      </c>
      <c r="Q522" s="222" t="s">
        <v>1540</v>
      </c>
      <c r="R522" s="223" t="s">
        <v>1541</v>
      </c>
    </row>
    <row r="523" spans="2:18" ht="24.95" customHeight="1" thickTop="1">
      <c r="B523" s="224" t="s">
        <v>1542</v>
      </c>
      <c r="C523" s="225"/>
      <c r="D523" s="226">
        <v>343</v>
      </c>
      <c r="E523" s="227"/>
      <c r="F523" s="227">
        <v>343</v>
      </c>
      <c r="G523" s="228"/>
      <c r="H523" s="229">
        <f t="shared" ref="H523:H531" si="30">D523+F523</f>
        <v>686</v>
      </c>
      <c r="I523" s="230"/>
      <c r="K523" s="224" t="s">
        <v>1542</v>
      </c>
      <c r="L523" s="225"/>
      <c r="M523" s="226">
        <v>1648</v>
      </c>
      <c r="N523" s="227"/>
      <c r="O523" s="227">
        <v>824</v>
      </c>
      <c r="P523" s="228"/>
      <c r="Q523" s="229">
        <f t="shared" ref="Q523:Q531" si="31">M523+O523</f>
        <v>2472</v>
      </c>
      <c r="R523" s="230"/>
    </row>
    <row r="524" spans="2:18" ht="24.95" customHeight="1">
      <c r="B524" s="231" t="s">
        <v>1543</v>
      </c>
      <c r="C524" s="232"/>
      <c r="D524" s="233">
        <v>30</v>
      </c>
      <c r="E524" s="234"/>
      <c r="F524" s="234">
        <v>30</v>
      </c>
      <c r="G524" s="235"/>
      <c r="H524" s="229">
        <f t="shared" si="30"/>
        <v>60</v>
      </c>
      <c r="I524" s="236"/>
      <c r="K524" s="231" t="s">
        <v>1543</v>
      </c>
      <c r="L524" s="232"/>
      <c r="M524" s="233">
        <v>80</v>
      </c>
      <c r="N524" s="234"/>
      <c r="O524" s="234">
        <v>40</v>
      </c>
      <c r="P524" s="235"/>
      <c r="Q524" s="229">
        <f t="shared" si="31"/>
        <v>120</v>
      </c>
      <c r="R524" s="236"/>
    </row>
    <row r="525" spans="2:18" ht="24.95" customHeight="1">
      <c r="B525" s="231" t="s">
        <v>1544</v>
      </c>
      <c r="C525" s="232"/>
      <c r="D525" s="233">
        <v>30</v>
      </c>
      <c r="E525" s="234"/>
      <c r="F525" s="234">
        <v>30</v>
      </c>
      <c r="G525" s="235"/>
      <c r="H525" s="229">
        <f t="shared" si="30"/>
        <v>60</v>
      </c>
      <c r="I525" s="236"/>
      <c r="K525" s="231" t="s">
        <v>1544</v>
      </c>
      <c r="L525" s="232"/>
      <c r="M525" s="233">
        <v>80</v>
      </c>
      <c r="N525" s="234"/>
      <c r="O525" s="234">
        <v>40</v>
      </c>
      <c r="P525" s="235"/>
      <c r="Q525" s="229">
        <f t="shared" si="31"/>
        <v>120</v>
      </c>
      <c r="R525" s="236"/>
    </row>
    <row r="526" spans="2:18" ht="24.95" customHeight="1" thickBot="1">
      <c r="B526" s="237" t="s">
        <v>1545</v>
      </c>
      <c r="C526" s="238"/>
      <c r="D526" s="239">
        <v>1500</v>
      </c>
      <c r="E526" s="240"/>
      <c r="F526" s="240">
        <v>1500</v>
      </c>
      <c r="G526" s="241"/>
      <c r="H526" s="229">
        <f t="shared" si="30"/>
        <v>3000</v>
      </c>
      <c r="I526" s="242"/>
      <c r="K526" s="237" t="s">
        <v>1545</v>
      </c>
      <c r="L526" s="238"/>
      <c r="M526" s="239">
        <v>1500</v>
      </c>
      <c r="N526" s="240"/>
      <c r="O526" s="240">
        <v>750</v>
      </c>
      <c r="P526" s="241"/>
      <c r="Q526" s="229">
        <f t="shared" si="31"/>
        <v>2250</v>
      </c>
      <c r="R526" s="242"/>
    </row>
    <row r="527" spans="2:18" ht="24.95" customHeight="1" thickTop="1" thickBot="1">
      <c r="B527" s="243"/>
      <c r="C527" s="244" t="s">
        <v>1399</v>
      </c>
      <c r="D527" s="245">
        <f>D523+D524+D525+D526</f>
        <v>1903</v>
      </c>
      <c r="E527" s="246"/>
      <c r="F527" s="247">
        <f>SUM(F523:F526)</f>
        <v>1903</v>
      </c>
      <c r="G527" s="248"/>
      <c r="H527" s="249">
        <f t="shared" si="30"/>
        <v>3806</v>
      </c>
      <c r="I527" s="250"/>
      <c r="K527" s="243"/>
      <c r="L527" s="244" t="s">
        <v>1399</v>
      </c>
      <c r="M527" s="245">
        <f>M523+M524+M525+M526</f>
        <v>3308</v>
      </c>
      <c r="N527" s="246"/>
      <c r="O527" s="246">
        <f>SUM(O523:O526)</f>
        <v>1654</v>
      </c>
      <c r="P527" s="248"/>
      <c r="Q527" s="251">
        <f t="shared" si="31"/>
        <v>4962</v>
      </c>
      <c r="R527" s="250"/>
    </row>
    <row r="528" spans="2:18" ht="24.95" customHeight="1" thickTop="1">
      <c r="B528" s="252" t="s">
        <v>1546</v>
      </c>
      <c r="C528" s="253"/>
      <c r="D528" s="254"/>
      <c r="E528" s="255"/>
      <c r="F528" s="255"/>
      <c r="G528" s="256"/>
      <c r="H528" s="257">
        <f t="shared" si="30"/>
        <v>0</v>
      </c>
      <c r="I528" s="258"/>
      <c r="K528" s="252" t="s">
        <v>1546</v>
      </c>
      <c r="L528" s="253"/>
      <c r="M528" s="254"/>
      <c r="N528" s="255"/>
      <c r="O528" s="255"/>
      <c r="P528" s="256"/>
      <c r="Q528" s="257">
        <f t="shared" si="31"/>
        <v>0</v>
      </c>
      <c r="R528" s="258"/>
    </row>
    <row r="529" spans="2:18" ht="24.95" customHeight="1">
      <c r="B529" s="259" t="s">
        <v>1547</v>
      </c>
      <c r="C529" s="260"/>
      <c r="D529" s="233">
        <v>17</v>
      </c>
      <c r="E529" s="234"/>
      <c r="F529" s="234"/>
      <c r="G529" s="261"/>
      <c r="H529" s="262">
        <f t="shared" si="30"/>
        <v>17</v>
      </c>
      <c r="I529" s="263"/>
      <c r="K529" s="259" t="s">
        <v>1547</v>
      </c>
      <c r="L529" s="260"/>
      <c r="M529" s="233">
        <v>82</v>
      </c>
      <c r="N529" s="234"/>
      <c r="O529" s="234"/>
      <c r="P529" s="261"/>
      <c r="Q529" s="262">
        <f t="shared" si="31"/>
        <v>82</v>
      </c>
      <c r="R529" s="263"/>
    </row>
    <row r="530" spans="2:18" ht="24.95" customHeight="1">
      <c r="B530" s="252" t="s">
        <v>1548</v>
      </c>
      <c r="C530" s="253"/>
      <c r="D530" s="233"/>
      <c r="E530" s="234"/>
      <c r="F530" s="234"/>
      <c r="G530" s="261"/>
      <c r="H530" s="262">
        <f t="shared" si="30"/>
        <v>0</v>
      </c>
      <c r="I530" s="263"/>
      <c r="K530" s="252" t="s">
        <v>1548</v>
      </c>
      <c r="L530" s="253"/>
      <c r="M530" s="233"/>
      <c r="N530" s="234"/>
      <c r="O530" s="234"/>
      <c r="P530" s="261"/>
      <c r="Q530" s="262">
        <f t="shared" si="31"/>
        <v>0</v>
      </c>
      <c r="R530" s="263"/>
    </row>
    <row r="531" spans="2:18" ht="24.95" customHeight="1" thickBot="1">
      <c r="B531" s="264" t="s">
        <v>1549</v>
      </c>
      <c r="C531" s="265"/>
      <c r="D531" s="266"/>
      <c r="E531" s="267"/>
      <c r="F531" s="267"/>
      <c r="G531" s="268"/>
      <c r="H531" s="269">
        <f t="shared" si="30"/>
        <v>0</v>
      </c>
      <c r="I531" s="270"/>
      <c r="K531" s="264" t="s">
        <v>1549</v>
      </c>
      <c r="L531" s="265"/>
      <c r="M531" s="266"/>
      <c r="N531" s="267"/>
      <c r="O531" s="267"/>
      <c r="P531" s="268"/>
      <c r="Q531" s="269">
        <f t="shared" si="31"/>
        <v>0</v>
      </c>
      <c r="R531" s="270"/>
    </row>
    <row r="532" spans="2:18" ht="24.95" customHeight="1" thickTop="1" thickBot="1">
      <c r="B532" s="243"/>
      <c r="C532" s="244" t="s">
        <v>1399</v>
      </c>
      <c r="D532" s="245">
        <f>SUM(D527:D531)</f>
        <v>1920</v>
      </c>
      <c r="E532" s="246"/>
      <c r="F532" s="247">
        <f>F527+F529</f>
        <v>1903</v>
      </c>
      <c r="G532" s="248"/>
      <c r="H532" s="271">
        <f>D532+F532</f>
        <v>3823</v>
      </c>
      <c r="I532" s="250"/>
      <c r="K532" s="243"/>
      <c r="L532" s="244" t="s">
        <v>1399</v>
      </c>
      <c r="M532" s="245">
        <f>SUM(M527:M531)</f>
        <v>3390</v>
      </c>
      <c r="N532" s="246"/>
      <c r="O532" s="246">
        <f>O527+O529</f>
        <v>1654</v>
      </c>
      <c r="P532" s="248"/>
      <c r="Q532" s="272">
        <f>M532+O532</f>
        <v>5044</v>
      </c>
      <c r="R532" s="250"/>
    </row>
    <row r="533" spans="2:18" ht="24.95" customHeight="1" thickTop="1">
      <c r="B533" s="273"/>
      <c r="C533" s="274" t="s">
        <v>1550</v>
      </c>
      <c r="D533" s="217"/>
      <c r="E533" s="217"/>
      <c r="F533" s="217"/>
      <c r="G533" s="217"/>
      <c r="H533" s="217"/>
      <c r="I533" s="218"/>
      <c r="K533" s="273"/>
      <c r="L533" s="274" t="s">
        <v>1550</v>
      </c>
      <c r="M533" s="217"/>
      <c r="N533" s="217"/>
      <c r="O533" s="217"/>
      <c r="P533" s="217"/>
      <c r="Q533" s="217"/>
      <c r="R533" s="218"/>
    </row>
    <row r="534" spans="2:18" ht="24.95" customHeight="1">
      <c r="B534" s="216" t="s">
        <v>1551</v>
      </c>
      <c r="C534" s="217"/>
      <c r="D534" s="217"/>
      <c r="E534" s="217"/>
      <c r="F534" s="217"/>
      <c r="G534" s="217"/>
      <c r="H534" s="217"/>
      <c r="I534" s="218"/>
      <c r="K534" s="216" t="s">
        <v>1551</v>
      </c>
      <c r="L534" s="217"/>
      <c r="M534" s="217"/>
      <c r="N534" s="217"/>
      <c r="O534" s="217"/>
      <c r="P534" s="217"/>
      <c r="Q534" s="217"/>
      <c r="R534" s="218"/>
    </row>
    <row r="535" spans="2:18" ht="24.95" customHeight="1">
      <c r="B535" s="216" t="s">
        <v>1552</v>
      </c>
      <c r="C535" s="217"/>
      <c r="D535" s="217"/>
      <c r="E535" s="217"/>
      <c r="F535" s="217"/>
      <c r="G535" s="217"/>
      <c r="H535" s="217"/>
      <c r="I535" s="218"/>
      <c r="K535" s="216" t="s">
        <v>1552</v>
      </c>
      <c r="L535" s="217"/>
      <c r="M535" s="217"/>
      <c r="N535" s="217"/>
      <c r="O535" s="217"/>
      <c r="P535" s="217"/>
      <c r="Q535" s="217"/>
      <c r="R535" s="218"/>
    </row>
    <row r="536" spans="2:18" ht="15.75">
      <c r="B536" s="273"/>
      <c r="C536" s="217"/>
      <c r="D536" s="217"/>
      <c r="E536" s="217"/>
      <c r="F536" s="217"/>
      <c r="G536" s="217"/>
      <c r="H536" s="217"/>
      <c r="I536" s="218"/>
      <c r="K536" s="273"/>
      <c r="L536" s="217"/>
      <c r="M536" s="217"/>
      <c r="N536" s="217"/>
      <c r="O536" s="217"/>
      <c r="P536" s="217"/>
      <c r="Q536" s="217"/>
      <c r="R536" s="218"/>
    </row>
    <row r="537" spans="2:18" ht="15.75">
      <c r="B537" s="273"/>
      <c r="C537" s="217"/>
      <c r="D537" s="217"/>
      <c r="E537" s="217"/>
      <c r="F537" s="217"/>
      <c r="G537" s="217"/>
      <c r="H537" s="217"/>
      <c r="I537" s="218"/>
      <c r="K537" s="273"/>
      <c r="L537" s="217"/>
      <c r="M537" s="217"/>
      <c r="N537" s="217"/>
      <c r="O537" s="217"/>
      <c r="P537" s="217"/>
      <c r="Q537" s="217"/>
      <c r="R537" s="218"/>
    </row>
    <row r="538" spans="2:18" ht="15.75">
      <c r="B538" s="273"/>
      <c r="C538" s="217"/>
      <c r="D538" s="217"/>
      <c r="E538" s="217"/>
      <c r="F538" s="217"/>
      <c r="G538" s="217"/>
      <c r="H538" s="217"/>
      <c r="I538" s="218"/>
      <c r="K538" s="273"/>
      <c r="L538" s="217"/>
      <c r="M538" s="217"/>
      <c r="N538" s="217"/>
      <c r="O538" s="217"/>
      <c r="P538" s="217"/>
      <c r="Q538" s="217"/>
      <c r="R538" s="218"/>
    </row>
    <row r="539" spans="2:18" ht="15.75">
      <c r="B539" s="273"/>
      <c r="C539" s="217"/>
      <c r="D539" s="217"/>
      <c r="E539" s="217"/>
      <c r="F539" s="217"/>
      <c r="G539" s="217"/>
      <c r="H539" s="217"/>
      <c r="I539" s="218"/>
      <c r="K539" s="273"/>
      <c r="L539" s="217"/>
      <c r="M539" s="217"/>
      <c r="N539" s="217"/>
      <c r="O539" s="217"/>
      <c r="P539" s="217"/>
      <c r="Q539" s="217"/>
      <c r="R539" s="218"/>
    </row>
    <row r="540" spans="2:18" ht="15.75">
      <c r="B540" s="273"/>
      <c r="C540" s="217"/>
      <c r="D540" s="217"/>
      <c r="E540" s="217"/>
      <c r="F540" s="217"/>
      <c r="G540" s="217"/>
      <c r="H540" s="217"/>
      <c r="I540" s="218"/>
      <c r="K540" s="273"/>
      <c r="L540" s="217"/>
      <c r="M540" s="217"/>
      <c r="N540" s="217"/>
      <c r="O540" s="217"/>
      <c r="P540" s="217"/>
      <c r="Q540" s="217"/>
      <c r="R540" s="218"/>
    </row>
    <row r="541" spans="2:18" ht="15.75">
      <c r="B541" s="273" t="s">
        <v>1553</v>
      </c>
      <c r="C541" s="360">
        <v>45840</v>
      </c>
      <c r="D541" s="360"/>
      <c r="E541" s="217"/>
      <c r="F541" s="217"/>
      <c r="G541" s="217"/>
      <c r="H541" s="217"/>
      <c r="I541" s="218"/>
      <c r="K541" s="273" t="s">
        <v>1553</v>
      </c>
      <c r="L541" s="360">
        <v>45840</v>
      </c>
      <c r="M541" s="360"/>
      <c r="N541" s="217"/>
      <c r="O541" s="217"/>
      <c r="P541" s="217"/>
      <c r="Q541" s="217"/>
      <c r="R541" s="218"/>
    </row>
    <row r="542" spans="2:18" ht="15.75">
      <c r="B542" s="200"/>
      <c r="C542" s="201"/>
      <c r="D542" s="201"/>
      <c r="E542" s="201"/>
      <c r="F542" s="201"/>
      <c r="G542" s="201" t="s">
        <v>1563</v>
      </c>
      <c r="H542" s="201"/>
      <c r="I542" s="202"/>
      <c r="K542" s="200"/>
      <c r="L542" s="201"/>
      <c r="M542" s="201"/>
      <c r="N542" s="201"/>
      <c r="O542" s="201"/>
      <c r="P542" s="201" t="s">
        <v>1563</v>
      </c>
      <c r="Q542" s="201"/>
      <c r="R542" s="202"/>
    </row>
    <row r="543" spans="2:18" ht="16.5" thickBot="1">
      <c r="B543" s="275"/>
      <c r="C543" s="276"/>
      <c r="D543" s="276"/>
      <c r="E543" s="276"/>
      <c r="F543" s="276"/>
      <c r="G543" s="276"/>
      <c r="H543" s="276"/>
      <c r="I543" s="277"/>
      <c r="K543" s="275"/>
      <c r="L543" s="276"/>
      <c r="M543" s="276"/>
      <c r="N543" s="276"/>
      <c r="O543" s="276"/>
      <c r="P543" s="276"/>
      <c r="Q543" s="276"/>
      <c r="R543" s="277"/>
    </row>
    <row r="545" spans="2:18" ht="15.75" thickBot="1"/>
    <row r="546" spans="2:18">
      <c r="B546" s="366" t="s">
        <v>1525</v>
      </c>
      <c r="C546" s="367"/>
      <c r="D546" s="367"/>
      <c r="E546" s="367"/>
      <c r="F546" s="367"/>
      <c r="G546" s="367"/>
      <c r="H546" s="367"/>
      <c r="I546" s="368"/>
      <c r="K546" s="366" t="s">
        <v>1525</v>
      </c>
      <c r="L546" s="367"/>
      <c r="M546" s="367"/>
      <c r="N546" s="367"/>
      <c r="O546" s="367"/>
      <c r="P546" s="367"/>
      <c r="Q546" s="367"/>
      <c r="R546" s="368"/>
    </row>
    <row r="547" spans="2:18" ht="15.75">
      <c r="B547" s="200"/>
      <c r="C547" s="201"/>
      <c r="D547" s="201"/>
      <c r="E547" s="201"/>
      <c r="F547" s="201"/>
      <c r="G547" s="201"/>
      <c r="H547" s="201"/>
      <c r="I547" s="202"/>
      <c r="K547" s="200"/>
      <c r="L547" s="201"/>
      <c r="M547" s="201"/>
      <c r="N547" s="201"/>
      <c r="O547" s="201"/>
      <c r="P547" s="201"/>
      <c r="Q547" s="201"/>
      <c r="R547" s="202"/>
    </row>
    <row r="548" spans="2:18" ht="26.25">
      <c r="B548" s="369" t="s">
        <v>1526</v>
      </c>
      <c r="C548" s="370"/>
      <c r="D548" s="370"/>
      <c r="E548" s="370"/>
      <c r="F548" s="370"/>
      <c r="G548" s="370"/>
      <c r="H548" s="370"/>
      <c r="I548" s="371"/>
      <c r="K548" s="369" t="s">
        <v>1526</v>
      </c>
      <c r="L548" s="370"/>
      <c r="M548" s="370"/>
      <c r="N548" s="370"/>
      <c r="O548" s="370"/>
      <c r="P548" s="370"/>
      <c r="Q548" s="370"/>
      <c r="R548" s="371"/>
    </row>
    <row r="549" spans="2:18" ht="24.95" customHeight="1">
      <c r="B549" s="203"/>
      <c r="C549" s="204"/>
      <c r="D549" s="204"/>
      <c r="E549" s="204"/>
      <c r="F549" s="204"/>
      <c r="G549" s="204"/>
      <c r="H549" s="205" t="s">
        <v>1527</v>
      </c>
      <c r="I549" s="206"/>
      <c r="K549" s="203"/>
      <c r="L549" s="204"/>
      <c r="M549" s="204"/>
      <c r="N549" s="204"/>
      <c r="O549" s="204"/>
      <c r="P549" s="204"/>
      <c r="Q549" s="205" t="s">
        <v>1527</v>
      </c>
      <c r="R549" s="206"/>
    </row>
    <row r="550" spans="2:18" ht="24.95" customHeight="1">
      <c r="B550" s="207" t="s">
        <v>1528</v>
      </c>
      <c r="C550" s="208"/>
      <c r="D550" s="208"/>
      <c r="E550" s="208"/>
      <c r="F550" s="208" t="s">
        <v>1529</v>
      </c>
      <c r="G550" s="201"/>
      <c r="H550" s="201" t="s">
        <v>1530</v>
      </c>
      <c r="I550" s="202"/>
      <c r="K550" s="207" t="s">
        <v>1528</v>
      </c>
      <c r="L550" s="208"/>
      <c r="M550" s="208"/>
      <c r="N550" s="208"/>
      <c r="O550" s="208" t="s">
        <v>1531</v>
      </c>
      <c r="P550" s="201"/>
      <c r="Q550" s="201" t="s">
        <v>1530</v>
      </c>
      <c r="R550" s="202"/>
    </row>
    <row r="551" spans="2:18" ht="24.95" customHeight="1">
      <c r="B551" s="209" t="s">
        <v>1532</v>
      </c>
      <c r="C551" s="210" t="s">
        <v>1592</v>
      </c>
      <c r="D551" s="211"/>
      <c r="E551" s="211"/>
      <c r="F551" s="211"/>
      <c r="G551" s="212"/>
      <c r="H551" s="212"/>
      <c r="I551" s="213"/>
      <c r="K551" s="209" t="s">
        <v>1532</v>
      </c>
      <c r="L551" s="210" t="s">
        <v>1593</v>
      </c>
      <c r="M551" s="211"/>
      <c r="N551" s="211"/>
      <c r="O551" s="211"/>
      <c r="P551" s="212"/>
      <c r="Q551" s="212"/>
      <c r="R551" s="213"/>
    </row>
    <row r="552" spans="2:18" ht="24.95" customHeight="1">
      <c r="B552" s="207" t="s">
        <v>1534</v>
      </c>
      <c r="C552" s="214">
        <v>281</v>
      </c>
      <c r="D552" s="208" t="s">
        <v>1535</v>
      </c>
      <c r="E552" s="208"/>
      <c r="F552" s="201"/>
      <c r="G552" s="201"/>
      <c r="H552" s="201"/>
      <c r="I552" s="202"/>
      <c r="K552" s="207" t="s">
        <v>1534</v>
      </c>
      <c r="L552" s="214">
        <v>3</v>
      </c>
      <c r="M552" s="208" t="s">
        <v>1535</v>
      </c>
      <c r="N552" s="208"/>
      <c r="O552" s="201"/>
      <c r="P552" s="201"/>
      <c r="Q552" s="201"/>
      <c r="R552" s="202"/>
    </row>
    <row r="553" spans="2:18" ht="24.95" customHeight="1">
      <c r="B553" s="216" t="s">
        <v>1562</v>
      </c>
      <c r="C553" s="217"/>
      <c r="D553" s="217"/>
      <c r="E553" s="217"/>
      <c r="F553" s="217"/>
      <c r="G553" s="217"/>
      <c r="H553" s="217"/>
      <c r="I553" s="218"/>
      <c r="K553" s="216" t="s">
        <v>1562</v>
      </c>
      <c r="L553" s="217"/>
      <c r="M553" s="217"/>
      <c r="N553" s="217"/>
      <c r="O553" s="217"/>
      <c r="P553" s="217"/>
      <c r="Q553" s="217"/>
      <c r="R553" s="218"/>
    </row>
    <row r="554" spans="2:18" ht="24.95" customHeight="1" thickBot="1">
      <c r="B554" s="207" t="s">
        <v>1537</v>
      </c>
      <c r="C554" s="201"/>
      <c r="D554" s="201"/>
      <c r="E554" s="201"/>
      <c r="F554" s="201"/>
      <c r="G554" s="201"/>
      <c r="H554" s="201"/>
      <c r="I554" s="202"/>
      <c r="K554" s="207" t="s">
        <v>1537</v>
      </c>
      <c r="L554" s="201"/>
      <c r="M554" s="201"/>
      <c r="N554" s="201"/>
      <c r="O554" s="201"/>
      <c r="P554" s="201"/>
      <c r="Q554" s="201"/>
      <c r="R554" s="202"/>
    </row>
    <row r="555" spans="2:18" ht="24.95" customHeight="1" thickTop="1">
      <c r="B555" s="361" t="s">
        <v>1538</v>
      </c>
      <c r="C555" s="362"/>
      <c r="D555" s="357" t="s">
        <v>1241</v>
      </c>
      <c r="E555" s="365"/>
      <c r="F555" s="356" t="s">
        <v>1539</v>
      </c>
      <c r="G555" s="357"/>
      <c r="H555" s="358" t="s">
        <v>1404</v>
      </c>
      <c r="I555" s="359"/>
      <c r="K555" s="361" t="s">
        <v>1538</v>
      </c>
      <c r="L555" s="362"/>
      <c r="M555" s="357" t="s">
        <v>1241</v>
      </c>
      <c r="N555" s="365"/>
      <c r="O555" s="356" t="s">
        <v>1539</v>
      </c>
      <c r="P555" s="357"/>
      <c r="Q555" s="358" t="s">
        <v>1404</v>
      </c>
      <c r="R555" s="359"/>
    </row>
    <row r="556" spans="2:18" ht="24.95" customHeight="1" thickBot="1">
      <c r="B556" s="363"/>
      <c r="C556" s="364"/>
      <c r="D556" s="219" t="s">
        <v>1540</v>
      </c>
      <c r="E556" s="220" t="s">
        <v>1541</v>
      </c>
      <c r="F556" s="220" t="s">
        <v>1540</v>
      </c>
      <c r="G556" s="221" t="s">
        <v>1541</v>
      </c>
      <c r="H556" s="222" t="s">
        <v>1540</v>
      </c>
      <c r="I556" s="223" t="s">
        <v>1541</v>
      </c>
      <c r="K556" s="363"/>
      <c r="L556" s="364"/>
      <c r="M556" s="219" t="s">
        <v>1540</v>
      </c>
      <c r="N556" s="220" t="s">
        <v>1541</v>
      </c>
      <c r="O556" s="220" t="s">
        <v>1540</v>
      </c>
      <c r="P556" s="221" t="s">
        <v>1541</v>
      </c>
      <c r="Q556" s="222" t="s">
        <v>1540</v>
      </c>
      <c r="R556" s="223" t="s">
        <v>1541</v>
      </c>
    </row>
    <row r="557" spans="2:18" ht="24.95" customHeight="1" thickTop="1">
      <c r="B557" s="224" t="s">
        <v>1542</v>
      </c>
      <c r="C557" s="225"/>
      <c r="D557" s="226">
        <v>832</v>
      </c>
      <c r="E557" s="227"/>
      <c r="F557" s="227">
        <v>416</v>
      </c>
      <c r="G557" s="228"/>
      <c r="H557" s="229">
        <f t="shared" ref="H557:H565" si="32">D557+F557</f>
        <v>1248</v>
      </c>
      <c r="I557" s="230"/>
      <c r="K557" s="224" t="s">
        <v>1542</v>
      </c>
      <c r="L557" s="225"/>
      <c r="M557" s="226">
        <v>100</v>
      </c>
      <c r="N557" s="227"/>
      <c r="O557" s="227">
        <v>50</v>
      </c>
      <c r="P557" s="228"/>
      <c r="Q557" s="229">
        <f t="shared" ref="Q557:Q565" si="33">M557+O557</f>
        <v>150</v>
      </c>
      <c r="R557" s="230"/>
    </row>
    <row r="558" spans="2:18" ht="24.95" customHeight="1">
      <c r="B558" s="231" t="s">
        <v>1543</v>
      </c>
      <c r="C558" s="232"/>
      <c r="D558" s="233">
        <v>0</v>
      </c>
      <c r="E558" s="234"/>
      <c r="F558" s="234">
        <v>0</v>
      </c>
      <c r="G558" s="235"/>
      <c r="H558" s="229">
        <f t="shared" si="32"/>
        <v>0</v>
      </c>
      <c r="I558" s="236"/>
      <c r="K558" s="231" t="s">
        <v>1543</v>
      </c>
      <c r="L558" s="232"/>
      <c r="M558" s="233">
        <v>0</v>
      </c>
      <c r="N558" s="234"/>
      <c r="O558" s="234">
        <v>0</v>
      </c>
      <c r="P558" s="235"/>
      <c r="Q558" s="229">
        <f t="shared" si="33"/>
        <v>0</v>
      </c>
      <c r="R558" s="236"/>
    </row>
    <row r="559" spans="2:18" ht="24.95" customHeight="1">
      <c r="B559" s="231" t="s">
        <v>1544</v>
      </c>
      <c r="C559" s="232"/>
      <c r="D559" s="233">
        <v>0</v>
      </c>
      <c r="E559" s="234"/>
      <c r="F559" s="234">
        <v>0</v>
      </c>
      <c r="G559" s="235"/>
      <c r="H559" s="229">
        <f t="shared" si="32"/>
        <v>0</v>
      </c>
      <c r="I559" s="236"/>
      <c r="K559" s="231" t="s">
        <v>1544</v>
      </c>
      <c r="L559" s="232"/>
      <c r="M559" s="233">
        <v>0</v>
      </c>
      <c r="N559" s="234"/>
      <c r="O559" s="234">
        <v>0</v>
      </c>
      <c r="P559" s="235"/>
      <c r="Q559" s="229">
        <f t="shared" si="33"/>
        <v>0</v>
      </c>
      <c r="R559" s="236"/>
    </row>
    <row r="560" spans="2:18" ht="24.95" customHeight="1" thickBot="1">
      <c r="B560" s="237" t="s">
        <v>1545</v>
      </c>
      <c r="C560" s="238"/>
      <c r="D560" s="239"/>
      <c r="E560" s="240"/>
      <c r="F560" s="240">
        <v>0</v>
      </c>
      <c r="G560" s="241"/>
      <c r="H560" s="229">
        <f t="shared" si="32"/>
        <v>0</v>
      </c>
      <c r="I560" s="242"/>
      <c r="K560" s="237" t="s">
        <v>1545</v>
      </c>
      <c r="L560" s="238"/>
      <c r="M560" s="239">
        <v>0</v>
      </c>
      <c r="N560" s="240"/>
      <c r="O560" s="240">
        <v>0</v>
      </c>
      <c r="P560" s="241"/>
      <c r="Q560" s="229">
        <f t="shared" si="33"/>
        <v>0</v>
      </c>
      <c r="R560" s="242"/>
    </row>
    <row r="561" spans="2:18" ht="24.95" customHeight="1" thickTop="1" thickBot="1">
      <c r="B561" s="243"/>
      <c r="C561" s="244" t="s">
        <v>1399</v>
      </c>
      <c r="D561" s="245">
        <f>D557+D558+D559+D560</f>
        <v>832</v>
      </c>
      <c r="E561" s="246"/>
      <c r="F561" s="247">
        <f>SUM(F557:F560)</f>
        <v>416</v>
      </c>
      <c r="G561" s="248"/>
      <c r="H561" s="249">
        <f t="shared" si="32"/>
        <v>1248</v>
      </c>
      <c r="I561" s="250"/>
      <c r="K561" s="243"/>
      <c r="L561" s="244" t="s">
        <v>1399</v>
      </c>
      <c r="M561" s="245">
        <f>M557+M558+M559+M560</f>
        <v>100</v>
      </c>
      <c r="N561" s="246"/>
      <c r="O561" s="246">
        <f>SUM(O557:O560)</f>
        <v>50</v>
      </c>
      <c r="P561" s="248"/>
      <c r="Q561" s="251">
        <f t="shared" si="33"/>
        <v>150</v>
      </c>
      <c r="R561" s="250"/>
    </row>
    <row r="562" spans="2:18" ht="24.95" customHeight="1" thickTop="1">
      <c r="B562" s="252" t="s">
        <v>1546</v>
      </c>
      <c r="C562" s="253"/>
      <c r="D562" s="254"/>
      <c r="E562" s="255"/>
      <c r="F562" s="255"/>
      <c r="G562" s="256"/>
      <c r="H562" s="257">
        <f t="shared" si="32"/>
        <v>0</v>
      </c>
      <c r="I562" s="258"/>
      <c r="K562" s="252" t="s">
        <v>1546</v>
      </c>
      <c r="L562" s="253"/>
      <c r="M562" s="254"/>
      <c r="N562" s="255"/>
      <c r="O562" s="255"/>
      <c r="P562" s="256"/>
      <c r="Q562" s="257">
        <f t="shared" si="33"/>
        <v>0</v>
      </c>
      <c r="R562" s="258"/>
    </row>
    <row r="563" spans="2:18" ht="24.95" customHeight="1">
      <c r="B563" s="259" t="s">
        <v>1547</v>
      </c>
      <c r="C563" s="260"/>
      <c r="D563" s="233">
        <v>41</v>
      </c>
      <c r="E563" s="234"/>
      <c r="F563" s="234"/>
      <c r="G563" s="261"/>
      <c r="H563" s="262">
        <f t="shared" si="32"/>
        <v>41</v>
      </c>
      <c r="I563" s="263"/>
      <c r="K563" s="259" t="s">
        <v>1547</v>
      </c>
      <c r="L563" s="260"/>
      <c r="M563" s="233">
        <v>5</v>
      </c>
      <c r="N563" s="234"/>
      <c r="O563" s="234"/>
      <c r="P563" s="261"/>
      <c r="Q563" s="262">
        <f t="shared" si="33"/>
        <v>5</v>
      </c>
      <c r="R563" s="263"/>
    </row>
    <row r="564" spans="2:18" ht="24.95" customHeight="1">
      <c r="B564" s="252" t="s">
        <v>1548</v>
      </c>
      <c r="C564" s="253"/>
      <c r="D564" s="233"/>
      <c r="E564" s="234"/>
      <c r="F564" s="234"/>
      <c r="G564" s="261"/>
      <c r="H564" s="262">
        <f t="shared" si="32"/>
        <v>0</v>
      </c>
      <c r="I564" s="263"/>
      <c r="K564" s="252" t="s">
        <v>1548</v>
      </c>
      <c r="L564" s="253"/>
      <c r="M564" s="233"/>
      <c r="N564" s="234"/>
      <c r="O564" s="234"/>
      <c r="P564" s="261"/>
      <c r="Q564" s="262">
        <f t="shared" si="33"/>
        <v>0</v>
      </c>
      <c r="R564" s="263"/>
    </row>
    <row r="565" spans="2:18" ht="24.95" customHeight="1" thickBot="1">
      <c r="B565" s="264" t="s">
        <v>1549</v>
      </c>
      <c r="C565" s="265"/>
      <c r="D565" s="266"/>
      <c r="E565" s="267"/>
      <c r="F565" s="267"/>
      <c r="G565" s="268"/>
      <c r="H565" s="269">
        <f t="shared" si="32"/>
        <v>0</v>
      </c>
      <c r="I565" s="270"/>
      <c r="K565" s="264" t="s">
        <v>1549</v>
      </c>
      <c r="L565" s="265"/>
      <c r="M565" s="266"/>
      <c r="N565" s="267"/>
      <c r="O565" s="267"/>
      <c r="P565" s="268"/>
      <c r="Q565" s="269">
        <f t="shared" si="33"/>
        <v>0</v>
      </c>
      <c r="R565" s="270"/>
    </row>
    <row r="566" spans="2:18" ht="24.95" customHeight="1" thickTop="1" thickBot="1">
      <c r="B566" s="243"/>
      <c r="C566" s="244" t="s">
        <v>1399</v>
      </c>
      <c r="D566" s="245">
        <f>SUM(D561:D565)</f>
        <v>873</v>
      </c>
      <c r="E566" s="246"/>
      <c r="F566" s="247">
        <f>F561+F563</f>
        <v>416</v>
      </c>
      <c r="G566" s="248"/>
      <c r="H566" s="271">
        <f>D566+F566</f>
        <v>1289</v>
      </c>
      <c r="I566" s="250"/>
      <c r="K566" s="243"/>
      <c r="L566" s="244" t="s">
        <v>1399</v>
      </c>
      <c r="M566" s="245">
        <f>SUM(M561:M565)</f>
        <v>105</v>
      </c>
      <c r="N566" s="246"/>
      <c r="O566" s="246">
        <f>O561+O563</f>
        <v>50</v>
      </c>
      <c r="P566" s="248"/>
      <c r="Q566" s="272">
        <f>M566+O566</f>
        <v>155</v>
      </c>
      <c r="R566" s="250"/>
    </row>
    <row r="567" spans="2:18" ht="24.95" customHeight="1" thickTop="1">
      <c r="B567" s="273"/>
      <c r="C567" s="274" t="s">
        <v>1550</v>
      </c>
      <c r="D567" s="217"/>
      <c r="E567" s="217"/>
      <c r="F567" s="217"/>
      <c r="G567" s="217"/>
      <c r="H567" s="217"/>
      <c r="I567" s="218"/>
      <c r="K567" s="273"/>
      <c r="L567" s="274" t="s">
        <v>1550</v>
      </c>
      <c r="M567" s="217"/>
      <c r="N567" s="217"/>
      <c r="O567" s="217"/>
      <c r="P567" s="217"/>
      <c r="Q567" s="217"/>
      <c r="R567" s="218"/>
    </row>
    <row r="568" spans="2:18" ht="24.95" customHeight="1">
      <c r="B568" s="216" t="s">
        <v>1551</v>
      </c>
      <c r="C568" s="217"/>
      <c r="D568" s="217"/>
      <c r="E568" s="217"/>
      <c r="F568" s="217"/>
      <c r="G568" s="217"/>
      <c r="H568" s="217"/>
      <c r="I568" s="218"/>
      <c r="K568" s="216" t="s">
        <v>1551</v>
      </c>
      <c r="L568" s="217"/>
      <c r="M568" s="217"/>
      <c r="N568" s="217"/>
      <c r="O568" s="217"/>
      <c r="P568" s="217"/>
      <c r="Q568" s="217"/>
      <c r="R568" s="218"/>
    </row>
    <row r="569" spans="2:18" ht="24.95" customHeight="1">
      <c r="B569" s="216" t="s">
        <v>1552</v>
      </c>
      <c r="C569" s="217"/>
      <c r="D569" s="217"/>
      <c r="E569" s="217"/>
      <c r="F569" s="217"/>
      <c r="G569" s="217"/>
      <c r="H569" s="217"/>
      <c r="I569" s="218"/>
      <c r="K569" s="216" t="s">
        <v>1552</v>
      </c>
      <c r="L569" s="217"/>
      <c r="M569" s="217"/>
      <c r="N569" s="217"/>
      <c r="O569" s="217"/>
      <c r="P569" s="217"/>
      <c r="Q569" s="217"/>
      <c r="R569" s="218"/>
    </row>
    <row r="570" spans="2:18" ht="15.75">
      <c r="B570" s="273"/>
      <c r="C570" s="217"/>
      <c r="D570" s="217"/>
      <c r="E570" s="217"/>
      <c r="F570" s="217"/>
      <c r="G570" s="217"/>
      <c r="H570" s="217"/>
      <c r="I570" s="218"/>
      <c r="K570" s="273"/>
      <c r="L570" s="217"/>
      <c r="M570" s="217"/>
      <c r="N570" s="217"/>
      <c r="O570" s="217"/>
      <c r="P570" s="217"/>
      <c r="Q570" s="217"/>
      <c r="R570" s="218"/>
    </row>
    <row r="571" spans="2:18" ht="15.75">
      <c r="B571" s="273"/>
      <c r="C571" s="217"/>
      <c r="D571" s="217"/>
      <c r="E571" s="217"/>
      <c r="F571" s="217"/>
      <c r="G571" s="217"/>
      <c r="H571" s="217"/>
      <c r="I571" s="218"/>
      <c r="K571" s="273"/>
      <c r="L571" s="217"/>
      <c r="M571" s="217"/>
      <c r="N571" s="217"/>
      <c r="O571" s="217"/>
      <c r="P571" s="217"/>
      <c r="Q571" s="217"/>
      <c r="R571" s="218"/>
    </row>
    <row r="572" spans="2:18" ht="15.75">
      <c r="B572" s="273"/>
      <c r="C572" s="217"/>
      <c r="D572" s="217"/>
      <c r="E572" s="217"/>
      <c r="F572" s="217"/>
      <c r="G572" s="217"/>
      <c r="H572" s="217"/>
      <c r="I572" s="218"/>
      <c r="K572" s="273"/>
      <c r="L572" s="217"/>
      <c r="M572" s="217"/>
      <c r="N572" s="217"/>
      <c r="O572" s="217"/>
      <c r="P572" s="217"/>
      <c r="Q572" s="217"/>
      <c r="R572" s="218"/>
    </row>
    <row r="573" spans="2:18" ht="15.75">
      <c r="B573" s="273"/>
      <c r="C573" s="217"/>
      <c r="D573" s="217"/>
      <c r="E573" s="217"/>
      <c r="F573" s="217"/>
      <c r="G573" s="217"/>
      <c r="H573" s="217"/>
      <c r="I573" s="218"/>
      <c r="K573" s="273"/>
      <c r="L573" s="217"/>
      <c r="M573" s="217"/>
      <c r="N573" s="217"/>
      <c r="O573" s="217"/>
      <c r="P573" s="217"/>
      <c r="Q573" s="217"/>
      <c r="R573" s="218"/>
    </row>
    <row r="574" spans="2:18" ht="15.75">
      <c r="B574" s="273"/>
      <c r="C574" s="217"/>
      <c r="D574" s="217"/>
      <c r="E574" s="217"/>
      <c r="F574" s="217"/>
      <c r="G574" s="217"/>
      <c r="H574" s="217"/>
      <c r="I574" s="218"/>
      <c r="K574" s="273"/>
      <c r="L574" s="217"/>
      <c r="M574" s="217"/>
      <c r="N574" s="217"/>
      <c r="O574" s="217"/>
      <c r="P574" s="217"/>
      <c r="Q574" s="217"/>
      <c r="R574" s="218"/>
    </row>
    <row r="575" spans="2:18" ht="15.75">
      <c r="B575" s="273" t="s">
        <v>1553</v>
      </c>
      <c r="C575" s="360">
        <v>45840</v>
      </c>
      <c r="D575" s="360"/>
      <c r="E575" s="217"/>
      <c r="F575" s="217"/>
      <c r="G575" s="217"/>
      <c r="H575" s="217"/>
      <c r="I575" s="218"/>
      <c r="K575" s="273" t="s">
        <v>1553</v>
      </c>
      <c r="L575" s="360">
        <v>45840</v>
      </c>
      <c r="M575" s="360"/>
      <c r="N575" s="217"/>
      <c r="O575" s="217"/>
      <c r="P575" s="217"/>
      <c r="Q575" s="217"/>
      <c r="R575" s="218"/>
    </row>
    <row r="576" spans="2:18" ht="15.75">
      <c r="B576" s="200"/>
      <c r="C576" s="201"/>
      <c r="D576" s="201"/>
      <c r="E576" s="201"/>
      <c r="F576" s="201"/>
      <c r="G576" s="201" t="s">
        <v>1563</v>
      </c>
      <c r="H576" s="201"/>
      <c r="I576" s="202"/>
      <c r="K576" s="200"/>
      <c r="L576" s="201"/>
      <c r="M576" s="201"/>
      <c r="N576" s="201"/>
      <c r="O576" s="201"/>
      <c r="P576" s="201" t="s">
        <v>1563</v>
      </c>
      <c r="Q576" s="201"/>
      <c r="R576" s="202"/>
    </row>
    <row r="577" spans="2:18" ht="16.5" thickBot="1">
      <c r="B577" s="275"/>
      <c r="C577" s="276"/>
      <c r="D577" s="276"/>
      <c r="E577" s="276"/>
      <c r="F577" s="276"/>
      <c r="G577" s="276"/>
      <c r="H577" s="276"/>
      <c r="I577" s="277"/>
      <c r="K577" s="275"/>
      <c r="L577" s="276"/>
      <c r="M577" s="276"/>
      <c r="N577" s="276"/>
      <c r="O577" s="276"/>
      <c r="P577" s="276"/>
      <c r="Q577" s="276"/>
      <c r="R577" s="277"/>
    </row>
    <row r="579" spans="2:18" ht="15.75" thickBot="1"/>
    <row r="580" spans="2:18">
      <c r="B580" s="366" t="s">
        <v>1525</v>
      </c>
      <c r="C580" s="367"/>
      <c r="D580" s="367"/>
      <c r="E580" s="367"/>
      <c r="F580" s="367"/>
      <c r="G580" s="367"/>
      <c r="H580" s="367"/>
      <c r="I580" s="368"/>
      <c r="K580" s="366" t="s">
        <v>1525</v>
      </c>
      <c r="L580" s="367"/>
      <c r="M580" s="367"/>
      <c r="N580" s="367"/>
      <c r="O580" s="367"/>
      <c r="P580" s="367"/>
      <c r="Q580" s="367"/>
      <c r="R580" s="368"/>
    </row>
    <row r="581" spans="2:18" ht="15.75">
      <c r="B581" s="200"/>
      <c r="C581" s="201"/>
      <c r="D581" s="201"/>
      <c r="E581" s="201"/>
      <c r="F581" s="201"/>
      <c r="G581" s="201"/>
      <c r="H581" s="201"/>
      <c r="I581" s="202"/>
      <c r="K581" s="200"/>
      <c r="L581" s="201"/>
      <c r="M581" s="201"/>
      <c r="N581" s="201"/>
      <c r="O581" s="201"/>
      <c r="P581" s="201"/>
      <c r="Q581" s="201"/>
      <c r="R581" s="202"/>
    </row>
    <row r="582" spans="2:18" ht="26.25">
      <c r="B582" s="369" t="s">
        <v>1526</v>
      </c>
      <c r="C582" s="370"/>
      <c r="D582" s="370"/>
      <c r="E582" s="370"/>
      <c r="F582" s="370"/>
      <c r="G582" s="370"/>
      <c r="H582" s="370"/>
      <c r="I582" s="371"/>
      <c r="K582" s="369" t="s">
        <v>1526</v>
      </c>
      <c r="L582" s="370"/>
      <c r="M582" s="370"/>
      <c r="N582" s="370"/>
      <c r="O582" s="370"/>
      <c r="P582" s="370"/>
      <c r="Q582" s="370"/>
      <c r="R582" s="371"/>
    </row>
    <row r="583" spans="2:18" ht="24.95" customHeight="1">
      <c r="B583" s="203"/>
      <c r="C583" s="204"/>
      <c r="D583" s="204"/>
      <c r="E583" s="204"/>
      <c r="F583" s="204"/>
      <c r="G583" s="204"/>
      <c r="H583" s="205" t="s">
        <v>1527</v>
      </c>
      <c r="I583" s="206"/>
      <c r="K583" s="203"/>
      <c r="L583" s="204"/>
      <c r="M583" s="204"/>
      <c r="N583" s="204"/>
      <c r="O583" s="204"/>
      <c r="P583" s="204"/>
      <c r="Q583" s="205" t="s">
        <v>1527</v>
      </c>
      <c r="R583" s="206"/>
    </row>
    <row r="584" spans="2:18" ht="24.95" customHeight="1">
      <c r="B584" s="207" t="s">
        <v>1528</v>
      </c>
      <c r="C584" s="208"/>
      <c r="D584" s="208"/>
      <c r="E584" s="208"/>
      <c r="F584" s="208" t="s">
        <v>1529</v>
      </c>
      <c r="G584" s="201"/>
      <c r="H584" s="201" t="s">
        <v>1530</v>
      </c>
      <c r="I584" s="202"/>
      <c r="K584" s="207" t="s">
        <v>1528</v>
      </c>
      <c r="L584" s="208"/>
      <c r="M584" s="208"/>
      <c r="N584" s="208"/>
      <c r="O584" s="208" t="s">
        <v>1531</v>
      </c>
      <c r="P584" s="201"/>
      <c r="Q584" s="201" t="s">
        <v>1530</v>
      </c>
      <c r="R584" s="202"/>
    </row>
    <row r="585" spans="2:18" ht="24.95" customHeight="1">
      <c r="B585" s="209" t="s">
        <v>1532</v>
      </c>
      <c r="C585" s="210" t="s">
        <v>1594</v>
      </c>
      <c r="D585" s="211"/>
      <c r="E585" s="211"/>
      <c r="F585" s="211"/>
      <c r="G585" s="212"/>
      <c r="H585" s="212"/>
      <c r="I585" s="213"/>
      <c r="K585" s="209" t="s">
        <v>1532</v>
      </c>
      <c r="L585" s="210" t="s">
        <v>1595</v>
      </c>
      <c r="M585" s="211"/>
      <c r="N585" s="211"/>
      <c r="O585" s="211"/>
      <c r="P585" s="212"/>
      <c r="Q585" s="212"/>
      <c r="R585" s="213"/>
    </row>
    <row r="586" spans="2:18" ht="24.95" customHeight="1">
      <c r="B586" s="207" t="s">
        <v>1534</v>
      </c>
      <c r="C586" s="214">
        <v>484</v>
      </c>
      <c r="D586" s="208" t="s">
        <v>1535</v>
      </c>
      <c r="E586" s="208"/>
      <c r="F586" s="201"/>
      <c r="G586" s="201"/>
      <c r="H586" s="201"/>
      <c r="I586" s="202"/>
      <c r="K586" s="207" t="s">
        <v>1534</v>
      </c>
      <c r="L586" s="214">
        <v>394</v>
      </c>
      <c r="M586" s="208" t="s">
        <v>1535</v>
      </c>
      <c r="N586" s="208"/>
      <c r="O586" s="201"/>
      <c r="P586" s="201"/>
      <c r="Q586" s="201"/>
      <c r="R586" s="202"/>
    </row>
    <row r="587" spans="2:18" ht="24.95" customHeight="1">
      <c r="B587" s="216" t="s">
        <v>1562</v>
      </c>
      <c r="C587" s="217"/>
      <c r="D587" s="217"/>
      <c r="E587" s="217"/>
      <c r="F587" s="217"/>
      <c r="G587" s="217"/>
      <c r="H587" s="217"/>
      <c r="I587" s="218"/>
      <c r="K587" s="216" t="s">
        <v>1562</v>
      </c>
      <c r="L587" s="217"/>
      <c r="M587" s="217"/>
      <c r="N587" s="217"/>
      <c r="O587" s="217"/>
      <c r="P587" s="217"/>
      <c r="Q587" s="217"/>
      <c r="R587" s="218"/>
    </row>
    <row r="588" spans="2:18" ht="24.95" customHeight="1" thickBot="1">
      <c r="B588" s="207" t="s">
        <v>1537</v>
      </c>
      <c r="C588" s="201"/>
      <c r="D588" s="201"/>
      <c r="E588" s="201"/>
      <c r="F588" s="201"/>
      <c r="G588" s="201"/>
      <c r="H588" s="201"/>
      <c r="I588" s="202"/>
      <c r="K588" s="207" t="s">
        <v>1537</v>
      </c>
      <c r="L588" s="201"/>
      <c r="M588" s="201"/>
      <c r="N588" s="201"/>
      <c r="O588" s="201"/>
      <c r="P588" s="201"/>
      <c r="Q588" s="201"/>
      <c r="R588" s="202"/>
    </row>
    <row r="589" spans="2:18" ht="24.95" customHeight="1" thickTop="1">
      <c r="B589" s="361" t="s">
        <v>1538</v>
      </c>
      <c r="C589" s="362"/>
      <c r="D589" s="357" t="s">
        <v>1241</v>
      </c>
      <c r="E589" s="365"/>
      <c r="F589" s="356" t="s">
        <v>1539</v>
      </c>
      <c r="G589" s="357"/>
      <c r="H589" s="358" t="s">
        <v>1404</v>
      </c>
      <c r="I589" s="359"/>
      <c r="K589" s="361" t="s">
        <v>1538</v>
      </c>
      <c r="L589" s="362"/>
      <c r="M589" s="357" t="s">
        <v>1241</v>
      </c>
      <c r="N589" s="365"/>
      <c r="O589" s="356" t="s">
        <v>1539</v>
      </c>
      <c r="P589" s="357"/>
      <c r="Q589" s="358" t="s">
        <v>1404</v>
      </c>
      <c r="R589" s="359"/>
    </row>
    <row r="590" spans="2:18" ht="24.95" customHeight="1" thickBot="1">
      <c r="B590" s="363"/>
      <c r="C590" s="364"/>
      <c r="D590" s="219" t="s">
        <v>1540</v>
      </c>
      <c r="E590" s="220" t="s">
        <v>1541</v>
      </c>
      <c r="F590" s="220" t="s">
        <v>1540</v>
      </c>
      <c r="G590" s="221" t="s">
        <v>1541</v>
      </c>
      <c r="H590" s="222" t="s">
        <v>1540</v>
      </c>
      <c r="I590" s="223" t="s">
        <v>1541</v>
      </c>
      <c r="K590" s="363"/>
      <c r="L590" s="364"/>
      <c r="M590" s="219" t="s">
        <v>1540</v>
      </c>
      <c r="N590" s="220" t="s">
        <v>1541</v>
      </c>
      <c r="O590" s="220" t="s">
        <v>1540</v>
      </c>
      <c r="P590" s="221" t="s">
        <v>1541</v>
      </c>
      <c r="Q590" s="222" t="s">
        <v>1540</v>
      </c>
      <c r="R590" s="223" t="s">
        <v>1541</v>
      </c>
    </row>
    <row r="591" spans="2:18" ht="24.95" customHeight="1" thickTop="1">
      <c r="B591" s="224" t="s">
        <v>1542</v>
      </c>
      <c r="C591" s="225"/>
      <c r="D591" s="226">
        <v>295</v>
      </c>
      <c r="E591" s="227"/>
      <c r="F591" s="227">
        <v>295</v>
      </c>
      <c r="G591" s="228"/>
      <c r="H591" s="229">
        <f t="shared" ref="H591:H599" si="34">D591+F591</f>
        <v>590</v>
      </c>
      <c r="I591" s="230"/>
      <c r="K591" s="224" t="s">
        <v>1542</v>
      </c>
      <c r="L591" s="225"/>
      <c r="M591" s="226">
        <v>1813</v>
      </c>
      <c r="N591" s="227"/>
      <c r="O591" s="227">
        <v>389</v>
      </c>
      <c r="P591" s="228"/>
      <c r="Q591" s="229">
        <f t="shared" ref="Q591:Q599" si="35">M591+O591</f>
        <v>2202</v>
      </c>
      <c r="R591" s="230"/>
    </row>
    <row r="592" spans="2:18" ht="24.95" customHeight="1">
      <c r="B592" s="231" t="s">
        <v>1543</v>
      </c>
      <c r="C592" s="232"/>
      <c r="D592" s="233">
        <v>30</v>
      </c>
      <c r="E592" s="234"/>
      <c r="F592" s="234">
        <v>30</v>
      </c>
      <c r="G592" s="235"/>
      <c r="H592" s="229">
        <f t="shared" si="34"/>
        <v>60</v>
      </c>
      <c r="I592" s="236"/>
      <c r="K592" s="231" t="s">
        <v>1543</v>
      </c>
      <c r="L592" s="232"/>
      <c r="M592" s="233">
        <v>140</v>
      </c>
      <c r="N592" s="234"/>
      <c r="O592" s="234">
        <v>30</v>
      </c>
      <c r="P592" s="235"/>
      <c r="Q592" s="229">
        <f t="shared" si="35"/>
        <v>170</v>
      </c>
      <c r="R592" s="236"/>
    </row>
    <row r="593" spans="2:18" ht="24.95" customHeight="1">
      <c r="B593" s="231" t="s">
        <v>1544</v>
      </c>
      <c r="C593" s="232"/>
      <c r="D593" s="233">
        <v>30</v>
      </c>
      <c r="E593" s="234"/>
      <c r="F593" s="234">
        <v>30</v>
      </c>
      <c r="G593" s="235"/>
      <c r="H593" s="229">
        <f t="shared" si="34"/>
        <v>60</v>
      </c>
      <c r="I593" s="236"/>
      <c r="K593" s="231" t="s">
        <v>1544</v>
      </c>
      <c r="L593" s="232"/>
      <c r="M593" s="233">
        <v>140</v>
      </c>
      <c r="N593" s="234"/>
      <c r="O593" s="234">
        <v>30</v>
      </c>
      <c r="P593" s="235"/>
      <c r="Q593" s="229">
        <f t="shared" si="35"/>
        <v>170</v>
      </c>
      <c r="R593" s="236"/>
    </row>
    <row r="594" spans="2:18" ht="24.95" customHeight="1" thickBot="1">
      <c r="B594" s="237" t="s">
        <v>1545</v>
      </c>
      <c r="C594" s="238"/>
      <c r="D594" s="239">
        <v>750</v>
      </c>
      <c r="E594" s="240"/>
      <c r="F594" s="240">
        <v>750</v>
      </c>
      <c r="G594" s="241"/>
      <c r="H594" s="229">
        <f t="shared" si="34"/>
        <v>1500</v>
      </c>
      <c r="I594" s="242"/>
      <c r="K594" s="237" t="s">
        <v>1545</v>
      </c>
      <c r="L594" s="238"/>
      <c r="M594" s="239">
        <v>1000</v>
      </c>
      <c r="N594" s="240"/>
      <c r="O594" s="240">
        <v>200</v>
      </c>
      <c r="P594" s="241"/>
      <c r="Q594" s="229">
        <f t="shared" si="35"/>
        <v>1200</v>
      </c>
      <c r="R594" s="242"/>
    </row>
    <row r="595" spans="2:18" ht="24.95" customHeight="1" thickTop="1" thickBot="1">
      <c r="B595" s="243"/>
      <c r="C595" s="244" t="s">
        <v>1399</v>
      </c>
      <c r="D595" s="245">
        <f>D591+D592+D593+D594</f>
        <v>1105</v>
      </c>
      <c r="E595" s="246"/>
      <c r="F595" s="247">
        <f>SUM(F591:F594)</f>
        <v>1105</v>
      </c>
      <c r="G595" s="248"/>
      <c r="H595" s="249">
        <f t="shared" si="34"/>
        <v>2210</v>
      </c>
      <c r="I595" s="250"/>
      <c r="K595" s="243"/>
      <c r="L595" s="244" t="s">
        <v>1399</v>
      </c>
      <c r="M595" s="245">
        <f>M591+M592+M593+M594</f>
        <v>3093</v>
      </c>
      <c r="N595" s="246"/>
      <c r="O595" s="246">
        <f>SUM(O591:O594)</f>
        <v>649</v>
      </c>
      <c r="P595" s="248"/>
      <c r="Q595" s="251">
        <f t="shared" si="35"/>
        <v>3742</v>
      </c>
      <c r="R595" s="250"/>
    </row>
    <row r="596" spans="2:18" ht="24.95" customHeight="1" thickTop="1">
      <c r="B596" s="252" t="s">
        <v>1546</v>
      </c>
      <c r="C596" s="253"/>
      <c r="D596" s="254"/>
      <c r="E596" s="255"/>
      <c r="F596" s="255"/>
      <c r="G596" s="256"/>
      <c r="H596" s="257">
        <f t="shared" si="34"/>
        <v>0</v>
      </c>
      <c r="I596" s="258"/>
      <c r="K596" s="252" t="s">
        <v>1546</v>
      </c>
      <c r="L596" s="253"/>
      <c r="M596" s="254"/>
      <c r="N596" s="255"/>
      <c r="O596" s="255"/>
      <c r="P596" s="256"/>
      <c r="Q596" s="257">
        <f t="shared" si="35"/>
        <v>0</v>
      </c>
      <c r="R596" s="258"/>
    </row>
    <row r="597" spans="2:18" ht="24.95" customHeight="1">
      <c r="B597" s="259" t="s">
        <v>1547</v>
      </c>
      <c r="C597" s="260"/>
      <c r="D597" s="233">
        <v>14</v>
      </c>
      <c r="E597" s="234"/>
      <c r="F597" s="234"/>
      <c r="G597" s="261"/>
      <c r="H597" s="262">
        <f t="shared" si="34"/>
        <v>14</v>
      </c>
      <c r="I597" s="263"/>
      <c r="K597" s="259" t="s">
        <v>1547</v>
      </c>
      <c r="L597" s="260"/>
      <c r="M597" s="233">
        <v>91</v>
      </c>
      <c r="N597" s="234"/>
      <c r="O597" s="234"/>
      <c r="P597" s="261"/>
      <c r="Q597" s="262">
        <f t="shared" si="35"/>
        <v>91</v>
      </c>
      <c r="R597" s="263"/>
    </row>
    <row r="598" spans="2:18" ht="24.95" customHeight="1">
      <c r="B598" s="252" t="s">
        <v>1548</v>
      </c>
      <c r="C598" s="253"/>
      <c r="D598" s="233"/>
      <c r="E598" s="234"/>
      <c r="F598" s="234"/>
      <c r="G598" s="261"/>
      <c r="H598" s="262">
        <f t="shared" si="34"/>
        <v>0</v>
      </c>
      <c r="I598" s="263"/>
      <c r="K598" s="252" t="s">
        <v>1548</v>
      </c>
      <c r="L598" s="253"/>
      <c r="M598" s="233"/>
      <c r="N598" s="234"/>
      <c r="O598" s="234"/>
      <c r="P598" s="261"/>
      <c r="Q598" s="262">
        <f t="shared" si="35"/>
        <v>0</v>
      </c>
      <c r="R598" s="263"/>
    </row>
    <row r="599" spans="2:18" ht="24.95" customHeight="1" thickBot="1">
      <c r="B599" s="264" t="s">
        <v>1549</v>
      </c>
      <c r="C599" s="265"/>
      <c r="D599" s="266"/>
      <c r="E599" s="267"/>
      <c r="F599" s="267"/>
      <c r="G599" s="268"/>
      <c r="H599" s="269">
        <f t="shared" si="34"/>
        <v>0</v>
      </c>
      <c r="I599" s="270"/>
      <c r="K599" s="264" t="s">
        <v>1549</v>
      </c>
      <c r="L599" s="265"/>
      <c r="M599" s="266"/>
      <c r="N599" s="267"/>
      <c r="O599" s="267"/>
      <c r="P599" s="268"/>
      <c r="Q599" s="269">
        <f t="shared" si="35"/>
        <v>0</v>
      </c>
      <c r="R599" s="270"/>
    </row>
    <row r="600" spans="2:18" ht="24.95" customHeight="1" thickTop="1" thickBot="1">
      <c r="B600" s="243"/>
      <c r="C600" s="244" t="s">
        <v>1399</v>
      </c>
      <c r="D600" s="245">
        <f>SUM(D595:D599)</f>
        <v>1119</v>
      </c>
      <c r="E600" s="246"/>
      <c r="F600" s="247">
        <f>F595+F597</f>
        <v>1105</v>
      </c>
      <c r="G600" s="248"/>
      <c r="H600" s="271">
        <f>D600+F600</f>
        <v>2224</v>
      </c>
      <c r="I600" s="250"/>
      <c r="K600" s="243"/>
      <c r="L600" s="244" t="s">
        <v>1399</v>
      </c>
      <c r="M600" s="245">
        <f>SUM(M595:M599)</f>
        <v>3184</v>
      </c>
      <c r="N600" s="246"/>
      <c r="O600" s="246">
        <f>O595+O597</f>
        <v>649</v>
      </c>
      <c r="P600" s="248"/>
      <c r="Q600" s="272">
        <f>M600+O600</f>
        <v>3833</v>
      </c>
      <c r="R600" s="250"/>
    </row>
    <row r="601" spans="2:18" ht="24.95" customHeight="1" thickTop="1">
      <c r="B601" s="273"/>
      <c r="C601" s="274" t="s">
        <v>1550</v>
      </c>
      <c r="D601" s="217"/>
      <c r="E601" s="217"/>
      <c r="F601" s="217"/>
      <c r="G601" s="217"/>
      <c r="H601" s="217"/>
      <c r="I601" s="218"/>
      <c r="K601" s="273"/>
      <c r="L601" s="274" t="s">
        <v>1550</v>
      </c>
      <c r="M601" s="217"/>
      <c r="N601" s="217"/>
      <c r="O601" s="217"/>
      <c r="P601" s="217"/>
      <c r="Q601" s="217"/>
      <c r="R601" s="218"/>
    </row>
    <row r="602" spans="2:18" ht="24.95" customHeight="1">
      <c r="B602" s="216" t="s">
        <v>1551</v>
      </c>
      <c r="C602" s="217"/>
      <c r="D602" s="217"/>
      <c r="E602" s="217"/>
      <c r="F602" s="217"/>
      <c r="G602" s="217"/>
      <c r="H602" s="217"/>
      <c r="I602" s="218"/>
      <c r="K602" s="216" t="s">
        <v>1551</v>
      </c>
      <c r="L602" s="217"/>
      <c r="M602" s="217"/>
      <c r="N602" s="217"/>
      <c r="O602" s="217"/>
      <c r="P602" s="217"/>
      <c r="Q602" s="217"/>
      <c r="R602" s="218"/>
    </row>
    <row r="603" spans="2:18" ht="24.95" customHeight="1">
      <c r="B603" s="216" t="s">
        <v>1552</v>
      </c>
      <c r="C603" s="217"/>
      <c r="D603" s="217"/>
      <c r="E603" s="217"/>
      <c r="F603" s="217"/>
      <c r="G603" s="217"/>
      <c r="H603" s="217"/>
      <c r="I603" s="218"/>
      <c r="K603" s="216" t="s">
        <v>1552</v>
      </c>
      <c r="L603" s="217"/>
      <c r="M603" s="217"/>
      <c r="N603" s="217"/>
      <c r="O603" s="217"/>
      <c r="P603" s="217"/>
      <c r="Q603" s="217"/>
      <c r="R603" s="218"/>
    </row>
    <row r="604" spans="2:18" ht="15.75">
      <c r="B604" s="273"/>
      <c r="C604" s="217"/>
      <c r="D604" s="217"/>
      <c r="E604" s="217"/>
      <c r="F604" s="217"/>
      <c r="G604" s="217"/>
      <c r="H604" s="217"/>
      <c r="I604" s="218"/>
      <c r="K604" s="273"/>
      <c r="L604" s="217"/>
      <c r="M604" s="217"/>
      <c r="N604" s="217"/>
      <c r="O604" s="217"/>
      <c r="P604" s="217"/>
      <c r="Q604" s="217"/>
      <c r="R604" s="218"/>
    </row>
    <row r="605" spans="2:18" ht="15.75">
      <c r="B605" s="273"/>
      <c r="C605" s="217"/>
      <c r="D605" s="217"/>
      <c r="E605" s="217"/>
      <c r="F605" s="217"/>
      <c r="G605" s="217"/>
      <c r="H605" s="217"/>
      <c r="I605" s="218"/>
      <c r="K605" s="273"/>
      <c r="L605" s="217"/>
      <c r="M605" s="217"/>
      <c r="N605" s="217"/>
      <c r="O605" s="217"/>
      <c r="P605" s="217"/>
      <c r="Q605" s="217"/>
      <c r="R605" s="218"/>
    </row>
    <row r="606" spans="2:18" ht="15.75">
      <c r="B606" s="273"/>
      <c r="C606" s="217"/>
      <c r="D606" s="217"/>
      <c r="E606" s="217"/>
      <c r="F606" s="217"/>
      <c r="G606" s="217"/>
      <c r="H606" s="217"/>
      <c r="I606" s="218"/>
      <c r="K606" s="273"/>
      <c r="L606" s="217"/>
      <c r="M606" s="217"/>
      <c r="N606" s="217"/>
      <c r="O606" s="217"/>
      <c r="P606" s="217"/>
      <c r="Q606" s="217"/>
      <c r="R606" s="218"/>
    </row>
    <row r="607" spans="2:18" ht="15.75">
      <c r="B607" s="273"/>
      <c r="C607" s="217"/>
      <c r="D607" s="217"/>
      <c r="E607" s="217"/>
      <c r="F607" s="217"/>
      <c r="G607" s="217"/>
      <c r="H607" s="217"/>
      <c r="I607" s="218"/>
      <c r="K607" s="273"/>
      <c r="L607" s="217"/>
      <c r="M607" s="217"/>
      <c r="N607" s="217"/>
      <c r="O607" s="217"/>
      <c r="P607" s="217"/>
      <c r="Q607" s="217"/>
      <c r="R607" s="218"/>
    </row>
    <row r="608" spans="2:18" ht="15.75">
      <c r="B608" s="273"/>
      <c r="C608" s="217"/>
      <c r="D608" s="217"/>
      <c r="E608" s="217"/>
      <c r="F608" s="217"/>
      <c r="G608" s="217"/>
      <c r="H608" s="217"/>
      <c r="I608" s="218"/>
      <c r="K608" s="273"/>
      <c r="L608" s="217"/>
      <c r="M608" s="217"/>
      <c r="N608" s="217"/>
      <c r="O608" s="217"/>
      <c r="P608" s="217"/>
      <c r="Q608" s="217"/>
      <c r="R608" s="218"/>
    </row>
    <row r="609" spans="2:18" ht="15.75">
      <c r="B609" s="273" t="s">
        <v>1553</v>
      </c>
      <c r="C609" s="360">
        <v>45840</v>
      </c>
      <c r="D609" s="360"/>
      <c r="E609" s="217"/>
      <c r="F609" s="217"/>
      <c r="G609" s="217"/>
      <c r="H609" s="217"/>
      <c r="I609" s="218"/>
      <c r="K609" s="273" t="s">
        <v>1553</v>
      </c>
      <c r="L609" s="360">
        <v>45840</v>
      </c>
      <c r="M609" s="360"/>
      <c r="N609" s="217"/>
      <c r="O609" s="217"/>
      <c r="P609" s="217"/>
      <c r="Q609" s="217"/>
      <c r="R609" s="218"/>
    </row>
    <row r="610" spans="2:18" ht="15.75">
      <c r="B610" s="200"/>
      <c r="C610" s="201"/>
      <c r="D610" s="201"/>
      <c r="E610" s="201"/>
      <c r="F610" s="201"/>
      <c r="G610" s="201" t="s">
        <v>1563</v>
      </c>
      <c r="H610" s="201"/>
      <c r="I610" s="202"/>
      <c r="K610" s="200"/>
      <c r="L610" s="201"/>
      <c r="M610" s="201"/>
      <c r="N610" s="201"/>
      <c r="O610" s="201"/>
      <c r="P610" s="201" t="s">
        <v>1563</v>
      </c>
      <c r="Q610" s="201"/>
      <c r="R610" s="202"/>
    </row>
    <row r="611" spans="2:18" ht="16.5" thickBot="1">
      <c r="B611" s="275"/>
      <c r="C611" s="276"/>
      <c r="D611" s="276"/>
      <c r="E611" s="276"/>
      <c r="F611" s="276"/>
      <c r="G611" s="276"/>
      <c r="H611" s="276"/>
      <c r="I611" s="277"/>
      <c r="K611" s="275"/>
      <c r="L611" s="276"/>
      <c r="M611" s="276"/>
      <c r="N611" s="276"/>
      <c r="O611" s="276"/>
      <c r="P611" s="276"/>
      <c r="Q611" s="276"/>
      <c r="R611" s="277"/>
    </row>
    <row r="613" spans="2:18" ht="15.75" thickBot="1"/>
    <row r="614" spans="2:18">
      <c r="B614" s="366" t="s">
        <v>1525</v>
      </c>
      <c r="C614" s="367"/>
      <c r="D614" s="367"/>
      <c r="E614" s="367"/>
      <c r="F614" s="367"/>
      <c r="G614" s="367"/>
      <c r="H614" s="367"/>
      <c r="I614" s="368"/>
      <c r="K614" s="366" t="s">
        <v>1525</v>
      </c>
      <c r="L614" s="367"/>
      <c r="M614" s="367"/>
      <c r="N614" s="367"/>
      <c r="O614" s="367"/>
      <c r="P614" s="367"/>
      <c r="Q614" s="367"/>
      <c r="R614" s="368"/>
    </row>
    <row r="615" spans="2:18" ht="15.75">
      <c r="B615" s="200"/>
      <c r="C615" s="201"/>
      <c r="D615" s="201"/>
      <c r="E615" s="201"/>
      <c r="F615" s="201"/>
      <c r="G615" s="201"/>
      <c r="H615" s="201"/>
      <c r="I615" s="202"/>
      <c r="K615" s="200"/>
      <c r="L615" s="201"/>
      <c r="M615" s="201"/>
      <c r="N615" s="201"/>
      <c r="O615" s="201"/>
      <c r="P615" s="201"/>
      <c r="Q615" s="201"/>
      <c r="R615" s="202"/>
    </row>
    <row r="616" spans="2:18" ht="26.25">
      <c r="B616" s="369" t="s">
        <v>1526</v>
      </c>
      <c r="C616" s="370"/>
      <c r="D616" s="370"/>
      <c r="E616" s="370"/>
      <c r="F616" s="370"/>
      <c r="G616" s="370"/>
      <c r="H616" s="370"/>
      <c r="I616" s="371"/>
      <c r="K616" s="369" t="s">
        <v>1526</v>
      </c>
      <c r="L616" s="370"/>
      <c r="M616" s="370"/>
      <c r="N616" s="370"/>
      <c r="O616" s="370"/>
      <c r="P616" s="370"/>
      <c r="Q616" s="370"/>
      <c r="R616" s="371"/>
    </row>
    <row r="617" spans="2:18" ht="24.95" customHeight="1">
      <c r="B617" s="203"/>
      <c r="C617" s="204"/>
      <c r="D617" s="204"/>
      <c r="E617" s="204"/>
      <c r="F617" s="204"/>
      <c r="G617" s="204"/>
      <c r="H617" s="205" t="s">
        <v>1527</v>
      </c>
      <c r="I617" s="206"/>
      <c r="K617" s="203"/>
      <c r="L617" s="204"/>
      <c r="M617" s="204"/>
      <c r="N617" s="204"/>
      <c r="O617" s="204"/>
      <c r="P617" s="204"/>
      <c r="Q617" s="205" t="s">
        <v>1527</v>
      </c>
      <c r="R617" s="206"/>
    </row>
    <row r="618" spans="2:18" ht="24.95" customHeight="1">
      <c r="B618" s="207" t="s">
        <v>1528</v>
      </c>
      <c r="C618" s="208"/>
      <c r="D618" s="208"/>
      <c r="E618" s="208"/>
      <c r="F618" s="208" t="s">
        <v>1529</v>
      </c>
      <c r="G618" s="201"/>
      <c r="H618" s="201" t="s">
        <v>1530</v>
      </c>
      <c r="I618" s="202"/>
      <c r="K618" s="207" t="s">
        <v>1528</v>
      </c>
      <c r="L618" s="208"/>
      <c r="M618" s="208"/>
      <c r="N618" s="208"/>
      <c r="O618" s="208" t="s">
        <v>1531</v>
      </c>
      <c r="P618" s="201"/>
      <c r="Q618" s="201" t="s">
        <v>1530</v>
      </c>
      <c r="R618" s="202"/>
    </row>
    <row r="619" spans="2:18" ht="24.95" customHeight="1">
      <c r="B619" s="209" t="s">
        <v>1532</v>
      </c>
      <c r="C619" s="210" t="s">
        <v>1596</v>
      </c>
      <c r="D619" s="211"/>
      <c r="E619" s="211"/>
      <c r="F619" s="211"/>
      <c r="G619" s="212"/>
      <c r="H619" s="212"/>
      <c r="I619" s="213"/>
      <c r="K619" s="209" t="s">
        <v>1532</v>
      </c>
      <c r="L619" s="210" t="s">
        <v>1597</v>
      </c>
      <c r="M619" s="211"/>
      <c r="N619" s="211"/>
      <c r="O619" s="211"/>
      <c r="P619" s="212"/>
      <c r="Q619" s="212"/>
      <c r="R619" s="213"/>
    </row>
    <row r="620" spans="2:18" ht="24.95" customHeight="1">
      <c r="B620" s="207" t="s">
        <v>1534</v>
      </c>
      <c r="C620" s="214">
        <v>449</v>
      </c>
      <c r="D620" s="208" t="s">
        <v>1535</v>
      </c>
      <c r="E620" s="208"/>
      <c r="F620" s="201"/>
      <c r="G620" s="201"/>
      <c r="H620" s="201"/>
      <c r="I620" s="202"/>
      <c r="K620" s="207" t="s">
        <v>1534</v>
      </c>
      <c r="L620" s="214">
        <v>479</v>
      </c>
      <c r="M620" s="208" t="s">
        <v>1535</v>
      </c>
      <c r="N620" s="208"/>
      <c r="O620" s="201"/>
      <c r="P620" s="201"/>
      <c r="Q620" s="201"/>
      <c r="R620" s="202"/>
    </row>
    <row r="621" spans="2:18" ht="24.95" customHeight="1">
      <c r="B621" s="216" t="s">
        <v>1562</v>
      </c>
      <c r="C621" s="217"/>
      <c r="D621" s="217"/>
      <c r="E621" s="217"/>
      <c r="F621" s="217"/>
      <c r="G621" s="217"/>
      <c r="H621" s="217"/>
      <c r="I621" s="218"/>
      <c r="K621" s="216" t="s">
        <v>1562</v>
      </c>
      <c r="L621" s="217"/>
      <c r="M621" s="217"/>
      <c r="N621" s="217"/>
      <c r="O621" s="217"/>
      <c r="P621" s="217"/>
      <c r="Q621" s="217"/>
      <c r="R621" s="218"/>
    </row>
    <row r="622" spans="2:18" ht="24.95" customHeight="1" thickBot="1">
      <c r="B622" s="207" t="s">
        <v>1537</v>
      </c>
      <c r="C622" s="201"/>
      <c r="D622" s="201"/>
      <c r="E622" s="201"/>
      <c r="F622" s="201"/>
      <c r="G622" s="201"/>
      <c r="H622" s="201"/>
      <c r="I622" s="202"/>
      <c r="K622" s="207" t="s">
        <v>1537</v>
      </c>
      <c r="L622" s="201"/>
      <c r="M622" s="201"/>
      <c r="N622" s="201"/>
      <c r="O622" s="201"/>
      <c r="P622" s="201"/>
      <c r="Q622" s="201"/>
      <c r="R622" s="202"/>
    </row>
    <row r="623" spans="2:18" ht="24.95" customHeight="1" thickTop="1">
      <c r="B623" s="361" t="s">
        <v>1538</v>
      </c>
      <c r="C623" s="362"/>
      <c r="D623" s="357" t="s">
        <v>1241</v>
      </c>
      <c r="E623" s="365"/>
      <c r="F623" s="356" t="s">
        <v>1539</v>
      </c>
      <c r="G623" s="357"/>
      <c r="H623" s="358" t="s">
        <v>1404</v>
      </c>
      <c r="I623" s="359"/>
      <c r="K623" s="361" t="s">
        <v>1538</v>
      </c>
      <c r="L623" s="362"/>
      <c r="M623" s="357" t="s">
        <v>1241</v>
      </c>
      <c r="N623" s="365"/>
      <c r="O623" s="356" t="s">
        <v>1539</v>
      </c>
      <c r="P623" s="357"/>
      <c r="Q623" s="358" t="s">
        <v>1404</v>
      </c>
      <c r="R623" s="359"/>
    </row>
    <row r="624" spans="2:18" ht="24.95" customHeight="1" thickBot="1">
      <c r="B624" s="363"/>
      <c r="C624" s="364"/>
      <c r="D624" s="219" t="s">
        <v>1540</v>
      </c>
      <c r="E624" s="220" t="s">
        <v>1541</v>
      </c>
      <c r="F624" s="220" t="s">
        <v>1540</v>
      </c>
      <c r="G624" s="221" t="s">
        <v>1541</v>
      </c>
      <c r="H624" s="222" t="s">
        <v>1540</v>
      </c>
      <c r="I624" s="223" t="s">
        <v>1541</v>
      </c>
      <c r="K624" s="363"/>
      <c r="L624" s="364"/>
      <c r="M624" s="219" t="s">
        <v>1540</v>
      </c>
      <c r="N624" s="220" t="s">
        <v>1541</v>
      </c>
      <c r="O624" s="220" t="s">
        <v>1540</v>
      </c>
      <c r="P624" s="221" t="s">
        <v>1541</v>
      </c>
      <c r="Q624" s="222" t="s">
        <v>1540</v>
      </c>
      <c r="R624" s="223" t="s">
        <v>1541</v>
      </c>
    </row>
    <row r="625" spans="2:18" ht="24.95" customHeight="1" thickTop="1">
      <c r="B625" s="224" t="s">
        <v>1542</v>
      </c>
      <c r="C625" s="225"/>
      <c r="D625" s="226">
        <v>492</v>
      </c>
      <c r="E625" s="227"/>
      <c r="F625" s="227">
        <v>246</v>
      </c>
      <c r="G625" s="228"/>
      <c r="H625" s="229">
        <f t="shared" ref="H625:H633" si="36">D625+F625</f>
        <v>738</v>
      </c>
      <c r="I625" s="230"/>
      <c r="K625" s="224" t="s">
        <v>1542</v>
      </c>
      <c r="L625" s="225"/>
      <c r="M625" s="226">
        <v>262</v>
      </c>
      <c r="N625" s="227"/>
      <c r="O625" s="227">
        <v>262</v>
      </c>
      <c r="P625" s="228"/>
      <c r="Q625" s="229">
        <f t="shared" ref="Q625:Q633" si="37">M625+O625</f>
        <v>524</v>
      </c>
      <c r="R625" s="230"/>
    </row>
    <row r="626" spans="2:18" ht="24.95" customHeight="1">
      <c r="B626" s="231" t="s">
        <v>1543</v>
      </c>
      <c r="C626" s="232"/>
      <c r="D626" s="233">
        <v>40</v>
      </c>
      <c r="E626" s="234"/>
      <c r="F626" s="234">
        <v>20</v>
      </c>
      <c r="G626" s="235"/>
      <c r="H626" s="229">
        <f t="shared" si="36"/>
        <v>60</v>
      </c>
      <c r="I626" s="236"/>
      <c r="K626" s="231" t="s">
        <v>1543</v>
      </c>
      <c r="L626" s="232"/>
      <c r="M626" s="233">
        <v>20</v>
      </c>
      <c r="N626" s="234"/>
      <c r="O626" s="234">
        <v>20</v>
      </c>
      <c r="P626" s="235"/>
      <c r="Q626" s="229">
        <f t="shared" si="37"/>
        <v>40</v>
      </c>
      <c r="R626" s="236"/>
    </row>
    <row r="627" spans="2:18" ht="24.95" customHeight="1">
      <c r="B627" s="231" t="s">
        <v>1544</v>
      </c>
      <c r="C627" s="232"/>
      <c r="D627" s="233">
        <v>40</v>
      </c>
      <c r="E627" s="234"/>
      <c r="F627" s="234">
        <v>20</v>
      </c>
      <c r="G627" s="235"/>
      <c r="H627" s="229">
        <f t="shared" si="36"/>
        <v>60</v>
      </c>
      <c r="I627" s="236"/>
      <c r="K627" s="231" t="s">
        <v>1544</v>
      </c>
      <c r="L627" s="232"/>
      <c r="M627" s="233">
        <v>20</v>
      </c>
      <c r="N627" s="234"/>
      <c r="O627" s="234">
        <v>20</v>
      </c>
      <c r="P627" s="235"/>
      <c r="Q627" s="229">
        <f t="shared" si="37"/>
        <v>40</v>
      </c>
      <c r="R627" s="236"/>
    </row>
    <row r="628" spans="2:18" ht="24.95" customHeight="1" thickBot="1">
      <c r="B628" s="237" t="s">
        <v>1545</v>
      </c>
      <c r="C628" s="238"/>
      <c r="D628" s="239">
        <v>400</v>
      </c>
      <c r="E628" s="240"/>
      <c r="F628" s="240">
        <v>200</v>
      </c>
      <c r="G628" s="241"/>
      <c r="H628" s="229">
        <f t="shared" si="36"/>
        <v>600</v>
      </c>
      <c r="I628" s="242"/>
      <c r="K628" s="237" t="s">
        <v>1545</v>
      </c>
      <c r="L628" s="238"/>
      <c r="M628" s="239">
        <v>200</v>
      </c>
      <c r="N628" s="240"/>
      <c r="O628" s="240">
        <v>200</v>
      </c>
      <c r="P628" s="241"/>
      <c r="Q628" s="229">
        <f t="shared" si="37"/>
        <v>400</v>
      </c>
      <c r="R628" s="242"/>
    </row>
    <row r="629" spans="2:18" ht="24.95" customHeight="1" thickTop="1" thickBot="1">
      <c r="B629" s="243"/>
      <c r="C629" s="244" t="s">
        <v>1399</v>
      </c>
      <c r="D629" s="245">
        <f>D625+D626+D627+D628</f>
        <v>972</v>
      </c>
      <c r="E629" s="246"/>
      <c r="F629" s="247">
        <f>SUM(F625:F628)</f>
        <v>486</v>
      </c>
      <c r="G629" s="248"/>
      <c r="H629" s="249">
        <f t="shared" si="36"/>
        <v>1458</v>
      </c>
      <c r="I629" s="250"/>
      <c r="K629" s="243"/>
      <c r="L629" s="244" t="s">
        <v>1399</v>
      </c>
      <c r="M629" s="245">
        <f>M625+M626+M627+M628</f>
        <v>502</v>
      </c>
      <c r="N629" s="246"/>
      <c r="O629" s="246">
        <f>SUM(O625:O628)</f>
        <v>502</v>
      </c>
      <c r="P629" s="248"/>
      <c r="Q629" s="251">
        <f t="shared" si="37"/>
        <v>1004</v>
      </c>
      <c r="R629" s="250"/>
    </row>
    <row r="630" spans="2:18" ht="24.95" customHeight="1" thickTop="1">
      <c r="B630" s="252" t="s">
        <v>1546</v>
      </c>
      <c r="C630" s="253"/>
      <c r="D630" s="254"/>
      <c r="E630" s="255"/>
      <c r="F630" s="255"/>
      <c r="G630" s="256"/>
      <c r="H630" s="257">
        <f t="shared" si="36"/>
        <v>0</v>
      </c>
      <c r="I630" s="258"/>
      <c r="K630" s="252" t="s">
        <v>1546</v>
      </c>
      <c r="L630" s="253"/>
      <c r="M630" s="254"/>
      <c r="N630" s="255"/>
      <c r="O630" s="255"/>
      <c r="P630" s="256"/>
      <c r="Q630" s="257">
        <f t="shared" si="37"/>
        <v>0</v>
      </c>
      <c r="R630" s="258"/>
    </row>
    <row r="631" spans="2:18" ht="24.95" customHeight="1">
      <c r="B631" s="259" t="s">
        <v>1547</v>
      </c>
      <c r="C631" s="260"/>
      <c r="D631" s="233">
        <v>25</v>
      </c>
      <c r="E631" s="234"/>
      <c r="F631" s="234"/>
      <c r="G631" s="261"/>
      <c r="H631" s="262">
        <f t="shared" si="36"/>
        <v>25</v>
      </c>
      <c r="I631" s="263"/>
      <c r="K631" s="259" t="s">
        <v>1547</v>
      </c>
      <c r="L631" s="260"/>
      <c r="M631" s="233">
        <v>13</v>
      </c>
      <c r="N631" s="234"/>
      <c r="O631" s="234"/>
      <c r="P631" s="261"/>
      <c r="Q631" s="262">
        <f t="shared" si="37"/>
        <v>13</v>
      </c>
      <c r="R631" s="263"/>
    </row>
    <row r="632" spans="2:18" ht="24.95" customHeight="1">
      <c r="B632" s="252" t="s">
        <v>1548</v>
      </c>
      <c r="C632" s="253"/>
      <c r="D632" s="233"/>
      <c r="E632" s="234"/>
      <c r="F632" s="234"/>
      <c r="G632" s="261"/>
      <c r="H632" s="262">
        <f t="shared" si="36"/>
        <v>0</v>
      </c>
      <c r="I632" s="263"/>
      <c r="K632" s="252" t="s">
        <v>1548</v>
      </c>
      <c r="L632" s="253"/>
      <c r="M632" s="233"/>
      <c r="N632" s="234"/>
      <c r="O632" s="234"/>
      <c r="P632" s="261"/>
      <c r="Q632" s="262">
        <f t="shared" si="37"/>
        <v>0</v>
      </c>
      <c r="R632" s="263"/>
    </row>
    <row r="633" spans="2:18" ht="24.95" customHeight="1" thickBot="1">
      <c r="B633" s="264" t="s">
        <v>1549</v>
      </c>
      <c r="C633" s="265"/>
      <c r="D633" s="266"/>
      <c r="E633" s="267"/>
      <c r="F633" s="267"/>
      <c r="G633" s="268"/>
      <c r="H633" s="269">
        <f t="shared" si="36"/>
        <v>0</v>
      </c>
      <c r="I633" s="270"/>
      <c r="K633" s="264" t="s">
        <v>1549</v>
      </c>
      <c r="L633" s="265"/>
      <c r="M633" s="266"/>
      <c r="N633" s="267"/>
      <c r="O633" s="267"/>
      <c r="P633" s="268"/>
      <c r="Q633" s="269">
        <f t="shared" si="37"/>
        <v>0</v>
      </c>
      <c r="R633" s="270"/>
    </row>
    <row r="634" spans="2:18" ht="24.95" customHeight="1" thickTop="1" thickBot="1">
      <c r="B634" s="243"/>
      <c r="C634" s="244" t="s">
        <v>1399</v>
      </c>
      <c r="D634" s="245">
        <f>SUM(D629:D633)</f>
        <v>997</v>
      </c>
      <c r="E634" s="246"/>
      <c r="F634" s="247">
        <f>F629+F631</f>
        <v>486</v>
      </c>
      <c r="G634" s="248"/>
      <c r="H634" s="271">
        <f>D634+F634</f>
        <v>1483</v>
      </c>
      <c r="I634" s="250"/>
      <c r="K634" s="243"/>
      <c r="L634" s="244" t="s">
        <v>1399</v>
      </c>
      <c r="M634" s="245">
        <f>SUM(M629:M633)</f>
        <v>515</v>
      </c>
      <c r="N634" s="246"/>
      <c r="O634" s="246">
        <f>O629+O631</f>
        <v>502</v>
      </c>
      <c r="P634" s="248"/>
      <c r="Q634" s="272">
        <f>M634+O634</f>
        <v>1017</v>
      </c>
      <c r="R634" s="250"/>
    </row>
    <row r="635" spans="2:18" ht="24.95" customHeight="1" thickTop="1">
      <c r="B635" s="273"/>
      <c r="C635" s="274" t="s">
        <v>1550</v>
      </c>
      <c r="D635" s="217"/>
      <c r="E635" s="217"/>
      <c r="F635" s="217"/>
      <c r="G635" s="217"/>
      <c r="H635" s="217"/>
      <c r="I635" s="218"/>
      <c r="K635" s="273"/>
      <c r="L635" s="274" t="s">
        <v>1550</v>
      </c>
      <c r="M635" s="217"/>
      <c r="N635" s="217"/>
      <c r="O635" s="217"/>
      <c r="P635" s="217"/>
      <c r="Q635" s="217"/>
      <c r="R635" s="218"/>
    </row>
    <row r="636" spans="2:18" ht="24.95" customHeight="1">
      <c r="B636" s="216" t="s">
        <v>1551</v>
      </c>
      <c r="C636" s="217"/>
      <c r="D636" s="217"/>
      <c r="E636" s="217"/>
      <c r="F636" s="217"/>
      <c r="G636" s="217"/>
      <c r="H636" s="217"/>
      <c r="I636" s="218"/>
      <c r="K636" s="216" t="s">
        <v>1551</v>
      </c>
      <c r="L636" s="217"/>
      <c r="M636" s="217"/>
      <c r="N636" s="217"/>
      <c r="O636" s="217"/>
      <c r="P636" s="217"/>
      <c r="Q636" s="217"/>
      <c r="R636" s="218"/>
    </row>
    <row r="637" spans="2:18" ht="24.95" customHeight="1">
      <c r="B637" s="216" t="s">
        <v>1552</v>
      </c>
      <c r="C637" s="217"/>
      <c r="D637" s="217"/>
      <c r="E637" s="217"/>
      <c r="F637" s="217"/>
      <c r="G637" s="217"/>
      <c r="H637" s="217"/>
      <c r="I637" s="218"/>
      <c r="K637" s="216" t="s">
        <v>1552</v>
      </c>
      <c r="L637" s="217"/>
      <c r="M637" s="217"/>
      <c r="N637" s="217"/>
      <c r="O637" s="217"/>
      <c r="P637" s="217"/>
      <c r="Q637" s="217"/>
      <c r="R637" s="218"/>
    </row>
    <row r="638" spans="2:18" ht="15.75">
      <c r="B638" s="273"/>
      <c r="C638" s="217"/>
      <c r="D638" s="217"/>
      <c r="E638" s="217"/>
      <c r="F638" s="217"/>
      <c r="G638" s="217"/>
      <c r="H638" s="217"/>
      <c r="I638" s="218"/>
      <c r="K638" s="273"/>
      <c r="L638" s="217"/>
      <c r="M638" s="217"/>
      <c r="N638" s="217"/>
      <c r="O638" s="217"/>
      <c r="P638" s="217"/>
      <c r="Q638" s="217"/>
      <c r="R638" s="218"/>
    </row>
    <row r="639" spans="2:18" ht="15.75">
      <c r="B639" s="273"/>
      <c r="C639" s="217"/>
      <c r="D639" s="217"/>
      <c r="E639" s="217"/>
      <c r="F639" s="217"/>
      <c r="G639" s="217"/>
      <c r="H639" s="217"/>
      <c r="I639" s="218"/>
      <c r="K639" s="273"/>
      <c r="L639" s="217"/>
      <c r="M639" s="217"/>
      <c r="N639" s="217"/>
      <c r="O639" s="217"/>
      <c r="P639" s="217"/>
      <c r="Q639" s="217"/>
      <c r="R639" s="218"/>
    </row>
    <row r="640" spans="2:18" ht="15.75">
      <c r="B640" s="273"/>
      <c r="C640" s="217"/>
      <c r="D640" s="217"/>
      <c r="E640" s="217"/>
      <c r="F640" s="217"/>
      <c r="G640" s="217"/>
      <c r="H640" s="217"/>
      <c r="I640" s="218"/>
      <c r="K640" s="273"/>
      <c r="L640" s="217"/>
      <c r="M640" s="217"/>
      <c r="N640" s="217"/>
      <c r="O640" s="217"/>
      <c r="P640" s="217"/>
      <c r="Q640" s="217"/>
      <c r="R640" s="218"/>
    </row>
    <row r="641" spans="2:18" ht="15.75">
      <c r="B641" s="273"/>
      <c r="C641" s="217"/>
      <c r="D641" s="217"/>
      <c r="E641" s="217"/>
      <c r="F641" s="217"/>
      <c r="G641" s="217"/>
      <c r="H641" s="217"/>
      <c r="I641" s="218"/>
      <c r="K641" s="273"/>
      <c r="L641" s="217"/>
      <c r="M641" s="217"/>
      <c r="N641" s="217"/>
      <c r="O641" s="217"/>
      <c r="P641" s="217"/>
      <c r="Q641" s="217"/>
      <c r="R641" s="218"/>
    </row>
    <row r="642" spans="2:18" ht="15.75">
      <c r="B642" s="273"/>
      <c r="C642" s="217"/>
      <c r="D642" s="217"/>
      <c r="E642" s="217"/>
      <c r="F642" s="217"/>
      <c r="G642" s="217"/>
      <c r="H642" s="217"/>
      <c r="I642" s="218"/>
      <c r="K642" s="273"/>
      <c r="L642" s="217"/>
      <c r="M642" s="217"/>
      <c r="N642" s="217"/>
      <c r="O642" s="217"/>
      <c r="P642" s="217"/>
      <c r="Q642" s="217"/>
      <c r="R642" s="218"/>
    </row>
    <row r="643" spans="2:18" ht="15.75">
      <c r="B643" s="273" t="s">
        <v>1553</v>
      </c>
      <c r="C643" s="360">
        <v>45840</v>
      </c>
      <c r="D643" s="360"/>
      <c r="E643" s="217"/>
      <c r="F643" s="217"/>
      <c r="G643" s="217"/>
      <c r="H643" s="217"/>
      <c r="I643" s="218"/>
      <c r="K643" s="273" t="s">
        <v>1553</v>
      </c>
      <c r="L643" s="360">
        <v>45840</v>
      </c>
      <c r="M643" s="360"/>
      <c r="N643" s="217"/>
      <c r="O643" s="217"/>
      <c r="P643" s="217"/>
      <c r="Q643" s="217"/>
      <c r="R643" s="218"/>
    </row>
    <row r="644" spans="2:18" ht="15.75">
      <c r="B644" s="200"/>
      <c r="C644" s="201"/>
      <c r="D644" s="201"/>
      <c r="E644" s="201"/>
      <c r="F644" s="201"/>
      <c r="G644" s="201" t="s">
        <v>1563</v>
      </c>
      <c r="H644" s="201"/>
      <c r="I644" s="202"/>
      <c r="K644" s="200"/>
      <c r="L644" s="201"/>
      <c r="M644" s="201"/>
      <c r="N644" s="201"/>
      <c r="O644" s="201"/>
      <c r="P644" s="201" t="s">
        <v>1563</v>
      </c>
      <c r="Q644" s="201"/>
      <c r="R644" s="202"/>
    </row>
    <row r="645" spans="2:18" ht="16.5" thickBot="1">
      <c r="B645" s="275"/>
      <c r="C645" s="276"/>
      <c r="D645" s="276"/>
      <c r="E645" s="276"/>
      <c r="F645" s="276"/>
      <c r="G645" s="276"/>
      <c r="H645" s="276"/>
      <c r="I645" s="277"/>
      <c r="K645" s="275"/>
      <c r="L645" s="276"/>
      <c r="M645" s="276"/>
      <c r="N645" s="276"/>
      <c r="O645" s="276"/>
      <c r="P645" s="276"/>
      <c r="Q645" s="276"/>
      <c r="R645" s="277"/>
    </row>
    <row r="647" spans="2:18" ht="15.75" thickBot="1"/>
    <row r="648" spans="2:18">
      <c r="B648" s="366" t="s">
        <v>1525</v>
      </c>
      <c r="C648" s="367"/>
      <c r="D648" s="367"/>
      <c r="E648" s="367"/>
      <c r="F648" s="367"/>
      <c r="G648" s="367"/>
      <c r="H648" s="367"/>
      <c r="I648" s="368"/>
      <c r="K648" s="366" t="s">
        <v>1525</v>
      </c>
      <c r="L648" s="367"/>
      <c r="M648" s="367"/>
      <c r="N648" s="367"/>
      <c r="O648" s="367"/>
      <c r="P648" s="367"/>
      <c r="Q648" s="367"/>
      <c r="R648" s="368"/>
    </row>
    <row r="649" spans="2:18" ht="15.75">
      <c r="B649" s="200"/>
      <c r="C649" s="201"/>
      <c r="D649" s="201"/>
      <c r="E649" s="201"/>
      <c r="F649" s="201"/>
      <c r="G649" s="201"/>
      <c r="H649" s="201"/>
      <c r="I649" s="202"/>
      <c r="K649" s="200"/>
      <c r="L649" s="201"/>
      <c r="M649" s="201"/>
      <c r="N649" s="201"/>
      <c r="O649" s="201"/>
      <c r="P649" s="201"/>
      <c r="Q649" s="201"/>
      <c r="R649" s="202"/>
    </row>
    <row r="650" spans="2:18" ht="26.25">
      <c r="B650" s="369" t="s">
        <v>1526</v>
      </c>
      <c r="C650" s="370"/>
      <c r="D650" s="370"/>
      <c r="E650" s="370"/>
      <c r="F650" s="370"/>
      <c r="G650" s="370"/>
      <c r="H650" s="370"/>
      <c r="I650" s="371"/>
      <c r="K650" s="369" t="s">
        <v>1526</v>
      </c>
      <c r="L650" s="370"/>
      <c r="M650" s="370"/>
      <c r="N650" s="370"/>
      <c r="O650" s="370"/>
      <c r="P650" s="370"/>
      <c r="Q650" s="370"/>
      <c r="R650" s="371"/>
    </row>
    <row r="651" spans="2:18" ht="24.95" customHeight="1">
      <c r="B651" s="203"/>
      <c r="C651" s="204"/>
      <c r="D651" s="204"/>
      <c r="E651" s="204"/>
      <c r="F651" s="204"/>
      <c r="G651" s="204"/>
      <c r="H651" s="205" t="s">
        <v>1527</v>
      </c>
      <c r="I651" s="206"/>
      <c r="K651" s="203"/>
      <c r="L651" s="204"/>
      <c r="M651" s="204"/>
      <c r="N651" s="204"/>
      <c r="O651" s="204"/>
      <c r="P651" s="204"/>
      <c r="Q651" s="205" t="s">
        <v>1527</v>
      </c>
      <c r="R651" s="206"/>
    </row>
    <row r="652" spans="2:18" ht="24.95" customHeight="1">
      <c r="B652" s="207" t="s">
        <v>1528</v>
      </c>
      <c r="C652" s="208"/>
      <c r="D652" s="208"/>
      <c r="E652" s="208"/>
      <c r="F652" s="208" t="s">
        <v>1529</v>
      </c>
      <c r="G652" s="201"/>
      <c r="H652" s="201" t="s">
        <v>1530</v>
      </c>
      <c r="I652" s="202"/>
      <c r="K652" s="207" t="s">
        <v>1528</v>
      </c>
      <c r="L652" s="208"/>
      <c r="M652" s="208"/>
      <c r="N652" s="208"/>
      <c r="O652" s="208" t="s">
        <v>1531</v>
      </c>
      <c r="P652" s="201"/>
      <c r="Q652" s="201" t="s">
        <v>1530</v>
      </c>
      <c r="R652" s="202"/>
    </row>
    <row r="653" spans="2:18" ht="24.95" customHeight="1">
      <c r="B653" s="209" t="s">
        <v>1532</v>
      </c>
      <c r="C653" s="210" t="s">
        <v>1598</v>
      </c>
      <c r="D653" s="211"/>
      <c r="E653" s="211"/>
      <c r="F653" s="211"/>
      <c r="G653" s="212"/>
      <c r="H653" s="212"/>
      <c r="I653" s="213"/>
      <c r="K653" s="209" t="s">
        <v>1532</v>
      </c>
      <c r="L653" s="210" t="s">
        <v>1599</v>
      </c>
      <c r="M653" s="211"/>
      <c r="N653" s="211"/>
      <c r="O653" s="211"/>
      <c r="P653" s="212"/>
      <c r="Q653" s="212"/>
      <c r="R653" s="213"/>
    </row>
    <row r="654" spans="2:18" ht="24.95" customHeight="1">
      <c r="B654" s="207" t="s">
        <v>1534</v>
      </c>
      <c r="C654" s="214">
        <v>539</v>
      </c>
      <c r="D654" s="208" t="s">
        <v>1535</v>
      </c>
      <c r="E654" s="208"/>
      <c r="F654" s="201"/>
      <c r="G654" s="201"/>
      <c r="H654" s="201"/>
      <c r="I654" s="202"/>
      <c r="K654" s="207" t="s">
        <v>1534</v>
      </c>
      <c r="L654" s="214">
        <v>146</v>
      </c>
      <c r="M654" s="208" t="s">
        <v>1535</v>
      </c>
      <c r="N654" s="208"/>
      <c r="O654" s="201"/>
      <c r="P654" s="201"/>
      <c r="Q654" s="201"/>
      <c r="R654" s="202"/>
    </row>
    <row r="655" spans="2:18" ht="24.95" customHeight="1">
      <c r="B655" s="216" t="s">
        <v>1562</v>
      </c>
      <c r="C655" s="217"/>
      <c r="D655" s="217"/>
      <c r="E655" s="217"/>
      <c r="F655" s="217"/>
      <c r="G655" s="217"/>
      <c r="H655" s="217"/>
      <c r="I655" s="218"/>
      <c r="K655" s="216" t="s">
        <v>1562</v>
      </c>
      <c r="L655" s="217"/>
      <c r="M655" s="217"/>
      <c r="N655" s="217"/>
      <c r="O655" s="217"/>
      <c r="P655" s="217"/>
      <c r="Q655" s="217"/>
      <c r="R655" s="218"/>
    </row>
    <row r="656" spans="2:18" ht="24.95" customHeight="1" thickBot="1">
      <c r="B656" s="207" t="s">
        <v>1537</v>
      </c>
      <c r="C656" s="201"/>
      <c r="D656" s="201"/>
      <c r="E656" s="201"/>
      <c r="F656" s="201"/>
      <c r="G656" s="201"/>
      <c r="H656" s="201"/>
      <c r="I656" s="202"/>
      <c r="K656" s="207" t="s">
        <v>1537</v>
      </c>
      <c r="L656" s="201"/>
      <c r="M656" s="201"/>
      <c r="N656" s="201"/>
      <c r="O656" s="201"/>
      <c r="P656" s="201"/>
      <c r="Q656" s="201"/>
      <c r="R656" s="202"/>
    </row>
    <row r="657" spans="2:18" ht="24.95" customHeight="1" thickTop="1">
      <c r="B657" s="361" t="s">
        <v>1538</v>
      </c>
      <c r="C657" s="362"/>
      <c r="D657" s="357" t="s">
        <v>1241</v>
      </c>
      <c r="E657" s="365"/>
      <c r="F657" s="356" t="s">
        <v>1539</v>
      </c>
      <c r="G657" s="357"/>
      <c r="H657" s="358" t="s">
        <v>1404</v>
      </c>
      <c r="I657" s="359"/>
      <c r="K657" s="361" t="s">
        <v>1538</v>
      </c>
      <c r="L657" s="362"/>
      <c r="M657" s="357" t="s">
        <v>1241</v>
      </c>
      <c r="N657" s="365"/>
      <c r="O657" s="356" t="s">
        <v>1539</v>
      </c>
      <c r="P657" s="357"/>
      <c r="Q657" s="358" t="s">
        <v>1404</v>
      </c>
      <c r="R657" s="359"/>
    </row>
    <row r="658" spans="2:18" ht="24.95" customHeight="1" thickBot="1">
      <c r="B658" s="363"/>
      <c r="C658" s="364"/>
      <c r="D658" s="219" t="s">
        <v>1540</v>
      </c>
      <c r="E658" s="220" t="s">
        <v>1541</v>
      </c>
      <c r="F658" s="220" t="s">
        <v>1540</v>
      </c>
      <c r="G658" s="221" t="s">
        <v>1541</v>
      </c>
      <c r="H658" s="222" t="s">
        <v>1540</v>
      </c>
      <c r="I658" s="223" t="s">
        <v>1541</v>
      </c>
      <c r="K658" s="363"/>
      <c r="L658" s="364"/>
      <c r="M658" s="219" t="s">
        <v>1540</v>
      </c>
      <c r="N658" s="220" t="s">
        <v>1541</v>
      </c>
      <c r="O658" s="220" t="s">
        <v>1540</v>
      </c>
      <c r="P658" s="221" t="s">
        <v>1541</v>
      </c>
      <c r="Q658" s="222" t="s">
        <v>1540</v>
      </c>
      <c r="R658" s="223" t="s">
        <v>1541</v>
      </c>
    </row>
    <row r="659" spans="2:18" ht="24.95" customHeight="1" thickTop="1">
      <c r="B659" s="224" t="s">
        <v>1542</v>
      </c>
      <c r="C659" s="225"/>
      <c r="D659" s="226">
        <v>572</v>
      </c>
      <c r="E659" s="227"/>
      <c r="F659" s="227">
        <v>491</v>
      </c>
      <c r="G659" s="228"/>
      <c r="H659" s="229">
        <f t="shared" ref="H659:H667" si="38">D659+F659</f>
        <v>1063</v>
      </c>
      <c r="I659" s="230"/>
      <c r="K659" s="224" t="s">
        <v>1542</v>
      </c>
      <c r="L659" s="225"/>
      <c r="M659" s="226">
        <v>1673</v>
      </c>
      <c r="N659" s="227"/>
      <c r="O659" s="227">
        <v>600</v>
      </c>
      <c r="P659" s="228"/>
      <c r="Q659" s="229">
        <f t="shared" ref="Q659:Q667" si="39">M659+O659</f>
        <v>2273</v>
      </c>
      <c r="R659" s="230"/>
    </row>
    <row r="660" spans="2:18" ht="24.95" customHeight="1">
      <c r="B660" s="231" t="s">
        <v>1543</v>
      </c>
      <c r="C660" s="232"/>
      <c r="D660" s="233">
        <v>140</v>
      </c>
      <c r="E660" s="234"/>
      <c r="F660" s="234">
        <v>30</v>
      </c>
      <c r="G660" s="235"/>
      <c r="H660" s="229">
        <f t="shared" si="38"/>
        <v>170</v>
      </c>
      <c r="I660" s="236"/>
      <c r="K660" s="231" t="s">
        <v>1543</v>
      </c>
      <c r="L660" s="232"/>
      <c r="M660" s="233">
        <v>100</v>
      </c>
      <c r="N660" s="234"/>
      <c r="O660" s="234">
        <v>30</v>
      </c>
      <c r="P660" s="235"/>
      <c r="Q660" s="229">
        <f t="shared" si="39"/>
        <v>130</v>
      </c>
      <c r="R660" s="236"/>
    </row>
    <row r="661" spans="2:18" ht="24.95" customHeight="1">
      <c r="B661" s="231" t="s">
        <v>1544</v>
      </c>
      <c r="C661" s="232"/>
      <c r="D661" s="233">
        <v>140</v>
      </c>
      <c r="E661" s="234"/>
      <c r="F661" s="234">
        <v>30</v>
      </c>
      <c r="G661" s="235"/>
      <c r="H661" s="229">
        <f t="shared" si="38"/>
        <v>170</v>
      </c>
      <c r="I661" s="236"/>
      <c r="K661" s="231" t="s">
        <v>1544</v>
      </c>
      <c r="L661" s="232"/>
      <c r="M661" s="233">
        <v>100</v>
      </c>
      <c r="N661" s="234"/>
      <c r="O661" s="234">
        <v>30</v>
      </c>
      <c r="P661" s="235"/>
      <c r="Q661" s="229">
        <f t="shared" si="39"/>
        <v>130</v>
      </c>
      <c r="R661" s="236"/>
    </row>
    <row r="662" spans="2:18" ht="24.95" customHeight="1" thickBot="1">
      <c r="B662" s="237" t="s">
        <v>1545</v>
      </c>
      <c r="C662" s="238"/>
      <c r="D662" s="239"/>
      <c r="E662" s="240"/>
      <c r="F662" s="240">
        <v>750</v>
      </c>
      <c r="G662" s="241"/>
      <c r="H662" s="229">
        <f t="shared" si="38"/>
        <v>750</v>
      </c>
      <c r="I662" s="242"/>
      <c r="K662" s="237" t="s">
        <v>1545</v>
      </c>
      <c r="L662" s="238"/>
      <c r="M662" s="239">
        <v>600</v>
      </c>
      <c r="N662" s="240"/>
      <c r="O662" s="240">
        <v>200</v>
      </c>
      <c r="P662" s="241"/>
      <c r="Q662" s="229">
        <f t="shared" si="39"/>
        <v>800</v>
      </c>
      <c r="R662" s="242"/>
    </row>
    <row r="663" spans="2:18" ht="24.95" customHeight="1" thickTop="1" thickBot="1">
      <c r="B663" s="243"/>
      <c r="C663" s="244" t="s">
        <v>1399</v>
      </c>
      <c r="D663" s="245">
        <f>D659+D660+D661+D662</f>
        <v>852</v>
      </c>
      <c r="E663" s="246"/>
      <c r="F663" s="247">
        <f>SUM(F659:F662)</f>
        <v>1301</v>
      </c>
      <c r="G663" s="248"/>
      <c r="H663" s="249">
        <f t="shared" si="38"/>
        <v>2153</v>
      </c>
      <c r="I663" s="250"/>
      <c r="K663" s="243"/>
      <c r="L663" s="244" t="s">
        <v>1399</v>
      </c>
      <c r="M663" s="245">
        <f>M659+M660+M661+M662</f>
        <v>2473</v>
      </c>
      <c r="N663" s="246"/>
      <c r="O663" s="246">
        <f>SUM(O659:O662)</f>
        <v>860</v>
      </c>
      <c r="P663" s="248"/>
      <c r="Q663" s="251">
        <f t="shared" si="39"/>
        <v>3333</v>
      </c>
      <c r="R663" s="250"/>
    </row>
    <row r="664" spans="2:18" ht="24.95" customHeight="1" thickTop="1">
      <c r="B664" s="252" t="s">
        <v>1546</v>
      </c>
      <c r="C664" s="253"/>
      <c r="D664" s="254"/>
      <c r="E664" s="255"/>
      <c r="F664" s="255"/>
      <c r="G664" s="256"/>
      <c r="H664" s="257">
        <f t="shared" si="38"/>
        <v>0</v>
      </c>
      <c r="I664" s="258"/>
      <c r="K664" s="252" t="s">
        <v>1546</v>
      </c>
      <c r="L664" s="253"/>
      <c r="M664" s="254"/>
      <c r="N664" s="255"/>
      <c r="O664" s="255"/>
      <c r="P664" s="256"/>
      <c r="Q664" s="257">
        <f t="shared" si="39"/>
        <v>0</v>
      </c>
      <c r="R664" s="258"/>
    </row>
    <row r="665" spans="2:18" ht="24.95" customHeight="1">
      <c r="B665" s="259" t="s">
        <v>1547</v>
      </c>
      <c r="C665" s="260"/>
      <c r="D665" s="233">
        <v>28</v>
      </c>
      <c r="E665" s="234"/>
      <c r="F665" s="234"/>
      <c r="G665" s="261"/>
      <c r="H665" s="262">
        <f t="shared" si="38"/>
        <v>28</v>
      </c>
      <c r="I665" s="263"/>
      <c r="K665" s="259" t="s">
        <v>1547</v>
      </c>
      <c r="L665" s="260"/>
      <c r="M665" s="233">
        <v>84</v>
      </c>
      <c r="N665" s="234"/>
      <c r="O665" s="234"/>
      <c r="P665" s="261"/>
      <c r="Q665" s="262">
        <f t="shared" si="39"/>
        <v>84</v>
      </c>
      <c r="R665" s="263"/>
    </row>
    <row r="666" spans="2:18" ht="24.95" customHeight="1">
      <c r="B666" s="252" t="s">
        <v>1548</v>
      </c>
      <c r="C666" s="253"/>
      <c r="D666" s="233"/>
      <c r="E666" s="234"/>
      <c r="F666" s="234"/>
      <c r="G666" s="261"/>
      <c r="H666" s="262">
        <f t="shared" si="38"/>
        <v>0</v>
      </c>
      <c r="I666" s="263"/>
      <c r="K666" s="252" t="s">
        <v>1548</v>
      </c>
      <c r="L666" s="253"/>
      <c r="M666" s="233"/>
      <c r="N666" s="234"/>
      <c r="O666" s="234"/>
      <c r="P666" s="261"/>
      <c r="Q666" s="262">
        <f t="shared" si="39"/>
        <v>0</v>
      </c>
      <c r="R666" s="263"/>
    </row>
    <row r="667" spans="2:18" ht="24.95" customHeight="1" thickBot="1">
      <c r="B667" s="264" t="s">
        <v>1549</v>
      </c>
      <c r="C667" s="265"/>
      <c r="D667" s="266"/>
      <c r="E667" s="267"/>
      <c r="F667" s="267"/>
      <c r="G667" s="268"/>
      <c r="H667" s="269">
        <f t="shared" si="38"/>
        <v>0</v>
      </c>
      <c r="I667" s="270"/>
      <c r="K667" s="264" t="s">
        <v>1549</v>
      </c>
      <c r="L667" s="265"/>
      <c r="M667" s="266"/>
      <c r="N667" s="267"/>
      <c r="O667" s="267"/>
      <c r="P667" s="268"/>
      <c r="Q667" s="269">
        <f t="shared" si="39"/>
        <v>0</v>
      </c>
      <c r="R667" s="270"/>
    </row>
    <row r="668" spans="2:18" ht="24.95" customHeight="1" thickTop="1" thickBot="1">
      <c r="B668" s="243"/>
      <c r="C668" s="244" t="s">
        <v>1399</v>
      </c>
      <c r="D668" s="245">
        <f>SUM(D663:D667)</f>
        <v>880</v>
      </c>
      <c r="E668" s="246"/>
      <c r="F668" s="247">
        <f>F663+F665</f>
        <v>1301</v>
      </c>
      <c r="G668" s="248"/>
      <c r="H668" s="271">
        <f>D668+F668</f>
        <v>2181</v>
      </c>
      <c r="I668" s="250"/>
      <c r="K668" s="243"/>
      <c r="L668" s="244" t="s">
        <v>1399</v>
      </c>
      <c r="M668" s="245">
        <f>SUM(M663:M667)</f>
        <v>2557</v>
      </c>
      <c r="N668" s="246"/>
      <c r="O668" s="246">
        <f>O663+O665</f>
        <v>860</v>
      </c>
      <c r="P668" s="248"/>
      <c r="Q668" s="272">
        <f>M668+O668</f>
        <v>3417</v>
      </c>
      <c r="R668" s="250"/>
    </row>
    <row r="669" spans="2:18" ht="24.95" customHeight="1" thickTop="1">
      <c r="B669" s="273"/>
      <c r="C669" s="274" t="s">
        <v>1550</v>
      </c>
      <c r="D669" s="217"/>
      <c r="E669" s="217"/>
      <c r="F669" s="217"/>
      <c r="G669" s="217"/>
      <c r="H669" s="217"/>
      <c r="I669" s="218"/>
      <c r="K669" s="273"/>
      <c r="L669" s="274" t="s">
        <v>1550</v>
      </c>
      <c r="M669" s="217"/>
      <c r="N669" s="217"/>
      <c r="O669" s="217"/>
      <c r="P669" s="217"/>
      <c r="Q669" s="217"/>
      <c r="R669" s="218"/>
    </row>
    <row r="670" spans="2:18" ht="24.95" customHeight="1">
      <c r="B670" s="216" t="s">
        <v>1551</v>
      </c>
      <c r="C670" s="217"/>
      <c r="D670" s="217"/>
      <c r="E670" s="217"/>
      <c r="F670" s="217"/>
      <c r="G670" s="217"/>
      <c r="H670" s="217"/>
      <c r="I670" s="218"/>
      <c r="K670" s="216" t="s">
        <v>1551</v>
      </c>
      <c r="L670" s="217"/>
      <c r="M670" s="217"/>
      <c r="N670" s="217"/>
      <c r="O670" s="217"/>
      <c r="P670" s="217"/>
      <c r="Q670" s="217"/>
      <c r="R670" s="218"/>
    </row>
    <row r="671" spans="2:18" ht="24.95" customHeight="1">
      <c r="B671" s="216" t="s">
        <v>1552</v>
      </c>
      <c r="C671" s="217"/>
      <c r="D671" s="217"/>
      <c r="E671" s="217"/>
      <c r="F671" s="217"/>
      <c r="G671" s="217"/>
      <c r="H671" s="217"/>
      <c r="I671" s="218"/>
      <c r="K671" s="216" t="s">
        <v>1552</v>
      </c>
      <c r="L671" s="217"/>
      <c r="M671" s="217"/>
      <c r="N671" s="217"/>
      <c r="O671" s="217"/>
      <c r="P671" s="217"/>
      <c r="Q671" s="217"/>
      <c r="R671" s="218"/>
    </row>
    <row r="672" spans="2:18" ht="15.75">
      <c r="B672" s="273"/>
      <c r="C672" s="217"/>
      <c r="D672" s="217"/>
      <c r="E672" s="217"/>
      <c r="F672" s="217"/>
      <c r="G672" s="217"/>
      <c r="H672" s="217"/>
      <c r="I672" s="218"/>
      <c r="K672" s="273"/>
      <c r="L672" s="217"/>
      <c r="M672" s="217"/>
      <c r="N672" s="217"/>
      <c r="O672" s="217"/>
      <c r="P672" s="217"/>
      <c r="Q672" s="217"/>
      <c r="R672" s="218"/>
    </row>
    <row r="673" spans="2:18" ht="15.75">
      <c r="B673" s="273"/>
      <c r="C673" s="217"/>
      <c r="D673" s="217"/>
      <c r="E673" s="217"/>
      <c r="F673" s="217"/>
      <c r="G673" s="217"/>
      <c r="H673" s="217"/>
      <c r="I673" s="218"/>
      <c r="K673" s="273"/>
      <c r="L673" s="217"/>
      <c r="M673" s="217"/>
      <c r="N673" s="217"/>
      <c r="O673" s="217"/>
      <c r="P673" s="217"/>
      <c r="Q673" s="217"/>
      <c r="R673" s="218"/>
    </row>
    <row r="674" spans="2:18" ht="15.75">
      <c r="B674" s="273"/>
      <c r="C674" s="217"/>
      <c r="D674" s="217"/>
      <c r="E674" s="217"/>
      <c r="F674" s="217"/>
      <c r="G674" s="217"/>
      <c r="H674" s="217"/>
      <c r="I674" s="218"/>
      <c r="K674" s="273"/>
      <c r="L674" s="217"/>
      <c r="M674" s="217"/>
      <c r="N674" s="217"/>
      <c r="O674" s="217"/>
      <c r="P674" s="217"/>
      <c r="Q674" s="217"/>
      <c r="R674" s="218"/>
    </row>
    <row r="675" spans="2:18" ht="15.75">
      <c r="B675" s="273"/>
      <c r="C675" s="217"/>
      <c r="D675" s="217"/>
      <c r="E675" s="217"/>
      <c r="F675" s="217"/>
      <c r="G675" s="217"/>
      <c r="H675" s="217"/>
      <c r="I675" s="218"/>
      <c r="K675" s="273"/>
      <c r="L675" s="217"/>
      <c r="M675" s="217"/>
      <c r="N675" s="217"/>
      <c r="O675" s="217"/>
      <c r="P675" s="217"/>
      <c r="Q675" s="217"/>
      <c r="R675" s="218"/>
    </row>
    <row r="676" spans="2:18" ht="15.75">
      <c r="B676" s="273"/>
      <c r="C676" s="217"/>
      <c r="D676" s="217"/>
      <c r="E676" s="217"/>
      <c r="F676" s="217"/>
      <c r="G676" s="217"/>
      <c r="H676" s="217"/>
      <c r="I676" s="218"/>
      <c r="K676" s="273"/>
      <c r="L676" s="217"/>
      <c r="M676" s="217"/>
      <c r="N676" s="217"/>
      <c r="O676" s="217"/>
      <c r="P676" s="217"/>
      <c r="Q676" s="217"/>
      <c r="R676" s="218"/>
    </row>
    <row r="677" spans="2:18" ht="15.75">
      <c r="B677" s="273" t="s">
        <v>1553</v>
      </c>
      <c r="C677" s="360">
        <v>45840</v>
      </c>
      <c r="D677" s="360"/>
      <c r="E677" s="217"/>
      <c r="F677" s="217"/>
      <c r="G677" s="217"/>
      <c r="H677" s="217"/>
      <c r="I677" s="218"/>
      <c r="K677" s="273" t="s">
        <v>1553</v>
      </c>
      <c r="L677" s="360">
        <v>45840</v>
      </c>
      <c r="M677" s="360"/>
      <c r="N677" s="217"/>
      <c r="O677" s="217"/>
      <c r="P677" s="217"/>
      <c r="Q677" s="217"/>
      <c r="R677" s="218"/>
    </row>
    <row r="678" spans="2:18" ht="15.75">
      <c r="B678" s="200"/>
      <c r="C678" s="201"/>
      <c r="D678" s="201"/>
      <c r="E678" s="201"/>
      <c r="F678" s="201"/>
      <c r="G678" s="201" t="s">
        <v>1563</v>
      </c>
      <c r="H678" s="201"/>
      <c r="I678" s="202"/>
      <c r="K678" s="200"/>
      <c r="L678" s="201"/>
      <c r="M678" s="201"/>
      <c r="N678" s="201"/>
      <c r="O678" s="201"/>
      <c r="P678" s="201" t="s">
        <v>1563</v>
      </c>
      <c r="Q678" s="201"/>
      <c r="R678" s="202"/>
    </row>
    <row r="679" spans="2:18" ht="16.5" thickBot="1">
      <c r="B679" s="275"/>
      <c r="C679" s="276"/>
      <c r="D679" s="276"/>
      <c r="E679" s="276"/>
      <c r="F679" s="276"/>
      <c r="G679" s="276"/>
      <c r="H679" s="276"/>
      <c r="I679" s="277"/>
      <c r="K679" s="275"/>
      <c r="L679" s="276"/>
      <c r="M679" s="276"/>
      <c r="N679" s="276"/>
      <c r="O679" s="276"/>
      <c r="P679" s="276"/>
      <c r="Q679" s="276"/>
      <c r="R679" s="277"/>
    </row>
    <row r="681" spans="2:18" ht="15.75" thickBot="1"/>
    <row r="682" spans="2:18">
      <c r="B682" s="366" t="s">
        <v>1525</v>
      </c>
      <c r="C682" s="367"/>
      <c r="D682" s="367"/>
      <c r="E682" s="367"/>
      <c r="F682" s="367"/>
      <c r="G682" s="367"/>
      <c r="H682" s="367"/>
      <c r="I682" s="368"/>
      <c r="K682" s="366" t="s">
        <v>1525</v>
      </c>
      <c r="L682" s="367"/>
      <c r="M682" s="367"/>
      <c r="N682" s="367"/>
      <c r="O682" s="367"/>
      <c r="P682" s="367"/>
      <c r="Q682" s="367"/>
      <c r="R682" s="368"/>
    </row>
    <row r="683" spans="2:18" ht="15.75">
      <c r="B683" s="200"/>
      <c r="C683" s="201"/>
      <c r="D683" s="201"/>
      <c r="E683" s="201"/>
      <c r="F683" s="201"/>
      <c r="G683" s="201"/>
      <c r="H683" s="201"/>
      <c r="I683" s="202"/>
      <c r="K683" s="200"/>
      <c r="L683" s="201"/>
      <c r="M683" s="201"/>
      <c r="N683" s="201"/>
      <c r="O683" s="201"/>
      <c r="P683" s="201"/>
      <c r="Q683" s="201"/>
      <c r="R683" s="202"/>
    </row>
    <row r="684" spans="2:18" ht="26.25">
      <c r="B684" s="369" t="s">
        <v>1526</v>
      </c>
      <c r="C684" s="370"/>
      <c r="D684" s="370"/>
      <c r="E684" s="370"/>
      <c r="F684" s="370"/>
      <c r="G684" s="370"/>
      <c r="H684" s="370"/>
      <c r="I684" s="371"/>
      <c r="K684" s="369" t="s">
        <v>1526</v>
      </c>
      <c r="L684" s="370"/>
      <c r="M684" s="370"/>
      <c r="N684" s="370"/>
      <c r="O684" s="370"/>
      <c r="P684" s="370"/>
      <c r="Q684" s="370"/>
      <c r="R684" s="371"/>
    </row>
    <row r="685" spans="2:18" ht="24.95" customHeight="1">
      <c r="B685" s="203"/>
      <c r="C685" s="204"/>
      <c r="D685" s="204"/>
      <c r="E685" s="204"/>
      <c r="F685" s="204"/>
      <c r="G685" s="204"/>
      <c r="H685" s="205" t="s">
        <v>1527</v>
      </c>
      <c r="I685" s="206"/>
      <c r="K685" s="203"/>
      <c r="L685" s="204"/>
      <c r="M685" s="204"/>
      <c r="N685" s="204"/>
      <c r="O685" s="204"/>
      <c r="P685" s="204"/>
      <c r="Q685" s="205" t="s">
        <v>1527</v>
      </c>
      <c r="R685" s="206"/>
    </row>
    <row r="686" spans="2:18" ht="24.95" customHeight="1">
      <c r="B686" s="207" t="s">
        <v>1528</v>
      </c>
      <c r="C686" s="208"/>
      <c r="D686" s="208"/>
      <c r="E686" s="208"/>
      <c r="F686" s="208" t="s">
        <v>1529</v>
      </c>
      <c r="G686" s="201"/>
      <c r="H686" s="201" t="s">
        <v>1530</v>
      </c>
      <c r="I686" s="202"/>
      <c r="K686" s="207" t="s">
        <v>1528</v>
      </c>
      <c r="L686" s="208"/>
      <c r="M686" s="208"/>
      <c r="N686" s="208"/>
      <c r="O686" s="208" t="s">
        <v>1531</v>
      </c>
      <c r="P686" s="201"/>
      <c r="Q686" s="201" t="s">
        <v>1530</v>
      </c>
      <c r="R686" s="202"/>
    </row>
    <row r="687" spans="2:18" ht="24.95" customHeight="1">
      <c r="B687" s="209" t="s">
        <v>1532</v>
      </c>
      <c r="C687" s="210" t="s">
        <v>1600</v>
      </c>
      <c r="D687" s="211"/>
      <c r="E687" s="211"/>
      <c r="F687" s="211"/>
      <c r="G687" s="212"/>
      <c r="H687" s="212"/>
      <c r="I687" s="213"/>
      <c r="K687" s="209" t="s">
        <v>1532</v>
      </c>
      <c r="L687" s="210" t="s">
        <v>1601</v>
      </c>
      <c r="M687" s="211"/>
      <c r="N687" s="211"/>
      <c r="O687" s="211"/>
      <c r="P687" s="212"/>
      <c r="Q687" s="212"/>
      <c r="R687" s="213"/>
    </row>
    <row r="688" spans="2:18" ht="24.95" customHeight="1">
      <c r="B688" s="207" t="s">
        <v>1534</v>
      </c>
      <c r="C688" s="214">
        <v>463</v>
      </c>
      <c r="D688" s="208" t="s">
        <v>1535</v>
      </c>
      <c r="E688" s="208"/>
      <c r="F688" s="201"/>
      <c r="G688" s="201"/>
      <c r="H688" s="201"/>
      <c r="I688" s="202"/>
      <c r="K688" s="207" t="s">
        <v>1534</v>
      </c>
      <c r="L688" s="214">
        <v>33</v>
      </c>
      <c r="M688" s="208" t="s">
        <v>1535</v>
      </c>
      <c r="N688" s="208"/>
      <c r="O688" s="201"/>
      <c r="P688" s="201"/>
      <c r="Q688" s="201"/>
      <c r="R688" s="202"/>
    </row>
    <row r="689" spans="2:18" ht="24.95" customHeight="1">
      <c r="B689" s="216" t="s">
        <v>1562</v>
      </c>
      <c r="C689" s="217"/>
      <c r="D689" s="217"/>
      <c r="E689" s="217"/>
      <c r="F689" s="217"/>
      <c r="G689" s="217"/>
      <c r="H689" s="217"/>
      <c r="I689" s="218"/>
      <c r="K689" s="216" t="s">
        <v>1562</v>
      </c>
      <c r="L689" s="217"/>
      <c r="M689" s="217"/>
      <c r="N689" s="217"/>
      <c r="O689" s="217"/>
      <c r="P689" s="217"/>
      <c r="Q689" s="217"/>
      <c r="R689" s="218"/>
    </row>
    <row r="690" spans="2:18" ht="24.95" customHeight="1" thickBot="1">
      <c r="B690" s="207" t="s">
        <v>1537</v>
      </c>
      <c r="C690" s="201"/>
      <c r="D690" s="201"/>
      <c r="E690" s="201"/>
      <c r="F690" s="201"/>
      <c r="G690" s="201"/>
      <c r="H690" s="201"/>
      <c r="I690" s="202"/>
      <c r="K690" s="207" t="s">
        <v>1537</v>
      </c>
      <c r="L690" s="201"/>
      <c r="M690" s="201"/>
      <c r="N690" s="201"/>
      <c r="O690" s="201"/>
      <c r="P690" s="201"/>
      <c r="Q690" s="201"/>
      <c r="R690" s="202"/>
    </row>
    <row r="691" spans="2:18" ht="24.95" customHeight="1" thickTop="1">
      <c r="B691" s="361" t="s">
        <v>1538</v>
      </c>
      <c r="C691" s="362"/>
      <c r="D691" s="357" t="s">
        <v>1241</v>
      </c>
      <c r="E691" s="365"/>
      <c r="F691" s="356" t="s">
        <v>1539</v>
      </c>
      <c r="G691" s="357"/>
      <c r="H691" s="358" t="s">
        <v>1404</v>
      </c>
      <c r="I691" s="359"/>
      <c r="K691" s="361" t="s">
        <v>1538</v>
      </c>
      <c r="L691" s="362"/>
      <c r="M691" s="357" t="s">
        <v>1241</v>
      </c>
      <c r="N691" s="365"/>
      <c r="O691" s="356" t="s">
        <v>1539</v>
      </c>
      <c r="P691" s="357"/>
      <c r="Q691" s="358" t="s">
        <v>1404</v>
      </c>
      <c r="R691" s="359"/>
    </row>
    <row r="692" spans="2:18" ht="24.95" customHeight="1" thickBot="1">
      <c r="B692" s="363"/>
      <c r="C692" s="364"/>
      <c r="D692" s="219" t="s">
        <v>1540</v>
      </c>
      <c r="E692" s="220" t="s">
        <v>1541</v>
      </c>
      <c r="F692" s="220" t="s">
        <v>1540</v>
      </c>
      <c r="G692" s="221" t="s">
        <v>1541</v>
      </c>
      <c r="H692" s="222" t="s">
        <v>1540</v>
      </c>
      <c r="I692" s="223" t="s">
        <v>1541</v>
      </c>
      <c r="K692" s="363"/>
      <c r="L692" s="364"/>
      <c r="M692" s="219" t="s">
        <v>1540</v>
      </c>
      <c r="N692" s="220" t="s">
        <v>1541</v>
      </c>
      <c r="O692" s="220" t="s">
        <v>1540</v>
      </c>
      <c r="P692" s="221" t="s">
        <v>1541</v>
      </c>
      <c r="Q692" s="222" t="s">
        <v>1540</v>
      </c>
      <c r="R692" s="223" t="s">
        <v>1541</v>
      </c>
    </row>
    <row r="693" spans="2:18" ht="24.95" customHeight="1" thickTop="1">
      <c r="B693" s="224" t="s">
        <v>1542</v>
      </c>
      <c r="C693" s="225"/>
      <c r="D693" s="226">
        <v>951</v>
      </c>
      <c r="E693" s="227"/>
      <c r="F693" s="227">
        <v>588</v>
      </c>
      <c r="G693" s="228"/>
      <c r="H693" s="229">
        <f t="shared" ref="H693:H701" si="40">D693+F693</f>
        <v>1539</v>
      </c>
      <c r="I693" s="230"/>
      <c r="K693" s="224" t="s">
        <v>1542</v>
      </c>
      <c r="L693" s="225"/>
      <c r="M693" s="226">
        <v>3118</v>
      </c>
      <c r="N693" s="227"/>
      <c r="O693" s="227">
        <v>623</v>
      </c>
      <c r="P693" s="228"/>
      <c r="Q693" s="229">
        <f t="shared" ref="Q693:Q701" si="41">M693+O693</f>
        <v>3741</v>
      </c>
      <c r="R693" s="230"/>
    </row>
    <row r="694" spans="2:18" ht="24.95" customHeight="1">
      <c r="B694" s="231" t="s">
        <v>1543</v>
      </c>
      <c r="C694" s="232"/>
      <c r="D694" s="233">
        <v>60</v>
      </c>
      <c r="E694" s="234"/>
      <c r="F694" s="234">
        <v>30</v>
      </c>
      <c r="G694" s="235"/>
      <c r="H694" s="229">
        <f t="shared" si="40"/>
        <v>90</v>
      </c>
      <c r="I694" s="236"/>
      <c r="K694" s="231" t="s">
        <v>1543</v>
      </c>
      <c r="L694" s="232"/>
      <c r="M694" s="233">
        <v>290</v>
      </c>
      <c r="N694" s="234"/>
      <c r="O694" s="234">
        <v>40</v>
      </c>
      <c r="P694" s="235"/>
      <c r="Q694" s="229">
        <f t="shared" si="41"/>
        <v>330</v>
      </c>
      <c r="R694" s="236"/>
    </row>
    <row r="695" spans="2:18" ht="24.95" customHeight="1">
      <c r="B695" s="231" t="s">
        <v>1544</v>
      </c>
      <c r="C695" s="232"/>
      <c r="D695" s="233">
        <v>60</v>
      </c>
      <c r="E695" s="234"/>
      <c r="F695" s="234">
        <v>30</v>
      </c>
      <c r="G695" s="235"/>
      <c r="H695" s="229">
        <f t="shared" si="40"/>
        <v>90</v>
      </c>
      <c r="I695" s="236"/>
      <c r="K695" s="231" t="s">
        <v>1544</v>
      </c>
      <c r="L695" s="232"/>
      <c r="M695" s="233">
        <v>290</v>
      </c>
      <c r="N695" s="234"/>
      <c r="O695" s="234">
        <v>40</v>
      </c>
      <c r="P695" s="235"/>
      <c r="Q695" s="229">
        <f t="shared" si="41"/>
        <v>330</v>
      </c>
      <c r="R695" s="236"/>
    </row>
    <row r="696" spans="2:18" ht="24.95" customHeight="1" thickBot="1">
      <c r="B696" s="237" t="s">
        <v>1545</v>
      </c>
      <c r="C696" s="238"/>
      <c r="D696" s="239">
        <v>200</v>
      </c>
      <c r="E696" s="240"/>
      <c r="F696" s="240">
        <v>200</v>
      </c>
      <c r="G696" s="241"/>
      <c r="H696" s="229">
        <f t="shared" si="40"/>
        <v>400</v>
      </c>
      <c r="I696" s="242"/>
      <c r="K696" s="237" t="s">
        <v>1545</v>
      </c>
      <c r="L696" s="238"/>
      <c r="M696" s="239">
        <v>0</v>
      </c>
      <c r="N696" s="240"/>
      <c r="O696" s="240">
        <v>0</v>
      </c>
      <c r="P696" s="241"/>
      <c r="Q696" s="229">
        <f t="shared" si="41"/>
        <v>0</v>
      </c>
      <c r="R696" s="242"/>
    </row>
    <row r="697" spans="2:18" ht="24.95" customHeight="1" thickTop="1" thickBot="1">
      <c r="B697" s="243"/>
      <c r="C697" s="244" t="s">
        <v>1399</v>
      </c>
      <c r="D697" s="245">
        <f>D693+D694+D695+D696</f>
        <v>1271</v>
      </c>
      <c r="E697" s="246"/>
      <c r="F697" s="247">
        <f>SUM(F693:F696)</f>
        <v>848</v>
      </c>
      <c r="G697" s="248"/>
      <c r="H697" s="249">
        <f t="shared" si="40"/>
        <v>2119</v>
      </c>
      <c r="I697" s="250"/>
      <c r="K697" s="243"/>
      <c r="L697" s="244" t="s">
        <v>1399</v>
      </c>
      <c r="M697" s="245">
        <f>M693+M694+M695+M696</f>
        <v>3698</v>
      </c>
      <c r="N697" s="246"/>
      <c r="O697" s="246">
        <f>SUM(O693:O696)</f>
        <v>703</v>
      </c>
      <c r="P697" s="248"/>
      <c r="Q697" s="251">
        <f t="shared" si="41"/>
        <v>4401</v>
      </c>
      <c r="R697" s="250"/>
    </row>
    <row r="698" spans="2:18" ht="24.95" customHeight="1" thickTop="1">
      <c r="B698" s="252" t="s">
        <v>1546</v>
      </c>
      <c r="C698" s="253"/>
      <c r="D698" s="254"/>
      <c r="E698" s="255"/>
      <c r="F698" s="255"/>
      <c r="G698" s="256"/>
      <c r="H698" s="257">
        <f t="shared" si="40"/>
        <v>0</v>
      </c>
      <c r="I698" s="258"/>
      <c r="K698" s="252" t="s">
        <v>1546</v>
      </c>
      <c r="L698" s="253"/>
      <c r="M698" s="254"/>
      <c r="N698" s="255"/>
      <c r="O698" s="255"/>
      <c r="P698" s="256"/>
      <c r="Q698" s="257">
        <f t="shared" si="41"/>
        <v>0</v>
      </c>
      <c r="R698" s="258"/>
    </row>
    <row r="699" spans="2:18" ht="24.95" customHeight="1">
      <c r="B699" s="259" t="s">
        <v>1547</v>
      </c>
      <c r="C699" s="260"/>
      <c r="D699" s="233">
        <v>47</v>
      </c>
      <c r="E699" s="234"/>
      <c r="F699" s="234"/>
      <c r="G699" s="261"/>
      <c r="H699" s="262">
        <f t="shared" si="40"/>
        <v>47</v>
      </c>
      <c r="I699" s="263"/>
      <c r="K699" s="259" t="s">
        <v>1547</v>
      </c>
      <c r="L699" s="260"/>
      <c r="M699" s="233">
        <v>156</v>
      </c>
      <c r="N699" s="234"/>
      <c r="O699" s="234"/>
      <c r="P699" s="261"/>
      <c r="Q699" s="262">
        <f t="shared" si="41"/>
        <v>156</v>
      </c>
      <c r="R699" s="263"/>
    </row>
    <row r="700" spans="2:18" ht="24.95" customHeight="1">
      <c r="B700" s="252" t="s">
        <v>1548</v>
      </c>
      <c r="C700" s="253"/>
      <c r="D700" s="233"/>
      <c r="E700" s="234"/>
      <c r="F700" s="234"/>
      <c r="G700" s="261"/>
      <c r="H700" s="262">
        <f t="shared" si="40"/>
        <v>0</v>
      </c>
      <c r="I700" s="263"/>
      <c r="K700" s="252" t="s">
        <v>1548</v>
      </c>
      <c r="L700" s="253"/>
      <c r="M700" s="233"/>
      <c r="N700" s="234"/>
      <c r="O700" s="234"/>
      <c r="P700" s="261"/>
      <c r="Q700" s="262">
        <f t="shared" si="41"/>
        <v>0</v>
      </c>
      <c r="R700" s="263"/>
    </row>
    <row r="701" spans="2:18" ht="24.95" customHeight="1" thickBot="1">
      <c r="B701" s="264" t="s">
        <v>1549</v>
      </c>
      <c r="C701" s="265"/>
      <c r="D701" s="266"/>
      <c r="E701" s="267"/>
      <c r="F701" s="267"/>
      <c r="G701" s="268"/>
      <c r="H701" s="269">
        <f t="shared" si="40"/>
        <v>0</v>
      </c>
      <c r="I701" s="270"/>
      <c r="K701" s="264" t="s">
        <v>1549</v>
      </c>
      <c r="L701" s="265"/>
      <c r="M701" s="266"/>
      <c r="N701" s="267"/>
      <c r="O701" s="267"/>
      <c r="P701" s="268"/>
      <c r="Q701" s="269">
        <f t="shared" si="41"/>
        <v>0</v>
      </c>
      <c r="R701" s="270"/>
    </row>
    <row r="702" spans="2:18" ht="24.95" customHeight="1" thickTop="1" thickBot="1">
      <c r="B702" s="243"/>
      <c r="C702" s="244" t="s">
        <v>1399</v>
      </c>
      <c r="D702" s="245">
        <f>SUM(D697:D701)</f>
        <v>1318</v>
      </c>
      <c r="E702" s="246"/>
      <c r="F702" s="247">
        <f>F697+F699</f>
        <v>848</v>
      </c>
      <c r="G702" s="248"/>
      <c r="H702" s="271">
        <f>D702+F702</f>
        <v>2166</v>
      </c>
      <c r="I702" s="250"/>
      <c r="K702" s="243"/>
      <c r="L702" s="244" t="s">
        <v>1399</v>
      </c>
      <c r="M702" s="245">
        <f>SUM(M697:M701)</f>
        <v>3854</v>
      </c>
      <c r="N702" s="246"/>
      <c r="O702" s="246">
        <f>O697+O699</f>
        <v>703</v>
      </c>
      <c r="P702" s="248"/>
      <c r="Q702" s="272">
        <f>M702+O702</f>
        <v>4557</v>
      </c>
      <c r="R702" s="250"/>
    </row>
    <row r="703" spans="2:18" ht="24.95" customHeight="1" thickTop="1">
      <c r="B703" s="273"/>
      <c r="C703" s="274" t="s">
        <v>1550</v>
      </c>
      <c r="D703" s="217"/>
      <c r="E703" s="217"/>
      <c r="F703" s="217"/>
      <c r="G703" s="217"/>
      <c r="H703" s="217"/>
      <c r="I703" s="218"/>
      <c r="K703" s="273"/>
      <c r="L703" s="274" t="s">
        <v>1550</v>
      </c>
      <c r="M703" s="217"/>
      <c r="N703" s="217"/>
      <c r="O703" s="217"/>
      <c r="P703" s="217"/>
      <c r="Q703" s="217"/>
      <c r="R703" s="218"/>
    </row>
    <row r="704" spans="2:18" ht="24.95" customHeight="1">
      <c r="B704" s="216" t="s">
        <v>1551</v>
      </c>
      <c r="C704" s="217"/>
      <c r="D704" s="217"/>
      <c r="E704" s="217"/>
      <c r="F704" s="217"/>
      <c r="G704" s="217"/>
      <c r="H704" s="217"/>
      <c r="I704" s="218"/>
      <c r="K704" s="216" t="s">
        <v>1551</v>
      </c>
      <c r="L704" s="217"/>
      <c r="M704" s="217"/>
      <c r="N704" s="217"/>
      <c r="O704" s="217"/>
      <c r="P704" s="217"/>
      <c r="Q704" s="217"/>
      <c r="R704" s="218"/>
    </row>
    <row r="705" spans="2:18" ht="24.95" customHeight="1">
      <c r="B705" s="216" t="s">
        <v>1552</v>
      </c>
      <c r="C705" s="217"/>
      <c r="D705" s="217"/>
      <c r="E705" s="217"/>
      <c r="F705" s="217"/>
      <c r="G705" s="217"/>
      <c r="H705" s="217"/>
      <c r="I705" s="218"/>
      <c r="K705" s="216" t="s">
        <v>1552</v>
      </c>
      <c r="L705" s="217"/>
      <c r="M705" s="217"/>
      <c r="N705" s="217"/>
      <c r="O705" s="217"/>
      <c r="P705" s="217"/>
      <c r="Q705" s="217"/>
      <c r="R705" s="218"/>
    </row>
    <row r="706" spans="2:18" ht="15.75">
      <c r="B706" s="273"/>
      <c r="C706" s="217"/>
      <c r="D706" s="217"/>
      <c r="E706" s="217"/>
      <c r="F706" s="217"/>
      <c r="G706" s="217"/>
      <c r="H706" s="217"/>
      <c r="I706" s="218"/>
      <c r="K706" s="273"/>
      <c r="L706" s="217"/>
      <c r="M706" s="217"/>
      <c r="N706" s="217"/>
      <c r="O706" s="217"/>
      <c r="P706" s="217"/>
      <c r="Q706" s="217"/>
      <c r="R706" s="218"/>
    </row>
    <row r="707" spans="2:18" ht="15.75">
      <c r="B707" s="273"/>
      <c r="C707" s="217"/>
      <c r="D707" s="217"/>
      <c r="E707" s="217"/>
      <c r="F707" s="217"/>
      <c r="G707" s="217"/>
      <c r="H707" s="217"/>
      <c r="I707" s="218"/>
      <c r="K707" s="273"/>
      <c r="L707" s="217"/>
      <c r="M707" s="217"/>
      <c r="N707" s="217"/>
      <c r="O707" s="217"/>
      <c r="P707" s="217"/>
      <c r="Q707" s="217"/>
      <c r="R707" s="218"/>
    </row>
    <row r="708" spans="2:18" ht="15.75">
      <c r="B708" s="273"/>
      <c r="C708" s="217"/>
      <c r="D708" s="217"/>
      <c r="E708" s="217"/>
      <c r="F708" s="217"/>
      <c r="G708" s="217"/>
      <c r="H708" s="217"/>
      <c r="I708" s="218"/>
      <c r="K708" s="273"/>
      <c r="L708" s="217"/>
      <c r="M708" s="217"/>
      <c r="N708" s="217"/>
      <c r="O708" s="217"/>
      <c r="P708" s="217"/>
      <c r="Q708" s="217"/>
      <c r="R708" s="218"/>
    </row>
    <row r="709" spans="2:18" ht="15.75">
      <c r="B709" s="273"/>
      <c r="C709" s="217"/>
      <c r="D709" s="217"/>
      <c r="E709" s="217"/>
      <c r="F709" s="217"/>
      <c r="G709" s="217"/>
      <c r="H709" s="217"/>
      <c r="I709" s="218"/>
      <c r="K709" s="273"/>
      <c r="L709" s="217"/>
      <c r="M709" s="217"/>
      <c r="N709" s="217"/>
      <c r="O709" s="217"/>
      <c r="P709" s="217"/>
      <c r="Q709" s="217"/>
      <c r="R709" s="218"/>
    </row>
    <row r="710" spans="2:18" ht="15.75">
      <c r="B710" s="273"/>
      <c r="C710" s="217"/>
      <c r="D710" s="217"/>
      <c r="E710" s="217"/>
      <c r="F710" s="217"/>
      <c r="G710" s="217"/>
      <c r="H710" s="217"/>
      <c r="I710" s="218"/>
      <c r="K710" s="273"/>
      <c r="L710" s="217"/>
      <c r="M710" s="217"/>
      <c r="N710" s="217"/>
      <c r="O710" s="217"/>
      <c r="P710" s="217"/>
      <c r="Q710" s="217"/>
      <c r="R710" s="218"/>
    </row>
    <row r="711" spans="2:18" ht="15.75">
      <c r="B711" s="273" t="s">
        <v>1553</v>
      </c>
      <c r="C711" s="360">
        <v>45840</v>
      </c>
      <c r="D711" s="360"/>
      <c r="E711" s="217"/>
      <c r="F711" s="217"/>
      <c r="G711" s="217"/>
      <c r="H711" s="217"/>
      <c r="I711" s="218"/>
      <c r="K711" s="273" t="s">
        <v>1553</v>
      </c>
      <c r="L711" s="360">
        <v>45840</v>
      </c>
      <c r="M711" s="360"/>
      <c r="N711" s="217"/>
      <c r="O711" s="217"/>
      <c r="P711" s="217"/>
      <c r="Q711" s="217"/>
      <c r="R711" s="218"/>
    </row>
    <row r="712" spans="2:18" ht="15.75">
      <c r="B712" s="200"/>
      <c r="C712" s="201"/>
      <c r="D712" s="201"/>
      <c r="E712" s="201"/>
      <c r="F712" s="201"/>
      <c r="G712" s="201" t="s">
        <v>1563</v>
      </c>
      <c r="H712" s="201"/>
      <c r="I712" s="202"/>
      <c r="K712" s="200"/>
      <c r="L712" s="201"/>
      <c r="M712" s="201"/>
      <c r="N712" s="201"/>
      <c r="O712" s="201"/>
      <c r="P712" s="201" t="s">
        <v>1563</v>
      </c>
      <c r="Q712" s="201"/>
      <c r="R712" s="202"/>
    </row>
    <row r="713" spans="2:18" ht="16.5" thickBot="1">
      <c r="B713" s="275"/>
      <c r="C713" s="276"/>
      <c r="D713" s="276"/>
      <c r="E713" s="276"/>
      <c r="F713" s="276"/>
      <c r="G713" s="276"/>
      <c r="H713" s="276"/>
      <c r="I713" s="277"/>
      <c r="K713" s="275"/>
      <c r="L713" s="276"/>
      <c r="M713" s="276"/>
      <c r="N713" s="276"/>
      <c r="O713" s="276"/>
      <c r="P713" s="276"/>
      <c r="Q713" s="276"/>
      <c r="R713" s="277"/>
    </row>
    <row r="715" spans="2:18" ht="15.75" thickBot="1"/>
    <row r="716" spans="2:18">
      <c r="B716" s="366" t="s">
        <v>1525</v>
      </c>
      <c r="C716" s="367"/>
      <c r="D716" s="367"/>
      <c r="E716" s="367"/>
      <c r="F716" s="367"/>
      <c r="G716" s="367"/>
      <c r="H716" s="367"/>
      <c r="I716" s="368"/>
      <c r="K716" s="366" t="s">
        <v>1525</v>
      </c>
      <c r="L716" s="367"/>
      <c r="M716" s="367"/>
      <c r="N716" s="367"/>
      <c r="O716" s="367"/>
      <c r="P716" s="367"/>
      <c r="Q716" s="367"/>
      <c r="R716" s="368"/>
    </row>
    <row r="717" spans="2:18" ht="15.75">
      <c r="B717" s="200"/>
      <c r="C717" s="201"/>
      <c r="D717" s="201"/>
      <c r="E717" s="201"/>
      <c r="F717" s="201"/>
      <c r="G717" s="201"/>
      <c r="H717" s="201"/>
      <c r="I717" s="202"/>
      <c r="K717" s="200"/>
      <c r="L717" s="201"/>
      <c r="M717" s="201"/>
      <c r="N717" s="201"/>
      <c r="O717" s="201"/>
      <c r="P717" s="201"/>
      <c r="Q717" s="201"/>
      <c r="R717" s="202"/>
    </row>
    <row r="718" spans="2:18" ht="26.25">
      <c r="B718" s="369" t="s">
        <v>1526</v>
      </c>
      <c r="C718" s="370"/>
      <c r="D718" s="370"/>
      <c r="E718" s="370"/>
      <c r="F718" s="370"/>
      <c r="G718" s="370"/>
      <c r="H718" s="370"/>
      <c r="I718" s="371"/>
      <c r="K718" s="369" t="s">
        <v>1526</v>
      </c>
      <c r="L718" s="370"/>
      <c r="M718" s="370"/>
      <c r="N718" s="370"/>
      <c r="O718" s="370"/>
      <c r="P718" s="370"/>
      <c r="Q718" s="370"/>
      <c r="R718" s="371"/>
    </row>
    <row r="719" spans="2:18" ht="24.95" customHeight="1">
      <c r="B719" s="203"/>
      <c r="C719" s="204"/>
      <c r="D719" s="204"/>
      <c r="E719" s="204"/>
      <c r="F719" s="204"/>
      <c r="G719" s="204"/>
      <c r="H719" s="205" t="s">
        <v>1527</v>
      </c>
      <c r="I719" s="206"/>
      <c r="K719" s="203"/>
      <c r="L719" s="204"/>
      <c r="M719" s="204"/>
      <c r="N719" s="204"/>
      <c r="O719" s="204"/>
      <c r="P719" s="204"/>
      <c r="Q719" s="205" t="s">
        <v>1527</v>
      </c>
      <c r="R719" s="206"/>
    </row>
    <row r="720" spans="2:18" ht="24.95" customHeight="1">
      <c r="B720" s="207" t="s">
        <v>1528</v>
      </c>
      <c r="C720" s="208"/>
      <c r="D720" s="208"/>
      <c r="E720" s="208"/>
      <c r="F720" s="208" t="s">
        <v>1529</v>
      </c>
      <c r="G720" s="201"/>
      <c r="H720" s="201" t="s">
        <v>1530</v>
      </c>
      <c r="I720" s="202"/>
      <c r="K720" s="207" t="s">
        <v>1528</v>
      </c>
      <c r="L720" s="208"/>
      <c r="M720" s="208"/>
      <c r="N720" s="208"/>
      <c r="O720" s="208" t="s">
        <v>1531</v>
      </c>
      <c r="P720" s="201"/>
      <c r="Q720" s="201" t="s">
        <v>1530</v>
      </c>
      <c r="R720" s="202"/>
    </row>
    <row r="721" spans="2:18" ht="24.95" customHeight="1">
      <c r="B721" s="209" t="s">
        <v>1532</v>
      </c>
      <c r="C721" s="210" t="s">
        <v>1602</v>
      </c>
      <c r="D721" s="211"/>
      <c r="E721" s="211"/>
      <c r="F721" s="211"/>
      <c r="G721" s="212"/>
      <c r="H721" s="212"/>
      <c r="I721" s="213"/>
      <c r="K721" s="209" t="s">
        <v>1532</v>
      </c>
      <c r="L721" s="210" t="s">
        <v>1604</v>
      </c>
      <c r="M721" s="211"/>
      <c r="N721" s="211"/>
      <c r="O721" s="211"/>
      <c r="P721" s="212"/>
      <c r="Q721" s="212"/>
      <c r="R721" s="213"/>
    </row>
    <row r="722" spans="2:18" ht="24.95" customHeight="1">
      <c r="B722" s="207" t="s">
        <v>1534</v>
      </c>
      <c r="C722" s="214" t="s">
        <v>1603</v>
      </c>
      <c r="D722" s="208" t="s">
        <v>1535</v>
      </c>
      <c r="E722" s="208"/>
      <c r="F722" s="201"/>
      <c r="G722" s="201"/>
      <c r="H722" s="201"/>
      <c r="I722" s="202"/>
      <c r="K722" s="207" t="s">
        <v>1534</v>
      </c>
      <c r="L722" s="214">
        <v>309</v>
      </c>
      <c r="M722" s="208" t="s">
        <v>1535</v>
      </c>
      <c r="N722" s="208"/>
      <c r="O722" s="201"/>
      <c r="P722" s="201"/>
      <c r="Q722" s="201"/>
      <c r="R722" s="202"/>
    </row>
    <row r="723" spans="2:18" ht="24.95" customHeight="1">
      <c r="B723" s="216" t="s">
        <v>1562</v>
      </c>
      <c r="C723" s="217"/>
      <c r="D723" s="217"/>
      <c r="E723" s="217"/>
      <c r="F723" s="217"/>
      <c r="G723" s="217"/>
      <c r="H723" s="217"/>
      <c r="I723" s="218"/>
      <c r="K723" s="216" t="s">
        <v>1562</v>
      </c>
      <c r="L723" s="217"/>
      <c r="M723" s="217"/>
      <c r="N723" s="217"/>
      <c r="O723" s="217"/>
      <c r="P723" s="217"/>
      <c r="Q723" s="217"/>
      <c r="R723" s="218"/>
    </row>
    <row r="724" spans="2:18" ht="24.95" customHeight="1" thickBot="1">
      <c r="B724" s="207" t="s">
        <v>1537</v>
      </c>
      <c r="C724" s="201"/>
      <c r="D724" s="201"/>
      <c r="E724" s="201"/>
      <c r="F724" s="201"/>
      <c r="G724" s="201"/>
      <c r="H724" s="201"/>
      <c r="I724" s="202"/>
      <c r="K724" s="207" t="s">
        <v>1537</v>
      </c>
      <c r="L724" s="201"/>
      <c r="M724" s="201"/>
      <c r="N724" s="201"/>
      <c r="O724" s="201"/>
      <c r="P724" s="201"/>
      <c r="Q724" s="201"/>
      <c r="R724" s="202"/>
    </row>
    <row r="725" spans="2:18" ht="24.95" customHeight="1" thickTop="1">
      <c r="B725" s="361" t="s">
        <v>1538</v>
      </c>
      <c r="C725" s="362"/>
      <c r="D725" s="357" t="s">
        <v>1241</v>
      </c>
      <c r="E725" s="365"/>
      <c r="F725" s="356" t="s">
        <v>1539</v>
      </c>
      <c r="G725" s="357"/>
      <c r="H725" s="358" t="s">
        <v>1404</v>
      </c>
      <c r="I725" s="359"/>
      <c r="K725" s="361" t="s">
        <v>1538</v>
      </c>
      <c r="L725" s="362"/>
      <c r="M725" s="357" t="s">
        <v>1241</v>
      </c>
      <c r="N725" s="365"/>
      <c r="O725" s="356" t="s">
        <v>1539</v>
      </c>
      <c r="P725" s="357"/>
      <c r="Q725" s="358" t="s">
        <v>1404</v>
      </c>
      <c r="R725" s="359"/>
    </row>
    <row r="726" spans="2:18" ht="24.95" customHeight="1" thickBot="1">
      <c r="B726" s="363"/>
      <c r="C726" s="364"/>
      <c r="D726" s="219" t="s">
        <v>1540</v>
      </c>
      <c r="E726" s="220" t="s">
        <v>1541</v>
      </c>
      <c r="F726" s="220" t="s">
        <v>1540</v>
      </c>
      <c r="G726" s="221" t="s">
        <v>1541</v>
      </c>
      <c r="H726" s="222" t="s">
        <v>1540</v>
      </c>
      <c r="I726" s="223" t="s">
        <v>1541</v>
      </c>
      <c r="K726" s="363"/>
      <c r="L726" s="364"/>
      <c r="M726" s="219" t="s">
        <v>1540</v>
      </c>
      <c r="N726" s="220" t="s">
        <v>1541</v>
      </c>
      <c r="O726" s="220" t="s">
        <v>1540</v>
      </c>
      <c r="P726" s="221" t="s">
        <v>1541</v>
      </c>
      <c r="Q726" s="222" t="s">
        <v>1540</v>
      </c>
      <c r="R726" s="223" t="s">
        <v>1541</v>
      </c>
    </row>
    <row r="727" spans="2:18" ht="24.95" customHeight="1" thickTop="1">
      <c r="B727" s="224" t="s">
        <v>1542</v>
      </c>
      <c r="C727" s="225"/>
      <c r="D727" s="226">
        <v>778</v>
      </c>
      <c r="E727" s="227"/>
      <c r="F727" s="227">
        <v>389</v>
      </c>
      <c r="G727" s="228"/>
      <c r="H727" s="229">
        <f t="shared" ref="H727:H735" si="42">D727+F727</f>
        <v>1167</v>
      </c>
      <c r="I727" s="230"/>
      <c r="K727" s="224" t="s">
        <v>1542</v>
      </c>
      <c r="L727" s="225"/>
      <c r="M727" s="226">
        <v>262</v>
      </c>
      <c r="N727" s="227"/>
      <c r="O727" s="227">
        <v>262</v>
      </c>
      <c r="P727" s="228"/>
      <c r="Q727" s="229">
        <f t="shared" ref="Q727:Q735" si="43">M727+O727</f>
        <v>524</v>
      </c>
      <c r="R727" s="230"/>
    </row>
    <row r="728" spans="2:18" ht="24.95" customHeight="1">
      <c r="B728" s="231" t="s">
        <v>1543</v>
      </c>
      <c r="C728" s="232"/>
      <c r="D728" s="233">
        <v>60</v>
      </c>
      <c r="E728" s="234"/>
      <c r="F728" s="234">
        <v>30</v>
      </c>
      <c r="G728" s="235"/>
      <c r="H728" s="229">
        <f t="shared" si="42"/>
        <v>90</v>
      </c>
      <c r="I728" s="236"/>
      <c r="K728" s="231" t="s">
        <v>1543</v>
      </c>
      <c r="L728" s="232"/>
      <c r="M728" s="233">
        <v>20</v>
      </c>
      <c r="N728" s="234"/>
      <c r="O728" s="234">
        <v>20</v>
      </c>
      <c r="P728" s="235"/>
      <c r="Q728" s="229">
        <f t="shared" si="43"/>
        <v>40</v>
      </c>
      <c r="R728" s="236"/>
    </row>
    <row r="729" spans="2:18" ht="24.95" customHeight="1">
      <c r="B729" s="231" t="s">
        <v>1544</v>
      </c>
      <c r="C729" s="232"/>
      <c r="D729" s="233">
        <v>60</v>
      </c>
      <c r="E729" s="234"/>
      <c r="F729" s="234">
        <v>30</v>
      </c>
      <c r="G729" s="235"/>
      <c r="H729" s="229">
        <f t="shared" si="42"/>
        <v>90</v>
      </c>
      <c r="I729" s="236"/>
      <c r="K729" s="231" t="s">
        <v>1544</v>
      </c>
      <c r="L729" s="232"/>
      <c r="M729" s="233">
        <v>20</v>
      </c>
      <c r="N729" s="234"/>
      <c r="O729" s="234">
        <v>20</v>
      </c>
      <c r="P729" s="235"/>
      <c r="Q729" s="229">
        <f t="shared" si="43"/>
        <v>40</v>
      </c>
      <c r="R729" s="236"/>
    </row>
    <row r="730" spans="2:18" ht="24.95" customHeight="1" thickBot="1">
      <c r="B730" s="237" t="s">
        <v>1545</v>
      </c>
      <c r="C730" s="238"/>
      <c r="D730" s="239">
        <v>3000</v>
      </c>
      <c r="E730" s="240"/>
      <c r="F730" s="240">
        <v>1500</v>
      </c>
      <c r="G730" s="241"/>
      <c r="H730" s="229">
        <f t="shared" si="42"/>
        <v>4500</v>
      </c>
      <c r="I730" s="242"/>
      <c r="K730" s="237" t="s">
        <v>1545</v>
      </c>
      <c r="L730" s="238"/>
      <c r="M730" s="239">
        <v>750</v>
      </c>
      <c r="N730" s="240"/>
      <c r="O730" s="240">
        <v>750</v>
      </c>
      <c r="P730" s="241"/>
      <c r="Q730" s="229">
        <f t="shared" si="43"/>
        <v>1500</v>
      </c>
      <c r="R730" s="242"/>
    </row>
    <row r="731" spans="2:18" ht="24.95" customHeight="1" thickTop="1" thickBot="1">
      <c r="B731" s="243"/>
      <c r="C731" s="244" t="s">
        <v>1399</v>
      </c>
      <c r="D731" s="245">
        <f>D727+D728+D729+D730</f>
        <v>3898</v>
      </c>
      <c r="E731" s="246"/>
      <c r="F731" s="247">
        <f>SUM(F727:F730)</f>
        <v>1949</v>
      </c>
      <c r="G731" s="248"/>
      <c r="H731" s="249">
        <f t="shared" si="42"/>
        <v>5847</v>
      </c>
      <c r="I731" s="250"/>
      <c r="K731" s="243"/>
      <c r="L731" s="244" t="s">
        <v>1399</v>
      </c>
      <c r="M731" s="245">
        <f>M727+M728+M729+M730</f>
        <v>1052</v>
      </c>
      <c r="N731" s="246"/>
      <c r="O731" s="246">
        <f>SUM(O727:O730)</f>
        <v>1052</v>
      </c>
      <c r="P731" s="248"/>
      <c r="Q731" s="251">
        <f t="shared" si="43"/>
        <v>2104</v>
      </c>
      <c r="R731" s="250"/>
    </row>
    <row r="732" spans="2:18" ht="24.95" customHeight="1" thickTop="1">
      <c r="B732" s="252" t="s">
        <v>1546</v>
      </c>
      <c r="C732" s="253"/>
      <c r="D732" s="254"/>
      <c r="E732" s="255"/>
      <c r="F732" s="255"/>
      <c r="G732" s="256"/>
      <c r="H732" s="257">
        <f t="shared" si="42"/>
        <v>0</v>
      </c>
      <c r="I732" s="258"/>
      <c r="K732" s="252" t="s">
        <v>1546</v>
      </c>
      <c r="L732" s="253"/>
      <c r="M732" s="254"/>
      <c r="N732" s="255"/>
      <c r="O732" s="255"/>
      <c r="P732" s="256"/>
      <c r="Q732" s="257">
        <f t="shared" si="43"/>
        <v>0</v>
      </c>
      <c r="R732" s="258"/>
    </row>
    <row r="733" spans="2:18" ht="24.95" customHeight="1">
      <c r="B733" s="259" t="s">
        <v>1547</v>
      </c>
      <c r="C733" s="260"/>
      <c r="D733" s="233">
        <v>38</v>
      </c>
      <c r="E733" s="234"/>
      <c r="F733" s="234"/>
      <c r="G733" s="261"/>
      <c r="H733" s="262">
        <f t="shared" si="42"/>
        <v>38</v>
      </c>
      <c r="I733" s="263"/>
      <c r="K733" s="259" t="s">
        <v>1547</v>
      </c>
      <c r="L733" s="260"/>
      <c r="M733" s="233">
        <v>13</v>
      </c>
      <c r="N733" s="234"/>
      <c r="O733" s="234"/>
      <c r="P733" s="261"/>
      <c r="Q733" s="262">
        <f t="shared" si="43"/>
        <v>13</v>
      </c>
      <c r="R733" s="263"/>
    </row>
    <row r="734" spans="2:18" ht="24.95" customHeight="1">
      <c r="B734" s="252" t="s">
        <v>1548</v>
      </c>
      <c r="C734" s="253"/>
      <c r="D734" s="233"/>
      <c r="E734" s="234"/>
      <c r="F734" s="234"/>
      <c r="G734" s="261"/>
      <c r="H734" s="262">
        <f t="shared" si="42"/>
        <v>0</v>
      </c>
      <c r="I734" s="263"/>
      <c r="K734" s="252" t="s">
        <v>1548</v>
      </c>
      <c r="L734" s="253"/>
      <c r="M734" s="233"/>
      <c r="N734" s="234"/>
      <c r="O734" s="234"/>
      <c r="P734" s="261"/>
      <c r="Q734" s="262">
        <f t="shared" si="43"/>
        <v>0</v>
      </c>
      <c r="R734" s="263"/>
    </row>
    <row r="735" spans="2:18" ht="24.95" customHeight="1" thickBot="1">
      <c r="B735" s="264" t="s">
        <v>1549</v>
      </c>
      <c r="C735" s="265"/>
      <c r="D735" s="266"/>
      <c r="E735" s="267"/>
      <c r="F735" s="267"/>
      <c r="G735" s="268"/>
      <c r="H735" s="269">
        <f t="shared" si="42"/>
        <v>0</v>
      </c>
      <c r="I735" s="270"/>
      <c r="K735" s="264" t="s">
        <v>1549</v>
      </c>
      <c r="L735" s="265"/>
      <c r="M735" s="266"/>
      <c r="N735" s="267"/>
      <c r="O735" s="267"/>
      <c r="P735" s="268"/>
      <c r="Q735" s="269">
        <f t="shared" si="43"/>
        <v>0</v>
      </c>
      <c r="R735" s="270"/>
    </row>
    <row r="736" spans="2:18" ht="24.95" customHeight="1" thickTop="1" thickBot="1">
      <c r="B736" s="243"/>
      <c r="C736" s="244" t="s">
        <v>1399</v>
      </c>
      <c r="D736" s="245">
        <f>SUM(D731:D735)</f>
        <v>3936</v>
      </c>
      <c r="E736" s="246"/>
      <c r="F736" s="247">
        <f>F731+F733</f>
        <v>1949</v>
      </c>
      <c r="G736" s="248"/>
      <c r="H736" s="271">
        <f>D736+F736</f>
        <v>5885</v>
      </c>
      <c r="I736" s="250"/>
      <c r="K736" s="243"/>
      <c r="L736" s="244" t="s">
        <v>1399</v>
      </c>
      <c r="M736" s="245">
        <f>SUM(M731:M735)</f>
        <v>1065</v>
      </c>
      <c r="N736" s="246"/>
      <c r="O736" s="246">
        <f>O731+O733</f>
        <v>1052</v>
      </c>
      <c r="P736" s="248"/>
      <c r="Q736" s="272">
        <f>M736+O736</f>
        <v>2117</v>
      </c>
      <c r="R736" s="250"/>
    </row>
    <row r="737" spans="2:18" ht="24.95" customHeight="1" thickTop="1">
      <c r="B737" s="273"/>
      <c r="C737" s="274" t="s">
        <v>1550</v>
      </c>
      <c r="D737" s="217"/>
      <c r="E737" s="217"/>
      <c r="F737" s="217"/>
      <c r="G737" s="217"/>
      <c r="H737" s="217"/>
      <c r="I737" s="218"/>
      <c r="K737" s="273"/>
      <c r="L737" s="274" t="s">
        <v>1550</v>
      </c>
      <c r="M737" s="217"/>
      <c r="N737" s="217"/>
      <c r="O737" s="217"/>
      <c r="P737" s="217"/>
      <c r="Q737" s="217"/>
      <c r="R737" s="218"/>
    </row>
    <row r="738" spans="2:18" ht="24.95" customHeight="1">
      <c r="B738" s="216" t="s">
        <v>1551</v>
      </c>
      <c r="C738" s="217"/>
      <c r="D738" s="217"/>
      <c r="E738" s="217"/>
      <c r="F738" s="217"/>
      <c r="G738" s="217"/>
      <c r="H738" s="217"/>
      <c r="I738" s="218"/>
      <c r="K738" s="216" t="s">
        <v>1551</v>
      </c>
      <c r="L738" s="217"/>
      <c r="M738" s="217"/>
      <c r="N738" s="217"/>
      <c r="O738" s="217"/>
      <c r="P738" s="217"/>
      <c r="Q738" s="217"/>
      <c r="R738" s="218"/>
    </row>
    <row r="739" spans="2:18" ht="24.95" customHeight="1">
      <c r="B739" s="216" t="s">
        <v>1552</v>
      </c>
      <c r="C739" s="217"/>
      <c r="D739" s="217"/>
      <c r="E739" s="217"/>
      <c r="F739" s="217"/>
      <c r="G739" s="217"/>
      <c r="H739" s="217"/>
      <c r="I739" s="218"/>
      <c r="K739" s="216" t="s">
        <v>1552</v>
      </c>
      <c r="L739" s="217"/>
      <c r="M739" s="217"/>
      <c r="N739" s="217"/>
      <c r="O739" s="217"/>
      <c r="P739" s="217"/>
      <c r="Q739" s="217"/>
      <c r="R739" s="218"/>
    </row>
    <row r="740" spans="2:18" ht="15.75">
      <c r="B740" s="273"/>
      <c r="C740" s="217"/>
      <c r="D740" s="217"/>
      <c r="E740" s="217"/>
      <c r="F740" s="217"/>
      <c r="G740" s="217"/>
      <c r="H740" s="217"/>
      <c r="I740" s="218"/>
      <c r="K740" s="273"/>
      <c r="L740" s="217"/>
      <c r="M740" s="217"/>
      <c r="N740" s="217"/>
      <c r="O740" s="217"/>
      <c r="P740" s="217"/>
      <c r="Q740" s="217"/>
      <c r="R740" s="218"/>
    </row>
    <row r="741" spans="2:18" ht="15.75">
      <c r="B741" s="273"/>
      <c r="C741" s="217"/>
      <c r="D741" s="217"/>
      <c r="E741" s="217"/>
      <c r="F741" s="217"/>
      <c r="G741" s="217"/>
      <c r="H741" s="217"/>
      <c r="I741" s="218"/>
      <c r="K741" s="273"/>
      <c r="L741" s="217"/>
      <c r="M741" s="217"/>
      <c r="N741" s="217"/>
      <c r="O741" s="217"/>
      <c r="P741" s="217"/>
      <c r="Q741" s="217"/>
      <c r="R741" s="218"/>
    </row>
    <row r="742" spans="2:18" ht="15.75">
      <c r="B742" s="273"/>
      <c r="C742" s="217"/>
      <c r="D742" s="217"/>
      <c r="E742" s="217"/>
      <c r="F742" s="217"/>
      <c r="G742" s="217"/>
      <c r="H742" s="217"/>
      <c r="I742" s="218"/>
      <c r="K742" s="273"/>
      <c r="L742" s="217"/>
      <c r="M742" s="217"/>
      <c r="N742" s="217"/>
      <c r="O742" s="217"/>
      <c r="P742" s="217"/>
      <c r="Q742" s="217"/>
      <c r="R742" s="218"/>
    </row>
    <row r="743" spans="2:18" ht="15.75">
      <c r="B743" s="273"/>
      <c r="C743" s="217"/>
      <c r="D743" s="217"/>
      <c r="E743" s="217"/>
      <c r="F743" s="217"/>
      <c r="G743" s="217"/>
      <c r="H743" s="217"/>
      <c r="I743" s="218"/>
      <c r="K743" s="273"/>
      <c r="L743" s="217"/>
      <c r="M743" s="217"/>
      <c r="N743" s="217"/>
      <c r="O743" s="217"/>
      <c r="P743" s="217"/>
      <c r="Q743" s="217"/>
      <c r="R743" s="218"/>
    </row>
    <row r="744" spans="2:18" ht="15.75">
      <c r="B744" s="273"/>
      <c r="C744" s="217"/>
      <c r="D744" s="217"/>
      <c r="E744" s="217"/>
      <c r="F744" s="217"/>
      <c r="G744" s="217"/>
      <c r="H744" s="217"/>
      <c r="I744" s="218"/>
      <c r="K744" s="273"/>
      <c r="L744" s="217"/>
      <c r="M744" s="217"/>
      <c r="N744" s="217"/>
      <c r="O744" s="217"/>
      <c r="P744" s="217"/>
      <c r="Q744" s="217"/>
      <c r="R744" s="218"/>
    </row>
    <row r="745" spans="2:18" ht="15.75">
      <c r="B745" s="273" t="s">
        <v>1553</v>
      </c>
      <c r="C745" s="360">
        <v>45840</v>
      </c>
      <c r="D745" s="360"/>
      <c r="E745" s="217"/>
      <c r="F745" s="217"/>
      <c r="G745" s="217"/>
      <c r="H745" s="217"/>
      <c r="I745" s="218"/>
      <c r="K745" s="273" t="s">
        <v>1553</v>
      </c>
      <c r="L745" s="360">
        <v>45840</v>
      </c>
      <c r="M745" s="360"/>
      <c r="N745" s="217"/>
      <c r="O745" s="217"/>
      <c r="P745" s="217"/>
      <c r="Q745" s="217"/>
      <c r="R745" s="218"/>
    </row>
    <row r="746" spans="2:18" ht="15.75">
      <c r="B746" s="200"/>
      <c r="C746" s="201"/>
      <c r="D746" s="201"/>
      <c r="E746" s="201"/>
      <c r="F746" s="201"/>
      <c r="G746" s="201" t="s">
        <v>1563</v>
      </c>
      <c r="H746" s="201"/>
      <c r="I746" s="202"/>
      <c r="K746" s="200"/>
      <c r="L746" s="201"/>
      <c r="M746" s="201"/>
      <c r="N746" s="201"/>
      <c r="O746" s="201"/>
      <c r="P746" s="201" t="s">
        <v>1563</v>
      </c>
      <c r="Q746" s="201"/>
      <c r="R746" s="202"/>
    </row>
    <row r="747" spans="2:18" ht="16.5" thickBot="1">
      <c r="B747" s="275"/>
      <c r="C747" s="276"/>
      <c r="D747" s="276"/>
      <c r="E747" s="276"/>
      <c r="F747" s="276"/>
      <c r="G747" s="276"/>
      <c r="H747" s="276"/>
      <c r="I747" s="277"/>
      <c r="K747" s="275"/>
      <c r="L747" s="276"/>
      <c r="M747" s="276"/>
      <c r="N747" s="276"/>
      <c r="O747" s="276"/>
      <c r="P747" s="276"/>
      <c r="Q747" s="276"/>
      <c r="R747" s="277"/>
    </row>
    <row r="749" spans="2:18" ht="15.75" thickBot="1"/>
    <row r="750" spans="2:18">
      <c r="B750" s="366" t="s">
        <v>1525</v>
      </c>
      <c r="C750" s="367"/>
      <c r="D750" s="367"/>
      <c r="E750" s="367"/>
      <c r="F750" s="367"/>
      <c r="G750" s="367"/>
      <c r="H750" s="367"/>
      <c r="I750" s="368"/>
      <c r="K750" s="366" t="s">
        <v>1525</v>
      </c>
      <c r="L750" s="367"/>
      <c r="M750" s="367"/>
      <c r="N750" s="367"/>
      <c r="O750" s="367"/>
      <c r="P750" s="367"/>
      <c r="Q750" s="367"/>
      <c r="R750" s="368"/>
    </row>
    <row r="751" spans="2:18" ht="15.75">
      <c r="B751" s="200"/>
      <c r="C751" s="201"/>
      <c r="D751" s="201"/>
      <c r="E751" s="201"/>
      <c r="F751" s="201"/>
      <c r="G751" s="201"/>
      <c r="H751" s="201"/>
      <c r="I751" s="202"/>
      <c r="K751" s="200"/>
      <c r="L751" s="201"/>
      <c r="M751" s="201"/>
      <c r="N751" s="201"/>
      <c r="O751" s="201"/>
      <c r="P751" s="201"/>
      <c r="Q751" s="201"/>
      <c r="R751" s="202"/>
    </row>
    <row r="752" spans="2:18" ht="26.25">
      <c r="B752" s="369" t="s">
        <v>1526</v>
      </c>
      <c r="C752" s="370"/>
      <c r="D752" s="370"/>
      <c r="E752" s="370"/>
      <c r="F752" s="370"/>
      <c r="G752" s="370"/>
      <c r="H752" s="370"/>
      <c r="I752" s="371"/>
      <c r="K752" s="369" t="s">
        <v>1526</v>
      </c>
      <c r="L752" s="370"/>
      <c r="M752" s="370"/>
      <c r="N752" s="370"/>
      <c r="O752" s="370"/>
      <c r="P752" s="370"/>
      <c r="Q752" s="370"/>
      <c r="R752" s="371"/>
    </row>
    <row r="753" spans="2:18" ht="24.95" customHeight="1">
      <c r="B753" s="203"/>
      <c r="C753" s="204"/>
      <c r="D753" s="204"/>
      <c r="E753" s="204"/>
      <c r="F753" s="204"/>
      <c r="G753" s="204"/>
      <c r="H753" s="205" t="s">
        <v>1527</v>
      </c>
      <c r="I753" s="206"/>
      <c r="K753" s="203"/>
      <c r="L753" s="204"/>
      <c r="M753" s="204"/>
      <c r="N753" s="204"/>
      <c r="O753" s="204"/>
      <c r="P753" s="204"/>
      <c r="Q753" s="205" t="s">
        <v>1527</v>
      </c>
      <c r="R753" s="206"/>
    </row>
    <row r="754" spans="2:18" ht="24.95" customHeight="1">
      <c r="B754" s="207" t="s">
        <v>1528</v>
      </c>
      <c r="C754" s="208"/>
      <c r="D754" s="208"/>
      <c r="E754" s="208"/>
      <c r="F754" s="208" t="s">
        <v>1529</v>
      </c>
      <c r="G754" s="201"/>
      <c r="H754" s="201" t="s">
        <v>1530</v>
      </c>
      <c r="I754" s="202"/>
      <c r="K754" s="207" t="s">
        <v>1528</v>
      </c>
      <c r="L754" s="208"/>
      <c r="M754" s="208"/>
      <c r="N754" s="208"/>
      <c r="O754" s="208" t="s">
        <v>1531</v>
      </c>
      <c r="P754" s="201"/>
      <c r="Q754" s="201" t="s">
        <v>1530</v>
      </c>
      <c r="R754" s="202"/>
    </row>
    <row r="755" spans="2:18" ht="24.95" customHeight="1">
      <c r="B755" s="209" t="s">
        <v>1532</v>
      </c>
      <c r="C755" s="210" t="s">
        <v>1605</v>
      </c>
      <c r="D755" s="211"/>
      <c r="E755" s="211"/>
      <c r="F755" s="211"/>
      <c r="G755" s="212"/>
      <c r="H755" s="212"/>
      <c r="I755" s="213"/>
      <c r="K755" s="209" t="s">
        <v>1532</v>
      </c>
      <c r="L755" s="210" t="s">
        <v>1607</v>
      </c>
      <c r="M755" s="211"/>
      <c r="N755" s="211"/>
      <c r="O755" s="211"/>
      <c r="P755" s="212"/>
      <c r="Q755" s="212"/>
      <c r="R755" s="213"/>
    </row>
    <row r="756" spans="2:18" ht="24.95" customHeight="1">
      <c r="B756" s="207" t="s">
        <v>1534</v>
      </c>
      <c r="C756" s="214" t="s">
        <v>1606</v>
      </c>
      <c r="D756" s="208" t="s">
        <v>1535</v>
      </c>
      <c r="E756" s="208"/>
      <c r="F756" s="201"/>
      <c r="G756" s="201"/>
      <c r="H756" s="201"/>
      <c r="I756" s="202"/>
      <c r="K756" s="207" t="s">
        <v>1534</v>
      </c>
      <c r="L756" s="214" t="s">
        <v>1608</v>
      </c>
      <c r="M756" s="208" t="s">
        <v>1535</v>
      </c>
      <c r="N756" s="208"/>
      <c r="O756" s="201"/>
      <c r="P756" s="201"/>
      <c r="Q756" s="201"/>
      <c r="R756" s="202"/>
    </row>
    <row r="757" spans="2:18" ht="24.95" customHeight="1">
      <c r="B757" s="216" t="s">
        <v>1562</v>
      </c>
      <c r="C757" s="217"/>
      <c r="D757" s="217"/>
      <c r="E757" s="217"/>
      <c r="F757" s="217"/>
      <c r="G757" s="217"/>
      <c r="H757" s="217"/>
      <c r="I757" s="218"/>
      <c r="K757" s="216" t="s">
        <v>1562</v>
      </c>
      <c r="L757" s="217"/>
      <c r="M757" s="217"/>
      <c r="N757" s="217"/>
      <c r="O757" s="217"/>
      <c r="P757" s="217"/>
      <c r="Q757" s="217"/>
      <c r="R757" s="218"/>
    </row>
    <row r="758" spans="2:18" ht="24.95" customHeight="1" thickBot="1">
      <c r="B758" s="207" t="s">
        <v>1537</v>
      </c>
      <c r="C758" s="201"/>
      <c r="D758" s="201"/>
      <c r="E758" s="201"/>
      <c r="F758" s="201"/>
      <c r="G758" s="201"/>
      <c r="H758" s="201"/>
      <c r="I758" s="202"/>
      <c r="K758" s="207" t="s">
        <v>1537</v>
      </c>
      <c r="L758" s="201"/>
      <c r="M758" s="201"/>
      <c r="N758" s="201"/>
      <c r="O758" s="201"/>
      <c r="P758" s="201"/>
      <c r="Q758" s="201"/>
      <c r="R758" s="202"/>
    </row>
    <row r="759" spans="2:18" ht="24.95" customHeight="1" thickTop="1">
      <c r="B759" s="361" t="s">
        <v>1538</v>
      </c>
      <c r="C759" s="362"/>
      <c r="D759" s="357" t="s">
        <v>1241</v>
      </c>
      <c r="E759" s="365"/>
      <c r="F759" s="356" t="s">
        <v>1539</v>
      </c>
      <c r="G759" s="357"/>
      <c r="H759" s="358" t="s">
        <v>1404</v>
      </c>
      <c r="I759" s="359"/>
      <c r="K759" s="361" t="s">
        <v>1538</v>
      </c>
      <c r="L759" s="362"/>
      <c r="M759" s="357" t="s">
        <v>1241</v>
      </c>
      <c r="N759" s="365"/>
      <c r="O759" s="356" t="s">
        <v>1539</v>
      </c>
      <c r="P759" s="357"/>
      <c r="Q759" s="358" t="s">
        <v>1404</v>
      </c>
      <c r="R759" s="359"/>
    </row>
    <row r="760" spans="2:18" ht="24.95" customHeight="1" thickBot="1">
      <c r="B760" s="363"/>
      <c r="C760" s="364"/>
      <c r="D760" s="219" t="s">
        <v>1540</v>
      </c>
      <c r="E760" s="220" t="s">
        <v>1541</v>
      </c>
      <c r="F760" s="220" t="s">
        <v>1540</v>
      </c>
      <c r="G760" s="221" t="s">
        <v>1541</v>
      </c>
      <c r="H760" s="222" t="s">
        <v>1540</v>
      </c>
      <c r="I760" s="223" t="s">
        <v>1541</v>
      </c>
      <c r="K760" s="363"/>
      <c r="L760" s="364"/>
      <c r="M760" s="219" t="s">
        <v>1540</v>
      </c>
      <c r="N760" s="220" t="s">
        <v>1541</v>
      </c>
      <c r="O760" s="220" t="s">
        <v>1540</v>
      </c>
      <c r="P760" s="221" t="s">
        <v>1541</v>
      </c>
      <c r="Q760" s="222" t="s">
        <v>1540</v>
      </c>
      <c r="R760" s="223" t="s">
        <v>1541</v>
      </c>
    </row>
    <row r="761" spans="2:18" ht="24.95" customHeight="1" thickTop="1">
      <c r="B761" s="224" t="s">
        <v>1542</v>
      </c>
      <c r="C761" s="225"/>
      <c r="D761" s="226">
        <v>415</v>
      </c>
      <c r="E761" s="227"/>
      <c r="F761" s="227">
        <v>415</v>
      </c>
      <c r="G761" s="228"/>
      <c r="H761" s="229">
        <f t="shared" ref="H761:H769" si="44">D761+F761</f>
        <v>830</v>
      </c>
      <c r="I761" s="230"/>
      <c r="K761" s="224" t="s">
        <v>1542</v>
      </c>
      <c r="L761" s="225"/>
      <c r="M761" s="226">
        <v>285</v>
      </c>
      <c r="N761" s="227"/>
      <c r="O761" s="227">
        <v>285</v>
      </c>
      <c r="P761" s="228"/>
      <c r="Q761" s="229">
        <f t="shared" ref="Q761:Q769" si="45">M761+O761</f>
        <v>570</v>
      </c>
      <c r="R761" s="230"/>
    </row>
    <row r="762" spans="2:18" ht="24.95" customHeight="1">
      <c r="B762" s="231" t="s">
        <v>1543</v>
      </c>
      <c r="C762" s="232"/>
      <c r="D762" s="233">
        <v>30</v>
      </c>
      <c r="E762" s="234"/>
      <c r="F762" s="234">
        <v>30</v>
      </c>
      <c r="G762" s="235"/>
      <c r="H762" s="229">
        <f t="shared" si="44"/>
        <v>60</v>
      </c>
      <c r="I762" s="236"/>
      <c r="K762" s="231" t="s">
        <v>1543</v>
      </c>
      <c r="L762" s="232"/>
      <c r="M762" s="233">
        <v>40</v>
      </c>
      <c r="N762" s="234"/>
      <c r="O762" s="234">
        <v>40</v>
      </c>
      <c r="P762" s="235"/>
      <c r="Q762" s="229">
        <f t="shared" si="45"/>
        <v>80</v>
      </c>
      <c r="R762" s="236"/>
    </row>
    <row r="763" spans="2:18" ht="24.95" customHeight="1">
      <c r="B763" s="231" t="s">
        <v>1544</v>
      </c>
      <c r="C763" s="232"/>
      <c r="D763" s="233">
        <v>30</v>
      </c>
      <c r="E763" s="234"/>
      <c r="F763" s="234">
        <v>30</v>
      </c>
      <c r="G763" s="235"/>
      <c r="H763" s="229">
        <f t="shared" si="44"/>
        <v>60</v>
      </c>
      <c r="I763" s="236"/>
      <c r="K763" s="231" t="s">
        <v>1544</v>
      </c>
      <c r="L763" s="232"/>
      <c r="M763" s="233">
        <v>40</v>
      </c>
      <c r="N763" s="234"/>
      <c r="O763" s="234">
        <v>40</v>
      </c>
      <c r="P763" s="235"/>
      <c r="Q763" s="229">
        <f t="shared" si="45"/>
        <v>80</v>
      </c>
      <c r="R763" s="236"/>
    </row>
    <row r="764" spans="2:18" ht="24.95" customHeight="1" thickBot="1">
      <c r="B764" s="237" t="s">
        <v>1545</v>
      </c>
      <c r="C764" s="238"/>
      <c r="D764" s="239"/>
      <c r="E764" s="240"/>
      <c r="F764" s="240">
        <v>0</v>
      </c>
      <c r="G764" s="241"/>
      <c r="H764" s="229">
        <f t="shared" si="44"/>
        <v>0</v>
      </c>
      <c r="I764" s="242"/>
      <c r="K764" s="237" t="s">
        <v>1545</v>
      </c>
      <c r="L764" s="238"/>
      <c r="M764" s="239">
        <v>200</v>
      </c>
      <c r="N764" s="240"/>
      <c r="O764" s="240">
        <v>200</v>
      </c>
      <c r="P764" s="241"/>
      <c r="Q764" s="229">
        <f t="shared" si="45"/>
        <v>400</v>
      </c>
      <c r="R764" s="242"/>
    </row>
    <row r="765" spans="2:18" ht="24.95" customHeight="1" thickTop="1" thickBot="1">
      <c r="B765" s="243"/>
      <c r="C765" s="244" t="s">
        <v>1399</v>
      </c>
      <c r="D765" s="245">
        <f>D761+D762+D763+D764</f>
        <v>475</v>
      </c>
      <c r="E765" s="246"/>
      <c r="F765" s="247">
        <f>SUM(F761:F764)</f>
        <v>475</v>
      </c>
      <c r="G765" s="248"/>
      <c r="H765" s="249">
        <f t="shared" si="44"/>
        <v>950</v>
      </c>
      <c r="I765" s="250"/>
      <c r="K765" s="243"/>
      <c r="L765" s="244" t="s">
        <v>1399</v>
      </c>
      <c r="M765" s="245">
        <f>M761+M762+M763+M764</f>
        <v>565</v>
      </c>
      <c r="N765" s="246"/>
      <c r="O765" s="246">
        <f>SUM(O761:O764)</f>
        <v>565</v>
      </c>
      <c r="P765" s="248"/>
      <c r="Q765" s="251">
        <f t="shared" si="45"/>
        <v>1130</v>
      </c>
      <c r="R765" s="250"/>
    </row>
    <row r="766" spans="2:18" ht="24.95" customHeight="1" thickTop="1">
      <c r="B766" s="252" t="s">
        <v>1546</v>
      </c>
      <c r="C766" s="253"/>
      <c r="D766" s="254"/>
      <c r="E766" s="255"/>
      <c r="F766" s="255"/>
      <c r="G766" s="256"/>
      <c r="H766" s="257">
        <f t="shared" si="44"/>
        <v>0</v>
      </c>
      <c r="I766" s="258"/>
      <c r="K766" s="252" t="s">
        <v>1546</v>
      </c>
      <c r="L766" s="253"/>
      <c r="M766" s="254"/>
      <c r="N766" s="255"/>
      <c r="O766" s="255"/>
      <c r="P766" s="256"/>
      <c r="Q766" s="257">
        <f t="shared" si="45"/>
        <v>0</v>
      </c>
      <c r="R766" s="258"/>
    </row>
    <row r="767" spans="2:18" ht="24.95" customHeight="1">
      <c r="B767" s="259" t="s">
        <v>1547</v>
      </c>
      <c r="C767" s="260"/>
      <c r="D767" s="233">
        <v>20</v>
      </c>
      <c r="E767" s="234"/>
      <c r="F767" s="234"/>
      <c r="G767" s="261"/>
      <c r="H767" s="262">
        <f t="shared" si="44"/>
        <v>20</v>
      </c>
      <c r="I767" s="263"/>
      <c r="K767" s="259" t="s">
        <v>1547</v>
      </c>
      <c r="L767" s="260"/>
      <c r="M767" s="233">
        <v>17</v>
      </c>
      <c r="N767" s="234"/>
      <c r="O767" s="234"/>
      <c r="P767" s="261"/>
      <c r="Q767" s="262">
        <f t="shared" si="45"/>
        <v>17</v>
      </c>
      <c r="R767" s="263"/>
    </row>
    <row r="768" spans="2:18" ht="24.95" customHeight="1">
      <c r="B768" s="252" t="s">
        <v>1548</v>
      </c>
      <c r="C768" s="253"/>
      <c r="D768" s="233"/>
      <c r="E768" s="234"/>
      <c r="F768" s="234"/>
      <c r="G768" s="261"/>
      <c r="H768" s="262">
        <f t="shared" si="44"/>
        <v>0</v>
      </c>
      <c r="I768" s="263"/>
      <c r="K768" s="252" t="s">
        <v>1548</v>
      </c>
      <c r="L768" s="253"/>
      <c r="M768" s="233"/>
      <c r="N768" s="234"/>
      <c r="O768" s="234"/>
      <c r="P768" s="261"/>
      <c r="Q768" s="262">
        <f t="shared" si="45"/>
        <v>0</v>
      </c>
      <c r="R768" s="263"/>
    </row>
    <row r="769" spans="2:18" ht="24.95" customHeight="1" thickBot="1">
      <c r="B769" s="264" t="s">
        <v>1549</v>
      </c>
      <c r="C769" s="265"/>
      <c r="D769" s="266"/>
      <c r="E769" s="267"/>
      <c r="F769" s="267"/>
      <c r="G769" s="268"/>
      <c r="H769" s="269">
        <f t="shared" si="44"/>
        <v>0</v>
      </c>
      <c r="I769" s="270"/>
      <c r="K769" s="264" t="s">
        <v>1549</v>
      </c>
      <c r="L769" s="265"/>
      <c r="M769" s="266"/>
      <c r="N769" s="267"/>
      <c r="O769" s="267"/>
      <c r="P769" s="268"/>
      <c r="Q769" s="269">
        <f t="shared" si="45"/>
        <v>0</v>
      </c>
      <c r="R769" s="270"/>
    </row>
    <row r="770" spans="2:18" ht="24.95" customHeight="1" thickTop="1" thickBot="1">
      <c r="B770" s="243"/>
      <c r="C770" s="244" t="s">
        <v>1399</v>
      </c>
      <c r="D770" s="245">
        <f>SUM(D765:D769)</f>
        <v>495</v>
      </c>
      <c r="E770" s="246"/>
      <c r="F770" s="247">
        <f>F765+F767</f>
        <v>475</v>
      </c>
      <c r="G770" s="248"/>
      <c r="H770" s="271">
        <f>D770+F770</f>
        <v>970</v>
      </c>
      <c r="I770" s="250"/>
      <c r="K770" s="243"/>
      <c r="L770" s="244" t="s">
        <v>1399</v>
      </c>
      <c r="M770" s="245">
        <f>SUM(M765:M769)</f>
        <v>582</v>
      </c>
      <c r="N770" s="246"/>
      <c r="O770" s="246">
        <f>O765+O767</f>
        <v>565</v>
      </c>
      <c r="P770" s="248"/>
      <c r="Q770" s="272">
        <f>M770+O770</f>
        <v>1147</v>
      </c>
      <c r="R770" s="250"/>
    </row>
    <row r="771" spans="2:18" ht="24.95" customHeight="1" thickTop="1">
      <c r="B771" s="273"/>
      <c r="C771" s="274" t="s">
        <v>1550</v>
      </c>
      <c r="D771" s="217"/>
      <c r="E771" s="217"/>
      <c r="F771" s="217"/>
      <c r="G771" s="217"/>
      <c r="H771" s="217"/>
      <c r="I771" s="218"/>
      <c r="K771" s="273"/>
      <c r="L771" s="274" t="s">
        <v>1550</v>
      </c>
      <c r="M771" s="217"/>
      <c r="N771" s="217"/>
      <c r="O771" s="217"/>
      <c r="P771" s="217"/>
      <c r="Q771" s="217"/>
      <c r="R771" s="218"/>
    </row>
    <row r="772" spans="2:18" ht="24.95" customHeight="1">
      <c r="B772" s="216" t="s">
        <v>1551</v>
      </c>
      <c r="C772" s="217"/>
      <c r="D772" s="217"/>
      <c r="E772" s="217"/>
      <c r="F772" s="217"/>
      <c r="G772" s="217"/>
      <c r="H772" s="217"/>
      <c r="I772" s="218"/>
      <c r="K772" s="216" t="s">
        <v>1551</v>
      </c>
      <c r="L772" s="217"/>
      <c r="M772" s="217"/>
      <c r="N772" s="217"/>
      <c r="O772" s="217"/>
      <c r="P772" s="217"/>
      <c r="Q772" s="217"/>
      <c r="R772" s="218"/>
    </row>
    <row r="773" spans="2:18" ht="24.95" customHeight="1">
      <c r="B773" s="216" t="s">
        <v>1552</v>
      </c>
      <c r="C773" s="217"/>
      <c r="D773" s="217"/>
      <c r="E773" s="217"/>
      <c r="F773" s="217"/>
      <c r="G773" s="217"/>
      <c r="H773" s="217"/>
      <c r="I773" s="218"/>
      <c r="K773" s="216" t="s">
        <v>1552</v>
      </c>
      <c r="L773" s="217"/>
      <c r="M773" s="217"/>
      <c r="N773" s="217"/>
      <c r="O773" s="217"/>
      <c r="P773" s="217"/>
      <c r="Q773" s="217"/>
      <c r="R773" s="218"/>
    </row>
    <row r="774" spans="2:18" ht="15.75">
      <c r="B774" s="273"/>
      <c r="C774" s="217"/>
      <c r="D774" s="217"/>
      <c r="E774" s="217"/>
      <c r="F774" s="217"/>
      <c r="G774" s="217"/>
      <c r="H774" s="217"/>
      <c r="I774" s="218"/>
      <c r="K774" s="273"/>
      <c r="L774" s="217"/>
      <c r="M774" s="217"/>
      <c r="N774" s="217"/>
      <c r="O774" s="217"/>
      <c r="P774" s="217"/>
      <c r="Q774" s="217"/>
      <c r="R774" s="218"/>
    </row>
    <row r="775" spans="2:18" ht="15.75">
      <c r="B775" s="273"/>
      <c r="C775" s="217"/>
      <c r="D775" s="217"/>
      <c r="E775" s="217"/>
      <c r="F775" s="217"/>
      <c r="G775" s="217"/>
      <c r="H775" s="217"/>
      <c r="I775" s="218"/>
      <c r="K775" s="273"/>
      <c r="L775" s="217"/>
      <c r="M775" s="217"/>
      <c r="N775" s="217"/>
      <c r="O775" s="217"/>
      <c r="P775" s="217"/>
      <c r="Q775" s="217"/>
      <c r="R775" s="218"/>
    </row>
    <row r="776" spans="2:18" ht="15.75">
      <c r="B776" s="273"/>
      <c r="C776" s="217"/>
      <c r="D776" s="217"/>
      <c r="E776" s="217"/>
      <c r="F776" s="217"/>
      <c r="G776" s="217"/>
      <c r="H776" s="217"/>
      <c r="I776" s="218"/>
      <c r="K776" s="273"/>
      <c r="L776" s="217"/>
      <c r="M776" s="217"/>
      <c r="N776" s="217"/>
      <c r="O776" s="217"/>
      <c r="P776" s="217"/>
      <c r="Q776" s="217"/>
      <c r="R776" s="218"/>
    </row>
    <row r="777" spans="2:18" ht="15.75">
      <c r="B777" s="273"/>
      <c r="C777" s="217"/>
      <c r="D777" s="217"/>
      <c r="E777" s="217"/>
      <c r="F777" s="217"/>
      <c r="G777" s="217"/>
      <c r="H777" s="217"/>
      <c r="I777" s="218"/>
      <c r="K777" s="273"/>
      <c r="L777" s="217"/>
      <c r="M777" s="217"/>
      <c r="N777" s="217"/>
      <c r="O777" s="217"/>
      <c r="P777" s="217"/>
      <c r="Q777" s="217"/>
      <c r="R777" s="218"/>
    </row>
    <row r="778" spans="2:18" ht="15.75">
      <c r="B778" s="273"/>
      <c r="C778" s="217"/>
      <c r="D778" s="217"/>
      <c r="E778" s="217"/>
      <c r="F778" s="217"/>
      <c r="G778" s="217"/>
      <c r="H778" s="217"/>
      <c r="I778" s="218"/>
      <c r="K778" s="273"/>
      <c r="L778" s="217"/>
      <c r="M778" s="217"/>
      <c r="N778" s="217"/>
      <c r="O778" s="217"/>
      <c r="P778" s="217"/>
      <c r="Q778" s="217"/>
      <c r="R778" s="218"/>
    </row>
    <row r="779" spans="2:18" ht="15.75">
      <c r="B779" s="273" t="s">
        <v>1553</v>
      </c>
      <c r="C779" s="360">
        <v>45840</v>
      </c>
      <c r="D779" s="360"/>
      <c r="E779" s="217"/>
      <c r="F779" s="217"/>
      <c r="G779" s="217"/>
      <c r="H779" s="217"/>
      <c r="I779" s="218"/>
      <c r="K779" s="273" t="s">
        <v>1553</v>
      </c>
      <c r="L779" s="360">
        <v>45840</v>
      </c>
      <c r="M779" s="360"/>
      <c r="N779" s="217"/>
      <c r="O779" s="217"/>
      <c r="P779" s="217"/>
      <c r="Q779" s="217"/>
      <c r="R779" s="218"/>
    </row>
    <row r="780" spans="2:18" ht="15.75">
      <c r="B780" s="200"/>
      <c r="C780" s="201"/>
      <c r="D780" s="201"/>
      <c r="E780" s="201"/>
      <c r="F780" s="201"/>
      <c r="G780" s="201" t="s">
        <v>1563</v>
      </c>
      <c r="H780" s="201"/>
      <c r="I780" s="202"/>
      <c r="K780" s="200"/>
      <c r="L780" s="201"/>
      <c r="M780" s="201"/>
      <c r="N780" s="201"/>
      <c r="O780" s="201"/>
      <c r="P780" s="201" t="s">
        <v>1563</v>
      </c>
      <c r="Q780" s="201"/>
      <c r="R780" s="202"/>
    </row>
    <row r="781" spans="2:18" ht="16.5" thickBot="1">
      <c r="B781" s="275"/>
      <c r="C781" s="276"/>
      <c r="D781" s="276"/>
      <c r="E781" s="276"/>
      <c r="F781" s="276"/>
      <c r="G781" s="276"/>
      <c r="H781" s="276"/>
      <c r="I781" s="277"/>
      <c r="K781" s="275"/>
      <c r="L781" s="276"/>
      <c r="M781" s="276"/>
      <c r="N781" s="276"/>
      <c r="O781" s="276"/>
      <c r="P781" s="276"/>
      <c r="Q781" s="276"/>
      <c r="R781" s="277"/>
    </row>
    <row r="783" spans="2:18" ht="15.75" thickBot="1"/>
    <row r="784" spans="2:18">
      <c r="B784" s="366" t="s">
        <v>1525</v>
      </c>
      <c r="C784" s="367"/>
      <c r="D784" s="367"/>
      <c r="E784" s="367"/>
      <c r="F784" s="367"/>
      <c r="G784" s="367"/>
      <c r="H784" s="367"/>
      <c r="I784" s="368"/>
      <c r="K784" s="366" t="s">
        <v>1525</v>
      </c>
      <c r="L784" s="367"/>
      <c r="M784" s="367"/>
      <c r="N784" s="367"/>
      <c r="O784" s="367"/>
      <c r="P784" s="367"/>
      <c r="Q784" s="367"/>
      <c r="R784" s="368"/>
    </row>
    <row r="785" spans="2:18" ht="15.75">
      <c r="B785" s="200"/>
      <c r="C785" s="201"/>
      <c r="D785" s="201"/>
      <c r="E785" s="201"/>
      <c r="F785" s="201"/>
      <c r="G785" s="201"/>
      <c r="H785" s="201"/>
      <c r="I785" s="202"/>
      <c r="K785" s="200"/>
      <c r="L785" s="201"/>
      <c r="M785" s="201"/>
      <c r="N785" s="201"/>
      <c r="O785" s="201"/>
      <c r="P785" s="201"/>
      <c r="Q785" s="201"/>
      <c r="R785" s="202"/>
    </row>
    <row r="786" spans="2:18" ht="26.25">
      <c r="B786" s="369" t="s">
        <v>1526</v>
      </c>
      <c r="C786" s="370"/>
      <c r="D786" s="370"/>
      <c r="E786" s="370"/>
      <c r="F786" s="370"/>
      <c r="G786" s="370"/>
      <c r="H786" s="370"/>
      <c r="I786" s="371"/>
      <c r="K786" s="369" t="s">
        <v>1526</v>
      </c>
      <c r="L786" s="370"/>
      <c r="M786" s="370"/>
      <c r="N786" s="370"/>
      <c r="O786" s="370"/>
      <c r="P786" s="370"/>
      <c r="Q786" s="370"/>
      <c r="R786" s="371"/>
    </row>
    <row r="787" spans="2:18" ht="24.95" customHeight="1">
      <c r="B787" s="203"/>
      <c r="C787" s="204"/>
      <c r="D787" s="204"/>
      <c r="E787" s="204"/>
      <c r="F787" s="204"/>
      <c r="G787" s="204"/>
      <c r="H787" s="205" t="s">
        <v>1527</v>
      </c>
      <c r="I787" s="206"/>
      <c r="K787" s="203"/>
      <c r="L787" s="204"/>
      <c r="M787" s="204"/>
      <c r="N787" s="204"/>
      <c r="O787" s="204"/>
      <c r="P787" s="204"/>
      <c r="Q787" s="205" t="s">
        <v>1527</v>
      </c>
      <c r="R787" s="206"/>
    </row>
    <row r="788" spans="2:18" ht="24.95" customHeight="1">
      <c r="B788" s="207" t="s">
        <v>1528</v>
      </c>
      <c r="C788" s="208"/>
      <c r="D788" s="208"/>
      <c r="E788" s="208"/>
      <c r="F788" s="208" t="s">
        <v>1529</v>
      </c>
      <c r="G788" s="201"/>
      <c r="H788" s="201" t="s">
        <v>1530</v>
      </c>
      <c r="I788" s="202"/>
      <c r="K788" s="207" t="s">
        <v>1528</v>
      </c>
      <c r="L788" s="208"/>
      <c r="M788" s="208"/>
      <c r="N788" s="208"/>
      <c r="O788" s="208" t="s">
        <v>1531</v>
      </c>
      <c r="P788" s="201"/>
      <c r="Q788" s="201" t="s">
        <v>1530</v>
      </c>
      <c r="R788" s="202"/>
    </row>
    <row r="789" spans="2:18" ht="24.95" customHeight="1">
      <c r="B789" s="209" t="s">
        <v>1532</v>
      </c>
      <c r="C789" s="210" t="s">
        <v>1609</v>
      </c>
      <c r="D789" s="211"/>
      <c r="E789" s="211"/>
      <c r="F789" s="211"/>
      <c r="G789" s="212"/>
      <c r="H789" s="212"/>
      <c r="I789" s="213"/>
      <c r="K789" s="209" t="s">
        <v>1532</v>
      </c>
      <c r="L789" s="210" t="s">
        <v>1611</v>
      </c>
      <c r="M789" s="211"/>
      <c r="N789" s="211"/>
      <c r="O789" s="211"/>
      <c r="P789" s="212"/>
      <c r="Q789" s="212"/>
      <c r="R789" s="213"/>
    </row>
    <row r="790" spans="2:18" ht="24.95" customHeight="1">
      <c r="B790" s="207" t="s">
        <v>1534</v>
      </c>
      <c r="C790" s="214" t="s">
        <v>1610</v>
      </c>
      <c r="D790" s="208" t="s">
        <v>1535</v>
      </c>
      <c r="E790" s="208"/>
      <c r="F790" s="201"/>
      <c r="G790" s="201"/>
      <c r="H790" s="201"/>
      <c r="I790" s="202"/>
      <c r="K790" s="207" t="s">
        <v>1534</v>
      </c>
      <c r="L790" s="214">
        <v>461</v>
      </c>
      <c r="M790" s="208" t="s">
        <v>1535</v>
      </c>
      <c r="N790" s="208"/>
      <c r="O790" s="201"/>
      <c r="P790" s="201"/>
      <c r="Q790" s="201"/>
      <c r="R790" s="202"/>
    </row>
    <row r="791" spans="2:18" ht="24.95" customHeight="1">
      <c r="B791" s="216" t="s">
        <v>1562</v>
      </c>
      <c r="C791" s="217"/>
      <c r="D791" s="217"/>
      <c r="E791" s="217"/>
      <c r="F791" s="217"/>
      <c r="G791" s="217"/>
      <c r="H791" s="217"/>
      <c r="I791" s="218"/>
      <c r="K791" s="216" t="s">
        <v>1562</v>
      </c>
      <c r="L791" s="217"/>
      <c r="M791" s="217"/>
      <c r="N791" s="217"/>
      <c r="O791" s="217"/>
      <c r="P791" s="217"/>
      <c r="Q791" s="217"/>
      <c r="R791" s="218"/>
    </row>
    <row r="792" spans="2:18" ht="24.95" customHeight="1" thickBot="1">
      <c r="B792" s="207" t="s">
        <v>1537</v>
      </c>
      <c r="C792" s="201"/>
      <c r="D792" s="201"/>
      <c r="E792" s="201"/>
      <c r="F792" s="201"/>
      <c r="G792" s="201"/>
      <c r="H792" s="201"/>
      <c r="I792" s="202"/>
      <c r="K792" s="207" t="s">
        <v>1537</v>
      </c>
      <c r="L792" s="201"/>
      <c r="M792" s="201"/>
      <c r="N792" s="201"/>
      <c r="O792" s="201"/>
      <c r="P792" s="201"/>
      <c r="Q792" s="201"/>
      <c r="R792" s="202"/>
    </row>
    <row r="793" spans="2:18" ht="24.95" customHeight="1" thickTop="1">
      <c r="B793" s="361" t="s">
        <v>1538</v>
      </c>
      <c r="C793" s="362"/>
      <c r="D793" s="357" t="s">
        <v>1241</v>
      </c>
      <c r="E793" s="365"/>
      <c r="F793" s="356" t="s">
        <v>1539</v>
      </c>
      <c r="G793" s="357"/>
      <c r="H793" s="358" t="s">
        <v>1404</v>
      </c>
      <c r="I793" s="359"/>
      <c r="K793" s="361" t="s">
        <v>1538</v>
      </c>
      <c r="L793" s="362"/>
      <c r="M793" s="357" t="s">
        <v>1241</v>
      </c>
      <c r="N793" s="365"/>
      <c r="O793" s="356" t="s">
        <v>1539</v>
      </c>
      <c r="P793" s="357"/>
      <c r="Q793" s="358" t="s">
        <v>1404</v>
      </c>
      <c r="R793" s="359"/>
    </row>
    <row r="794" spans="2:18" ht="24.95" customHeight="1" thickBot="1">
      <c r="B794" s="363"/>
      <c r="C794" s="364"/>
      <c r="D794" s="219" t="s">
        <v>1540</v>
      </c>
      <c r="E794" s="220" t="s">
        <v>1541</v>
      </c>
      <c r="F794" s="220" t="s">
        <v>1540</v>
      </c>
      <c r="G794" s="221" t="s">
        <v>1541</v>
      </c>
      <c r="H794" s="222" t="s">
        <v>1540</v>
      </c>
      <c r="I794" s="223" t="s">
        <v>1541</v>
      </c>
      <c r="K794" s="363"/>
      <c r="L794" s="364"/>
      <c r="M794" s="219" t="s">
        <v>1540</v>
      </c>
      <c r="N794" s="220" t="s">
        <v>1541</v>
      </c>
      <c r="O794" s="220" t="s">
        <v>1540</v>
      </c>
      <c r="P794" s="221" t="s">
        <v>1541</v>
      </c>
      <c r="Q794" s="222" t="s">
        <v>1540</v>
      </c>
      <c r="R794" s="223" t="s">
        <v>1541</v>
      </c>
    </row>
    <row r="795" spans="2:18" ht="24.95" customHeight="1" thickTop="1">
      <c r="B795" s="224" t="s">
        <v>1542</v>
      </c>
      <c r="C795" s="225"/>
      <c r="D795" s="226">
        <v>325</v>
      </c>
      <c r="E795" s="227"/>
      <c r="F795" s="227">
        <v>291</v>
      </c>
      <c r="G795" s="228"/>
      <c r="H795" s="229">
        <f t="shared" ref="H795:H803" si="46">D795+F795</f>
        <v>616</v>
      </c>
      <c r="I795" s="230"/>
      <c r="K795" s="224" t="s">
        <v>1542</v>
      </c>
      <c r="L795" s="225"/>
      <c r="M795" s="226">
        <v>246</v>
      </c>
      <c r="N795" s="227"/>
      <c r="O795" s="227">
        <v>351</v>
      </c>
      <c r="P795" s="228"/>
      <c r="Q795" s="229">
        <f t="shared" ref="Q795:Q803" si="47">M795+O795</f>
        <v>597</v>
      </c>
      <c r="R795" s="230"/>
    </row>
    <row r="796" spans="2:18" ht="24.95" customHeight="1">
      <c r="B796" s="231" t="s">
        <v>1543</v>
      </c>
      <c r="C796" s="232"/>
      <c r="D796" s="233">
        <v>30</v>
      </c>
      <c r="E796" s="234"/>
      <c r="F796" s="234">
        <v>30</v>
      </c>
      <c r="G796" s="235"/>
      <c r="H796" s="229">
        <f t="shared" si="46"/>
        <v>60</v>
      </c>
      <c r="I796" s="236"/>
      <c r="K796" s="231" t="s">
        <v>1543</v>
      </c>
      <c r="L796" s="232"/>
      <c r="M796" s="233">
        <v>20</v>
      </c>
      <c r="N796" s="234"/>
      <c r="O796" s="234">
        <v>20</v>
      </c>
      <c r="P796" s="235"/>
      <c r="Q796" s="229">
        <f t="shared" si="47"/>
        <v>40</v>
      </c>
      <c r="R796" s="236"/>
    </row>
    <row r="797" spans="2:18" ht="24.95" customHeight="1">
      <c r="B797" s="231" t="s">
        <v>1544</v>
      </c>
      <c r="C797" s="232"/>
      <c r="D797" s="233">
        <v>30</v>
      </c>
      <c r="E797" s="234"/>
      <c r="F797" s="234">
        <v>30</v>
      </c>
      <c r="G797" s="235"/>
      <c r="H797" s="229">
        <f t="shared" si="46"/>
        <v>60</v>
      </c>
      <c r="I797" s="236"/>
      <c r="K797" s="231" t="s">
        <v>1544</v>
      </c>
      <c r="L797" s="232"/>
      <c r="M797" s="233">
        <v>20</v>
      </c>
      <c r="N797" s="234"/>
      <c r="O797" s="234">
        <v>20</v>
      </c>
      <c r="P797" s="235"/>
      <c r="Q797" s="229">
        <f t="shared" si="47"/>
        <v>40</v>
      </c>
      <c r="R797" s="236"/>
    </row>
    <row r="798" spans="2:18" ht="24.95" customHeight="1" thickBot="1">
      <c r="B798" s="237" t="s">
        <v>1545</v>
      </c>
      <c r="C798" s="238"/>
      <c r="D798" s="239">
        <v>750</v>
      </c>
      <c r="E798" s="240"/>
      <c r="F798" s="240">
        <v>750</v>
      </c>
      <c r="G798" s="241"/>
      <c r="H798" s="229">
        <f t="shared" si="46"/>
        <v>1500</v>
      </c>
      <c r="I798" s="242"/>
      <c r="K798" s="237" t="s">
        <v>1545</v>
      </c>
      <c r="L798" s="238"/>
      <c r="M798" s="239">
        <v>200</v>
      </c>
      <c r="N798" s="240"/>
      <c r="O798" s="240">
        <v>200</v>
      </c>
      <c r="P798" s="241"/>
      <c r="Q798" s="229">
        <f t="shared" si="47"/>
        <v>400</v>
      </c>
      <c r="R798" s="242"/>
    </row>
    <row r="799" spans="2:18" ht="24.95" customHeight="1" thickTop="1" thickBot="1">
      <c r="B799" s="243"/>
      <c r="C799" s="244" t="s">
        <v>1399</v>
      </c>
      <c r="D799" s="245">
        <f>D795+D796+D797+D798</f>
        <v>1135</v>
      </c>
      <c r="E799" s="246"/>
      <c r="F799" s="247">
        <f>SUM(F795:F798)</f>
        <v>1101</v>
      </c>
      <c r="G799" s="248"/>
      <c r="H799" s="249">
        <f t="shared" si="46"/>
        <v>2236</v>
      </c>
      <c r="I799" s="250"/>
      <c r="K799" s="243"/>
      <c r="L799" s="244" t="s">
        <v>1399</v>
      </c>
      <c r="M799" s="245">
        <f>M795+M796+M797+M798</f>
        <v>486</v>
      </c>
      <c r="N799" s="246"/>
      <c r="O799" s="246">
        <f>SUM(O795:O798)</f>
        <v>591</v>
      </c>
      <c r="P799" s="248"/>
      <c r="Q799" s="251">
        <f t="shared" si="47"/>
        <v>1077</v>
      </c>
      <c r="R799" s="250"/>
    </row>
    <row r="800" spans="2:18" ht="24.95" customHeight="1" thickTop="1">
      <c r="B800" s="252" t="s">
        <v>1546</v>
      </c>
      <c r="C800" s="253"/>
      <c r="D800" s="254"/>
      <c r="E800" s="255"/>
      <c r="F800" s="255"/>
      <c r="G800" s="256"/>
      <c r="H800" s="257">
        <f t="shared" si="46"/>
        <v>0</v>
      </c>
      <c r="I800" s="258"/>
      <c r="K800" s="252" t="s">
        <v>1546</v>
      </c>
      <c r="L800" s="253"/>
      <c r="M800" s="254"/>
      <c r="N800" s="255"/>
      <c r="O800" s="255"/>
      <c r="P800" s="256"/>
      <c r="Q800" s="257">
        <f t="shared" si="47"/>
        <v>0</v>
      </c>
      <c r="R800" s="258"/>
    </row>
    <row r="801" spans="2:18" ht="24.95" customHeight="1">
      <c r="B801" s="259" t="s">
        <v>1547</v>
      </c>
      <c r="C801" s="260"/>
      <c r="D801" s="233">
        <v>16</v>
      </c>
      <c r="E801" s="234"/>
      <c r="F801" s="234"/>
      <c r="G801" s="261"/>
      <c r="H801" s="262">
        <f t="shared" si="46"/>
        <v>16</v>
      </c>
      <c r="I801" s="263"/>
      <c r="K801" s="259" t="s">
        <v>1547</v>
      </c>
      <c r="L801" s="260"/>
      <c r="M801" s="233">
        <v>12</v>
      </c>
      <c r="N801" s="234"/>
      <c r="O801" s="234"/>
      <c r="P801" s="261"/>
      <c r="Q801" s="262">
        <f t="shared" si="47"/>
        <v>12</v>
      </c>
      <c r="R801" s="263"/>
    </row>
    <row r="802" spans="2:18" ht="24.95" customHeight="1">
      <c r="B802" s="252" t="s">
        <v>1548</v>
      </c>
      <c r="C802" s="253"/>
      <c r="D802" s="233"/>
      <c r="E802" s="234"/>
      <c r="F802" s="234"/>
      <c r="G802" s="261"/>
      <c r="H802" s="262">
        <f t="shared" si="46"/>
        <v>0</v>
      </c>
      <c r="I802" s="263"/>
      <c r="K802" s="252" t="s">
        <v>1548</v>
      </c>
      <c r="L802" s="253"/>
      <c r="M802" s="233"/>
      <c r="N802" s="234"/>
      <c r="O802" s="234"/>
      <c r="P802" s="261"/>
      <c r="Q802" s="262">
        <f t="shared" si="47"/>
        <v>0</v>
      </c>
      <c r="R802" s="263"/>
    </row>
    <row r="803" spans="2:18" ht="24.95" customHeight="1" thickBot="1">
      <c r="B803" s="264" t="s">
        <v>1549</v>
      </c>
      <c r="C803" s="265"/>
      <c r="D803" s="266"/>
      <c r="E803" s="267"/>
      <c r="F803" s="267"/>
      <c r="G803" s="268"/>
      <c r="H803" s="269">
        <f t="shared" si="46"/>
        <v>0</v>
      </c>
      <c r="I803" s="270"/>
      <c r="K803" s="264" t="s">
        <v>1549</v>
      </c>
      <c r="L803" s="265"/>
      <c r="M803" s="266"/>
      <c r="N803" s="267"/>
      <c r="O803" s="267"/>
      <c r="P803" s="268"/>
      <c r="Q803" s="269">
        <f t="shared" si="47"/>
        <v>0</v>
      </c>
      <c r="R803" s="270"/>
    </row>
    <row r="804" spans="2:18" ht="24.95" customHeight="1" thickTop="1" thickBot="1">
      <c r="B804" s="243"/>
      <c r="C804" s="244" t="s">
        <v>1399</v>
      </c>
      <c r="D804" s="245">
        <f>SUM(D799:D803)</f>
        <v>1151</v>
      </c>
      <c r="E804" s="246"/>
      <c r="F804" s="247">
        <f>F799+F801</f>
        <v>1101</v>
      </c>
      <c r="G804" s="248"/>
      <c r="H804" s="271">
        <f>D804+F804</f>
        <v>2252</v>
      </c>
      <c r="I804" s="250"/>
      <c r="K804" s="243"/>
      <c r="L804" s="244" t="s">
        <v>1399</v>
      </c>
      <c r="M804" s="245">
        <f>SUM(M799:M803)</f>
        <v>498</v>
      </c>
      <c r="N804" s="246"/>
      <c r="O804" s="246">
        <f>O799+O801</f>
        <v>591</v>
      </c>
      <c r="P804" s="248"/>
      <c r="Q804" s="272">
        <f>M804+O804</f>
        <v>1089</v>
      </c>
      <c r="R804" s="250"/>
    </row>
    <row r="805" spans="2:18" ht="24.95" customHeight="1" thickTop="1">
      <c r="B805" s="273"/>
      <c r="C805" s="274" t="s">
        <v>1550</v>
      </c>
      <c r="D805" s="217"/>
      <c r="E805" s="217"/>
      <c r="F805" s="217"/>
      <c r="G805" s="217"/>
      <c r="H805" s="217"/>
      <c r="I805" s="218"/>
      <c r="K805" s="273"/>
      <c r="L805" s="274" t="s">
        <v>1550</v>
      </c>
      <c r="M805" s="217"/>
      <c r="N805" s="217"/>
      <c r="O805" s="217"/>
      <c r="P805" s="217"/>
      <c r="Q805" s="217"/>
      <c r="R805" s="218"/>
    </row>
    <row r="806" spans="2:18" ht="24.95" customHeight="1">
      <c r="B806" s="216" t="s">
        <v>1551</v>
      </c>
      <c r="C806" s="217"/>
      <c r="D806" s="217"/>
      <c r="E806" s="217"/>
      <c r="F806" s="217"/>
      <c r="G806" s="217"/>
      <c r="H806" s="217"/>
      <c r="I806" s="218"/>
      <c r="K806" s="216" t="s">
        <v>1551</v>
      </c>
      <c r="L806" s="217"/>
      <c r="M806" s="217"/>
      <c r="N806" s="217"/>
      <c r="O806" s="217"/>
      <c r="P806" s="217"/>
      <c r="Q806" s="217"/>
      <c r="R806" s="218"/>
    </row>
    <row r="807" spans="2:18" ht="24.95" customHeight="1">
      <c r="B807" s="216" t="s">
        <v>1552</v>
      </c>
      <c r="C807" s="217"/>
      <c r="D807" s="217"/>
      <c r="E807" s="217"/>
      <c r="F807" s="217"/>
      <c r="G807" s="217"/>
      <c r="H807" s="217"/>
      <c r="I807" s="218"/>
      <c r="K807" s="216" t="s">
        <v>1552</v>
      </c>
      <c r="L807" s="217"/>
      <c r="M807" s="217"/>
      <c r="N807" s="217"/>
      <c r="O807" s="217"/>
      <c r="P807" s="217"/>
      <c r="Q807" s="217"/>
      <c r="R807" s="218"/>
    </row>
    <row r="808" spans="2:18" ht="15.75">
      <c r="B808" s="273"/>
      <c r="C808" s="217"/>
      <c r="D808" s="217"/>
      <c r="E808" s="217"/>
      <c r="F808" s="217"/>
      <c r="G808" s="217"/>
      <c r="H808" s="217"/>
      <c r="I808" s="218"/>
      <c r="K808" s="273"/>
      <c r="L808" s="217"/>
      <c r="M808" s="217"/>
      <c r="N808" s="217"/>
      <c r="O808" s="217"/>
      <c r="P808" s="217"/>
      <c r="Q808" s="217"/>
      <c r="R808" s="218"/>
    </row>
    <row r="809" spans="2:18" ht="15.75">
      <c r="B809" s="273"/>
      <c r="C809" s="217"/>
      <c r="D809" s="217"/>
      <c r="E809" s="217"/>
      <c r="F809" s="217"/>
      <c r="G809" s="217"/>
      <c r="H809" s="217"/>
      <c r="I809" s="218"/>
      <c r="K809" s="273"/>
      <c r="L809" s="217"/>
      <c r="M809" s="217"/>
      <c r="N809" s="217"/>
      <c r="O809" s="217"/>
      <c r="P809" s="217"/>
      <c r="Q809" s="217"/>
      <c r="R809" s="218"/>
    </row>
    <row r="810" spans="2:18" ht="15.75">
      <c r="B810" s="273"/>
      <c r="C810" s="217"/>
      <c r="D810" s="217"/>
      <c r="E810" s="217"/>
      <c r="F810" s="217"/>
      <c r="G810" s="217"/>
      <c r="H810" s="217"/>
      <c r="I810" s="218"/>
      <c r="K810" s="273"/>
      <c r="L810" s="217"/>
      <c r="M810" s="217"/>
      <c r="N810" s="217"/>
      <c r="O810" s="217"/>
      <c r="P810" s="217"/>
      <c r="Q810" s="217"/>
      <c r="R810" s="218"/>
    </row>
    <row r="811" spans="2:18" ht="15.75">
      <c r="B811" s="273"/>
      <c r="C811" s="217"/>
      <c r="D811" s="217"/>
      <c r="E811" s="217"/>
      <c r="F811" s="217"/>
      <c r="G811" s="217"/>
      <c r="H811" s="217"/>
      <c r="I811" s="218"/>
      <c r="K811" s="273"/>
      <c r="L811" s="217"/>
      <c r="M811" s="217"/>
      <c r="N811" s="217"/>
      <c r="O811" s="217"/>
      <c r="P811" s="217"/>
      <c r="Q811" s="217"/>
      <c r="R811" s="218"/>
    </row>
    <row r="812" spans="2:18" ht="15.75">
      <c r="B812" s="273"/>
      <c r="C812" s="217"/>
      <c r="D812" s="217"/>
      <c r="E812" s="217"/>
      <c r="F812" s="217"/>
      <c r="G812" s="217"/>
      <c r="H812" s="217"/>
      <c r="I812" s="218"/>
      <c r="K812" s="273"/>
      <c r="L812" s="217"/>
      <c r="M812" s="217"/>
      <c r="N812" s="217"/>
      <c r="O812" s="217"/>
      <c r="P812" s="217"/>
      <c r="Q812" s="217"/>
      <c r="R812" s="218"/>
    </row>
    <row r="813" spans="2:18" ht="15.75">
      <c r="B813" s="273" t="s">
        <v>1553</v>
      </c>
      <c r="C813" s="360">
        <v>45840</v>
      </c>
      <c r="D813" s="360"/>
      <c r="E813" s="217"/>
      <c r="F813" s="217"/>
      <c r="G813" s="217"/>
      <c r="H813" s="217"/>
      <c r="I813" s="218"/>
      <c r="K813" s="273" t="s">
        <v>1553</v>
      </c>
      <c r="L813" s="360">
        <v>45840</v>
      </c>
      <c r="M813" s="360"/>
      <c r="N813" s="217"/>
      <c r="O813" s="217"/>
      <c r="P813" s="217"/>
      <c r="Q813" s="217"/>
      <c r="R813" s="218"/>
    </row>
    <row r="814" spans="2:18" ht="15.75">
      <c r="B814" s="200"/>
      <c r="C814" s="201"/>
      <c r="D814" s="201"/>
      <c r="E814" s="201"/>
      <c r="F814" s="201"/>
      <c r="G814" s="201" t="s">
        <v>1563</v>
      </c>
      <c r="H814" s="201"/>
      <c r="I814" s="202"/>
      <c r="K814" s="200"/>
      <c r="L814" s="201"/>
      <c r="M814" s="201"/>
      <c r="N814" s="201"/>
      <c r="O814" s="201"/>
      <c r="P814" s="201" t="s">
        <v>1563</v>
      </c>
      <c r="Q814" s="201"/>
      <c r="R814" s="202"/>
    </row>
    <row r="815" spans="2:18" ht="16.5" thickBot="1">
      <c r="B815" s="275"/>
      <c r="C815" s="276"/>
      <c r="D815" s="276"/>
      <c r="E815" s="276"/>
      <c r="F815" s="276"/>
      <c r="G815" s="276"/>
      <c r="H815" s="276"/>
      <c r="I815" s="277"/>
      <c r="K815" s="275"/>
      <c r="L815" s="276"/>
      <c r="M815" s="276"/>
      <c r="N815" s="276"/>
      <c r="O815" s="276"/>
      <c r="P815" s="276"/>
      <c r="Q815" s="276"/>
      <c r="R815" s="277"/>
    </row>
    <row r="817" spans="2:18" ht="15.75" thickBot="1"/>
    <row r="818" spans="2:18">
      <c r="B818" s="366" t="s">
        <v>1525</v>
      </c>
      <c r="C818" s="367"/>
      <c r="D818" s="367"/>
      <c r="E818" s="367"/>
      <c r="F818" s="367"/>
      <c r="G818" s="367"/>
      <c r="H818" s="367"/>
      <c r="I818" s="368"/>
      <c r="K818" s="366" t="s">
        <v>1525</v>
      </c>
      <c r="L818" s="367"/>
      <c r="M818" s="367"/>
      <c r="N818" s="367"/>
      <c r="O818" s="367"/>
      <c r="P818" s="367"/>
      <c r="Q818" s="367"/>
      <c r="R818" s="368"/>
    </row>
    <row r="819" spans="2:18" ht="15.75">
      <c r="B819" s="200"/>
      <c r="C819" s="201"/>
      <c r="D819" s="201"/>
      <c r="E819" s="201"/>
      <c r="F819" s="201"/>
      <c r="G819" s="201"/>
      <c r="H819" s="201"/>
      <c r="I819" s="202"/>
      <c r="K819" s="200"/>
      <c r="L819" s="201"/>
      <c r="M819" s="201"/>
      <c r="N819" s="201"/>
      <c r="O819" s="201"/>
      <c r="P819" s="201"/>
      <c r="Q819" s="201"/>
      <c r="R819" s="202"/>
    </row>
    <row r="820" spans="2:18" ht="26.25">
      <c r="B820" s="369" t="s">
        <v>1526</v>
      </c>
      <c r="C820" s="370"/>
      <c r="D820" s="370"/>
      <c r="E820" s="370"/>
      <c r="F820" s="370"/>
      <c r="G820" s="370"/>
      <c r="H820" s="370"/>
      <c r="I820" s="371"/>
      <c r="K820" s="369" t="s">
        <v>1526</v>
      </c>
      <c r="L820" s="370"/>
      <c r="M820" s="370"/>
      <c r="N820" s="370"/>
      <c r="O820" s="370"/>
      <c r="P820" s="370"/>
      <c r="Q820" s="370"/>
      <c r="R820" s="371"/>
    </row>
    <row r="821" spans="2:18" ht="24.95" customHeight="1">
      <c r="B821" s="203"/>
      <c r="C821" s="204"/>
      <c r="D821" s="204"/>
      <c r="E821" s="204"/>
      <c r="F821" s="204"/>
      <c r="G821" s="204"/>
      <c r="H821" s="205" t="s">
        <v>1527</v>
      </c>
      <c r="I821" s="206"/>
      <c r="K821" s="203"/>
      <c r="L821" s="204"/>
      <c r="M821" s="204"/>
      <c r="N821" s="204"/>
      <c r="O821" s="204"/>
      <c r="P821" s="204"/>
      <c r="Q821" s="205" t="s">
        <v>1527</v>
      </c>
      <c r="R821" s="206"/>
    </row>
    <row r="822" spans="2:18" ht="24.95" customHeight="1">
      <c r="B822" s="207" t="s">
        <v>1528</v>
      </c>
      <c r="C822" s="208"/>
      <c r="D822" s="208"/>
      <c r="E822" s="208"/>
      <c r="F822" s="208" t="s">
        <v>1529</v>
      </c>
      <c r="G822" s="201"/>
      <c r="H822" s="201" t="s">
        <v>1530</v>
      </c>
      <c r="I822" s="202"/>
      <c r="K822" s="207" t="s">
        <v>1528</v>
      </c>
      <c r="L822" s="208"/>
      <c r="M822" s="208"/>
      <c r="N822" s="208"/>
      <c r="O822" s="208" t="s">
        <v>1531</v>
      </c>
      <c r="P822" s="201"/>
      <c r="Q822" s="201" t="s">
        <v>1530</v>
      </c>
      <c r="R822" s="202"/>
    </row>
    <row r="823" spans="2:18" ht="24.95" customHeight="1">
      <c r="B823" s="209" t="s">
        <v>1532</v>
      </c>
      <c r="C823" s="210" t="s">
        <v>1612</v>
      </c>
      <c r="D823" s="211"/>
      <c r="E823" s="211"/>
      <c r="F823" s="211"/>
      <c r="G823" s="212"/>
      <c r="H823" s="212"/>
      <c r="I823" s="213"/>
      <c r="K823" s="209" t="s">
        <v>1532</v>
      </c>
      <c r="L823" s="210" t="s">
        <v>1613</v>
      </c>
      <c r="M823" s="211"/>
      <c r="N823" s="211"/>
      <c r="O823" s="211"/>
      <c r="P823" s="212"/>
      <c r="Q823" s="212"/>
      <c r="R823" s="213"/>
    </row>
    <row r="824" spans="2:18" ht="24.95" customHeight="1">
      <c r="B824" s="207" t="s">
        <v>1534</v>
      </c>
      <c r="C824" s="214">
        <v>423</v>
      </c>
      <c r="D824" s="208" t="s">
        <v>1535</v>
      </c>
      <c r="E824" s="208"/>
      <c r="F824" s="201"/>
      <c r="G824" s="201"/>
      <c r="H824" s="201"/>
      <c r="I824" s="202"/>
      <c r="K824" s="207" t="s">
        <v>1534</v>
      </c>
      <c r="L824" s="214">
        <v>574</v>
      </c>
      <c r="M824" s="208" t="s">
        <v>1535</v>
      </c>
      <c r="N824" s="208"/>
      <c r="O824" s="201"/>
      <c r="P824" s="201"/>
      <c r="Q824" s="201"/>
      <c r="R824" s="202"/>
    </row>
    <row r="825" spans="2:18" ht="24.95" customHeight="1">
      <c r="B825" s="216" t="s">
        <v>1562</v>
      </c>
      <c r="C825" s="217"/>
      <c r="D825" s="217"/>
      <c r="E825" s="217"/>
      <c r="F825" s="217"/>
      <c r="G825" s="217"/>
      <c r="H825" s="217"/>
      <c r="I825" s="218"/>
      <c r="K825" s="216" t="s">
        <v>1562</v>
      </c>
      <c r="L825" s="217"/>
      <c r="M825" s="217"/>
      <c r="N825" s="217"/>
      <c r="O825" s="217"/>
      <c r="P825" s="217"/>
      <c r="Q825" s="217"/>
      <c r="R825" s="218"/>
    </row>
    <row r="826" spans="2:18" ht="24.95" customHeight="1" thickBot="1">
      <c r="B826" s="207" t="s">
        <v>1537</v>
      </c>
      <c r="C826" s="201"/>
      <c r="D826" s="201"/>
      <c r="E826" s="201"/>
      <c r="F826" s="201"/>
      <c r="G826" s="201"/>
      <c r="H826" s="201"/>
      <c r="I826" s="202"/>
      <c r="K826" s="207" t="s">
        <v>1537</v>
      </c>
      <c r="L826" s="201"/>
      <c r="M826" s="201"/>
      <c r="N826" s="201"/>
      <c r="O826" s="201"/>
      <c r="P826" s="201"/>
      <c r="Q826" s="201"/>
      <c r="R826" s="202"/>
    </row>
    <row r="827" spans="2:18" ht="24.95" customHeight="1" thickTop="1">
      <c r="B827" s="361" t="s">
        <v>1538</v>
      </c>
      <c r="C827" s="362"/>
      <c r="D827" s="357" t="s">
        <v>1241</v>
      </c>
      <c r="E827" s="365"/>
      <c r="F827" s="356" t="s">
        <v>1539</v>
      </c>
      <c r="G827" s="357"/>
      <c r="H827" s="358" t="s">
        <v>1404</v>
      </c>
      <c r="I827" s="359"/>
      <c r="K827" s="361" t="s">
        <v>1538</v>
      </c>
      <c r="L827" s="362"/>
      <c r="M827" s="357" t="s">
        <v>1241</v>
      </c>
      <c r="N827" s="365"/>
      <c r="O827" s="356" t="s">
        <v>1539</v>
      </c>
      <c r="P827" s="357"/>
      <c r="Q827" s="358" t="s">
        <v>1404</v>
      </c>
      <c r="R827" s="359"/>
    </row>
    <row r="828" spans="2:18" ht="24.95" customHeight="1" thickBot="1">
      <c r="B828" s="363"/>
      <c r="C828" s="364"/>
      <c r="D828" s="219" t="s">
        <v>1540</v>
      </c>
      <c r="E828" s="220" t="s">
        <v>1541</v>
      </c>
      <c r="F828" s="220" t="s">
        <v>1540</v>
      </c>
      <c r="G828" s="221" t="s">
        <v>1541</v>
      </c>
      <c r="H828" s="222" t="s">
        <v>1540</v>
      </c>
      <c r="I828" s="223" t="s">
        <v>1541</v>
      </c>
      <c r="K828" s="363"/>
      <c r="L828" s="364"/>
      <c r="M828" s="219" t="s">
        <v>1540</v>
      </c>
      <c r="N828" s="220" t="s">
        <v>1541</v>
      </c>
      <c r="O828" s="220" t="s">
        <v>1540</v>
      </c>
      <c r="P828" s="221" t="s">
        <v>1541</v>
      </c>
      <c r="Q828" s="222" t="s">
        <v>1540</v>
      </c>
      <c r="R828" s="223" t="s">
        <v>1541</v>
      </c>
    </row>
    <row r="829" spans="2:18" ht="24.95" customHeight="1" thickTop="1">
      <c r="B829" s="224" t="s">
        <v>1542</v>
      </c>
      <c r="C829" s="225"/>
      <c r="D829" s="226">
        <v>281</v>
      </c>
      <c r="E829" s="227"/>
      <c r="F829" s="227">
        <v>281</v>
      </c>
      <c r="G829" s="228"/>
      <c r="H829" s="229">
        <f t="shared" ref="H829:H837" si="48">D829+F829</f>
        <v>562</v>
      </c>
      <c r="I829" s="230"/>
      <c r="K829" s="224" t="s">
        <v>1542</v>
      </c>
      <c r="L829" s="225"/>
      <c r="M829" s="226">
        <v>510</v>
      </c>
      <c r="N829" s="227"/>
      <c r="O829" s="227">
        <v>510</v>
      </c>
      <c r="P829" s="228"/>
      <c r="Q829" s="229">
        <f t="shared" ref="Q829:Q837" si="49">M829+O829</f>
        <v>1020</v>
      </c>
      <c r="R829" s="230"/>
    </row>
    <row r="830" spans="2:18" ht="24.95" customHeight="1">
      <c r="B830" s="231" t="s">
        <v>1543</v>
      </c>
      <c r="C830" s="232"/>
      <c r="D830" s="233">
        <v>20</v>
      </c>
      <c r="E830" s="234"/>
      <c r="F830" s="234">
        <v>20</v>
      </c>
      <c r="G830" s="235"/>
      <c r="H830" s="229">
        <f t="shared" si="48"/>
        <v>40</v>
      </c>
      <c r="I830" s="236"/>
      <c r="K830" s="231" t="s">
        <v>1543</v>
      </c>
      <c r="L830" s="232"/>
      <c r="M830" s="233">
        <v>0</v>
      </c>
      <c r="N830" s="234"/>
      <c r="O830" s="234">
        <v>0</v>
      </c>
      <c r="P830" s="235"/>
      <c r="Q830" s="229">
        <f t="shared" si="49"/>
        <v>0</v>
      </c>
      <c r="R830" s="236"/>
    </row>
    <row r="831" spans="2:18" ht="24.95" customHeight="1">
      <c r="B831" s="231" t="s">
        <v>1544</v>
      </c>
      <c r="C831" s="232"/>
      <c r="D831" s="233">
        <v>20</v>
      </c>
      <c r="E831" s="234"/>
      <c r="F831" s="234">
        <v>20</v>
      </c>
      <c r="G831" s="235"/>
      <c r="H831" s="229">
        <f t="shared" si="48"/>
        <v>40</v>
      </c>
      <c r="I831" s="236"/>
      <c r="K831" s="231" t="s">
        <v>1544</v>
      </c>
      <c r="L831" s="232"/>
      <c r="M831" s="233">
        <v>0</v>
      </c>
      <c r="N831" s="234"/>
      <c r="O831" s="234">
        <v>0</v>
      </c>
      <c r="P831" s="235"/>
      <c r="Q831" s="229">
        <f t="shared" si="49"/>
        <v>0</v>
      </c>
      <c r="R831" s="236"/>
    </row>
    <row r="832" spans="2:18" ht="24.95" customHeight="1" thickBot="1">
      <c r="B832" s="237" t="s">
        <v>1545</v>
      </c>
      <c r="C832" s="238"/>
      <c r="D832" s="239">
        <v>200</v>
      </c>
      <c r="E832" s="240"/>
      <c r="F832" s="240">
        <v>200</v>
      </c>
      <c r="G832" s="241"/>
      <c r="H832" s="229">
        <f t="shared" si="48"/>
        <v>400</v>
      </c>
      <c r="I832" s="242"/>
      <c r="K832" s="237" t="s">
        <v>1545</v>
      </c>
      <c r="L832" s="238"/>
      <c r="M832" s="239">
        <v>0</v>
      </c>
      <c r="N832" s="240"/>
      <c r="O832" s="240">
        <v>0</v>
      </c>
      <c r="P832" s="241"/>
      <c r="Q832" s="229">
        <f t="shared" si="49"/>
        <v>0</v>
      </c>
      <c r="R832" s="242"/>
    </row>
    <row r="833" spans="2:18" ht="24.95" customHeight="1" thickTop="1" thickBot="1">
      <c r="B833" s="243"/>
      <c r="C833" s="244" t="s">
        <v>1399</v>
      </c>
      <c r="D833" s="245">
        <f>D829+D830+D831+D832</f>
        <v>521</v>
      </c>
      <c r="E833" s="246"/>
      <c r="F833" s="247">
        <f>SUM(F829:F832)</f>
        <v>521</v>
      </c>
      <c r="G833" s="248"/>
      <c r="H833" s="249">
        <f t="shared" si="48"/>
        <v>1042</v>
      </c>
      <c r="I833" s="250"/>
      <c r="K833" s="243"/>
      <c r="L833" s="244" t="s">
        <v>1399</v>
      </c>
      <c r="M833" s="245">
        <f>M829+M830+M831+M832</f>
        <v>510</v>
      </c>
      <c r="N833" s="246"/>
      <c r="O833" s="246">
        <f>SUM(O829:O832)</f>
        <v>510</v>
      </c>
      <c r="P833" s="248"/>
      <c r="Q833" s="251">
        <f t="shared" si="49"/>
        <v>1020</v>
      </c>
      <c r="R833" s="250"/>
    </row>
    <row r="834" spans="2:18" ht="24.95" customHeight="1" thickTop="1">
      <c r="B834" s="252" t="s">
        <v>1546</v>
      </c>
      <c r="C834" s="253"/>
      <c r="D834" s="254"/>
      <c r="E834" s="255"/>
      <c r="F834" s="255"/>
      <c r="G834" s="256"/>
      <c r="H834" s="257">
        <f t="shared" si="48"/>
        <v>0</v>
      </c>
      <c r="I834" s="258"/>
      <c r="K834" s="252" t="s">
        <v>1546</v>
      </c>
      <c r="L834" s="253"/>
      <c r="M834" s="254"/>
      <c r="N834" s="255"/>
      <c r="O834" s="255"/>
      <c r="P834" s="256"/>
      <c r="Q834" s="257">
        <f t="shared" si="49"/>
        <v>0</v>
      </c>
      <c r="R834" s="258"/>
    </row>
    <row r="835" spans="2:18" ht="24.95" customHeight="1">
      <c r="B835" s="259" t="s">
        <v>1547</v>
      </c>
      <c r="C835" s="260"/>
      <c r="D835" s="233">
        <v>14</v>
      </c>
      <c r="E835" s="234"/>
      <c r="F835" s="234"/>
      <c r="G835" s="261"/>
      <c r="H835" s="262">
        <f t="shared" si="48"/>
        <v>14</v>
      </c>
      <c r="I835" s="263"/>
      <c r="K835" s="259" t="s">
        <v>1547</v>
      </c>
      <c r="L835" s="260"/>
      <c r="M835" s="233">
        <v>25</v>
      </c>
      <c r="N835" s="234"/>
      <c r="O835" s="234"/>
      <c r="P835" s="261"/>
      <c r="Q835" s="262">
        <f t="shared" si="49"/>
        <v>25</v>
      </c>
      <c r="R835" s="263"/>
    </row>
    <row r="836" spans="2:18" ht="24.95" customHeight="1">
      <c r="B836" s="252" t="s">
        <v>1548</v>
      </c>
      <c r="C836" s="253"/>
      <c r="D836" s="233"/>
      <c r="E836" s="234"/>
      <c r="F836" s="234"/>
      <c r="G836" s="261"/>
      <c r="H836" s="262">
        <f t="shared" si="48"/>
        <v>0</v>
      </c>
      <c r="I836" s="263"/>
      <c r="K836" s="252" t="s">
        <v>1548</v>
      </c>
      <c r="L836" s="253"/>
      <c r="M836" s="233"/>
      <c r="N836" s="234"/>
      <c r="O836" s="234"/>
      <c r="P836" s="261"/>
      <c r="Q836" s="262">
        <f t="shared" si="49"/>
        <v>0</v>
      </c>
      <c r="R836" s="263"/>
    </row>
    <row r="837" spans="2:18" ht="24.95" customHeight="1" thickBot="1">
      <c r="B837" s="264" t="s">
        <v>1549</v>
      </c>
      <c r="C837" s="265"/>
      <c r="D837" s="266"/>
      <c r="E837" s="267"/>
      <c r="F837" s="267"/>
      <c r="G837" s="268"/>
      <c r="H837" s="269">
        <f t="shared" si="48"/>
        <v>0</v>
      </c>
      <c r="I837" s="270"/>
      <c r="K837" s="264" t="s">
        <v>1549</v>
      </c>
      <c r="L837" s="265"/>
      <c r="M837" s="266"/>
      <c r="N837" s="267"/>
      <c r="O837" s="267"/>
      <c r="P837" s="268"/>
      <c r="Q837" s="269">
        <f t="shared" si="49"/>
        <v>0</v>
      </c>
      <c r="R837" s="270"/>
    </row>
    <row r="838" spans="2:18" ht="24.95" customHeight="1" thickTop="1" thickBot="1">
      <c r="B838" s="243"/>
      <c r="C838" s="244" t="s">
        <v>1399</v>
      </c>
      <c r="D838" s="245">
        <f>SUM(D833:D837)</f>
        <v>535</v>
      </c>
      <c r="E838" s="246"/>
      <c r="F838" s="247">
        <f>F833+F835</f>
        <v>521</v>
      </c>
      <c r="G838" s="248"/>
      <c r="H838" s="271">
        <f>D838+F838</f>
        <v>1056</v>
      </c>
      <c r="I838" s="250"/>
      <c r="K838" s="243"/>
      <c r="L838" s="244" t="s">
        <v>1399</v>
      </c>
      <c r="M838" s="245">
        <f>SUM(M833:M837)</f>
        <v>535</v>
      </c>
      <c r="N838" s="246"/>
      <c r="O838" s="246">
        <f>O833+O835</f>
        <v>510</v>
      </c>
      <c r="P838" s="248"/>
      <c r="Q838" s="272">
        <f>M838+O838</f>
        <v>1045</v>
      </c>
      <c r="R838" s="250"/>
    </row>
    <row r="839" spans="2:18" ht="24.95" customHeight="1" thickTop="1">
      <c r="B839" s="273"/>
      <c r="C839" s="274" t="s">
        <v>1550</v>
      </c>
      <c r="D839" s="217"/>
      <c r="E839" s="217"/>
      <c r="F839" s="217"/>
      <c r="G839" s="217"/>
      <c r="H839" s="217"/>
      <c r="I839" s="218"/>
      <c r="K839" s="273"/>
      <c r="L839" s="274" t="s">
        <v>1550</v>
      </c>
      <c r="M839" s="217"/>
      <c r="N839" s="217"/>
      <c r="O839" s="217"/>
      <c r="P839" s="217"/>
      <c r="Q839" s="217"/>
      <c r="R839" s="218"/>
    </row>
    <row r="840" spans="2:18" ht="24.95" customHeight="1">
      <c r="B840" s="216" t="s">
        <v>1551</v>
      </c>
      <c r="C840" s="217"/>
      <c r="D840" s="217"/>
      <c r="E840" s="217"/>
      <c r="F840" s="217"/>
      <c r="G840" s="217"/>
      <c r="H840" s="217"/>
      <c r="I840" s="218"/>
      <c r="K840" s="216" t="s">
        <v>1551</v>
      </c>
      <c r="L840" s="217"/>
      <c r="M840" s="217"/>
      <c r="N840" s="217"/>
      <c r="O840" s="217"/>
      <c r="P840" s="217"/>
      <c r="Q840" s="217"/>
      <c r="R840" s="218"/>
    </row>
    <row r="841" spans="2:18" ht="24.95" customHeight="1">
      <c r="B841" s="216" t="s">
        <v>1552</v>
      </c>
      <c r="C841" s="217"/>
      <c r="D841" s="217"/>
      <c r="E841" s="217"/>
      <c r="F841" s="217"/>
      <c r="G841" s="217"/>
      <c r="H841" s="217"/>
      <c r="I841" s="218"/>
      <c r="K841" s="216" t="s">
        <v>1552</v>
      </c>
      <c r="L841" s="217"/>
      <c r="M841" s="217"/>
      <c r="N841" s="217"/>
      <c r="O841" s="217"/>
      <c r="P841" s="217"/>
      <c r="Q841" s="217"/>
      <c r="R841" s="218"/>
    </row>
    <row r="842" spans="2:18" ht="15.75">
      <c r="B842" s="273"/>
      <c r="C842" s="217"/>
      <c r="D842" s="217"/>
      <c r="E842" s="217"/>
      <c r="F842" s="217"/>
      <c r="G842" s="217"/>
      <c r="H842" s="217"/>
      <c r="I842" s="218"/>
      <c r="K842" s="273"/>
      <c r="L842" s="217"/>
      <c r="M842" s="217"/>
      <c r="N842" s="217"/>
      <c r="O842" s="217"/>
      <c r="P842" s="217"/>
      <c r="Q842" s="217"/>
      <c r="R842" s="218"/>
    </row>
    <row r="843" spans="2:18" ht="15.75">
      <c r="B843" s="273"/>
      <c r="C843" s="217"/>
      <c r="D843" s="217"/>
      <c r="E843" s="217"/>
      <c r="F843" s="217"/>
      <c r="G843" s="217"/>
      <c r="H843" s="217"/>
      <c r="I843" s="218"/>
      <c r="K843" s="273"/>
      <c r="L843" s="217"/>
      <c r="M843" s="217"/>
      <c r="N843" s="217"/>
      <c r="O843" s="217"/>
      <c r="P843" s="217"/>
      <c r="Q843" s="217"/>
      <c r="R843" s="218"/>
    </row>
    <row r="844" spans="2:18" ht="15.75">
      <c r="B844" s="273"/>
      <c r="C844" s="217"/>
      <c r="D844" s="217"/>
      <c r="E844" s="217"/>
      <c r="F844" s="217"/>
      <c r="G844" s="217"/>
      <c r="H844" s="217"/>
      <c r="I844" s="218"/>
      <c r="K844" s="273"/>
      <c r="L844" s="217"/>
      <c r="M844" s="217"/>
      <c r="N844" s="217"/>
      <c r="O844" s="217"/>
      <c r="P844" s="217"/>
      <c r="Q844" s="217"/>
      <c r="R844" s="218"/>
    </row>
    <row r="845" spans="2:18" ht="15.75">
      <c r="B845" s="273"/>
      <c r="C845" s="217"/>
      <c r="D845" s="217"/>
      <c r="E845" s="217"/>
      <c r="F845" s="217"/>
      <c r="G845" s="217"/>
      <c r="H845" s="217"/>
      <c r="I845" s="218"/>
      <c r="K845" s="273"/>
      <c r="L845" s="217"/>
      <c r="M845" s="217"/>
      <c r="N845" s="217"/>
      <c r="O845" s="217"/>
      <c r="P845" s="217"/>
      <c r="Q845" s="217"/>
      <c r="R845" s="218"/>
    </row>
    <row r="846" spans="2:18" ht="15.75">
      <c r="B846" s="273"/>
      <c r="C846" s="217"/>
      <c r="D846" s="217"/>
      <c r="E846" s="217"/>
      <c r="F846" s="217"/>
      <c r="G846" s="217"/>
      <c r="H846" s="217"/>
      <c r="I846" s="218"/>
      <c r="K846" s="273"/>
      <c r="L846" s="217"/>
      <c r="M846" s="217"/>
      <c r="N846" s="217"/>
      <c r="O846" s="217"/>
      <c r="P846" s="217"/>
      <c r="Q846" s="217"/>
      <c r="R846" s="218"/>
    </row>
    <row r="847" spans="2:18" ht="15.75">
      <c r="B847" s="273" t="s">
        <v>1553</v>
      </c>
      <c r="C847" s="360">
        <v>45840</v>
      </c>
      <c r="D847" s="360"/>
      <c r="E847" s="217"/>
      <c r="F847" s="217"/>
      <c r="G847" s="217"/>
      <c r="H847" s="217"/>
      <c r="I847" s="218"/>
      <c r="K847" s="273" t="s">
        <v>1553</v>
      </c>
      <c r="L847" s="360">
        <v>45840</v>
      </c>
      <c r="M847" s="360"/>
      <c r="N847" s="217"/>
      <c r="O847" s="217"/>
      <c r="P847" s="217"/>
      <c r="Q847" s="217"/>
      <c r="R847" s="218"/>
    </row>
    <row r="848" spans="2:18" ht="15.75">
      <c r="B848" s="200"/>
      <c r="C848" s="201"/>
      <c r="D848" s="201"/>
      <c r="E848" s="201"/>
      <c r="F848" s="201"/>
      <c r="G848" s="201" t="s">
        <v>1563</v>
      </c>
      <c r="H848" s="201"/>
      <c r="I848" s="202"/>
      <c r="K848" s="200"/>
      <c r="L848" s="201"/>
      <c r="M848" s="201"/>
      <c r="N848" s="201"/>
      <c r="O848" s="201"/>
      <c r="P848" s="201" t="s">
        <v>1563</v>
      </c>
      <c r="Q848" s="201"/>
      <c r="R848" s="202"/>
    </row>
    <row r="849" spans="2:18" ht="16.5" thickBot="1">
      <c r="B849" s="275"/>
      <c r="C849" s="276"/>
      <c r="D849" s="276"/>
      <c r="E849" s="276"/>
      <c r="F849" s="276"/>
      <c r="G849" s="276"/>
      <c r="H849" s="276"/>
      <c r="I849" s="277"/>
      <c r="K849" s="275"/>
      <c r="L849" s="276"/>
      <c r="M849" s="276"/>
      <c r="N849" s="276"/>
      <c r="O849" s="276"/>
      <c r="P849" s="276"/>
      <c r="Q849" s="276"/>
      <c r="R849" s="277"/>
    </row>
    <row r="851" spans="2:18" ht="15.75" thickBot="1"/>
    <row r="852" spans="2:18">
      <c r="B852" s="366" t="s">
        <v>1525</v>
      </c>
      <c r="C852" s="367"/>
      <c r="D852" s="367"/>
      <c r="E852" s="367"/>
      <c r="F852" s="367"/>
      <c r="G852" s="367"/>
      <c r="H852" s="367"/>
      <c r="I852" s="368"/>
      <c r="K852" s="366" t="s">
        <v>1525</v>
      </c>
      <c r="L852" s="367"/>
      <c r="M852" s="367"/>
      <c r="N852" s="367"/>
      <c r="O852" s="367"/>
      <c r="P852" s="367"/>
      <c r="Q852" s="367"/>
      <c r="R852" s="368"/>
    </row>
    <row r="853" spans="2:18" ht="15.75">
      <c r="B853" s="200"/>
      <c r="C853" s="201"/>
      <c r="D853" s="201"/>
      <c r="E853" s="201"/>
      <c r="F853" s="201"/>
      <c r="G853" s="201"/>
      <c r="H853" s="201"/>
      <c r="I853" s="202"/>
      <c r="K853" s="200"/>
      <c r="L853" s="201"/>
      <c r="M853" s="201"/>
      <c r="N853" s="201"/>
      <c r="O853" s="201"/>
      <c r="P853" s="201"/>
      <c r="Q853" s="201"/>
      <c r="R853" s="202"/>
    </row>
    <row r="854" spans="2:18" ht="26.25">
      <c r="B854" s="369" t="s">
        <v>1526</v>
      </c>
      <c r="C854" s="370"/>
      <c r="D854" s="370"/>
      <c r="E854" s="370"/>
      <c r="F854" s="370"/>
      <c r="G854" s="370"/>
      <c r="H854" s="370"/>
      <c r="I854" s="371"/>
      <c r="K854" s="369" t="s">
        <v>1526</v>
      </c>
      <c r="L854" s="370"/>
      <c r="M854" s="370"/>
      <c r="N854" s="370"/>
      <c r="O854" s="370"/>
      <c r="P854" s="370"/>
      <c r="Q854" s="370"/>
      <c r="R854" s="371"/>
    </row>
    <row r="855" spans="2:18" ht="24.95" customHeight="1">
      <c r="B855" s="203"/>
      <c r="C855" s="204"/>
      <c r="D855" s="204"/>
      <c r="E855" s="204"/>
      <c r="F855" s="204"/>
      <c r="G855" s="204"/>
      <c r="H855" s="205" t="s">
        <v>1527</v>
      </c>
      <c r="I855" s="206"/>
      <c r="K855" s="203"/>
      <c r="L855" s="204"/>
      <c r="M855" s="204"/>
      <c r="N855" s="204"/>
      <c r="O855" s="204"/>
      <c r="P855" s="204"/>
      <c r="Q855" s="205" t="s">
        <v>1527</v>
      </c>
      <c r="R855" s="206"/>
    </row>
    <row r="856" spans="2:18" ht="24.95" customHeight="1">
      <c r="B856" s="207" t="s">
        <v>1528</v>
      </c>
      <c r="C856" s="208"/>
      <c r="D856" s="208"/>
      <c r="E856" s="208"/>
      <c r="F856" s="208" t="s">
        <v>1529</v>
      </c>
      <c r="G856" s="201"/>
      <c r="H856" s="201" t="s">
        <v>1530</v>
      </c>
      <c r="I856" s="202"/>
      <c r="K856" s="207" t="s">
        <v>1528</v>
      </c>
      <c r="L856" s="208"/>
      <c r="M856" s="208"/>
      <c r="N856" s="208"/>
      <c r="O856" s="208" t="s">
        <v>1531</v>
      </c>
      <c r="P856" s="201"/>
      <c r="Q856" s="201" t="s">
        <v>1530</v>
      </c>
      <c r="R856" s="202"/>
    </row>
    <row r="857" spans="2:18" ht="24.95" customHeight="1">
      <c r="B857" s="209" t="s">
        <v>1532</v>
      </c>
      <c r="C857" s="210" t="s">
        <v>1614</v>
      </c>
      <c r="D857" s="211"/>
      <c r="E857" s="211"/>
      <c r="F857" s="211"/>
      <c r="G857" s="212"/>
      <c r="H857" s="212"/>
      <c r="I857" s="213"/>
      <c r="K857" s="209" t="s">
        <v>1532</v>
      </c>
      <c r="L857" s="210" t="s">
        <v>1615</v>
      </c>
      <c r="M857" s="211"/>
      <c r="N857" s="211"/>
      <c r="O857" s="211"/>
      <c r="P857" s="212"/>
      <c r="Q857" s="212"/>
      <c r="R857" s="213"/>
    </row>
    <row r="858" spans="2:18" ht="24.95" customHeight="1">
      <c r="B858" s="207" t="s">
        <v>1534</v>
      </c>
      <c r="C858" s="214">
        <v>55</v>
      </c>
      <c r="D858" s="208" t="s">
        <v>1535</v>
      </c>
      <c r="E858" s="208"/>
      <c r="F858" s="201"/>
      <c r="G858" s="201"/>
      <c r="H858" s="201"/>
      <c r="I858" s="202"/>
      <c r="K858" s="207" t="s">
        <v>1534</v>
      </c>
      <c r="L858" s="214">
        <v>20</v>
      </c>
      <c r="M858" s="208" t="s">
        <v>1535</v>
      </c>
      <c r="N858" s="208"/>
      <c r="O858" s="201"/>
      <c r="P858" s="201"/>
      <c r="Q858" s="201"/>
      <c r="R858" s="202"/>
    </row>
    <row r="859" spans="2:18" ht="24.95" customHeight="1">
      <c r="B859" s="216" t="s">
        <v>1562</v>
      </c>
      <c r="C859" s="217"/>
      <c r="D859" s="217"/>
      <c r="E859" s="217"/>
      <c r="F859" s="217"/>
      <c r="G859" s="217"/>
      <c r="H859" s="217"/>
      <c r="I859" s="218"/>
      <c r="K859" s="216" t="s">
        <v>1562</v>
      </c>
      <c r="L859" s="217"/>
      <c r="M859" s="217"/>
      <c r="N859" s="217"/>
      <c r="O859" s="217"/>
      <c r="P859" s="217"/>
      <c r="Q859" s="217"/>
      <c r="R859" s="218"/>
    </row>
    <row r="860" spans="2:18" ht="24.95" customHeight="1" thickBot="1">
      <c r="B860" s="207" t="s">
        <v>1537</v>
      </c>
      <c r="C860" s="201"/>
      <c r="D860" s="201"/>
      <c r="E860" s="201"/>
      <c r="F860" s="201"/>
      <c r="G860" s="201"/>
      <c r="H860" s="201"/>
      <c r="I860" s="202"/>
      <c r="K860" s="207" t="s">
        <v>1537</v>
      </c>
      <c r="L860" s="201"/>
      <c r="M860" s="201"/>
      <c r="N860" s="201"/>
      <c r="O860" s="201"/>
      <c r="P860" s="201"/>
      <c r="Q860" s="201"/>
      <c r="R860" s="202"/>
    </row>
    <row r="861" spans="2:18" ht="24.95" customHeight="1" thickTop="1">
      <c r="B861" s="361" t="s">
        <v>1538</v>
      </c>
      <c r="C861" s="362"/>
      <c r="D861" s="357" t="s">
        <v>1241</v>
      </c>
      <c r="E861" s="365"/>
      <c r="F861" s="356" t="s">
        <v>1539</v>
      </c>
      <c r="G861" s="357"/>
      <c r="H861" s="358" t="s">
        <v>1404</v>
      </c>
      <c r="I861" s="359"/>
      <c r="K861" s="361" t="s">
        <v>1538</v>
      </c>
      <c r="L861" s="362"/>
      <c r="M861" s="357" t="s">
        <v>1241</v>
      </c>
      <c r="N861" s="365"/>
      <c r="O861" s="356" t="s">
        <v>1539</v>
      </c>
      <c r="P861" s="357"/>
      <c r="Q861" s="358" t="s">
        <v>1404</v>
      </c>
      <c r="R861" s="359"/>
    </row>
    <row r="862" spans="2:18" ht="24.95" customHeight="1" thickBot="1">
      <c r="B862" s="363"/>
      <c r="C862" s="364"/>
      <c r="D862" s="219" t="s">
        <v>1540</v>
      </c>
      <c r="E862" s="220" t="s">
        <v>1541</v>
      </c>
      <c r="F862" s="220" t="s">
        <v>1540</v>
      </c>
      <c r="G862" s="221" t="s">
        <v>1541</v>
      </c>
      <c r="H862" s="222" t="s">
        <v>1540</v>
      </c>
      <c r="I862" s="223" t="s">
        <v>1541</v>
      </c>
      <c r="K862" s="363"/>
      <c r="L862" s="364"/>
      <c r="M862" s="219" t="s">
        <v>1540</v>
      </c>
      <c r="N862" s="220" t="s">
        <v>1541</v>
      </c>
      <c r="O862" s="220" t="s">
        <v>1540</v>
      </c>
      <c r="P862" s="221" t="s">
        <v>1541</v>
      </c>
      <c r="Q862" s="222" t="s">
        <v>1540</v>
      </c>
      <c r="R862" s="223" t="s">
        <v>1541</v>
      </c>
    </row>
    <row r="863" spans="2:18" ht="24.95" customHeight="1" thickTop="1">
      <c r="B863" s="224" t="s">
        <v>1542</v>
      </c>
      <c r="C863" s="225"/>
      <c r="D863" s="226">
        <v>520</v>
      </c>
      <c r="E863" s="227"/>
      <c r="F863" s="227">
        <v>520</v>
      </c>
      <c r="G863" s="228"/>
      <c r="H863" s="229">
        <f t="shared" ref="H863:H871" si="50">D863+F863</f>
        <v>1040</v>
      </c>
      <c r="I863" s="230"/>
      <c r="K863" s="224" t="s">
        <v>1542</v>
      </c>
      <c r="L863" s="225"/>
      <c r="M863" s="226">
        <v>1230</v>
      </c>
      <c r="N863" s="227"/>
      <c r="O863" s="227">
        <v>615</v>
      </c>
      <c r="P863" s="228"/>
      <c r="Q863" s="229">
        <f t="shared" ref="Q863:Q871" si="51">M863+O863</f>
        <v>1845</v>
      </c>
      <c r="R863" s="230"/>
    </row>
    <row r="864" spans="2:18" ht="24.95" customHeight="1">
      <c r="B864" s="231" t="s">
        <v>1543</v>
      </c>
      <c r="C864" s="232"/>
      <c r="D864" s="233">
        <v>30</v>
      </c>
      <c r="E864" s="234"/>
      <c r="F864" s="234">
        <v>30</v>
      </c>
      <c r="G864" s="235"/>
      <c r="H864" s="229">
        <f t="shared" si="50"/>
        <v>60</v>
      </c>
      <c r="I864" s="236"/>
      <c r="K864" s="231" t="s">
        <v>1543</v>
      </c>
      <c r="L864" s="232"/>
      <c r="M864" s="233">
        <v>80</v>
      </c>
      <c r="N864" s="234"/>
      <c r="O864" s="234">
        <v>40</v>
      </c>
      <c r="P864" s="235"/>
      <c r="Q864" s="229">
        <f t="shared" si="51"/>
        <v>120</v>
      </c>
      <c r="R864" s="236"/>
    </row>
    <row r="865" spans="2:18" ht="24.95" customHeight="1">
      <c r="B865" s="231" t="s">
        <v>1544</v>
      </c>
      <c r="C865" s="232"/>
      <c r="D865" s="233">
        <v>30</v>
      </c>
      <c r="E865" s="234"/>
      <c r="F865" s="234">
        <v>30</v>
      </c>
      <c r="G865" s="235"/>
      <c r="H865" s="229">
        <f t="shared" si="50"/>
        <v>60</v>
      </c>
      <c r="I865" s="236"/>
      <c r="K865" s="231" t="s">
        <v>1544</v>
      </c>
      <c r="L865" s="232"/>
      <c r="M865" s="233">
        <v>80</v>
      </c>
      <c r="N865" s="234"/>
      <c r="O865" s="234">
        <v>40</v>
      </c>
      <c r="P865" s="235"/>
      <c r="Q865" s="229">
        <f t="shared" si="51"/>
        <v>120</v>
      </c>
      <c r="R865" s="236"/>
    </row>
    <row r="866" spans="2:18" ht="24.95" customHeight="1" thickBot="1">
      <c r="B866" s="237" t="s">
        <v>1545</v>
      </c>
      <c r="C866" s="238"/>
      <c r="D866" s="239">
        <v>750</v>
      </c>
      <c r="E866" s="240"/>
      <c r="F866" s="240">
        <v>750</v>
      </c>
      <c r="G866" s="241"/>
      <c r="H866" s="229">
        <f t="shared" si="50"/>
        <v>1500</v>
      </c>
      <c r="I866" s="242"/>
      <c r="K866" s="237" t="s">
        <v>1545</v>
      </c>
      <c r="L866" s="238"/>
      <c r="M866" s="239">
        <v>400</v>
      </c>
      <c r="N866" s="240"/>
      <c r="O866" s="240">
        <v>200</v>
      </c>
      <c r="P866" s="241"/>
      <c r="Q866" s="229">
        <f t="shared" si="51"/>
        <v>600</v>
      </c>
      <c r="R866" s="242"/>
    </row>
    <row r="867" spans="2:18" ht="24.95" customHeight="1" thickTop="1" thickBot="1">
      <c r="B867" s="243"/>
      <c r="C867" s="244" t="s">
        <v>1399</v>
      </c>
      <c r="D867" s="245">
        <f>D863+D864+D865+D866</f>
        <v>1330</v>
      </c>
      <c r="E867" s="246"/>
      <c r="F867" s="247">
        <f>SUM(F863:F866)</f>
        <v>1330</v>
      </c>
      <c r="G867" s="248"/>
      <c r="H867" s="249">
        <f t="shared" si="50"/>
        <v>2660</v>
      </c>
      <c r="I867" s="250"/>
      <c r="K867" s="243"/>
      <c r="L867" s="244" t="s">
        <v>1399</v>
      </c>
      <c r="M867" s="245">
        <f>M863+M864+M865+M866</f>
        <v>1790</v>
      </c>
      <c r="N867" s="246"/>
      <c r="O867" s="246">
        <f>SUM(O863:O866)</f>
        <v>895</v>
      </c>
      <c r="P867" s="248"/>
      <c r="Q867" s="251">
        <f t="shared" si="51"/>
        <v>2685</v>
      </c>
      <c r="R867" s="250"/>
    </row>
    <row r="868" spans="2:18" ht="24.95" customHeight="1" thickTop="1">
      <c r="B868" s="252" t="s">
        <v>1546</v>
      </c>
      <c r="C868" s="253"/>
      <c r="D868" s="254"/>
      <c r="E868" s="255"/>
      <c r="F868" s="255"/>
      <c r="G868" s="256"/>
      <c r="H868" s="257">
        <f t="shared" si="50"/>
        <v>0</v>
      </c>
      <c r="I868" s="258"/>
      <c r="K868" s="252" t="s">
        <v>1546</v>
      </c>
      <c r="L868" s="253"/>
      <c r="M868" s="254"/>
      <c r="N868" s="255"/>
      <c r="O868" s="255"/>
      <c r="P868" s="256"/>
      <c r="Q868" s="257">
        <f t="shared" si="51"/>
        <v>0</v>
      </c>
      <c r="R868" s="258"/>
    </row>
    <row r="869" spans="2:18" ht="24.95" customHeight="1">
      <c r="B869" s="259" t="s">
        <v>1547</v>
      </c>
      <c r="C869" s="260"/>
      <c r="D869" s="233">
        <v>26</v>
      </c>
      <c r="E869" s="234"/>
      <c r="F869" s="234"/>
      <c r="G869" s="261"/>
      <c r="H869" s="262">
        <f t="shared" si="50"/>
        <v>26</v>
      </c>
      <c r="I869" s="263"/>
      <c r="K869" s="259" t="s">
        <v>1547</v>
      </c>
      <c r="L869" s="260"/>
      <c r="M869" s="233">
        <v>61</v>
      </c>
      <c r="N869" s="234"/>
      <c r="O869" s="234"/>
      <c r="P869" s="261"/>
      <c r="Q869" s="262">
        <f t="shared" si="51"/>
        <v>61</v>
      </c>
      <c r="R869" s="263"/>
    </row>
    <row r="870" spans="2:18" ht="24.95" customHeight="1">
      <c r="B870" s="252" t="s">
        <v>1548</v>
      </c>
      <c r="C870" s="253"/>
      <c r="D870" s="233"/>
      <c r="E870" s="234"/>
      <c r="F870" s="234"/>
      <c r="G870" s="261"/>
      <c r="H870" s="262">
        <f t="shared" si="50"/>
        <v>0</v>
      </c>
      <c r="I870" s="263"/>
      <c r="K870" s="252" t="s">
        <v>1548</v>
      </c>
      <c r="L870" s="253"/>
      <c r="M870" s="233"/>
      <c r="N870" s="234"/>
      <c r="O870" s="234"/>
      <c r="P870" s="261"/>
      <c r="Q870" s="262">
        <f t="shared" si="51"/>
        <v>0</v>
      </c>
      <c r="R870" s="263"/>
    </row>
    <row r="871" spans="2:18" ht="24.95" customHeight="1" thickBot="1">
      <c r="B871" s="264" t="s">
        <v>1549</v>
      </c>
      <c r="C871" s="265"/>
      <c r="D871" s="266"/>
      <c r="E871" s="267"/>
      <c r="F871" s="267"/>
      <c r="G871" s="268"/>
      <c r="H871" s="269">
        <f t="shared" si="50"/>
        <v>0</v>
      </c>
      <c r="I871" s="270"/>
      <c r="K871" s="264" t="s">
        <v>1549</v>
      </c>
      <c r="L871" s="265"/>
      <c r="M871" s="266"/>
      <c r="N871" s="267"/>
      <c r="O871" s="267"/>
      <c r="P871" s="268"/>
      <c r="Q871" s="269">
        <f t="shared" si="51"/>
        <v>0</v>
      </c>
      <c r="R871" s="270"/>
    </row>
    <row r="872" spans="2:18" ht="24.95" customHeight="1" thickTop="1" thickBot="1">
      <c r="B872" s="243"/>
      <c r="C872" s="244" t="s">
        <v>1399</v>
      </c>
      <c r="D872" s="245">
        <f>SUM(D867:D871)</f>
        <v>1356</v>
      </c>
      <c r="E872" s="246"/>
      <c r="F872" s="247">
        <f>F867+F869</f>
        <v>1330</v>
      </c>
      <c r="G872" s="248"/>
      <c r="H872" s="271">
        <f>D872+F872</f>
        <v>2686</v>
      </c>
      <c r="I872" s="250"/>
      <c r="K872" s="243"/>
      <c r="L872" s="244" t="s">
        <v>1399</v>
      </c>
      <c r="M872" s="245">
        <f>SUM(M867:M871)</f>
        <v>1851</v>
      </c>
      <c r="N872" s="246"/>
      <c r="O872" s="246">
        <f>O867+O869</f>
        <v>895</v>
      </c>
      <c r="P872" s="248"/>
      <c r="Q872" s="272">
        <f>M872+O872</f>
        <v>2746</v>
      </c>
      <c r="R872" s="250"/>
    </row>
    <row r="873" spans="2:18" ht="24.95" customHeight="1" thickTop="1">
      <c r="B873" s="273"/>
      <c r="C873" s="274" t="s">
        <v>1550</v>
      </c>
      <c r="D873" s="217"/>
      <c r="E873" s="217"/>
      <c r="F873" s="217"/>
      <c r="G873" s="217"/>
      <c r="H873" s="217"/>
      <c r="I873" s="218"/>
      <c r="K873" s="273"/>
      <c r="L873" s="274" t="s">
        <v>1550</v>
      </c>
      <c r="M873" s="217"/>
      <c r="N873" s="217"/>
      <c r="O873" s="217"/>
      <c r="P873" s="217"/>
      <c r="Q873" s="217"/>
      <c r="R873" s="218"/>
    </row>
    <row r="874" spans="2:18" ht="24.95" customHeight="1">
      <c r="B874" s="216" t="s">
        <v>1551</v>
      </c>
      <c r="C874" s="217"/>
      <c r="D874" s="217"/>
      <c r="E874" s="217"/>
      <c r="F874" s="217"/>
      <c r="G874" s="217"/>
      <c r="H874" s="217"/>
      <c r="I874" s="218"/>
      <c r="K874" s="216" t="s">
        <v>1551</v>
      </c>
      <c r="L874" s="217"/>
      <c r="M874" s="217"/>
      <c r="N874" s="217"/>
      <c r="O874" s="217"/>
      <c r="P874" s="217"/>
      <c r="Q874" s="217"/>
      <c r="R874" s="218"/>
    </row>
    <row r="875" spans="2:18" ht="24.95" customHeight="1">
      <c r="B875" s="216" t="s">
        <v>1552</v>
      </c>
      <c r="C875" s="217"/>
      <c r="D875" s="217"/>
      <c r="E875" s="217"/>
      <c r="F875" s="217"/>
      <c r="G875" s="217"/>
      <c r="H875" s="217"/>
      <c r="I875" s="218"/>
      <c r="K875" s="216" t="s">
        <v>1552</v>
      </c>
      <c r="L875" s="217"/>
      <c r="M875" s="217"/>
      <c r="N875" s="217"/>
      <c r="O875" s="217"/>
      <c r="P875" s="217"/>
      <c r="Q875" s="217"/>
      <c r="R875" s="218"/>
    </row>
    <row r="876" spans="2:18" ht="15.75">
      <c r="B876" s="273"/>
      <c r="C876" s="217"/>
      <c r="D876" s="217"/>
      <c r="E876" s="217"/>
      <c r="F876" s="217"/>
      <c r="G876" s="217"/>
      <c r="H876" s="217"/>
      <c r="I876" s="218"/>
      <c r="K876" s="273"/>
      <c r="L876" s="217"/>
      <c r="M876" s="217"/>
      <c r="N876" s="217"/>
      <c r="O876" s="217"/>
      <c r="P876" s="217"/>
      <c r="Q876" s="217"/>
      <c r="R876" s="218"/>
    </row>
    <row r="877" spans="2:18" ht="15.75">
      <c r="B877" s="273"/>
      <c r="C877" s="217"/>
      <c r="D877" s="217"/>
      <c r="E877" s="217"/>
      <c r="F877" s="217"/>
      <c r="G877" s="217"/>
      <c r="H877" s="217"/>
      <c r="I877" s="218"/>
      <c r="K877" s="273"/>
      <c r="L877" s="217"/>
      <c r="M877" s="217"/>
      <c r="N877" s="217"/>
      <c r="O877" s="217"/>
      <c r="P877" s="217"/>
      <c r="Q877" s="217"/>
      <c r="R877" s="218"/>
    </row>
    <row r="878" spans="2:18" ht="15.75">
      <c r="B878" s="273"/>
      <c r="C878" s="217"/>
      <c r="D878" s="217"/>
      <c r="E878" s="217"/>
      <c r="F878" s="217"/>
      <c r="G878" s="217"/>
      <c r="H878" s="217"/>
      <c r="I878" s="218"/>
      <c r="K878" s="273"/>
      <c r="L878" s="217"/>
      <c r="M878" s="217"/>
      <c r="N878" s="217"/>
      <c r="O878" s="217"/>
      <c r="P878" s="217"/>
      <c r="Q878" s="217"/>
      <c r="R878" s="218"/>
    </row>
    <row r="879" spans="2:18" ht="15.75">
      <c r="B879" s="273"/>
      <c r="C879" s="217"/>
      <c r="D879" s="217"/>
      <c r="E879" s="217"/>
      <c r="F879" s="217"/>
      <c r="G879" s="217"/>
      <c r="H879" s="217"/>
      <c r="I879" s="218"/>
      <c r="K879" s="273"/>
      <c r="L879" s="217"/>
      <c r="M879" s="217"/>
      <c r="N879" s="217"/>
      <c r="O879" s="217"/>
      <c r="P879" s="217"/>
      <c r="Q879" s="217"/>
      <c r="R879" s="218"/>
    </row>
    <row r="880" spans="2:18" ht="15.75">
      <c r="B880" s="273"/>
      <c r="C880" s="217"/>
      <c r="D880" s="217"/>
      <c r="E880" s="217"/>
      <c r="F880" s="217"/>
      <c r="G880" s="217"/>
      <c r="H880" s="217"/>
      <c r="I880" s="218"/>
      <c r="K880" s="273"/>
      <c r="L880" s="217"/>
      <c r="M880" s="217"/>
      <c r="N880" s="217"/>
      <c r="O880" s="217"/>
      <c r="P880" s="217"/>
      <c r="Q880" s="217"/>
      <c r="R880" s="218"/>
    </row>
    <row r="881" spans="2:18" ht="15.75">
      <c r="B881" s="273" t="s">
        <v>1553</v>
      </c>
      <c r="C881" s="360">
        <v>45840</v>
      </c>
      <c r="D881" s="360"/>
      <c r="E881" s="217"/>
      <c r="F881" s="217"/>
      <c r="G881" s="217"/>
      <c r="H881" s="217"/>
      <c r="I881" s="218"/>
      <c r="K881" s="273" t="s">
        <v>1553</v>
      </c>
      <c r="L881" s="360">
        <v>45840</v>
      </c>
      <c r="M881" s="360"/>
      <c r="N881" s="217"/>
      <c r="O881" s="217"/>
      <c r="P881" s="217"/>
      <c r="Q881" s="217"/>
      <c r="R881" s="218"/>
    </row>
    <row r="882" spans="2:18" ht="15.75">
      <c r="B882" s="200"/>
      <c r="C882" s="201"/>
      <c r="D882" s="201"/>
      <c r="E882" s="201"/>
      <c r="F882" s="201"/>
      <c r="G882" s="201" t="s">
        <v>1563</v>
      </c>
      <c r="H882" s="201"/>
      <c r="I882" s="202"/>
      <c r="K882" s="200"/>
      <c r="L882" s="201"/>
      <c r="M882" s="201"/>
      <c r="N882" s="201"/>
      <c r="O882" s="201"/>
      <c r="P882" s="201" t="s">
        <v>1563</v>
      </c>
      <c r="Q882" s="201"/>
      <c r="R882" s="202"/>
    </row>
    <row r="883" spans="2:18" ht="16.5" thickBot="1">
      <c r="B883" s="275"/>
      <c r="C883" s="276"/>
      <c r="D883" s="276"/>
      <c r="E883" s="276"/>
      <c r="F883" s="276"/>
      <c r="G883" s="276"/>
      <c r="H883" s="276"/>
      <c r="I883" s="277"/>
      <c r="K883" s="275"/>
      <c r="L883" s="276"/>
      <c r="M883" s="276"/>
      <c r="N883" s="276"/>
      <c r="O883" s="276"/>
      <c r="P883" s="276"/>
      <c r="Q883" s="276"/>
      <c r="R883" s="277"/>
    </row>
    <row r="885" spans="2:18" ht="15.75" thickBot="1"/>
    <row r="886" spans="2:18">
      <c r="B886" s="366" t="s">
        <v>1525</v>
      </c>
      <c r="C886" s="367"/>
      <c r="D886" s="367"/>
      <c r="E886" s="367"/>
      <c r="F886" s="367"/>
      <c r="G886" s="367"/>
      <c r="H886" s="367"/>
      <c r="I886" s="368"/>
      <c r="K886" s="366" t="s">
        <v>1525</v>
      </c>
      <c r="L886" s="367"/>
      <c r="M886" s="367"/>
      <c r="N886" s="367"/>
      <c r="O886" s="367"/>
      <c r="P886" s="367"/>
      <c r="Q886" s="367"/>
      <c r="R886" s="368"/>
    </row>
    <row r="887" spans="2:18" ht="15.75">
      <c r="B887" s="200"/>
      <c r="C887" s="201"/>
      <c r="D887" s="201"/>
      <c r="E887" s="201"/>
      <c r="F887" s="201"/>
      <c r="G887" s="201"/>
      <c r="H887" s="201"/>
      <c r="I887" s="202"/>
      <c r="K887" s="200"/>
      <c r="L887" s="201"/>
      <c r="M887" s="201"/>
      <c r="N887" s="201"/>
      <c r="O887" s="201"/>
      <c r="P887" s="201"/>
      <c r="Q887" s="201"/>
      <c r="R887" s="202"/>
    </row>
    <row r="888" spans="2:18" ht="26.25">
      <c r="B888" s="369" t="s">
        <v>1526</v>
      </c>
      <c r="C888" s="370"/>
      <c r="D888" s="370"/>
      <c r="E888" s="370"/>
      <c r="F888" s="370"/>
      <c r="G888" s="370"/>
      <c r="H888" s="370"/>
      <c r="I888" s="371"/>
      <c r="K888" s="369" t="s">
        <v>1526</v>
      </c>
      <c r="L888" s="370"/>
      <c r="M888" s="370"/>
      <c r="N888" s="370"/>
      <c r="O888" s="370"/>
      <c r="P888" s="370"/>
      <c r="Q888" s="370"/>
      <c r="R888" s="371"/>
    </row>
    <row r="889" spans="2:18" ht="24.95" customHeight="1">
      <c r="B889" s="203"/>
      <c r="C889" s="204"/>
      <c r="D889" s="204"/>
      <c r="E889" s="204"/>
      <c r="F889" s="204"/>
      <c r="G889" s="204"/>
      <c r="H889" s="205" t="s">
        <v>1527</v>
      </c>
      <c r="I889" s="206"/>
      <c r="K889" s="203"/>
      <c r="L889" s="204"/>
      <c r="M889" s="204"/>
      <c r="N889" s="204"/>
      <c r="O889" s="204"/>
      <c r="P889" s="204"/>
      <c r="Q889" s="205" t="s">
        <v>1527</v>
      </c>
      <c r="R889" s="206"/>
    </row>
    <row r="890" spans="2:18" ht="24.95" customHeight="1">
      <c r="B890" s="207" t="s">
        <v>1528</v>
      </c>
      <c r="C890" s="208"/>
      <c r="D890" s="208"/>
      <c r="E890" s="208"/>
      <c r="F890" s="208" t="s">
        <v>1529</v>
      </c>
      <c r="G890" s="201"/>
      <c r="H890" s="201" t="s">
        <v>1530</v>
      </c>
      <c r="I890" s="202"/>
      <c r="K890" s="207" t="s">
        <v>1528</v>
      </c>
      <c r="L890" s="208"/>
      <c r="M890" s="208"/>
      <c r="N890" s="208"/>
      <c r="O890" s="208" t="s">
        <v>1531</v>
      </c>
      <c r="P890" s="201"/>
      <c r="Q890" s="201" t="s">
        <v>1530</v>
      </c>
      <c r="R890" s="202"/>
    </row>
    <row r="891" spans="2:18" ht="24.95" customHeight="1">
      <c r="B891" s="209" t="s">
        <v>1532</v>
      </c>
      <c r="C891" s="210" t="s">
        <v>1616</v>
      </c>
      <c r="D891" s="211"/>
      <c r="E891" s="211"/>
      <c r="F891" s="211"/>
      <c r="G891" s="212"/>
      <c r="H891" s="212"/>
      <c r="I891" s="213"/>
      <c r="K891" s="209" t="s">
        <v>1532</v>
      </c>
      <c r="L891" s="210" t="s">
        <v>1617</v>
      </c>
      <c r="M891" s="211"/>
      <c r="N891" s="211"/>
      <c r="O891" s="211"/>
      <c r="P891" s="212"/>
      <c r="Q891" s="212"/>
      <c r="R891" s="213"/>
    </row>
    <row r="892" spans="2:18" ht="24.95" customHeight="1">
      <c r="B892" s="207" t="s">
        <v>1534</v>
      </c>
      <c r="C892" s="214">
        <v>245</v>
      </c>
      <c r="D892" s="208" t="s">
        <v>1535</v>
      </c>
      <c r="E892" s="208"/>
      <c r="F892" s="201"/>
      <c r="G892" s="201"/>
      <c r="H892" s="201"/>
      <c r="I892" s="202"/>
      <c r="K892" s="207" t="s">
        <v>1534</v>
      </c>
      <c r="L892" s="214" t="s">
        <v>1618</v>
      </c>
      <c r="M892" s="208" t="s">
        <v>1535</v>
      </c>
      <c r="N892" s="208"/>
      <c r="O892" s="201"/>
      <c r="P892" s="201"/>
      <c r="Q892" s="201"/>
      <c r="R892" s="202"/>
    </row>
    <row r="893" spans="2:18" ht="24.95" customHeight="1">
      <c r="B893" s="216" t="s">
        <v>1562</v>
      </c>
      <c r="C893" s="217"/>
      <c r="D893" s="217"/>
      <c r="E893" s="217"/>
      <c r="F893" s="217"/>
      <c r="G893" s="217"/>
      <c r="H893" s="217"/>
      <c r="I893" s="218"/>
      <c r="K893" s="216" t="s">
        <v>1562</v>
      </c>
      <c r="L893" s="217"/>
      <c r="M893" s="217"/>
      <c r="N893" s="217"/>
      <c r="O893" s="217"/>
      <c r="P893" s="217"/>
      <c r="Q893" s="217"/>
      <c r="R893" s="218"/>
    </row>
    <row r="894" spans="2:18" ht="24.95" customHeight="1" thickBot="1">
      <c r="B894" s="207" t="s">
        <v>1537</v>
      </c>
      <c r="C894" s="201"/>
      <c r="D894" s="201"/>
      <c r="E894" s="201"/>
      <c r="F894" s="201"/>
      <c r="G894" s="201"/>
      <c r="H894" s="201"/>
      <c r="I894" s="202"/>
      <c r="K894" s="207" t="s">
        <v>1537</v>
      </c>
      <c r="L894" s="201"/>
      <c r="M894" s="201"/>
      <c r="N894" s="201"/>
      <c r="O894" s="201"/>
      <c r="P894" s="201"/>
      <c r="Q894" s="201"/>
      <c r="R894" s="202"/>
    </row>
    <row r="895" spans="2:18" ht="24.95" customHeight="1" thickTop="1">
      <c r="B895" s="361" t="s">
        <v>1538</v>
      </c>
      <c r="C895" s="362"/>
      <c r="D895" s="357" t="s">
        <v>1241</v>
      </c>
      <c r="E895" s="365"/>
      <c r="F895" s="356" t="s">
        <v>1539</v>
      </c>
      <c r="G895" s="357"/>
      <c r="H895" s="358" t="s">
        <v>1404</v>
      </c>
      <c r="I895" s="359"/>
      <c r="K895" s="361" t="s">
        <v>1538</v>
      </c>
      <c r="L895" s="362"/>
      <c r="M895" s="357" t="s">
        <v>1241</v>
      </c>
      <c r="N895" s="365"/>
      <c r="O895" s="356" t="s">
        <v>1539</v>
      </c>
      <c r="P895" s="357"/>
      <c r="Q895" s="358" t="s">
        <v>1404</v>
      </c>
      <c r="R895" s="359"/>
    </row>
    <row r="896" spans="2:18" ht="24.95" customHeight="1" thickBot="1">
      <c r="B896" s="363"/>
      <c r="C896" s="364"/>
      <c r="D896" s="219" t="s">
        <v>1540</v>
      </c>
      <c r="E896" s="220" t="s">
        <v>1541</v>
      </c>
      <c r="F896" s="220" t="s">
        <v>1540</v>
      </c>
      <c r="G896" s="221" t="s">
        <v>1541</v>
      </c>
      <c r="H896" s="222" t="s">
        <v>1540</v>
      </c>
      <c r="I896" s="223" t="s">
        <v>1541</v>
      </c>
      <c r="K896" s="363"/>
      <c r="L896" s="364"/>
      <c r="M896" s="219" t="s">
        <v>1540</v>
      </c>
      <c r="N896" s="220" t="s">
        <v>1541</v>
      </c>
      <c r="O896" s="220" t="s">
        <v>1540</v>
      </c>
      <c r="P896" s="221" t="s">
        <v>1541</v>
      </c>
      <c r="Q896" s="222" t="s">
        <v>1540</v>
      </c>
      <c r="R896" s="223" t="s">
        <v>1541</v>
      </c>
    </row>
    <row r="897" spans="2:18" ht="24.95" customHeight="1" thickTop="1">
      <c r="B897" s="224" t="s">
        <v>1542</v>
      </c>
      <c r="C897" s="225"/>
      <c r="D897" s="226">
        <v>246</v>
      </c>
      <c r="E897" s="227"/>
      <c r="F897" s="227">
        <v>246</v>
      </c>
      <c r="G897" s="228"/>
      <c r="H897" s="229">
        <f t="shared" ref="H897:H905" si="52">D897+F897</f>
        <v>492</v>
      </c>
      <c r="I897" s="230"/>
      <c r="K897" s="224" t="s">
        <v>1542</v>
      </c>
      <c r="L897" s="225"/>
      <c r="M897" s="226">
        <v>211</v>
      </c>
      <c r="N897" s="227"/>
      <c r="O897" s="227">
        <v>211</v>
      </c>
      <c r="P897" s="228"/>
      <c r="Q897" s="229">
        <f t="shared" ref="Q897:Q905" si="53">M897+O897</f>
        <v>422</v>
      </c>
      <c r="R897" s="230"/>
    </row>
    <row r="898" spans="2:18" ht="24.95" customHeight="1">
      <c r="B898" s="231" t="s">
        <v>1543</v>
      </c>
      <c r="C898" s="232"/>
      <c r="D898" s="233">
        <v>20</v>
      </c>
      <c r="E898" s="234"/>
      <c r="F898" s="234">
        <v>20</v>
      </c>
      <c r="G898" s="235"/>
      <c r="H898" s="229">
        <f t="shared" si="52"/>
        <v>40</v>
      </c>
      <c r="I898" s="236"/>
      <c r="K898" s="231" t="s">
        <v>1543</v>
      </c>
      <c r="L898" s="232"/>
      <c r="M898" s="233">
        <v>20</v>
      </c>
      <c r="N898" s="234"/>
      <c r="O898" s="234">
        <v>20</v>
      </c>
      <c r="P898" s="235"/>
      <c r="Q898" s="229">
        <f t="shared" si="53"/>
        <v>40</v>
      </c>
      <c r="R898" s="236"/>
    </row>
    <row r="899" spans="2:18" ht="24.95" customHeight="1">
      <c r="B899" s="231" t="s">
        <v>1544</v>
      </c>
      <c r="C899" s="232"/>
      <c r="D899" s="233">
        <v>20</v>
      </c>
      <c r="E899" s="234"/>
      <c r="F899" s="234">
        <v>20</v>
      </c>
      <c r="G899" s="235"/>
      <c r="H899" s="229">
        <f t="shared" si="52"/>
        <v>40</v>
      </c>
      <c r="I899" s="236"/>
      <c r="K899" s="231" t="s">
        <v>1544</v>
      </c>
      <c r="L899" s="232"/>
      <c r="M899" s="233">
        <v>20</v>
      </c>
      <c r="N899" s="234"/>
      <c r="O899" s="234">
        <v>20</v>
      </c>
      <c r="P899" s="235"/>
      <c r="Q899" s="229">
        <f t="shared" si="53"/>
        <v>40</v>
      </c>
      <c r="R899" s="236"/>
    </row>
    <row r="900" spans="2:18" ht="24.95" customHeight="1" thickBot="1">
      <c r="B900" s="237" t="s">
        <v>1545</v>
      </c>
      <c r="C900" s="238"/>
      <c r="D900" s="239">
        <v>750</v>
      </c>
      <c r="E900" s="240"/>
      <c r="F900" s="240">
        <v>750</v>
      </c>
      <c r="G900" s="241"/>
      <c r="H900" s="229">
        <f t="shared" si="52"/>
        <v>1500</v>
      </c>
      <c r="I900" s="242"/>
      <c r="K900" s="237" t="s">
        <v>1545</v>
      </c>
      <c r="L900" s="238"/>
      <c r="M900" s="239">
        <v>750</v>
      </c>
      <c r="N900" s="240"/>
      <c r="O900" s="240">
        <v>750</v>
      </c>
      <c r="P900" s="241"/>
      <c r="Q900" s="229">
        <f t="shared" si="53"/>
        <v>1500</v>
      </c>
      <c r="R900" s="242"/>
    </row>
    <row r="901" spans="2:18" ht="24.95" customHeight="1" thickTop="1" thickBot="1">
      <c r="B901" s="243"/>
      <c r="C901" s="244" t="s">
        <v>1399</v>
      </c>
      <c r="D901" s="245">
        <f>D897+D898+D899+D900</f>
        <v>1036</v>
      </c>
      <c r="E901" s="246"/>
      <c r="F901" s="247">
        <f>SUM(F897:F900)</f>
        <v>1036</v>
      </c>
      <c r="G901" s="248"/>
      <c r="H901" s="249">
        <f t="shared" si="52"/>
        <v>2072</v>
      </c>
      <c r="I901" s="250"/>
      <c r="K901" s="243"/>
      <c r="L901" s="244" t="s">
        <v>1399</v>
      </c>
      <c r="M901" s="245">
        <f>M897+M898+M899+M900</f>
        <v>1001</v>
      </c>
      <c r="N901" s="246"/>
      <c r="O901" s="246">
        <f>SUM(O897:O900)</f>
        <v>1001</v>
      </c>
      <c r="P901" s="248"/>
      <c r="Q901" s="251">
        <f t="shared" si="53"/>
        <v>2002</v>
      </c>
      <c r="R901" s="250"/>
    </row>
    <row r="902" spans="2:18" ht="24.95" customHeight="1" thickTop="1">
      <c r="B902" s="252" t="s">
        <v>1546</v>
      </c>
      <c r="C902" s="253"/>
      <c r="D902" s="254"/>
      <c r="E902" s="255"/>
      <c r="F902" s="255"/>
      <c r="G902" s="256"/>
      <c r="H902" s="257">
        <f t="shared" si="52"/>
        <v>0</v>
      </c>
      <c r="I902" s="258"/>
      <c r="K902" s="252" t="s">
        <v>1546</v>
      </c>
      <c r="L902" s="253"/>
      <c r="M902" s="254"/>
      <c r="N902" s="255"/>
      <c r="O902" s="255"/>
      <c r="P902" s="256"/>
      <c r="Q902" s="257">
        <f t="shared" si="53"/>
        <v>0</v>
      </c>
      <c r="R902" s="258"/>
    </row>
    <row r="903" spans="2:18" ht="24.95" customHeight="1">
      <c r="B903" s="259" t="s">
        <v>1547</v>
      </c>
      <c r="C903" s="260"/>
      <c r="D903" s="233">
        <v>13</v>
      </c>
      <c r="E903" s="234"/>
      <c r="F903" s="234"/>
      <c r="G903" s="261"/>
      <c r="H903" s="262">
        <f t="shared" si="52"/>
        <v>13</v>
      </c>
      <c r="I903" s="263"/>
      <c r="K903" s="259" t="s">
        <v>1547</v>
      </c>
      <c r="L903" s="260"/>
      <c r="M903" s="233">
        <v>10</v>
      </c>
      <c r="N903" s="234"/>
      <c r="O903" s="234"/>
      <c r="P903" s="261"/>
      <c r="Q903" s="262">
        <f t="shared" si="53"/>
        <v>10</v>
      </c>
      <c r="R903" s="263"/>
    </row>
    <row r="904" spans="2:18" ht="24.95" customHeight="1">
      <c r="B904" s="252" t="s">
        <v>1548</v>
      </c>
      <c r="C904" s="253"/>
      <c r="D904" s="233"/>
      <c r="E904" s="234"/>
      <c r="F904" s="234"/>
      <c r="G904" s="261"/>
      <c r="H904" s="262">
        <f t="shared" si="52"/>
        <v>0</v>
      </c>
      <c r="I904" s="263"/>
      <c r="K904" s="252" t="s">
        <v>1548</v>
      </c>
      <c r="L904" s="253"/>
      <c r="M904" s="233"/>
      <c r="N904" s="234"/>
      <c r="O904" s="234"/>
      <c r="P904" s="261"/>
      <c r="Q904" s="262">
        <f t="shared" si="53"/>
        <v>0</v>
      </c>
      <c r="R904" s="263"/>
    </row>
    <row r="905" spans="2:18" ht="24.95" customHeight="1" thickBot="1">
      <c r="B905" s="264" t="s">
        <v>1549</v>
      </c>
      <c r="C905" s="265"/>
      <c r="D905" s="266"/>
      <c r="E905" s="267"/>
      <c r="F905" s="267"/>
      <c r="G905" s="268"/>
      <c r="H905" s="269">
        <f t="shared" si="52"/>
        <v>0</v>
      </c>
      <c r="I905" s="270"/>
      <c r="K905" s="264" t="s">
        <v>1549</v>
      </c>
      <c r="L905" s="265"/>
      <c r="M905" s="266"/>
      <c r="N905" s="267"/>
      <c r="O905" s="267"/>
      <c r="P905" s="268"/>
      <c r="Q905" s="269">
        <f t="shared" si="53"/>
        <v>0</v>
      </c>
      <c r="R905" s="270"/>
    </row>
    <row r="906" spans="2:18" ht="24.95" customHeight="1" thickTop="1" thickBot="1">
      <c r="B906" s="243"/>
      <c r="C906" s="244" t="s">
        <v>1399</v>
      </c>
      <c r="D906" s="245">
        <f>SUM(D901:D905)</f>
        <v>1049</v>
      </c>
      <c r="E906" s="246"/>
      <c r="F906" s="247">
        <f>F901+F903</f>
        <v>1036</v>
      </c>
      <c r="G906" s="248"/>
      <c r="H906" s="271">
        <f>D906+F906</f>
        <v>2085</v>
      </c>
      <c r="I906" s="250"/>
      <c r="K906" s="243"/>
      <c r="L906" s="244" t="s">
        <v>1399</v>
      </c>
      <c r="M906" s="245">
        <f>SUM(M901:M905)</f>
        <v>1011</v>
      </c>
      <c r="N906" s="246"/>
      <c r="O906" s="246">
        <f>O901+O903</f>
        <v>1001</v>
      </c>
      <c r="P906" s="248"/>
      <c r="Q906" s="272">
        <f>M906+O906</f>
        <v>2012</v>
      </c>
      <c r="R906" s="250"/>
    </row>
    <row r="907" spans="2:18" ht="24.95" customHeight="1" thickTop="1">
      <c r="B907" s="273"/>
      <c r="C907" s="274" t="s">
        <v>1550</v>
      </c>
      <c r="D907" s="217"/>
      <c r="E907" s="217"/>
      <c r="F907" s="217"/>
      <c r="G907" s="217"/>
      <c r="H907" s="217"/>
      <c r="I907" s="218"/>
      <c r="K907" s="273"/>
      <c r="L907" s="274" t="s">
        <v>1550</v>
      </c>
      <c r="M907" s="217"/>
      <c r="N907" s="217"/>
      <c r="O907" s="217"/>
      <c r="P907" s="217"/>
      <c r="Q907" s="217"/>
      <c r="R907" s="218"/>
    </row>
    <row r="908" spans="2:18" ht="24.95" customHeight="1">
      <c r="B908" s="216" t="s">
        <v>1551</v>
      </c>
      <c r="C908" s="217"/>
      <c r="D908" s="217"/>
      <c r="E908" s="217"/>
      <c r="F908" s="217"/>
      <c r="G908" s="217"/>
      <c r="H908" s="217"/>
      <c r="I908" s="218"/>
      <c r="K908" s="216" t="s">
        <v>1551</v>
      </c>
      <c r="L908" s="217"/>
      <c r="M908" s="217"/>
      <c r="N908" s="217"/>
      <c r="O908" s="217"/>
      <c r="P908" s="217"/>
      <c r="Q908" s="217"/>
      <c r="R908" s="218"/>
    </row>
    <row r="909" spans="2:18" ht="24.95" customHeight="1">
      <c r="B909" s="216" t="s">
        <v>1552</v>
      </c>
      <c r="C909" s="217"/>
      <c r="D909" s="217"/>
      <c r="E909" s="217"/>
      <c r="F909" s="217"/>
      <c r="G909" s="217"/>
      <c r="H909" s="217"/>
      <c r="I909" s="218"/>
      <c r="K909" s="216" t="s">
        <v>1552</v>
      </c>
      <c r="L909" s="217"/>
      <c r="M909" s="217"/>
      <c r="N909" s="217"/>
      <c r="O909" s="217"/>
      <c r="P909" s="217"/>
      <c r="Q909" s="217"/>
      <c r="R909" s="218"/>
    </row>
    <row r="910" spans="2:18" ht="15.75">
      <c r="B910" s="273"/>
      <c r="C910" s="217"/>
      <c r="D910" s="217"/>
      <c r="E910" s="217"/>
      <c r="F910" s="217"/>
      <c r="G910" s="217"/>
      <c r="H910" s="217"/>
      <c r="I910" s="218"/>
      <c r="K910" s="273"/>
      <c r="L910" s="217"/>
      <c r="M910" s="217"/>
      <c r="N910" s="217"/>
      <c r="O910" s="217"/>
      <c r="P910" s="217"/>
      <c r="Q910" s="217"/>
      <c r="R910" s="218"/>
    </row>
    <row r="911" spans="2:18" ht="15.75">
      <c r="B911" s="273"/>
      <c r="C911" s="217"/>
      <c r="D911" s="217"/>
      <c r="E911" s="217"/>
      <c r="F911" s="217"/>
      <c r="G911" s="217"/>
      <c r="H911" s="217"/>
      <c r="I911" s="218"/>
      <c r="K911" s="273"/>
      <c r="L911" s="217"/>
      <c r="M911" s="217"/>
      <c r="N911" s="217"/>
      <c r="O911" s="217"/>
      <c r="P911" s="217"/>
      <c r="Q911" s="217"/>
      <c r="R911" s="218"/>
    </row>
    <row r="912" spans="2:18" ht="15.75">
      <c r="B912" s="273"/>
      <c r="C912" s="217"/>
      <c r="D912" s="217"/>
      <c r="E912" s="217"/>
      <c r="F912" s="217"/>
      <c r="G912" s="217"/>
      <c r="H912" s="217"/>
      <c r="I912" s="218"/>
      <c r="K912" s="273"/>
      <c r="L912" s="217"/>
      <c r="M912" s="217"/>
      <c r="N912" s="217"/>
      <c r="O912" s="217"/>
      <c r="P912" s="217"/>
      <c r="Q912" s="217"/>
      <c r="R912" s="218"/>
    </row>
    <row r="913" spans="2:18" ht="15.75">
      <c r="B913" s="273"/>
      <c r="C913" s="217"/>
      <c r="D913" s="217"/>
      <c r="E913" s="217"/>
      <c r="F913" s="217"/>
      <c r="G913" s="217"/>
      <c r="H913" s="217"/>
      <c r="I913" s="218"/>
      <c r="K913" s="273"/>
      <c r="L913" s="217"/>
      <c r="M913" s="217"/>
      <c r="N913" s="217"/>
      <c r="O913" s="217"/>
      <c r="P913" s="217"/>
      <c r="Q913" s="217"/>
      <c r="R913" s="218"/>
    </row>
    <row r="914" spans="2:18" ht="15.75">
      <c r="B914" s="273"/>
      <c r="C914" s="217"/>
      <c r="D914" s="217"/>
      <c r="E914" s="217"/>
      <c r="F914" s="217"/>
      <c r="G914" s="217"/>
      <c r="H914" s="217"/>
      <c r="I914" s="218"/>
      <c r="K914" s="273"/>
      <c r="L914" s="217"/>
      <c r="M914" s="217"/>
      <c r="N914" s="217"/>
      <c r="O914" s="217"/>
      <c r="P914" s="217"/>
      <c r="Q914" s="217"/>
      <c r="R914" s="218"/>
    </row>
    <row r="915" spans="2:18" ht="15.75">
      <c r="B915" s="273" t="s">
        <v>1553</v>
      </c>
      <c r="C915" s="360">
        <v>45840</v>
      </c>
      <c r="D915" s="360"/>
      <c r="E915" s="217"/>
      <c r="F915" s="217"/>
      <c r="G915" s="217"/>
      <c r="H915" s="217"/>
      <c r="I915" s="218"/>
      <c r="K915" s="273" t="s">
        <v>1553</v>
      </c>
      <c r="L915" s="360">
        <v>45840</v>
      </c>
      <c r="M915" s="360"/>
      <c r="N915" s="217"/>
      <c r="O915" s="217"/>
      <c r="P915" s="217"/>
      <c r="Q915" s="217"/>
      <c r="R915" s="218"/>
    </row>
    <row r="916" spans="2:18" ht="15.75">
      <c r="B916" s="200"/>
      <c r="C916" s="201"/>
      <c r="D916" s="201"/>
      <c r="E916" s="201"/>
      <c r="F916" s="201"/>
      <c r="G916" s="201" t="s">
        <v>1563</v>
      </c>
      <c r="H916" s="201"/>
      <c r="I916" s="202"/>
      <c r="K916" s="200"/>
      <c r="L916" s="201"/>
      <c r="M916" s="201"/>
      <c r="N916" s="201"/>
      <c r="O916" s="201"/>
      <c r="P916" s="201" t="s">
        <v>1563</v>
      </c>
      <c r="Q916" s="201"/>
      <c r="R916" s="202"/>
    </row>
    <row r="917" spans="2:18" ht="16.5" thickBot="1">
      <c r="B917" s="275"/>
      <c r="C917" s="276"/>
      <c r="D917" s="276"/>
      <c r="E917" s="276"/>
      <c r="F917" s="276"/>
      <c r="G917" s="276"/>
      <c r="H917" s="276"/>
      <c r="I917" s="277"/>
      <c r="K917" s="275"/>
      <c r="L917" s="276"/>
      <c r="M917" s="276"/>
      <c r="N917" s="276"/>
      <c r="O917" s="276"/>
      <c r="P917" s="276"/>
      <c r="Q917" s="276"/>
      <c r="R917" s="277"/>
    </row>
    <row r="919" spans="2:18" ht="15.75" thickBot="1"/>
    <row r="920" spans="2:18">
      <c r="B920" s="366" t="s">
        <v>1525</v>
      </c>
      <c r="C920" s="367"/>
      <c r="D920" s="367"/>
      <c r="E920" s="367"/>
      <c r="F920" s="367"/>
      <c r="G920" s="367"/>
      <c r="H920" s="367"/>
      <c r="I920" s="368"/>
      <c r="K920" s="366" t="s">
        <v>1525</v>
      </c>
      <c r="L920" s="367"/>
      <c r="M920" s="367"/>
      <c r="N920" s="367"/>
      <c r="O920" s="367"/>
      <c r="P920" s="367"/>
      <c r="Q920" s="367"/>
      <c r="R920" s="368"/>
    </row>
    <row r="921" spans="2:18" ht="15.75">
      <c r="B921" s="200"/>
      <c r="C921" s="201"/>
      <c r="D921" s="201"/>
      <c r="E921" s="201"/>
      <c r="F921" s="201"/>
      <c r="G921" s="201"/>
      <c r="H921" s="201"/>
      <c r="I921" s="202"/>
      <c r="K921" s="200"/>
      <c r="L921" s="201"/>
      <c r="M921" s="201"/>
      <c r="N921" s="201"/>
      <c r="O921" s="201"/>
      <c r="P921" s="201"/>
      <c r="Q921" s="201"/>
      <c r="R921" s="202"/>
    </row>
    <row r="922" spans="2:18" ht="26.25">
      <c r="B922" s="369" t="s">
        <v>1526</v>
      </c>
      <c r="C922" s="370"/>
      <c r="D922" s="370"/>
      <c r="E922" s="370"/>
      <c r="F922" s="370"/>
      <c r="G922" s="370"/>
      <c r="H922" s="370"/>
      <c r="I922" s="371"/>
      <c r="K922" s="369" t="s">
        <v>1526</v>
      </c>
      <c r="L922" s="370"/>
      <c r="M922" s="370"/>
      <c r="N922" s="370"/>
      <c r="O922" s="370"/>
      <c r="P922" s="370"/>
      <c r="Q922" s="370"/>
      <c r="R922" s="371"/>
    </row>
    <row r="923" spans="2:18" ht="24.95" customHeight="1">
      <c r="B923" s="203"/>
      <c r="C923" s="204"/>
      <c r="D923" s="204"/>
      <c r="E923" s="204"/>
      <c r="F923" s="204"/>
      <c r="G923" s="204"/>
      <c r="H923" s="205" t="s">
        <v>1527</v>
      </c>
      <c r="I923" s="206"/>
      <c r="K923" s="203"/>
      <c r="L923" s="204"/>
      <c r="M923" s="204"/>
      <c r="N923" s="204"/>
      <c r="O923" s="204"/>
      <c r="P923" s="204"/>
      <c r="Q923" s="205" t="s">
        <v>1527</v>
      </c>
      <c r="R923" s="206"/>
    </row>
    <row r="924" spans="2:18" ht="24.95" customHeight="1">
      <c r="B924" s="207" t="s">
        <v>1528</v>
      </c>
      <c r="C924" s="208"/>
      <c r="D924" s="208"/>
      <c r="E924" s="208"/>
      <c r="F924" s="208" t="s">
        <v>1529</v>
      </c>
      <c r="G924" s="201"/>
      <c r="H924" s="201" t="s">
        <v>1530</v>
      </c>
      <c r="I924" s="202"/>
      <c r="K924" s="207" t="s">
        <v>1528</v>
      </c>
      <c r="L924" s="208"/>
      <c r="M924" s="208"/>
      <c r="N924" s="208"/>
      <c r="O924" s="208" t="s">
        <v>1531</v>
      </c>
      <c r="P924" s="201"/>
      <c r="Q924" s="201" t="s">
        <v>1530</v>
      </c>
      <c r="R924" s="202"/>
    </row>
    <row r="925" spans="2:18" ht="24.95" customHeight="1">
      <c r="B925" s="209" t="s">
        <v>1532</v>
      </c>
      <c r="C925" s="210" t="s">
        <v>1619</v>
      </c>
      <c r="D925" s="211"/>
      <c r="E925" s="211"/>
      <c r="F925" s="211"/>
      <c r="G925" s="212"/>
      <c r="H925" s="212"/>
      <c r="I925" s="213"/>
      <c r="K925" s="209" t="s">
        <v>1532</v>
      </c>
      <c r="L925" s="210" t="s">
        <v>1621</v>
      </c>
      <c r="M925" s="211"/>
      <c r="N925" s="211"/>
      <c r="O925" s="211"/>
      <c r="P925" s="212"/>
      <c r="Q925" s="212"/>
      <c r="R925" s="213"/>
    </row>
    <row r="926" spans="2:18" ht="24.95" customHeight="1">
      <c r="B926" s="207" t="s">
        <v>1534</v>
      </c>
      <c r="C926" s="214" t="s">
        <v>1620</v>
      </c>
      <c r="D926" s="208" t="s">
        <v>1535</v>
      </c>
      <c r="E926" s="208"/>
      <c r="F926" s="201"/>
      <c r="G926" s="201"/>
      <c r="H926" s="201"/>
      <c r="I926" s="202"/>
      <c r="K926" s="207" t="s">
        <v>1534</v>
      </c>
      <c r="L926" s="214">
        <v>563</v>
      </c>
      <c r="M926" s="208" t="s">
        <v>1535</v>
      </c>
      <c r="N926" s="208"/>
      <c r="O926" s="201"/>
      <c r="P926" s="201"/>
      <c r="Q926" s="201"/>
      <c r="R926" s="202"/>
    </row>
    <row r="927" spans="2:18" ht="24.95" customHeight="1">
      <c r="B927" s="216" t="s">
        <v>1562</v>
      </c>
      <c r="C927" s="217"/>
      <c r="D927" s="217"/>
      <c r="E927" s="217"/>
      <c r="F927" s="217"/>
      <c r="G927" s="217"/>
      <c r="H927" s="217"/>
      <c r="I927" s="218"/>
      <c r="K927" s="216" t="s">
        <v>1562</v>
      </c>
      <c r="L927" s="217"/>
      <c r="M927" s="217"/>
      <c r="N927" s="217"/>
      <c r="O927" s="217"/>
      <c r="P927" s="217"/>
      <c r="Q927" s="217"/>
      <c r="R927" s="218"/>
    </row>
    <row r="928" spans="2:18" ht="24.95" customHeight="1" thickBot="1">
      <c r="B928" s="207" t="s">
        <v>1537</v>
      </c>
      <c r="C928" s="201"/>
      <c r="D928" s="201"/>
      <c r="E928" s="201"/>
      <c r="F928" s="201"/>
      <c r="G928" s="201"/>
      <c r="H928" s="201"/>
      <c r="I928" s="202"/>
      <c r="K928" s="207" t="s">
        <v>1537</v>
      </c>
      <c r="L928" s="201"/>
      <c r="M928" s="201"/>
      <c r="N928" s="201"/>
      <c r="O928" s="201"/>
      <c r="P928" s="201"/>
      <c r="Q928" s="201"/>
      <c r="R928" s="202"/>
    </row>
    <row r="929" spans="2:18" ht="24.95" customHeight="1" thickTop="1">
      <c r="B929" s="361" t="s">
        <v>1538</v>
      </c>
      <c r="C929" s="362"/>
      <c r="D929" s="357" t="s">
        <v>1241</v>
      </c>
      <c r="E929" s="365"/>
      <c r="F929" s="356" t="s">
        <v>1539</v>
      </c>
      <c r="G929" s="357"/>
      <c r="H929" s="358" t="s">
        <v>1404</v>
      </c>
      <c r="I929" s="359"/>
      <c r="K929" s="361" t="s">
        <v>1538</v>
      </c>
      <c r="L929" s="362"/>
      <c r="M929" s="357" t="s">
        <v>1241</v>
      </c>
      <c r="N929" s="365"/>
      <c r="O929" s="356" t="s">
        <v>1539</v>
      </c>
      <c r="P929" s="357"/>
      <c r="Q929" s="358" t="s">
        <v>1404</v>
      </c>
      <c r="R929" s="359"/>
    </row>
    <row r="930" spans="2:18" ht="24.95" customHeight="1" thickBot="1">
      <c r="B930" s="363"/>
      <c r="C930" s="364"/>
      <c r="D930" s="219" t="s">
        <v>1540</v>
      </c>
      <c r="E930" s="220" t="s">
        <v>1541</v>
      </c>
      <c r="F930" s="220" t="s">
        <v>1540</v>
      </c>
      <c r="G930" s="221" t="s">
        <v>1541</v>
      </c>
      <c r="H930" s="222" t="s">
        <v>1540</v>
      </c>
      <c r="I930" s="223" t="s">
        <v>1541</v>
      </c>
      <c r="K930" s="363"/>
      <c r="L930" s="364"/>
      <c r="M930" s="219" t="s">
        <v>1540</v>
      </c>
      <c r="N930" s="220" t="s">
        <v>1541</v>
      </c>
      <c r="O930" s="220" t="s">
        <v>1540</v>
      </c>
      <c r="P930" s="221" t="s">
        <v>1541</v>
      </c>
      <c r="Q930" s="222" t="s">
        <v>1540</v>
      </c>
      <c r="R930" s="223" t="s">
        <v>1541</v>
      </c>
    </row>
    <row r="931" spans="2:18" ht="24.95" customHeight="1" thickTop="1">
      <c r="B931" s="224" t="s">
        <v>1542</v>
      </c>
      <c r="C931" s="225"/>
      <c r="D931" s="226">
        <v>186</v>
      </c>
      <c r="E931" s="227"/>
      <c r="F931" s="227">
        <v>93</v>
      </c>
      <c r="G931" s="228"/>
      <c r="H931" s="229">
        <f t="shared" ref="H931:H939" si="54">D931+F931</f>
        <v>279</v>
      </c>
      <c r="I931" s="230"/>
      <c r="K931" s="224" t="s">
        <v>1542</v>
      </c>
      <c r="L931" s="225"/>
      <c r="M931" s="226">
        <v>1500</v>
      </c>
      <c r="N931" s="227"/>
      <c r="O931" s="227">
        <v>534</v>
      </c>
      <c r="P931" s="228"/>
      <c r="Q931" s="229">
        <f t="shared" ref="Q931:Q939" si="55">M931+O931</f>
        <v>2034</v>
      </c>
      <c r="R931" s="230"/>
    </row>
    <row r="932" spans="2:18" ht="24.95" customHeight="1">
      <c r="B932" s="231" t="s">
        <v>1543</v>
      </c>
      <c r="C932" s="232"/>
      <c r="D932" s="233">
        <v>80</v>
      </c>
      <c r="E932" s="234"/>
      <c r="F932" s="234">
        <v>40</v>
      </c>
      <c r="G932" s="235"/>
      <c r="H932" s="229">
        <f t="shared" si="54"/>
        <v>120</v>
      </c>
      <c r="I932" s="236"/>
      <c r="K932" s="231" t="s">
        <v>1543</v>
      </c>
      <c r="L932" s="232"/>
      <c r="M932" s="233">
        <v>0</v>
      </c>
      <c r="N932" s="234"/>
      <c r="O932" s="234">
        <v>0</v>
      </c>
      <c r="P932" s="235"/>
      <c r="Q932" s="229">
        <f t="shared" si="55"/>
        <v>0</v>
      </c>
      <c r="R932" s="236"/>
    </row>
    <row r="933" spans="2:18" ht="24.95" customHeight="1">
      <c r="B933" s="231" t="s">
        <v>1544</v>
      </c>
      <c r="C933" s="232"/>
      <c r="D933" s="233">
        <v>80</v>
      </c>
      <c r="E933" s="234"/>
      <c r="F933" s="234">
        <v>40</v>
      </c>
      <c r="G933" s="235"/>
      <c r="H933" s="229">
        <f t="shared" si="54"/>
        <v>120</v>
      </c>
      <c r="I933" s="236"/>
      <c r="K933" s="231" t="s">
        <v>1544</v>
      </c>
      <c r="L933" s="232"/>
      <c r="M933" s="233">
        <v>0</v>
      </c>
      <c r="N933" s="234"/>
      <c r="O933" s="234">
        <v>0</v>
      </c>
      <c r="P933" s="235"/>
      <c r="Q933" s="229">
        <f t="shared" si="55"/>
        <v>0</v>
      </c>
      <c r="R933" s="236"/>
    </row>
    <row r="934" spans="2:18" ht="24.95" customHeight="1" thickBot="1">
      <c r="B934" s="237" t="s">
        <v>1545</v>
      </c>
      <c r="C934" s="238"/>
      <c r="D934" s="239">
        <v>400</v>
      </c>
      <c r="E934" s="240"/>
      <c r="F934" s="240">
        <v>200</v>
      </c>
      <c r="G934" s="241"/>
      <c r="H934" s="229">
        <f t="shared" si="54"/>
        <v>600</v>
      </c>
      <c r="I934" s="242"/>
      <c r="K934" s="237" t="s">
        <v>1545</v>
      </c>
      <c r="L934" s="238"/>
      <c r="M934" s="239">
        <v>0</v>
      </c>
      <c r="N934" s="240"/>
      <c r="O934" s="240">
        <v>0</v>
      </c>
      <c r="P934" s="241"/>
      <c r="Q934" s="229">
        <f t="shared" si="55"/>
        <v>0</v>
      </c>
      <c r="R934" s="242"/>
    </row>
    <row r="935" spans="2:18" ht="24.95" customHeight="1" thickTop="1" thickBot="1">
      <c r="B935" s="243"/>
      <c r="C935" s="244" t="s">
        <v>1399</v>
      </c>
      <c r="D935" s="245">
        <f>D931+D932+D933+D934</f>
        <v>746</v>
      </c>
      <c r="E935" s="246"/>
      <c r="F935" s="247">
        <f>SUM(F931:F934)</f>
        <v>373</v>
      </c>
      <c r="G935" s="248"/>
      <c r="H935" s="249">
        <f t="shared" si="54"/>
        <v>1119</v>
      </c>
      <c r="I935" s="250"/>
      <c r="K935" s="243"/>
      <c r="L935" s="244" t="s">
        <v>1399</v>
      </c>
      <c r="M935" s="245">
        <f>M931+M932+M933+M934</f>
        <v>1500</v>
      </c>
      <c r="N935" s="246"/>
      <c r="O935" s="246">
        <f>SUM(O931:O934)</f>
        <v>534</v>
      </c>
      <c r="P935" s="248"/>
      <c r="Q935" s="251">
        <f t="shared" si="55"/>
        <v>2034</v>
      </c>
      <c r="R935" s="250"/>
    </row>
    <row r="936" spans="2:18" ht="24.95" customHeight="1" thickTop="1">
      <c r="B936" s="252" t="s">
        <v>1546</v>
      </c>
      <c r="C936" s="253"/>
      <c r="D936" s="254"/>
      <c r="E936" s="255"/>
      <c r="F936" s="255"/>
      <c r="G936" s="256"/>
      <c r="H936" s="257">
        <f t="shared" si="54"/>
        <v>0</v>
      </c>
      <c r="I936" s="258"/>
      <c r="K936" s="252" t="s">
        <v>1546</v>
      </c>
      <c r="L936" s="253"/>
      <c r="M936" s="254"/>
      <c r="N936" s="255"/>
      <c r="O936" s="255"/>
      <c r="P936" s="256"/>
      <c r="Q936" s="257">
        <f t="shared" si="55"/>
        <v>0</v>
      </c>
      <c r="R936" s="258"/>
    </row>
    <row r="937" spans="2:18" ht="24.95" customHeight="1">
      <c r="B937" s="259" t="s">
        <v>1547</v>
      </c>
      <c r="C937" s="260"/>
      <c r="D937" s="233">
        <v>9</v>
      </c>
      <c r="E937" s="234"/>
      <c r="F937" s="234"/>
      <c r="G937" s="261"/>
      <c r="H937" s="262">
        <f t="shared" si="54"/>
        <v>9</v>
      </c>
      <c r="I937" s="263"/>
      <c r="K937" s="259" t="s">
        <v>1547</v>
      </c>
      <c r="L937" s="260"/>
      <c r="M937" s="233">
        <v>75</v>
      </c>
      <c r="N937" s="234"/>
      <c r="O937" s="234"/>
      <c r="P937" s="261"/>
      <c r="Q937" s="262">
        <f t="shared" si="55"/>
        <v>75</v>
      </c>
      <c r="R937" s="263"/>
    </row>
    <row r="938" spans="2:18" ht="24.95" customHeight="1">
      <c r="B938" s="252" t="s">
        <v>1548</v>
      </c>
      <c r="C938" s="253"/>
      <c r="D938" s="233"/>
      <c r="E938" s="234"/>
      <c r="F938" s="234"/>
      <c r="G938" s="261"/>
      <c r="H938" s="262">
        <f t="shared" si="54"/>
        <v>0</v>
      </c>
      <c r="I938" s="263"/>
      <c r="K938" s="252" t="s">
        <v>1548</v>
      </c>
      <c r="L938" s="253"/>
      <c r="M938" s="233"/>
      <c r="N938" s="234"/>
      <c r="O938" s="234"/>
      <c r="P938" s="261"/>
      <c r="Q938" s="262">
        <f t="shared" si="55"/>
        <v>0</v>
      </c>
      <c r="R938" s="263"/>
    </row>
    <row r="939" spans="2:18" ht="24.95" customHeight="1" thickBot="1">
      <c r="B939" s="264" t="s">
        <v>1549</v>
      </c>
      <c r="C939" s="265"/>
      <c r="D939" s="266"/>
      <c r="E939" s="267"/>
      <c r="F939" s="267"/>
      <c r="G939" s="268"/>
      <c r="H939" s="269">
        <f t="shared" si="54"/>
        <v>0</v>
      </c>
      <c r="I939" s="270"/>
      <c r="K939" s="264" t="s">
        <v>1549</v>
      </c>
      <c r="L939" s="265"/>
      <c r="M939" s="266"/>
      <c r="N939" s="267"/>
      <c r="O939" s="267"/>
      <c r="P939" s="268"/>
      <c r="Q939" s="269">
        <f t="shared" si="55"/>
        <v>0</v>
      </c>
      <c r="R939" s="270"/>
    </row>
    <row r="940" spans="2:18" ht="24.95" customHeight="1" thickTop="1" thickBot="1">
      <c r="B940" s="243"/>
      <c r="C940" s="244" t="s">
        <v>1399</v>
      </c>
      <c r="D940" s="245">
        <f>SUM(D935:D939)</f>
        <v>755</v>
      </c>
      <c r="E940" s="246"/>
      <c r="F940" s="247">
        <f>F935+F937</f>
        <v>373</v>
      </c>
      <c r="G940" s="248"/>
      <c r="H940" s="271">
        <f>D940+F940</f>
        <v>1128</v>
      </c>
      <c r="I940" s="250"/>
      <c r="K940" s="243"/>
      <c r="L940" s="244" t="s">
        <v>1399</v>
      </c>
      <c r="M940" s="245">
        <f>SUM(M935:M939)</f>
        <v>1575</v>
      </c>
      <c r="N940" s="246"/>
      <c r="O940" s="246">
        <f>O935+O937</f>
        <v>534</v>
      </c>
      <c r="P940" s="248"/>
      <c r="Q940" s="272">
        <f>M940+O940</f>
        <v>2109</v>
      </c>
      <c r="R940" s="250"/>
    </row>
    <row r="941" spans="2:18" ht="24.95" customHeight="1" thickTop="1">
      <c r="B941" s="273"/>
      <c r="C941" s="274" t="s">
        <v>1550</v>
      </c>
      <c r="D941" s="217"/>
      <c r="E941" s="217"/>
      <c r="F941" s="217"/>
      <c r="G941" s="217"/>
      <c r="H941" s="217"/>
      <c r="I941" s="218"/>
      <c r="K941" s="273"/>
      <c r="L941" s="274" t="s">
        <v>1550</v>
      </c>
      <c r="M941" s="217"/>
      <c r="N941" s="217"/>
      <c r="O941" s="217"/>
      <c r="P941" s="217"/>
      <c r="Q941" s="217"/>
      <c r="R941" s="218"/>
    </row>
    <row r="942" spans="2:18" ht="24.95" customHeight="1">
      <c r="B942" s="216" t="s">
        <v>1551</v>
      </c>
      <c r="C942" s="217"/>
      <c r="D942" s="217"/>
      <c r="E942" s="217"/>
      <c r="F942" s="217"/>
      <c r="G942" s="217"/>
      <c r="H942" s="217"/>
      <c r="I942" s="218"/>
      <c r="K942" s="216" t="s">
        <v>1551</v>
      </c>
      <c r="L942" s="217"/>
      <c r="M942" s="217"/>
      <c r="N942" s="217"/>
      <c r="O942" s="217"/>
      <c r="P942" s="217"/>
      <c r="Q942" s="217"/>
      <c r="R942" s="218"/>
    </row>
    <row r="943" spans="2:18" ht="24.95" customHeight="1">
      <c r="B943" s="216" t="s">
        <v>1552</v>
      </c>
      <c r="C943" s="217"/>
      <c r="D943" s="217"/>
      <c r="E943" s="217"/>
      <c r="F943" s="217"/>
      <c r="G943" s="217"/>
      <c r="H943" s="217"/>
      <c r="I943" s="218"/>
      <c r="K943" s="216" t="s">
        <v>1552</v>
      </c>
      <c r="L943" s="217"/>
      <c r="M943" s="217"/>
      <c r="N943" s="217"/>
      <c r="O943" s="217"/>
      <c r="P943" s="217"/>
      <c r="Q943" s="217"/>
      <c r="R943" s="218"/>
    </row>
    <row r="944" spans="2:18" ht="15.75">
      <c r="B944" s="273"/>
      <c r="C944" s="217"/>
      <c r="D944" s="217"/>
      <c r="E944" s="217"/>
      <c r="F944" s="217"/>
      <c r="G944" s="217"/>
      <c r="H944" s="217"/>
      <c r="I944" s="218"/>
      <c r="K944" s="273"/>
      <c r="L944" s="217"/>
      <c r="M944" s="217"/>
      <c r="N944" s="217"/>
      <c r="O944" s="217"/>
      <c r="P944" s="217"/>
      <c r="Q944" s="217"/>
      <c r="R944" s="218"/>
    </row>
    <row r="945" spans="2:18" ht="15.75">
      <c r="B945" s="273"/>
      <c r="C945" s="217"/>
      <c r="D945" s="217"/>
      <c r="E945" s="217"/>
      <c r="F945" s="217"/>
      <c r="G945" s="217"/>
      <c r="H945" s="217"/>
      <c r="I945" s="218"/>
      <c r="K945" s="273"/>
      <c r="L945" s="217"/>
      <c r="M945" s="217"/>
      <c r="N945" s="217"/>
      <c r="O945" s="217"/>
      <c r="P945" s="217"/>
      <c r="Q945" s="217"/>
      <c r="R945" s="218"/>
    </row>
    <row r="946" spans="2:18" ht="15.75">
      <c r="B946" s="273"/>
      <c r="C946" s="217"/>
      <c r="D946" s="217"/>
      <c r="E946" s="217"/>
      <c r="F946" s="217"/>
      <c r="G946" s="217"/>
      <c r="H946" s="217"/>
      <c r="I946" s="218"/>
      <c r="K946" s="273"/>
      <c r="L946" s="217"/>
      <c r="M946" s="217"/>
      <c r="N946" s="217"/>
      <c r="O946" s="217"/>
      <c r="P946" s="217"/>
      <c r="Q946" s="217"/>
      <c r="R946" s="218"/>
    </row>
    <row r="947" spans="2:18" ht="15.75">
      <c r="B947" s="273"/>
      <c r="C947" s="217"/>
      <c r="D947" s="217"/>
      <c r="E947" s="217"/>
      <c r="F947" s="217"/>
      <c r="G947" s="217"/>
      <c r="H947" s="217"/>
      <c r="I947" s="218"/>
      <c r="K947" s="273"/>
      <c r="L947" s="217"/>
      <c r="M947" s="217"/>
      <c r="N947" s="217"/>
      <c r="O947" s="217"/>
      <c r="P947" s="217"/>
      <c r="Q947" s="217"/>
      <c r="R947" s="218"/>
    </row>
    <row r="948" spans="2:18" ht="15.75">
      <c r="B948" s="273"/>
      <c r="C948" s="217"/>
      <c r="D948" s="217"/>
      <c r="E948" s="217"/>
      <c r="F948" s="217"/>
      <c r="G948" s="217"/>
      <c r="H948" s="217"/>
      <c r="I948" s="218"/>
      <c r="K948" s="273"/>
      <c r="L948" s="217"/>
      <c r="M948" s="217"/>
      <c r="N948" s="217"/>
      <c r="O948" s="217"/>
      <c r="P948" s="217"/>
      <c r="Q948" s="217"/>
      <c r="R948" s="218"/>
    </row>
    <row r="949" spans="2:18" ht="15.75">
      <c r="B949" s="273" t="s">
        <v>1553</v>
      </c>
      <c r="C949" s="360">
        <v>45840</v>
      </c>
      <c r="D949" s="360"/>
      <c r="E949" s="217"/>
      <c r="F949" s="217"/>
      <c r="G949" s="217"/>
      <c r="H949" s="217"/>
      <c r="I949" s="218"/>
      <c r="K949" s="273" t="s">
        <v>1553</v>
      </c>
      <c r="L949" s="360">
        <v>45840</v>
      </c>
      <c r="M949" s="360"/>
      <c r="N949" s="217"/>
      <c r="O949" s="217"/>
      <c r="P949" s="217"/>
      <c r="Q949" s="217"/>
      <c r="R949" s="218"/>
    </row>
    <row r="950" spans="2:18" ht="15.75">
      <c r="B950" s="200"/>
      <c r="C950" s="201"/>
      <c r="D950" s="201"/>
      <c r="E950" s="201"/>
      <c r="F950" s="201"/>
      <c r="G950" s="201" t="s">
        <v>1563</v>
      </c>
      <c r="H950" s="201"/>
      <c r="I950" s="202"/>
      <c r="K950" s="200"/>
      <c r="L950" s="201"/>
      <c r="M950" s="201"/>
      <c r="N950" s="201"/>
      <c r="O950" s="201"/>
      <c r="P950" s="201" t="s">
        <v>1563</v>
      </c>
      <c r="Q950" s="201"/>
      <c r="R950" s="202"/>
    </row>
    <row r="951" spans="2:18" ht="16.5" thickBot="1">
      <c r="B951" s="275"/>
      <c r="C951" s="276"/>
      <c r="D951" s="276"/>
      <c r="E951" s="276"/>
      <c r="F951" s="276"/>
      <c r="G951" s="276"/>
      <c r="H951" s="276"/>
      <c r="I951" s="277"/>
      <c r="K951" s="275"/>
      <c r="L951" s="276"/>
      <c r="M951" s="276"/>
      <c r="N951" s="276"/>
      <c r="O951" s="276"/>
      <c r="P951" s="276"/>
      <c r="Q951" s="276"/>
      <c r="R951" s="277"/>
    </row>
    <row r="953" spans="2:18" ht="15.75" thickBot="1"/>
    <row r="954" spans="2:18">
      <c r="B954" s="366" t="s">
        <v>1525</v>
      </c>
      <c r="C954" s="367"/>
      <c r="D954" s="367"/>
      <c r="E954" s="367"/>
      <c r="F954" s="367"/>
      <c r="G954" s="367"/>
      <c r="H954" s="367"/>
      <c r="I954" s="368"/>
      <c r="K954" s="366" t="s">
        <v>1525</v>
      </c>
      <c r="L954" s="367"/>
      <c r="M954" s="367"/>
      <c r="N954" s="367"/>
      <c r="O954" s="367"/>
      <c r="P954" s="367"/>
      <c r="Q954" s="367"/>
      <c r="R954" s="368"/>
    </row>
    <row r="955" spans="2:18" ht="15.75">
      <c r="B955" s="200"/>
      <c r="C955" s="201"/>
      <c r="D955" s="201"/>
      <c r="E955" s="201"/>
      <c r="F955" s="201"/>
      <c r="G955" s="201"/>
      <c r="H955" s="201"/>
      <c r="I955" s="202"/>
      <c r="K955" s="200"/>
      <c r="L955" s="201"/>
      <c r="M955" s="201"/>
      <c r="N955" s="201"/>
      <c r="O955" s="201"/>
      <c r="P955" s="201"/>
      <c r="Q955" s="201"/>
      <c r="R955" s="202"/>
    </row>
    <row r="956" spans="2:18" ht="26.25">
      <c r="B956" s="369" t="s">
        <v>1526</v>
      </c>
      <c r="C956" s="370"/>
      <c r="D956" s="370"/>
      <c r="E956" s="370"/>
      <c r="F956" s="370"/>
      <c r="G956" s="370"/>
      <c r="H956" s="370"/>
      <c r="I956" s="371"/>
      <c r="K956" s="369" t="s">
        <v>1526</v>
      </c>
      <c r="L956" s="370"/>
      <c r="M956" s="370"/>
      <c r="N956" s="370"/>
      <c r="O956" s="370"/>
      <c r="P956" s="370"/>
      <c r="Q956" s="370"/>
      <c r="R956" s="371"/>
    </row>
    <row r="957" spans="2:18" ht="24.95" customHeight="1">
      <c r="B957" s="203"/>
      <c r="C957" s="204"/>
      <c r="D957" s="204"/>
      <c r="E957" s="204"/>
      <c r="F957" s="204"/>
      <c r="G957" s="204"/>
      <c r="H957" s="205" t="s">
        <v>1527</v>
      </c>
      <c r="I957" s="206"/>
      <c r="K957" s="203"/>
      <c r="L957" s="204"/>
      <c r="M957" s="204"/>
      <c r="N957" s="204"/>
      <c r="O957" s="204"/>
      <c r="P957" s="204"/>
      <c r="Q957" s="205" t="s">
        <v>1527</v>
      </c>
      <c r="R957" s="206"/>
    </row>
    <row r="958" spans="2:18" ht="24.95" customHeight="1">
      <c r="B958" s="207" t="s">
        <v>1528</v>
      </c>
      <c r="C958" s="208"/>
      <c r="D958" s="208"/>
      <c r="E958" s="208"/>
      <c r="F958" s="208" t="s">
        <v>1529</v>
      </c>
      <c r="G958" s="201"/>
      <c r="H958" s="201" t="s">
        <v>1530</v>
      </c>
      <c r="I958" s="202"/>
      <c r="K958" s="207" t="s">
        <v>1528</v>
      </c>
      <c r="L958" s="208"/>
      <c r="M958" s="208"/>
      <c r="N958" s="208"/>
      <c r="O958" s="208" t="s">
        <v>1531</v>
      </c>
      <c r="P958" s="201"/>
      <c r="Q958" s="201" t="s">
        <v>1530</v>
      </c>
      <c r="R958" s="202"/>
    </row>
    <row r="959" spans="2:18" ht="24.95" customHeight="1">
      <c r="B959" s="209" t="s">
        <v>1532</v>
      </c>
      <c r="C959" s="210" t="s">
        <v>1622</v>
      </c>
      <c r="D959" s="211"/>
      <c r="E959" s="211"/>
      <c r="F959" s="211"/>
      <c r="G959" s="212"/>
      <c r="H959" s="212"/>
      <c r="I959" s="213"/>
      <c r="K959" s="209" t="s">
        <v>1532</v>
      </c>
      <c r="L959" s="210" t="s">
        <v>1623</v>
      </c>
      <c r="M959" s="211"/>
      <c r="N959" s="211"/>
      <c r="O959" s="211"/>
      <c r="P959" s="212"/>
      <c r="Q959" s="212"/>
      <c r="R959" s="213"/>
    </row>
    <row r="960" spans="2:18" ht="24.95" customHeight="1">
      <c r="B960" s="207" t="s">
        <v>1534</v>
      </c>
      <c r="C960" s="214">
        <v>2</v>
      </c>
      <c r="D960" s="208" t="s">
        <v>1535</v>
      </c>
      <c r="E960" s="208"/>
      <c r="F960" s="201"/>
      <c r="G960" s="201"/>
      <c r="H960" s="201"/>
      <c r="I960" s="202"/>
      <c r="K960" s="207" t="s">
        <v>1534</v>
      </c>
      <c r="L960" s="214">
        <v>24</v>
      </c>
      <c r="M960" s="208" t="s">
        <v>1535</v>
      </c>
      <c r="N960" s="208"/>
      <c r="O960" s="201"/>
      <c r="P960" s="201"/>
      <c r="Q960" s="201"/>
      <c r="R960" s="202"/>
    </row>
    <row r="961" spans="2:18" ht="24.95" customHeight="1">
      <c r="B961" s="216" t="s">
        <v>1562</v>
      </c>
      <c r="C961" s="217"/>
      <c r="D961" s="217"/>
      <c r="E961" s="217"/>
      <c r="F961" s="217"/>
      <c r="G961" s="217"/>
      <c r="H961" s="217"/>
      <c r="I961" s="218"/>
      <c r="K961" s="216" t="s">
        <v>1562</v>
      </c>
      <c r="L961" s="217"/>
      <c r="M961" s="217"/>
      <c r="N961" s="217"/>
      <c r="O961" s="217"/>
      <c r="P961" s="217"/>
      <c r="Q961" s="217"/>
      <c r="R961" s="218"/>
    </row>
    <row r="962" spans="2:18" ht="24.95" customHeight="1" thickBot="1">
      <c r="B962" s="207" t="s">
        <v>1537</v>
      </c>
      <c r="C962" s="201"/>
      <c r="D962" s="201"/>
      <c r="E962" s="201"/>
      <c r="F962" s="201"/>
      <c r="G962" s="201"/>
      <c r="H962" s="201"/>
      <c r="I962" s="202"/>
      <c r="K962" s="207" t="s">
        <v>1537</v>
      </c>
      <c r="L962" s="201"/>
      <c r="M962" s="201"/>
      <c r="N962" s="201"/>
      <c r="O962" s="201"/>
      <c r="P962" s="201"/>
      <c r="Q962" s="201"/>
      <c r="R962" s="202"/>
    </row>
    <row r="963" spans="2:18" ht="24.95" customHeight="1" thickTop="1">
      <c r="B963" s="361" t="s">
        <v>1538</v>
      </c>
      <c r="C963" s="362"/>
      <c r="D963" s="357" t="s">
        <v>1241</v>
      </c>
      <c r="E963" s="365"/>
      <c r="F963" s="356" t="s">
        <v>1539</v>
      </c>
      <c r="G963" s="357"/>
      <c r="H963" s="358" t="s">
        <v>1404</v>
      </c>
      <c r="I963" s="359"/>
      <c r="K963" s="361" t="s">
        <v>1538</v>
      </c>
      <c r="L963" s="362"/>
      <c r="M963" s="357" t="s">
        <v>1241</v>
      </c>
      <c r="N963" s="365"/>
      <c r="O963" s="356" t="s">
        <v>1539</v>
      </c>
      <c r="P963" s="357"/>
      <c r="Q963" s="358" t="s">
        <v>1404</v>
      </c>
      <c r="R963" s="359"/>
    </row>
    <row r="964" spans="2:18" ht="24.95" customHeight="1" thickBot="1">
      <c r="B964" s="363"/>
      <c r="C964" s="364"/>
      <c r="D964" s="219" t="s">
        <v>1540</v>
      </c>
      <c r="E964" s="220" t="s">
        <v>1541</v>
      </c>
      <c r="F964" s="220" t="s">
        <v>1540</v>
      </c>
      <c r="G964" s="221" t="s">
        <v>1541</v>
      </c>
      <c r="H964" s="222" t="s">
        <v>1540</v>
      </c>
      <c r="I964" s="223" t="s">
        <v>1541</v>
      </c>
      <c r="K964" s="363"/>
      <c r="L964" s="364"/>
      <c r="M964" s="219" t="s">
        <v>1540</v>
      </c>
      <c r="N964" s="220" t="s">
        <v>1541</v>
      </c>
      <c r="O964" s="220" t="s">
        <v>1540</v>
      </c>
      <c r="P964" s="221" t="s">
        <v>1541</v>
      </c>
      <c r="Q964" s="222" t="s">
        <v>1540</v>
      </c>
      <c r="R964" s="223" t="s">
        <v>1541</v>
      </c>
    </row>
    <row r="965" spans="2:18" ht="24.95" customHeight="1" thickTop="1">
      <c r="B965" s="224" t="s">
        <v>1542</v>
      </c>
      <c r="C965" s="225"/>
      <c r="D965" s="226">
        <v>3552</v>
      </c>
      <c r="E965" s="227"/>
      <c r="F965" s="227">
        <v>788</v>
      </c>
      <c r="G965" s="228"/>
      <c r="H965" s="229">
        <f t="shared" ref="H965:H973" si="56">D965+F965</f>
        <v>4340</v>
      </c>
      <c r="I965" s="230"/>
      <c r="K965" s="224" t="s">
        <v>1542</v>
      </c>
      <c r="L965" s="225"/>
      <c r="M965" s="226">
        <v>360</v>
      </c>
      <c r="N965" s="227"/>
      <c r="O965" s="227">
        <v>99</v>
      </c>
      <c r="P965" s="228"/>
      <c r="Q965" s="229">
        <f t="shared" ref="Q965:Q973" si="57">M965+O965</f>
        <v>459</v>
      </c>
      <c r="R965" s="230"/>
    </row>
    <row r="966" spans="2:18" ht="24.95" customHeight="1">
      <c r="B966" s="231" t="s">
        <v>1543</v>
      </c>
      <c r="C966" s="232"/>
      <c r="D966" s="233">
        <v>180</v>
      </c>
      <c r="E966" s="234"/>
      <c r="F966" s="234">
        <v>30</v>
      </c>
      <c r="G966" s="235"/>
      <c r="H966" s="229">
        <f t="shared" si="56"/>
        <v>210</v>
      </c>
      <c r="I966" s="236"/>
      <c r="K966" s="231" t="s">
        <v>1543</v>
      </c>
      <c r="L966" s="232"/>
      <c r="M966" s="233">
        <v>0</v>
      </c>
      <c r="N966" s="234"/>
      <c r="O966" s="234">
        <v>0</v>
      </c>
      <c r="P966" s="235"/>
      <c r="Q966" s="229">
        <f t="shared" si="57"/>
        <v>0</v>
      </c>
      <c r="R966" s="236"/>
    </row>
    <row r="967" spans="2:18" ht="24.95" customHeight="1">
      <c r="B967" s="231" t="s">
        <v>1544</v>
      </c>
      <c r="C967" s="232"/>
      <c r="D967" s="233">
        <v>180</v>
      </c>
      <c r="E967" s="234"/>
      <c r="F967" s="234">
        <v>30</v>
      </c>
      <c r="G967" s="235"/>
      <c r="H967" s="229">
        <f t="shared" si="56"/>
        <v>210</v>
      </c>
      <c r="I967" s="236"/>
      <c r="K967" s="231" t="s">
        <v>1544</v>
      </c>
      <c r="L967" s="232"/>
      <c r="M967" s="233">
        <v>0</v>
      </c>
      <c r="N967" s="234"/>
      <c r="O967" s="234">
        <v>0</v>
      </c>
      <c r="P967" s="235"/>
      <c r="Q967" s="229">
        <f t="shared" si="57"/>
        <v>0</v>
      </c>
      <c r="R967" s="236"/>
    </row>
    <row r="968" spans="2:18" ht="24.95" customHeight="1" thickBot="1">
      <c r="B968" s="237" t="s">
        <v>1545</v>
      </c>
      <c r="C968" s="238"/>
      <c r="D968" s="239"/>
      <c r="E968" s="240"/>
      <c r="F968" s="240">
        <v>0</v>
      </c>
      <c r="G968" s="241"/>
      <c r="H968" s="229">
        <f t="shared" si="56"/>
        <v>0</v>
      </c>
      <c r="I968" s="242"/>
      <c r="K968" s="237" t="s">
        <v>1545</v>
      </c>
      <c r="L968" s="238"/>
      <c r="M968" s="239">
        <v>0</v>
      </c>
      <c r="N968" s="240"/>
      <c r="O968" s="240">
        <v>0</v>
      </c>
      <c r="P968" s="241"/>
      <c r="Q968" s="229">
        <f t="shared" si="57"/>
        <v>0</v>
      </c>
      <c r="R968" s="242"/>
    </row>
    <row r="969" spans="2:18" ht="24.95" customHeight="1" thickTop="1" thickBot="1">
      <c r="B969" s="243"/>
      <c r="C969" s="244" t="s">
        <v>1399</v>
      </c>
      <c r="D969" s="245">
        <f>D965+D966+D967+D968</f>
        <v>3912</v>
      </c>
      <c r="E969" s="246"/>
      <c r="F969" s="247">
        <f>SUM(F965:F968)</f>
        <v>848</v>
      </c>
      <c r="G969" s="248"/>
      <c r="H969" s="249">
        <f t="shared" si="56"/>
        <v>4760</v>
      </c>
      <c r="I969" s="250"/>
      <c r="K969" s="243"/>
      <c r="L969" s="244" t="s">
        <v>1399</v>
      </c>
      <c r="M969" s="245">
        <f>M965+M966+M967+M968</f>
        <v>360</v>
      </c>
      <c r="N969" s="246"/>
      <c r="O969" s="246">
        <f>SUM(O965:O968)</f>
        <v>99</v>
      </c>
      <c r="P969" s="248"/>
      <c r="Q969" s="251">
        <f t="shared" si="57"/>
        <v>459</v>
      </c>
      <c r="R969" s="250"/>
    </row>
    <row r="970" spans="2:18" ht="24.95" customHeight="1" thickTop="1">
      <c r="B970" s="252" t="s">
        <v>1546</v>
      </c>
      <c r="C970" s="253"/>
      <c r="D970" s="254"/>
      <c r="E970" s="255"/>
      <c r="F970" s="255"/>
      <c r="G970" s="256"/>
      <c r="H970" s="257">
        <f t="shared" si="56"/>
        <v>0</v>
      </c>
      <c r="I970" s="258"/>
      <c r="K970" s="252" t="s">
        <v>1546</v>
      </c>
      <c r="L970" s="253"/>
      <c r="M970" s="254"/>
      <c r="N970" s="255"/>
      <c r="O970" s="255"/>
      <c r="P970" s="256"/>
      <c r="Q970" s="257">
        <f t="shared" si="57"/>
        <v>0</v>
      </c>
      <c r="R970" s="258"/>
    </row>
    <row r="971" spans="2:18" ht="24.95" customHeight="1">
      <c r="B971" s="259" t="s">
        <v>1547</v>
      </c>
      <c r="C971" s="260"/>
      <c r="D971" s="233">
        <v>177</v>
      </c>
      <c r="E971" s="234"/>
      <c r="F971" s="234"/>
      <c r="G971" s="261"/>
      <c r="H971" s="262">
        <f t="shared" si="56"/>
        <v>177</v>
      </c>
      <c r="I971" s="263"/>
      <c r="K971" s="259" t="s">
        <v>1547</v>
      </c>
      <c r="L971" s="260"/>
      <c r="M971" s="233">
        <v>18</v>
      </c>
      <c r="N971" s="234"/>
      <c r="O971" s="234"/>
      <c r="P971" s="261"/>
      <c r="Q971" s="262">
        <f t="shared" si="57"/>
        <v>18</v>
      </c>
      <c r="R971" s="263"/>
    </row>
    <row r="972" spans="2:18" ht="24.95" customHeight="1">
      <c r="B972" s="252" t="s">
        <v>1548</v>
      </c>
      <c r="C972" s="253"/>
      <c r="D972" s="233"/>
      <c r="E972" s="234"/>
      <c r="F972" s="234"/>
      <c r="G972" s="261"/>
      <c r="H972" s="262">
        <f t="shared" si="56"/>
        <v>0</v>
      </c>
      <c r="I972" s="263"/>
      <c r="K972" s="252" t="s">
        <v>1548</v>
      </c>
      <c r="L972" s="253"/>
      <c r="M972" s="233"/>
      <c r="N972" s="234"/>
      <c r="O972" s="234"/>
      <c r="P972" s="261"/>
      <c r="Q972" s="262">
        <f t="shared" si="57"/>
        <v>0</v>
      </c>
      <c r="R972" s="263"/>
    </row>
    <row r="973" spans="2:18" ht="24.95" customHeight="1" thickBot="1">
      <c r="B973" s="264" t="s">
        <v>1549</v>
      </c>
      <c r="C973" s="265"/>
      <c r="D973" s="266"/>
      <c r="E973" s="267"/>
      <c r="F973" s="267"/>
      <c r="G973" s="268"/>
      <c r="H973" s="269">
        <f t="shared" si="56"/>
        <v>0</v>
      </c>
      <c r="I973" s="270"/>
      <c r="K973" s="264" t="s">
        <v>1549</v>
      </c>
      <c r="L973" s="265"/>
      <c r="M973" s="266"/>
      <c r="N973" s="267"/>
      <c r="O973" s="267"/>
      <c r="P973" s="268"/>
      <c r="Q973" s="269">
        <f t="shared" si="57"/>
        <v>0</v>
      </c>
      <c r="R973" s="270"/>
    </row>
    <row r="974" spans="2:18" ht="24.95" customHeight="1" thickTop="1" thickBot="1">
      <c r="B974" s="243"/>
      <c r="C974" s="244" t="s">
        <v>1399</v>
      </c>
      <c r="D974" s="245">
        <f>SUM(D969:D973)</f>
        <v>4089</v>
      </c>
      <c r="E974" s="246"/>
      <c r="F974" s="247">
        <f>F969+F971</f>
        <v>848</v>
      </c>
      <c r="G974" s="248"/>
      <c r="H974" s="271">
        <f>D974+F974</f>
        <v>4937</v>
      </c>
      <c r="I974" s="250"/>
      <c r="K974" s="243"/>
      <c r="L974" s="244" t="s">
        <v>1399</v>
      </c>
      <c r="M974" s="245">
        <f>SUM(M969:M973)</f>
        <v>378</v>
      </c>
      <c r="N974" s="246"/>
      <c r="O974" s="246">
        <f>O969+O971</f>
        <v>99</v>
      </c>
      <c r="P974" s="248"/>
      <c r="Q974" s="272">
        <f>M974+O974</f>
        <v>477</v>
      </c>
      <c r="R974" s="250"/>
    </row>
    <row r="975" spans="2:18" ht="24.95" customHeight="1" thickTop="1">
      <c r="B975" s="273"/>
      <c r="C975" s="274" t="s">
        <v>1550</v>
      </c>
      <c r="D975" s="217"/>
      <c r="E975" s="217"/>
      <c r="F975" s="217"/>
      <c r="G975" s="217"/>
      <c r="H975" s="217"/>
      <c r="I975" s="218"/>
      <c r="K975" s="273"/>
      <c r="L975" s="274" t="s">
        <v>1550</v>
      </c>
      <c r="M975" s="217"/>
      <c r="N975" s="217"/>
      <c r="O975" s="217"/>
      <c r="P975" s="217"/>
      <c r="Q975" s="217"/>
      <c r="R975" s="218"/>
    </row>
    <row r="976" spans="2:18" ht="24.95" customHeight="1">
      <c r="B976" s="216" t="s">
        <v>1551</v>
      </c>
      <c r="C976" s="217"/>
      <c r="D976" s="217"/>
      <c r="E976" s="217"/>
      <c r="F976" s="217"/>
      <c r="G976" s="217"/>
      <c r="H976" s="217"/>
      <c r="I976" s="218"/>
      <c r="K976" s="216" t="s">
        <v>1551</v>
      </c>
      <c r="L976" s="217"/>
      <c r="M976" s="217"/>
      <c r="N976" s="217"/>
      <c r="O976" s="217"/>
      <c r="P976" s="217"/>
      <c r="Q976" s="217"/>
      <c r="R976" s="218"/>
    </row>
    <row r="977" spans="2:18" ht="24.95" customHeight="1">
      <c r="B977" s="216" t="s">
        <v>1552</v>
      </c>
      <c r="C977" s="217"/>
      <c r="D977" s="217"/>
      <c r="E977" s="217"/>
      <c r="F977" s="217"/>
      <c r="G977" s="217"/>
      <c r="H977" s="217"/>
      <c r="I977" s="218"/>
      <c r="K977" s="216" t="s">
        <v>1552</v>
      </c>
      <c r="L977" s="217"/>
      <c r="M977" s="217"/>
      <c r="N977" s="217"/>
      <c r="O977" s="217"/>
      <c r="P977" s="217"/>
      <c r="Q977" s="217"/>
      <c r="R977" s="218"/>
    </row>
    <row r="978" spans="2:18" ht="15.75">
      <c r="B978" s="273"/>
      <c r="C978" s="217"/>
      <c r="D978" s="217"/>
      <c r="E978" s="217"/>
      <c r="F978" s="217"/>
      <c r="G978" s="217"/>
      <c r="H978" s="217"/>
      <c r="I978" s="218"/>
      <c r="K978" s="273"/>
      <c r="L978" s="217"/>
      <c r="M978" s="217"/>
      <c r="N978" s="217"/>
      <c r="O978" s="217"/>
      <c r="P978" s="217"/>
      <c r="Q978" s="217"/>
      <c r="R978" s="218"/>
    </row>
    <row r="979" spans="2:18" ht="15.75">
      <c r="B979" s="273"/>
      <c r="C979" s="217"/>
      <c r="D979" s="217"/>
      <c r="E979" s="217"/>
      <c r="F979" s="217"/>
      <c r="G979" s="217"/>
      <c r="H979" s="217"/>
      <c r="I979" s="218"/>
      <c r="K979" s="273"/>
      <c r="L979" s="217"/>
      <c r="M979" s="217"/>
      <c r="N979" s="217"/>
      <c r="O979" s="217"/>
      <c r="P979" s="217"/>
      <c r="Q979" s="217"/>
      <c r="R979" s="218"/>
    </row>
    <row r="980" spans="2:18" ht="15.75">
      <c r="B980" s="273"/>
      <c r="C980" s="217"/>
      <c r="D980" s="217"/>
      <c r="E980" s="217"/>
      <c r="F980" s="217"/>
      <c r="G980" s="217"/>
      <c r="H980" s="217"/>
      <c r="I980" s="218"/>
      <c r="K980" s="273"/>
      <c r="L980" s="217"/>
      <c r="M980" s="217"/>
      <c r="N980" s="217"/>
      <c r="O980" s="217"/>
      <c r="P980" s="217"/>
      <c r="Q980" s="217"/>
      <c r="R980" s="218"/>
    </row>
    <row r="981" spans="2:18" ht="15.75">
      <c r="B981" s="273"/>
      <c r="C981" s="217"/>
      <c r="D981" s="217"/>
      <c r="E981" s="217"/>
      <c r="F981" s="217"/>
      <c r="G981" s="217"/>
      <c r="H981" s="217"/>
      <c r="I981" s="218"/>
      <c r="K981" s="273"/>
      <c r="L981" s="217"/>
      <c r="M981" s="217"/>
      <c r="N981" s="217"/>
      <c r="O981" s="217"/>
      <c r="P981" s="217"/>
      <c r="Q981" s="217"/>
      <c r="R981" s="218"/>
    </row>
    <row r="982" spans="2:18" ht="15.75">
      <c r="B982" s="273"/>
      <c r="C982" s="217"/>
      <c r="D982" s="217"/>
      <c r="E982" s="217"/>
      <c r="F982" s="217"/>
      <c r="G982" s="217"/>
      <c r="H982" s="217"/>
      <c r="I982" s="218"/>
      <c r="K982" s="273"/>
      <c r="L982" s="217"/>
      <c r="M982" s="217"/>
      <c r="N982" s="217"/>
      <c r="O982" s="217"/>
      <c r="P982" s="217"/>
      <c r="Q982" s="217"/>
      <c r="R982" s="218"/>
    </row>
    <row r="983" spans="2:18" ht="15.75">
      <c r="B983" s="273" t="s">
        <v>1553</v>
      </c>
      <c r="C983" s="360">
        <v>45840</v>
      </c>
      <c r="D983" s="360"/>
      <c r="E983" s="217"/>
      <c r="F983" s="217"/>
      <c r="G983" s="217"/>
      <c r="H983" s="217"/>
      <c r="I983" s="218"/>
      <c r="K983" s="273" t="s">
        <v>1553</v>
      </c>
      <c r="L983" s="360">
        <v>45840</v>
      </c>
      <c r="M983" s="360"/>
      <c r="N983" s="217"/>
      <c r="O983" s="217"/>
      <c r="P983" s="217"/>
      <c r="Q983" s="217"/>
      <c r="R983" s="218"/>
    </row>
    <row r="984" spans="2:18" ht="15.75">
      <c r="B984" s="200"/>
      <c r="C984" s="201"/>
      <c r="D984" s="201"/>
      <c r="E984" s="201"/>
      <c r="F984" s="201"/>
      <c r="G984" s="201" t="s">
        <v>1563</v>
      </c>
      <c r="H984" s="201"/>
      <c r="I984" s="202"/>
      <c r="K984" s="200"/>
      <c r="L984" s="201"/>
      <c r="M984" s="201"/>
      <c r="N984" s="201"/>
      <c r="O984" s="201"/>
      <c r="P984" s="201" t="s">
        <v>1563</v>
      </c>
      <c r="Q984" s="201"/>
      <c r="R984" s="202"/>
    </row>
    <row r="985" spans="2:18" ht="16.5" thickBot="1">
      <c r="B985" s="275"/>
      <c r="C985" s="276"/>
      <c r="D985" s="276"/>
      <c r="E985" s="276"/>
      <c r="F985" s="276"/>
      <c r="G985" s="276"/>
      <c r="H985" s="276"/>
      <c r="I985" s="277"/>
      <c r="K985" s="275"/>
      <c r="L985" s="276"/>
      <c r="M985" s="276"/>
      <c r="N985" s="276"/>
      <c r="O985" s="276"/>
      <c r="P985" s="276"/>
      <c r="Q985" s="276"/>
      <c r="R985" s="277"/>
    </row>
    <row r="987" spans="2:18" ht="15.75" thickBot="1"/>
    <row r="988" spans="2:18">
      <c r="B988" s="366" t="s">
        <v>1525</v>
      </c>
      <c r="C988" s="367"/>
      <c r="D988" s="367"/>
      <c r="E988" s="367"/>
      <c r="F988" s="367"/>
      <c r="G988" s="367"/>
      <c r="H988" s="367"/>
      <c r="I988" s="368"/>
      <c r="K988" s="366" t="s">
        <v>1525</v>
      </c>
      <c r="L988" s="367"/>
      <c r="M988" s="367"/>
      <c r="N988" s="367"/>
      <c r="O988" s="367"/>
      <c r="P988" s="367"/>
      <c r="Q988" s="367"/>
      <c r="R988" s="368"/>
    </row>
    <row r="989" spans="2:18" ht="15.75">
      <c r="B989" s="200"/>
      <c r="C989" s="201"/>
      <c r="D989" s="201"/>
      <c r="E989" s="201"/>
      <c r="F989" s="201"/>
      <c r="G989" s="201"/>
      <c r="H989" s="201"/>
      <c r="I989" s="202"/>
      <c r="K989" s="200"/>
      <c r="L989" s="201"/>
      <c r="M989" s="201"/>
      <c r="N989" s="201"/>
      <c r="O989" s="201"/>
      <c r="P989" s="201"/>
      <c r="Q989" s="201"/>
      <c r="R989" s="202"/>
    </row>
    <row r="990" spans="2:18" ht="26.25">
      <c r="B990" s="369" t="s">
        <v>1526</v>
      </c>
      <c r="C990" s="370"/>
      <c r="D990" s="370"/>
      <c r="E990" s="370"/>
      <c r="F990" s="370"/>
      <c r="G990" s="370"/>
      <c r="H990" s="370"/>
      <c r="I990" s="371"/>
      <c r="K990" s="369" t="s">
        <v>1526</v>
      </c>
      <c r="L990" s="370"/>
      <c r="M990" s="370"/>
      <c r="N990" s="370"/>
      <c r="O990" s="370"/>
      <c r="P990" s="370"/>
      <c r="Q990" s="370"/>
      <c r="R990" s="371"/>
    </row>
    <row r="991" spans="2:18" ht="24.95" customHeight="1">
      <c r="B991" s="203"/>
      <c r="C991" s="204"/>
      <c r="D991" s="204"/>
      <c r="E991" s="204"/>
      <c r="F991" s="204"/>
      <c r="G991" s="204"/>
      <c r="H991" s="205" t="s">
        <v>1527</v>
      </c>
      <c r="I991" s="206"/>
      <c r="K991" s="203"/>
      <c r="L991" s="204"/>
      <c r="M991" s="204"/>
      <c r="N991" s="204"/>
      <c r="O991" s="204"/>
      <c r="P991" s="204"/>
      <c r="Q991" s="205" t="s">
        <v>1527</v>
      </c>
      <c r="R991" s="206"/>
    </row>
    <row r="992" spans="2:18" ht="24.95" customHeight="1">
      <c r="B992" s="207" t="s">
        <v>1528</v>
      </c>
      <c r="C992" s="208"/>
      <c r="D992" s="208"/>
      <c r="E992" s="208"/>
      <c r="F992" s="208" t="s">
        <v>1529</v>
      </c>
      <c r="G992" s="201"/>
      <c r="H992" s="201" t="s">
        <v>1530</v>
      </c>
      <c r="I992" s="202"/>
      <c r="K992" s="207" t="s">
        <v>1528</v>
      </c>
      <c r="L992" s="208"/>
      <c r="M992" s="208"/>
      <c r="N992" s="208"/>
      <c r="O992" s="208" t="s">
        <v>1531</v>
      </c>
      <c r="P992" s="201"/>
      <c r="Q992" s="201" t="s">
        <v>1530</v>
      </c>
      <c r="R992" s="202"/>
    </row>
    <row r="993" spans="2:18" ht="24.95" customHeight="1">
      <c r="B993" s="209" t="s">
        <v>1532</v>
      </c>
      <c r="C993" s="210" t="s">
        <v>1624</v>
      </c>
      <c r="D993" s="211"/>
      <c r="E993" s="211"/>
      <c r="F993" s="211"/>
      <c r="G993" s="212"/>
      <c r="H993" s="212"/>
      <c r="I993" s="213"/>
      <c r="K993" s="209" t="s">
        <v>1532</v>
      </c>
      <c r="L993" s="210" t="s">
        <v>1625</v>
      </c>
      <c r="M993" s="211"/>
      <c r="N993" s="211"/>
      <c r="O993" s="211"/>
      <c r="P993" s="212"/>
      <c r="Q993" s="212"/>
      <c r="R993" s="213"/>
    </row>
    <row r="994" spans="2:18" ht="24.95" customHeight="1">
      <c r="B994" s="207" t="s">
        <v>1534</v>
      </c>
      <c r="C994" s="214">
        <v>27</v>
      </c>
      <c r="D994" s="208" t="s">
        <v>1535</v>
      </c>
      <c r="E994" s="208"/>
      <c r="F994" s="201"/>
      <c r="G994" s="201"/>
      <c r="H994" s="201"/>
      <c r="I994" s="202"/>
      <c r="K994" s="207" t="s">
        <v>1534</v>
      </c>
      <c r="L994" s="214">
        <v>500</v>
      </c>
      <c r="M994" s="208" t="s">
        <v>1535</v>
      </c>
      <c r="N994" s="208"/>
      <c r="O994" s="201"/>
      <c r="P994" s="201"/>
      <c r="Q994" s="201"/>
      <c r="R994" s="202"/>
    </row>
    <row r="995" spans="2:18" ht="24.95" customHeight="1">
      <c r="B995" s="216" t="s">
        <v>1562</v>
      </c>
      <c r="C995" s="217"/>
      <c r="D995" s="217"/>
      <c r="E995" s="217"/>
      <c r="F995" s="217"/>
      <c r="G995" s="217"/>
      <c r="H995" s="217"/>
      <c r="I995" s="218"/>
      <c r="K995" s="216" t="s">
        <v>1562</v>
      </c>
      <c r="L995" s="217"/>
      <c r="M995" s="217"/>
      <c r="N995" s="217"/>
      <c r="O995" s="217"/>
      <c r="P995" s="217"/>
      <c r="Q995" s="217"/>
      <c r="R995" s="218"/>
    </row>
    <row r="996" spans="2:18" ht="24.95" customHeight="1" thickBot="1">
      <c r="B996" s="207" t="s">
        <v>1537</v>
      </c>
      <c r="C996" s="201"/>
      <c r="D996" s="201"/>
      <c r="E996" s="201"/>
      <c r="F996" s="201"/>
      <c r="G996" s="201"/>
      <c r="H996" s="201"/>
      <c r="I996" s="202"/>
      <c r="K996" s="207" t="s">
        <v>1537</v>
      </c>
      <c r="L996" s="201"/>
      <c r="M996" s="201"/>
      <c r="N996" s="201"/>
      <c r="O996" s="201"/>
      <c r="P996" s="201"/>
      <c r="Q996" s="201"/>
      <c r="R996" s="202"/>
    </row>
    <row r="997" spans="2:18" ht="24.95" customHeight="1" thickTop="1">
      <c r="B997" s="361" t="s">
        <v>1538</v>
      </c>
      <c r="C997" s="362"/>
      <c r="D997" s="357" t="s">
        <v>1241</v>
      </c>
      <c r="E997" s="365"/>
      <c r="F997" s="356" t="s">
        <v>1539</v>
      </c>
      <c r="G997" s="357"/>
      <c r="H997" s="358" t="s">
        <v>1404</v>
      </c>
      <c r="I997" s="359"/>
      <c r="K997" s="361" t="s">
        <v>1538</v>
      </c>
      <c r="L997" s="362"/>
      <c r="M997" s="357" t="s">
        <v>1241</v>
      </c>
      <c r="N997" s="365"/>
      <c r="O997" s="356" t="s">
        <v>1539</v>
      </c>
      <c r="P997" s="357"/>
      <c r="Q997" s="358" t="s">
        <v>1404</v>
      </c>
      <c r="R997" s="359"/>
    </row>
    <row r="998" spans="2:18" ht="24.95" customHeight="1" thickBot="1">
      <c r="B998" s="363"/>
      <c r="C998" s="364"/>
      <c r="D998" s="219" t="s">
        <v>1540</v>
      </c>
      <c r="E998" s="220" t="s">
        <v>1541</v>
      </c>
      <c r="F998" s="220" t="s">
        <v>1540</v>
      </c>
      <c r="G998" s="221" t="s">
        <v>1541</v>
      </c>
      <c r="H998" s="222" t="s">
        <v>1540</v>
      </c>
      <c r="I998" s="223" t="s">
        <v>1541</v>
      </c>
      <c r="K998" s="363"/>
      <c r="L998" s="364"/>
      <c r="M998" s="219" t="s">
        <v>1540</v>
      </c>
      <c r="N998" s="220" t="s">
        <v>1541</v>
      </c>
      <c r="O998" s="220" t="s">
        <v>1540</v>
      </c>
      <c r="P998" s="221" t="s">
        <v>1541</v>
      </c>
      <c r="Q998" s="222" t="s">
        <v>1540</v>
      </c>
      <c r="R998" s="223" t="s">
        <v>1541</v>
      </c>
    </row>
    <row r="999" spans="2:18" ht="24.95" customHeight="1" thickTop="1">
      <c r="B999" s="224" t="s">
        <v>1542</v>
      </c>
      <c r="C999" s="225"/>
      <c r="D999" s="226">
        <v>538</v>
      </c>
      <c r="E999" s="227"/>
      <c r="F999" s="227">
        <v>230</v>
      </c>
      <c r="G999" s="228"/>
      <c r="H999" s="229">
        <f t="shared" ref="H999:H1007" si="58">D999+F999</f>
        <v>768</v>
      </c>
      <c r="I999" s="230"/>
      <c r="K999" s="224" t="s">
        <v>1542</v>
      </c>
      <c r="L999" s="225"/>
      <c r="M999" s="226">
        <v>784</v>
      </c>
      <c r="N999" s="227"/>
      <c r="O999" s="227">
        <v>392</v>
      </c>
      <c r="P999" s="228"/>
      <c r="Q999" s="229">
        <f t="shared" ref="Q999:Q1007" si="59">M999+O999</f>
        <v>1176</v>
      </c>
      <c r="R999" s="230"/>
    </row>
    <row r="1000" spans="2:18" ht="24.95" customHeight="1">
      <c r="B1000" s="231" t="s">
        <v>1543</v>
      </c>
      <c r="C1000" s="232"/>
      <c r="D1000" s="233">
        <v>100</v>
      </c>
      <c r="E1000" s="234"/>
      <c r="F1000" s="234">
        <v>30</v>
      </c>
      <c r="G1000" s="235"/>
      <c r="H1000" s="229">
        <f t="shared" si="58"/>
        <v>130</v>
      </c>
      <c r="I1000" s="236"/>
      <c r="K1000" s="231" t="s">
        <v>1543</v>
      </c>
      <c r="L1000" s="232"/>
      <c r="M1000" s="233">
        <v>60</v>
      </c>
      <c r="N1000" s="234"/>
      <c r="O1000" s="234">
        <v>30</v>
      </c>
      <c r="P1000" s="235"/>
      <c r="Q1000" s="229">
        <f t="shared" si="59"/>
        <v>90</v>
      </c>
      <c r="R1000" s="236"/>
    </row>
    <row r="1001" spans="2:18" ht="24.95" customHeight="1">
      <c r="B1001" s="231" t="s">
        <v>1544</v>
      </c>
      <c r="C1001" s="232"/>
      <c r="D1001" s="233">
        <v>100</v>
      </c>
      <c r="E1001" s="234"/>
      <c r="F1001" s="234">
        <v>30</v>
      </c>
      <c r="G1001" s="235"/>
      <c r="H1001" s="229">
        <f t="shared" si="58"/>
        <v>130</v>
      </c>
      <c r="I1001" s="236"/>
      <c r="K1001" s="231" t="s">
        <v>1544</v>
      </c>
      <c r="L1001" s="232"/>
      <c r="M1001" s="233">
        <v>60</v>
      </c>
      <c r="N1001" s="234"/>
      <c r="O1001" s="234">
        <v>30</v>
      </c>
      <c r="P1001" s="235"/>
      <c r="Q1001" s="229">
        <f t="shared" si="59"/>
        <v>90</v>
      </c>
      <c r="R1001" s="236"/>
    </row>
    <row r="1002" spans="2:18" ht="24.95" customHeight="1" thickBot="1">
      <c r="B1002" s="237" t="s">
        <v>1545</v>
      </c>
      <c r="C1002" s="238"/>
      <c r="D1002" s="239"/>
      <c r="E1002" s="240"/>
      <c r="F1002" s="240">
        <v>0</v>
      </c>
      <c r="G1002" s="241"/>
      <c r="H1002" s="229">
        <f t="shared" si="58"/>
        <v>0</v>
      </c>
      <c r="I1002" s="242"/>
      <c r="K1002" s="237" t="s">
        <v>1545</v>
      </c>
      <c r="L1002" s="238"/>
      <c r="M1002" s="239">
        <v>400</v>
      </c>
      <c r="N1002" s="240"/>
      <c r="O1002" s="240">
        <v>200</v>
      </c>
      <c r="P1002" s="241"/>
      <c r="Q1002" s="229">
        <f t="shared" si="59"/>
        <v>600</v>
      </c>
      <c r="R1002" s="242"/>
    </row>
    <row r="1003" spans="2:18" ht="24.95" customHeight="1" thickTop="1" thickBot="1">
      <c r="B1003" s="243"/>
      <c r="C1003" s="244" t="s">
        <v>1399</v>
      </c>
      <c r="D1003" s="245">
        <f>D999+D1000+D1001+D1002</f>
        <v>738</v>
      </c>
      <c r="E1003" s="246"/>
      <c r="F1003" s="247">
        <f>SUM(F999:F1002)</f>
        <v>290</v>
      </c>
      <c r="G1003" s="248"/>
      <c r="H1003" s="249">
        <f t="shared" si="58"/>
        <v>1028</v>
      </c>
      <c r="I1003" s="250"/>
      <c r="K1003" s="243"/>
      <c r="L1003" s="244" t="s">
        <v>1399</v>
      </c>
      <c r="M1003" s="245">
        <f>M999+M1000+M1001+M1002</f>
        <v>1304</v>
      </c>
      <c r="N1003" s="246"/>
      <c r="O1003" s="246">
        <f>SUM(O999:O1002)</f>
        <v>652</v>
      </c>
      <c r="P1003" s="248"/>
      <c r="Q1003" s="251">
        <f t="shared" si="59"/>
        <v>1956</v>
      </c>
      <c r="R1003" s="250"/>
    </row>
    <row r="1004" spans="2:18" ht="24.95" customHeight="1" thickTop="1">
      <c r="B1004" s="252" t="s">
        <v>1546</v>
      </c>
      <c r="C1004" s="253"/>
      <c r="D1004" s="254"/>
      <c r="E1004" s="255"/>
      <c r="F1004" s="255"/>
      <c r="G1004" s="256"/>
      <c r="H1004" s="257">
        <f t="shared" si="58"/>
        <v>0</v>
      </c>
      <c r="I1004" s="258"/>
      <c r="K1004" s="252" t="s">
        <v>1546</v>
      </c>
      <c r="L1004" s="253"/>
      <c r="M1004" s="254"/>
      <c r="N1004" s="255"/>
      <c r="O1004" s="255"/>
      <c r="P1004" s="256"/>
      <c r="Q1004" s="257">
        <f t="shared" si="59"/>
        <v>0</v>
      </c>
      <c r="R1004" s="258"/>
    </row>
    <row r="1005" spans="2:18" ht="24.95" customHeight="1">
      <c r="B1005" s="259" t="s">
        <v>1547</v>
      </c>
      <c r="C1005" s="260"/>
      <c r="D1005" s="233">
        <v>26</v>
      </c>
      <c r="E1005" s="234"/>
      <c r="F1005" s="234"/>
      <c r="G1005" s="261"/>
      <c r="H1005" s="262">
        <f t="shared" si="58"/>
        <v>26</v>
      </c>
      <c r="I1005" s="263"/>
      <c r="K1005" s="259" t="s">
        <v>1547</v>
      </c>
      <c r="L1005" s="260"/>
      <c r="M1005" s="233">
        <v>39</v>
      </c>
      <c r="N1005" s="234"/>
      <c r="O1005" s="234"/>
      <c r="P1005" s="261"/>
      <c r="Q1005" s="262">
        <f t="shared" si="59"/>
        <v>39</v>
      </c>
      <c r="R1005" s="263"/>
    </row>
    <row r="1006" spans="2:18" ht="24.95" customHeight="1">
      <c r="B1006" s="252" t="s">
        <v>1548</v>
      </c>
      <c r="C1006" s="253"/>
      <c r="D1006" s="233"/>
      <c r="E1006" s="234"/>
      <c r="F1006" s="234"/>
      <c r="G1006" s="261"/>
      <c r="H1006" s="262">
        <f t="shared" si="58"/>
        <v>0</v>
      </c>
      <c r="I1006" s="263"/>
      <c r="K1006" s="252" t="s">
        <v>1548</v>
      </c>
      <c r="L1006" s="253"/>
      <c r="M1006" s="233"/>
      <c r="N1006" s="234"/>
      <c r="O1006" s="234"/>
      <c r="P1006" s="261"/>
      <c r="Q1006" s="262">
        <f t="shared" si="59"/>
        <v>0</v>
      </c>
      <c r="R1006" s="263"/>
    </row>
    <row r="1007" spans="2:18" ht="24.95" customHeight="1" thickBot="1">
      <c r="B1007" s="264" t="s">
        <v>1549</v>
      </c>
      <c r="C1007" s="265"/>
      <c r="D1007" s="266"/>
      <c r="E1007" s="267"/>
      <c r="F1007" s="267"/>
      <c r="G1007" s="268"/>
      <c r="H1007" s="269">
        <f t="shared" si="58"/>
        <v>0</v>
      </c>
      <c r="I1007" s="270"/>
      <c r="K1007" s="264" t="s">
        <v>1549</v>
      </c>
      <c r="L1007" s="265"/>
      <c r="M1007" s="266"/>
      <c r="N1007" s="267"/>
      <c r="O1007" s="267"/>
      <c r="P1007" s="268"/>
      <c r="Q1007" s="269">
        <f t="shared" si="59"/>
        <v>0</v>
      </c>
      <c r="R1007" s="270"/>
    </row>
    <row r="1008" spans="2:18" ht="24.95" customHeight="1" thickTop="1" thickBot="1">
      <c r="B1008" s="243"/>
      <c r="C1008" s="244" t="s">
        <v>1399</v>
      </c>
      <c r="D1008" s="245">
        <f>SUM(D1003:D1007)</f>
        <v>764</v>
      </c>
      <c r="E1008" s="246"/>
      <c r="F1008" s="247">
        <f>F1003+F1005</f>
        <v>290</v>
      </c>
      <c r="G1008" s="248"/>
      <c r="H1008" s="271">
        <f>D1008+F1008</f>
        <v>1054</v>
      </c>
      <c r="I1008" s="250"/>
      <c r="K1008" s="243"/>
      <c r="L1008" s="244" t="s">
        <v>1399</v>
      </c>
      <c r="M1008" s="245">
        <f>SUM(M1003:M1007)</f>
        <v>1343</v>
      </c>
      <c r="N1008" s="246"/>
      <c r="O1008" s="246">
        <f>O1003+O1005</f>
        <v>652</v>
      </c>
      <c r="P1008" s="248"/>
      <c r="Q1008" s="272">
        <f>M1008+O1008</f>
        <v>1995</v>
      </c>
      <c r="R1008" s="250"/>
    </row>
    <row r="1009" spans="2:18" ht="24.95" customHeight="1" thickTop="1">
      <c r="B1009" s="273"/>
      <c r="C1009" s="274" t="s">
        <v>1550</v>
      </c>
      <c r="D1009" s="217"/>
      <c r="E1009" s="217"/>
      <c r="F1009" s="217"/>
      <c r="G1009" s="217"/>
      <c r="H1009" s="217"/>
      <c r="I1009" s="218"/>
      <c r="K1009" s="273"/>
      <c r="L1009" s="274" t="s">
        <v>1550</v>
      </c>
      <c r="M1009" s="217"/>
      <c r="N1009" s="217"/>
      <c r="O1009" s="217"/>
      <c r="P1009" s="217"/>
      <c r="Q1009" s="217"/>
      <c r="R1009" s="218"/>
    </row>
    <row r="1010" spans="2:18" ht="24.95" customHeight="1">
      <c r="B1010" s="216" t="s">
        <v>1551</v>
      </c>
      <c r="C1010" s="217"/>
      <c r="D1010" s="217"/>
      <c r="E1010" s="217"/>
      <c r="F1010" s="217"/>
      <c r="G1010" s="217"/>
      <c r="H1010" s="217"/>
      <c r="I1010" s="218"/>
      <c r="K1010" s="216" t="s">
        <v>1551</v>
      </c>
      <c r="L1010" s="217"/>
      <c r="M1010" s="217"/>
      <c r="N1010" s="217"/>
      <c r="O1010" s="217"/>
      <c r="P1010" s="217"/>
      <c r="Q1010" s="217"/>
      <c r="R1010" s="218"/>
    </row>
    <row r="1011" spans="2:18" ht="24.95" customHeight="1">
      <c r="B1011" s="216" t="s">
        <v>1552</v>
      </c>
      <c r="C1011" s="217"/>
      <c r="D1011" s="217"/>
      <c r="E1011" s="217"/>
      <c r="F1011" s="217"/>
      <c r="G1011" s="217"/>
      <c r="H1011" s="217"/>
      <c r="I1011" s="218"/>
      <c r="K1011" s="216" t="s">
        <v>1552</v>
      </c>
      <c r="L1011" s="217"/>
      <c r="M1011" s="217"/>
      <c r="N1011" s="217"/>
      <c r="O1011" s="217"/>
      <c r="P1011" s="217"/>
      <c r="Q1011" s="217"/>
      <c r="R1011" s="218"/>
    </row>
    <row r="1012" spans="2:18" ht="15.75">
      <c r="B1012" s="273"/>
      <c r="C1012" s="217"/>
      <c r="D1012" s="217"/>
      <c r="E1012" s="217"/>
      <c r="F1012" s="217"/>
      <c r="G1012" s="217"/>
      <c r="H1012" s="217"/>
      <c r="I1012" s="218"/>
      <c r="K1012" s="273"/>
      <c r="L1012" s="217"/>
      <c r="M1012" s="217"/>
      <c r="N1012" s="217"/>
      <c r="O1012" s="217"/>
      <c r="P1012" s="217"/>
      <c r="Q1012" s="217"/>
      <c r="R1012" s="218"/>
    </row>
    <row r="1013" spans="2:18" ht="15.75">
      <c r="B1013" s="273"/>
      <c r="C1013" s="217"/>
      <c r="D1013" s="217"/>
      <c r="E1013" s="217"/>
      <c r="F1013" s="217"/>
      <c r="G1013" s="217"/>
      <c r="H1013" s="217"/>
      <c r="I1013" s="218"/>
      <c r="K1013" s="273"/>
      <c r="L1013" s="217"/>
      <c r="M1013" s="217"/>
      <c r="N1013" s="217"/>
      <c r="O1013" s="217"/>
      <c r="P1013" s="217"/>
      <c r="Q1013" s="217"/>
      <c r="R1013" s="218"/>
    </row>
    <row r="1014" spans="2:18" ht="15.75">
      <c r="B1014" s="273"/>
      <c r="C1014" s="217"/>
      <c r="D1014" s="217"/>
      <c r="E1014" s="217"/>
      <c r="F1014" s="217"/>
      <c r="G1014" s="217"/>
      <c r="H1014" s="217"/>
      <c r="I1014" s="218"/>
      <c r="K1014" s="273"/>
      <c r="L1014" s="217"/>
      <c r="M1014" s="217"/>
      <c r="N1014" s="217"/>
      <c r="O1014" s="217"/>
      <c r="P1014" s="217"/>
      <c r="Q1014" s="217"/>
      <c r="R1014" s="218"/>
    </row>
    <row r="1015" spans="2:18" ht="15.75">
      <c r="B1015" s="273"/>
      <c r="C1015" s="217"/>
      <c r="D1015" s="217"/>
      <c r="E1015" s="217"/>
      <c r="F1015" s="217"/>
      <c r="G1015" s="217"/>
      <c r="H1015" s="217"/>
      <c r="I1015" s="218"/>
      <c r="K1015" s="273"/>
      <c r="L1015" s="217"/>
      <c r="M1015" s="217"/>
      <c r="N1015" s="217"/>
      <c r="O1015" s="217"/>
      <c r="P1015" s="217"/>
      <c r="Q1015" s="217"/>
      <c r="R1015" s="218"/>
    </row>
    <row r="1016" spans="2:18" ht="15.75">
      <c r="B1016" s="273"/>
      <c r="C1016" s="217"/>
      <c r="D1016" s="217"/>
      <c r="E1016" s="217"/>
      <c r="F1016" s="217"/>
      <c r="G1016" s="217"/>
      <c r="H1016" s="217"/>
      <c r="I1016" s="218"/>
      <c r="K1016" s="273"/>
      <c r="L1016" s="217"/>
      <c r="M1016" s="217"/>
      <c r="N1016" s="217"/>
      <c r="O1016" s="217"/>
      <c r="P1016" s="217"/>
      <c r="Q1016" s="217"/>
      <c r="R1016" s="218"/>
    </row>
    <row r="1017" spans="2:18" ht="15.75">
      <c r="B1017" s="273" t="s">
        <v>1553</v>
      </c>
      <c r="C1017" s="360">
        <v>45840</v>
      </c>
      <c r="D1017" s="360"/>
      <c r="E1017" s="217"/>
      <c r="F1017" s="217"/>
      <c r="G1017" s="217"/>
      <c r="H1017" s="217"/>
      <c r="I1017" s="218"/>
      <c r="K1017" s="273" t="s">
        <v>1553</v>
      </c>
      <c r="L1017" s="360">
        <v>45840</v>
      </c>
      <c r="M1017" s="360"/>
      <c r="N1017" s="217"/>
      <c r="O1017" s="217"/>
      <c r="P1017" s="217"/>
      <c r="Q1017" s="217"/>
      <c r="R1017" s="218"/>
    </row>
    <row r="1018" spans="2:18" ht="15.75">
      <c r="B1018" s="200"/>
      <c r="C1018" s="201"/>
      <c r="D1018" s="201"/>
      <c r="E1018" s="201"/>
      <c r="F1018" s="201"/>
      <c r="G1018" s="201" t="s">
        <v>1563</v>
      </c>
      <c r="H1018" s="201"/>
      <c r="I1018" s="202"/>
      <c r="K1018" s="200"/>
      <c r="L1018" s="201"/>
      <c r="M1018" s="201"/>
      <c r="N1018" s="201"/>
      <c r="O1018" s="201"/>
      <c r="P1018" s="201" t="s">
        <v>1563</v>
      </c>
      <c r="Q1018" s="201"/>
      <c r="R1018" s="202"/>
    </row>
    <row r="1019" spans="2:18" ht="16.5" thickBot="1">
      <c r="B1019" s="275"/>
      <c r="C1019" s="276"/>
      <c r="D1019" s="276"/>
      <c r="E1019" s="276"/>
      <c r="F1019" s="276"/>
      <c r="G1019" s="276"/>
      <c r="H1019" s="276"/>
      <c r="I1019" s="277"/>
      <c r="K1019" s="275"/>
      <c r="L1019" s="276"/>
      <c r="M1019" s="276"/>
      <c r="N1019" s="276"/>
      <c r="O1019" s="276"/>
      <c r="P1019" s="276"/>
      <c r="Q1019" s="276"/>
      <c r="R1019" s="277"/>
    </row>
    <row r="1021" spans="2:18" ht="15.75" thickBot="1"/>
    <row r="1022" spans="2:18">
      <c r="B1022" s="366" t="s">
        <v>1525</v>
      </c>
      <c r="C1022" s="367"/>
      <c r="D1022" s="367"/>
      <c r="E1022" s="367"/>
      <c r="F1022" s="367"/>
      <c r="G1022" s="367"/>
      <c r="H1022" s="367"/>
      <c r="I1022" s="368"/>
      <c r="K1022" s="366" t="s">
        <v>1525</v>
      </c>
      <c r="L1022" s="367"/>
      <c r="M1022" s="367"/>
      <c r="N1022" s="367"/>
      <c r="O1022" s="367"/>
      <c r="P1022" s="367"/>
      <c r="Q1022" s="367"/>
      <c r="R1022" s="368"/>
    </row>
    <row r="1023" spans="2:18" ht="15.75">
      <c r="B1023" s="200"/>
      <c r="C1023" s="201"/>
      <c r="D1023" s="201"/>
      <c r="E1023" s="201"/>
      <c r="F1023" s="201"/>
      <c r="G1023" s="201"/>
      <c r="H1023" s="201"/>
      <c r="I1023" s="202"/>
      <c r="K1023" s="200"/>
      <c r="L1023" s="201"/>
      <c r="M1023" s="201"/>
      <c r="N1023" s="201"/>
      <c r="O1023" s="201"/>
      <c r="P1023" s="201"/>
      <c r="Q1023" s="201"/>
      <c r="R1023" s="202"/>
    </row>
    <row r="1024" spans="2:18" ht="26.25">
      <c r="B1024" s="369" t="s">
        <v>1526</v>
      </c>
      <c r="C1024" s="370"/>
      <c r="D1024" s="370"/>
      <c r="E1024" s="370"/>
      <c r="F1024" s="370"/>
      <c r="G1024" s="370"/>
      <c r="H1024" s="370"/>
      <c r="I1024" s="371"/>
      <c r="K1024" s="369" t="s">
        <v>1526</v>
      </c>
      <c r="L1024" s="370"/>
      <c r="M1024" s="370"/>
      <c r="N1024" s="370"/>
      <c r="O1024" s="370"/>
      <c r="P1024" s="370"/>
      <c r="Q1024" s="370"/>
      <c r="R1024" s="371"/>
    </row>
    <row r="1025" spans="2:18" ht="24.95" customHeight="1">
      <c r="B1025" s="203"/>
      <c r="C1025" s="204"/>
      <c r="D1025" s="204"/>
      <c r="E1025" s="204"/>
      <c r="F1025" s="204"/>
      <c r="G1025" s="204"/>
      <c r="H1025" s="205" t="s">
        <v>1527</v>
      </c>
      <c r="I1025" s="206"/>
      <c r="K1025" s="203"/>
      <c r="L1025" s="204"/>
      <c r="M1025" s="204"/>
      <c r="N1025" s="204"/>
      <c r="O1025" s="204"/>
      <c r="P1025" s="204"/>
      <c r="Q1025" s="205" t="s">
        <v>1527</v>
      </c>
      <c r="R1025" s="206"/>
    </row>
    <row r="1026" spans="2:18" ht="24.95" customHeight="1">
      <c r="B1026" s="207" t="s">
        <v>1528</v>
      </c>
      <c r="C1026" s="208"/>
      <c r="D1026" s="208"/>
      <c r="E1026" s="208"/>
      <c r="F1026" s="208" t="s">
        <v>1529</v>
      </c>
      <c r="G1026" s="201"/>
      <c r="H1026" s="201" t="s">
        <v>1530</v>
      </c>
      <c r="I1026" s="202"/>
      <c r="K1026" s="207" t="s">
        <v>1528</v>
      </c>
      <c r="L1026" s="208"/>
      <c r="M1026" s="208"/>
      <c r="N1026" s="208"/>
      <c r="O1026" s="208" t="s">
        <v>1531</v>
      </c>
      <c r="P1026" s="201"/>
      <c r="Q1026" s="201" t="s">
        <v>1530</v>
      </c>
      <c r="R1026" s="202"/>
    </row>
    <row r="1027" spans="2:18" ht="24.95" customHeight="1">
      <c r="B1027" s="209" t="s">
        <v>1532</v>
      </c>
      <c r="C1027" s="210" t="s">
        <v>1626</v>
      </c>
      <c r="D1027" s="211"/>
      <c r="E1027" s="211"/>
      <c r="F1027" s="211"/>
      <c r="G1027" s="212"/>
      <c r="H1027" s="212"/>
      <c r="I1027" s="213"/>
      <c r="K1027" s="209" t="s">
        <v>1532</v>
      </c>
      <c r="L1027" s="210" t="s">
        <v>1627</v>
      </c>
      <c r="M1027" s="211"/>
      <c r="N1027" s="211"/>
      <c r="O1027" s="211"/>
      <c r="P1027" s="212"/>
      <c r="Q1027" s="212"/>
      <c r="R1027" s="213"/>
    </row>
    <row r="1028" spans="2:18" ht="24.95" customHeight="1">
      <c r="B1028" s="207" t="s">
        <v>1534</v>
      </c>
      <c r="C1028" s="214">
        <v>566</v>
      </c>
      <c r="D1028" s="208" t="s">
        <v>1535</v>
      </c>
      <c r="E1028" s="208"/>
      <c r="F1028" s="201"/>
      <c r="G1028" s="201"/>
      <c r="H1028" s="201"/>
      <c r="I1028" s="202"/>
      <c r="K1028" s="207" t="s">
        <v>1534</v>
      </c>
      <c r="L1028" s="214">
        <v>347</v>
      </c>
      <c r="M1028" s="208" t="s">
        <v>1535</v>
      </c>
      <c r="N1028" s="208"/>
      <c r="O1028" s="201"/>
      <c r="P1028" s="201"/>
      <c r="Q1028" s="201"/>
      <c r="R1028" s="202"/>
    </row>
    <row r="1029" spans="2:18" ht="24.95" customHeight="1">
      <c r="B1029" s="216" t="s">
        <v>1562</v>
      </c>
      <c r="C1029" s="217"/>
      <c r="D1029" s="217"/>
      <c r="E1029" s="217"/>
      <c r="F1029" s="217"/>
      <c r="G1029" s="217"/>
      <c r="H1029" s="217"/>
      <c r="I1029" s="218"/>
      <c r="K1029" s="216" t="s">
        <v>1562</v>
      </c>
      <c r="L1029" s="217"/>
      <c r="M1029" s="217"/>
      <c r="N1029" s="217"/>
      <c r="O1029" s="217"/>
      <c r="P1029" s="217"/>
      <c r="Q1029" s="217"/>
      <c r="R1029" s="218"/>
    </row>
    <row r="1030" spans="2:18" ht="24.95" customHeight="1" thickBot="1">
      <c r="B1030" s="207" t="s">
        <v>1537</v>
      </c>
      <c r="C1030" s="201"/>
      <c r="D1030" s="201"/>
      <c r="E1030" s="201"/>
      <c r="F1030" s="201"/>
      <c r="G1030" s="201"/>
      <c r="H1030" s="201"/>
      <c r="I1030" s="202"/>
      <c r="K1030" s="207" t="s">
        <v>1537</v>
      </c>
      <c r="L1030" s="201"/>
      <c r="M1030" s="201"/>
      <c r="N1030" s="201"/>
      <c r="O1030" s="201"/>
      <c r="P1030" s="201"/>
      <c r="Q1030" s="201"/>
      <c r="R1030" s="202"/>
    </row>
    <row r="1031" spans="2:18" ht="24.95" customHeight="1" thickTop="1">
      <c r="B1031" s="361" t="s">
        <v>1538</v>
      </c>
      <c r="C1031" s="362"/>
      <c r="D1031" s="357" t="s">
        <v>1241</v>
      </c>
      <c r="E1031" s="365"/>
      <c r="F1031" s="356" t="s">
        <v>1539</v>
      </c>
      <c r="G1031" s="357"/>
      <c r="H1031" s="358" t="s">
        <v>1404</v>
      </c>
      <c r="I1031" s="359"/>
      <c r="K1031" s="361" t="s">
        <v>1538</v>
      </c>
      <c r="L1031" s="362"/>
      <c r="M1031" s="357" t="s">
        <v>1241</v>
      </c>
      <c r="N1031" s="365"/>
      <c r="O1031" s="356" t="s">
        <v>1539</v>
      </c>
      <c r="P1031" s="357"/>
      <c r="Q1031" s="358" t="s">
        <v>1404</v>
      </c>
      <c r="R1031" s="359"/>
    </row>
    <row r="1032" spans="2:18" ht="24.95" customHeight="1" thickBot="1">
      <c r="B1032" s="363"/>
      <c r="C1032" s="364"/>
      <c r="D1032" s="219" t="s">
        <v>1540</v>
      </c>
      <c r="E1032" s="220" t="s">
        <v>1541</v>
      </c>
      <c r="F1032" s="220" t="s">
        <v>1540</v>
      </c>
      <c r="G1032" s="221" t="s">
        <v>1541</v>
      </c>
      <c r="H1032" s="222" t="s">
        <v>1540</v>
      </c>
      <c r="I1032" s="223" t="s">
        <v>1541</v>
      </c>
      <c r="K1032" s="363"/>
      <c r="L1032" s="364"/>
      <c r="M1032" s="219" t="s">
        <v>1540</v>
      </c>
      <c r="N1032" s="220" t="s">
        <v>1541</v>
      </c>
      <c r="O1032" s="220" t="s">
        <v>1540</v>
      </c>
      <c r="P1032" s="221" t="s">
        <v>1541</v>
      </c>
      <c r="Q1032" s="222" t="s">
        <v>1540</v>
      </c>
      <c r="R1032" s="223" t="s">
        <v>1541</v>
      </c>
    </row>
    <row r="1033" spans="2:18" ht="24.95" customHeight="1" thickTop="1">
      <c r="B1033" s="224" t="s">
        <v>1542</v>
      </c>
      <c r="C1033" s="225"/>
      <c r="D1033" s="226">
        <v>980</v>
      </c>
      <c r="E1033" s="227"/>
      <c r="F1033" s="227">
        <v>770</v>
      </c>
      <c r="G1033" s="228"/>
      <c r="H1033" s="229">
        <f t="shared" ref="H1033:H1041" si="60">D1033+F1033</f>
        <v>1750</v>
      </c>
      <c r="I1033" s="230"/>
      <c r="K1033" s="224" t="s">
        <v>1542</v>
      </c>
      <c r="L1033" s="225"/>
      <c r="M1033" s="226">
        <v>941</v>
      </c>
      <c r="N1033" s="227"/>
      <c r="O1033" s="227">
        <v>282</v>
      </c>
      <c r="P1033" s="228"/>
      <c r="Q1033" s="229">
        <f t="shared" ref="Q1033:Q1041" si="61">M1033+O1033</f>
        <v>1223</v>
      </c>
      <c r="R1033" s="230"/>
    </row>
    <row r="1034" spans="2:18" ht="24.95" customHeight="1">
      <c r="B1034" s="231" t="s">
        <v>1543</v>
      </c>
      <c r="C1034" s="232"/>
      <c r="D1034" s="233">
        <v>0</v>
      </c>
      <c r="E1034" s="234"/>
      <c r="F1034" s="234">
        <v>0</v>
      </c>
      <c r="G1034" s="235"/>
      <c r="H1034" s="229">
        <f t="shared" si="60"/>
        <v>0</v>
      </c>
      <c r="I1034" s="236"/>
      <c r="K1034" s="231" t="s">
        <v>1543</v>
      </c>
      <c r="L1034" s="232"/>
      <c r="M1034" s="233">
        <v>0</v>
      </c>
      <c r="N1034" s="234"/>
      <c r="O1034" s="234">
        <v>0</v>
      </c>
      <c r="P1034" s="235"/>
      <c r="Q1034" s="229">
        <f t="shared" si="61"/>
        <v>0</v>
      </c>
      <c r="R1034" s="236"/>
    </row>
    <row r="1035" spans="2:18" ht="24.95" customHeight="1">
      <c r="B1035" s="231" t="s">
        <v>1544</v>
      </c>
      <c r="C1035" s="232"/>
      <c r="D1035" s="233">
        <v>0</v>
      </c>
      <c r="E1035" s="234"/>
      <c r="F1035" s="234">
        <v>0</v>
      </c>
      <c r="G1035" s="235"/>
      <c r="H1035" s="229">
        <f t="shared" si="60"/>
        <v>0</v>
      </c>
      <c r="I1035" s="236"/>
      <c r="K1035" s="231" t="s">
        <v>1544</v>
      </c>
      <c r="L1035" s="232"/>
      <c r="M1035" s="233">
        <v>0</v>
      </c>
      <c r="N1035" s="234"/>
      <c r="O1035" s="234">
        <v>0</v>
      </c>
      <c r="P1035" s="235"/>
      <c r="Q1035" s="229">
        <f t="shared" si="61"/>
        <v>0</v>
      </c>
      <c r="R1035" s="236"/>
    </row>
    <row r="1036" spans="2:18" ht="24.95" customHeight="1" thickBot="1">
      <c r="B1036" s="237" t="s">
        <v>1545</v>
      </c>
      <c r="C1036" s="238"/>
      <c r="D1036" s="239"/>
      <c r="E1036" s="240"/>
      <c r="F1036" s="240">
        <v>0</v>
      </c>
      <c r="G1036" s="241"/>
      <c r="H1036" s="229">
        <f t="shared" si="60"/>
        <v>0</v>
      </c>
      <c r="I1036" s="242"/>
      <c r="K1036" s="237" t="s">
        <v>1545</v>
      </c>
      <c r="L1036" s="238"/>
      <c r="M1036" s="239">
        <v>0</v>
      </c>
      <c r="N1036" s="240"/>
      <c r="O1036" s="240">
        <v>0</v>
      </c>
      <c r="P1036" s="241"/>
      <c r="Q1036" s="229">
        <f t="shared" si="61"/>
        <v>0</v>
      </c>
      <c r="R1036" s="242"/>
    </row>
    <row r="1037" spans="2:18" ht="24.95" customHeight="1" thickTop="1" thickBot="1">
      <c r="B1037" s="243"/>
      <c r="C1037" s="244" t="s">
        <v>1399</v>
      </c>
      <c r="D1037" s="245">
        <f>D1033+D1034+D1035+D1036</f>
        <v>980</v>
      </c>
      <c r="E1037" s="246"/>
      <c r="F1037" s="247">
        <f>SUM(F1033:F1036)</f>
        <v>770</v>
      </c>
      <c r="G1037" s="248"/>
      <c r="H1037" s="249">
        <f t="shared" si="60"/>
        <v>1750</v>
      </c>
      <c r="I1037" s="250"/>
      <c r="K1037" s="243"/>
      <c r="L1037" s="244" t="s">
        <v>1399</v>
      </c>
      <c r="M1037" s="245">
        <f>M1033+M1034+M1035+M1036</f>
        <v>941</v>
      </c>
      <c r="N1037" s="246"/>
      <c r="O1037" s="246">
        <f>SUM(O1033:O1036)</f>
        <v>282</v>
      </c>
      <c r="P1037" s="248"/>
      <c r="Q1037" s="251">
        <f t="shared" si="61"/>
        <v>1223</v>
      </c>
      <c r="R1037" s="250"/>
    </row>
    <row r="1038" spans="2:18" ht="24.95" customHeight="1" thickTop="1">
      <c r="B1038" s="252" t="s">
        <v>1546</v>
      </c>
      <c r="C1038" s="253"/>
      <c r="D1038" s="254"/>
      <c r="E1038" s="255"/>
      <c r="F1038" s="255"/>
      <c r="G1038" s="256"/>
      <c r="H1038" s="257">
        <f t="shared" si="60"/>
        <v>0</v>
      </c>
      <c r="I1038" s="258"/>
      <c r="K1038" s="252" t="s">
        <v>1546</v>
      </c>
      <c r="L1038" s="253"/>
      <c r="M1038" s="254"/>
      <c r="N1038" s="255"/>
      <c r="O1038" s="255"/>
      <c r="P1038" s="256"/>
      <c r="Q1038" s="257">
        <f t="shared" si="61"/>
        <v>0</v>
      </c>
      <c r="R1038" s="258"/>
    </row>
    <row r="1039" spans="2:18" ht="24.95" customHeight="1">
      <c r="B1039" s="259" t="s">
        <v>1547</v>
      </c>
      <c r="C1039" s="260"/>
      <c r="D1039" s="233">
        <v>49</v>
      </c>
      <c r="E1039" s="234"/>
      <c r="F1039" s="234"/>
      <c r="G1039" s="261"/>
      <c r="H1039" s="262">
        <f t="shared" si="60"/>
        <v>49</v>
      </c>
      <c r="I1039" s="263"/>
      <c r="K1039" s="259" t="s">
        <v>1547</v>
      </c>
      <c r="L1039" s="260"/>
      <c r="M1039" s="233">
        <v>47</v>
      </c>
      <c r="N1039" s="234"/>
      <c r="O1039" s="234"/>
      <c r="P1039" s="261"/>
      <c r="Q1039" s="262">
        <f t="shared" si="61"/>
        <v>47</v>
      </c>
      <c r="R1039" s="263"/>
    </row>
    <row r="1040" spans="2:18" ht="24.95" customHeight="1">
      <c r="B1040" s="252" t="s">
        <v>1548</v>
      </c>
      <c r="C1040" s="253"/>
      <c r="D1040" s="233"/>
      <c r="E1040" s="234"/>
      <c r="F1040" s="234"/>
      <c r="G1040" s="261"/>
      <c r="H1040" s="262">
        <f t="shared" si="60"/>
        <v>0</v>
      </c>
      <c r="I1040" s="263"/>
      <c r="K1040" s="252" t="s">
        <v>1548</v>
      </c>
      <c r="L1040" s="253"/>
      <c r="M1040" s="233"/>
      <c r="N1040" s="234"/>
      <c r="O1040" s="234"/>
      <c r="P1040" s="261"/>
      <c r="Q1040" s="262">
        <f t="shared" si="61"/>
        <v>0</v>
      </c>
      <c r="R1040" s="263"/>
    </row>
    <row r="1041" spans="2:18" ht="24.95" customHeight="1" thickBot="1">
      <c r="B1041" s="264" t="s">
        <v>1549</v>
      </c>
      <c r="C1041" s="265"/>
      <c r="D1041" s="266"/>
      <c r="E1041" s="267"/>
      <c r="F1041" s="267"/>
      <c r="G1041" s="268"/>
      <c r="H1041" s="269">
        <f t="shared" si="60"/>
        <v>0</v>
      </c>
      <c r="I1041" s="270"/>
      <c r="K1041" s="264" t="s">
        <v>1549</v>
      </c>
      <c r="L1041" s="265"/>
      <c r="M1041" s="266"/>
      <c r="N1041" s="267"/>
      <c r="O1041" s="267"/>
      <c r="P1041" s="268"/>
      <c r="Q1041" s="269">
        <f t="shared" si="61"/>
        <v>0</v>
      </c>
      <c r="R1041" s="270"/>
    </row>
    <row r="1042" spans="2:18" ht="24.95" customHeight="1" thickTop="1" thickBot="1">
      <c r="B1042" s="243"/>
      <c r="C1042" s="244" t="s">
        <v>1399</v>
      </c>
      <c r="D1042" s="245">
        <f>SUM(D1037:D1041)</f>
        <v>1029</v>
      </c>
      <c r="E1042" s="246"/>
      <c r="F1042" s="247">
        <f>F1037+F1039</f>
        <v>770</v>
      </c>
      <c r="G1042" s="248"/>
      <c r="H1042" s="271">
        <f>D1042+F1042</f>
        <v>1799</v>
      </c>
      <c r="I1042" s="250"/>
      <c r="K1042" s="243"/>
      <c r="L1042" s="244" t="s">
        <v>1399</v>
      </c>
      <c r="M1042" s="245">
        <f>SUM(M1037:M1041)</f>
        <v>988</v>
      </c>
      <c r="N1042" s="246"/>
      <c r="O1042" s="246">
        <f>O1037+O1039</f>
        <v>282</v>
      </c>
      <c r="P1042" s="248"/>
      <c r="Q1042" s="272">
        <f>M1042+O1042</f>
        <v>1270</v>
      </c>
      <c r="R1042" s="250"/>
    </row>
    <row r="1043" spans="2:18" ht="24.95" customHeight="1" thickTop="1">
      <c r="B1043" s="273"/>
      <c r="C1043" s="274" t="s">
        <v>1550</v>
      </c>
      <c r="D1043" s="217"/>
      <c r="E1043" s="217"/>
      <c r="F1043" s="217"/>
      <c r="G1043" s="217"/>
      <c r="H1043" s="217"/>
      <c r="I1043" s="218"/>
      <c r="K1043" s="273"/>
      <c r="L1043" s="274" t="s">
        <v>1550</v>
      </c>
      <c r="M1043" s="217"/>
      <c r="N1043" s="217"/>
      <c r="O1043" s="217"/>
      <c r="P1043" s="217"/>
      <c r="Q1043" s="217"/>
      <c r="R1043" s="218"/>
    </row>
    <row r="1044" spans="2:18" ht="24.95" customHeight="1">
      <c r="B1044" s="216" t="s">
        <v>1551</v>
      </c>
      <c r="C1044" s="217"/>
      <c r="D1044" s="217"/>
      <c r="E1044" s="217"/>
      <c r="F1044" s="217"/>
      <c r="G1044" s="217"/>
      <c r="H1044" s="217"/>
      <c r="I1044" s="218"/>
      <c r="K1044" s="216" t="s">
        <v>1551</v>
      </c>
      <c r="L1044" s="217"/>
      <c r="M1044" s="217"/>
      <c r="N1044" s="217"/>
      <c r="O1044" s="217"/>
      <c r="P1044" s="217"/>
      <c r="Q1044" s="217"/>
      <c r="R1044" s="218"/>
    </row>
    <row r="1045" spans="2:18" ht="24.95" customHeight="1">
      <c r="B1045" s="216" t="s">
        <v>1552</v>
      </c>
      <c r="C1045" s="217"/>
      <c r="D1045" s="217"/>
      <c r="E1045" s="217"/>
      <c r="F1045" s="217"/>
      <c r="G1045" s="217"/>
      <c r="H1045" s="217"/>
      <c r="I1045" s="218"/>
      <c r="K1045" s="216" t="s">
        <v>1552</v>
      </c>
      <c r="L1045" s="217"/>
      <c r="M1045" s="217"/>
      <c r="N1045" s="217"/>
      <c r="O1045" s="217"/>
      <c r="P1045" s="217"/>
      <c r="Q1045" s="217"/>
      <c r="R1045" s="218"/>
    </row>
    <row r="1046" spans="2:18" ht="15.75">
      <c r="B1046" s="273"/>
      <c r="C1046" s="217"/>
      <c r="D1046" s="217"/>
      <c r="E1046" s="217"/>
      <c r="F1046" s="217"/>
      <c r="G1046" s="217"/>
      <c r="H1046" s="217"/>
      <c r="I1046" s="218"/>
      <c r="K1046" s="273"/>
      <c r="L1046" s="217"/>
      <c r="M1046" s="217"/>
      <c r="N1046" s="217"/>
      <c r="O1046" s="217"/>
      <c r="P1046" s="217"/>
      <c r="Q1046" s="217"/>
      <c r="R1046" s="218"/>
    </row>
    <row r="1047" spans="2:18" ht="15.75">
      <c r="B1047" s="273"/>
      <c r="C1047" s="217"/>
      <c r="D1047" s="217"/>
      <c r="E1047" s="217"/>
      <c r="F1047" s="217"/>
      <c r="G1047" s="217"/>
      <c r="H1047" s="217"/>
      <c r="I1047" s="218"/>
      <c r="K1047" s="273"/>
      <c r="L1047" s="217"/>
      <c r="M1047" s="217"/>
      <c r="N1047" s="217"/>
      <c r="O1047" s="217"/>
      <c r="P1047" s="217"/>
      <c r="Q1047" s="217"/>
      <c r="R1047" s="218"/>
    </row>
    <row r="1048" spans="2:18" ht="15.75">
      <c r="B1048" s="273"/>
      <c r="C1048" s="217"/>
      <c r="D1048" s="217"/>
      <c r="E1048" s="217"/>
      <c r="F1048" s="217"/>
      <c r="G1048" s="217"/>
      <c r="H1048" s="217"/>
      <c r="I1048" s="218"/>
      <c r="K1048" s="273"/>
      <c r="L1048" s="217"/>
      <c r="M1048" s="217"/>
      <c r="N1048" s="217"/>
      <c r="O1048" s="217"/>
      <c r="P1048" s="217"/>
      <c r="Q1048" s="217"/>
      <c r="R1048" s="218"/>
    </row>
    <row r="1049" spans="2:18" ht="15.75">
      <c r="B1049" s="273"/>
      <c r="C1049" s="217"/>
      <c r="D1049" s="217"/>
      <c r="E1049" s="217"/>
      <c r="F1049" s="217"/>
      <c r="G1049" s="217"/>
      <c r="H1049" s="217"/>
      <c r="I1049" s="218"/>
      <c r="K1049" s="273"/>
      <c r="L1049" s="217"/>
      <c r="M1049" s="217"/>
      <c r="N1049" s="217"/>
      <c r="O1049" s="217"/>
      <c r="P1049" s="217"/>
      <c r="Q1049" s="217"/>
      <c r="R1049" s="218"/>
    </row>
    <row r="1050" spans="2:18" ht="15.75">
      <c r="B1050" s="273"/>
      <c r="C1050" s="217"/>
      <c r="D1050" s="217"/>
      <c r="E1050" s="217"/>
      <c r="F1050" s="217"/>
      <c r="G1050" s="217"/>
      <c r="H1050" s="217"/>
      <c r="I1050" s="218"/>
      <c r="K1050" s="273"/>
      <c r="L1050" s="217"/>
      <c r="M1050" s="217"/>
      <c r="N1050" s="217"/>
      <c r="O1050" s="217"/>
      <c r="P1050" s="217"/>
      <c r="Q1050" s="217"/>
      <c r="R1050" s="218"/>
    </row>
    <row r="1051" spans="2:18" ht="15.75">
      <c r="B1051" s="273" t="s">
        <v>1553</v>
      </c>
      <c r="C1051" s="360">
        <v>45840</v>
      </c>
      <c r="D1051" s="360"/>
      <c r="E1051" s="217"/>
      <c r="F1051" s="217"/>
      <c r="G1051" s="217"/>
      <c r="H1051" s="217"/>
      <c r="I1051" s="218"/>
      <c r="K1051" s="273" t="s">
        <v>1553</v>
      </c>
      <c r="L1051" s="360">
        <v>45840</v>
      </c>
      <c r="M1051" s="360"/>
      <c r="N1051" s="217"/>
      <c r="O1051" s="217"/>
      <c r="P1051" s="217"/>
      <c r="Q1051" s="217"/>
      <c r="R1051" s="218"/>
    </row>
    <row r="1052" spans="2:18" ht="15.75">
      <c r="B1052" s="200"/>
      <c r="C1052" s="201"/>
      <c r="D1052" s="201"/>
      <c r="E1052" s="201"/>
      <c r="F1052" s="201"/>
      <c r="G1052" s="201" t="s">
        <v>1563</v>
      </c>
      <c r="H1052" s="201"/>
      <c r="I1052" s="202"/>
      <c r="K1052" s="200"/>
      <c r="L1052" s="201"/>
      <c r="M1052" s="201"/>
      <c r="N1052" s="201"/>
      <c r="O1052" s="201"/>
      <c r="P1052" s="201" t="s">
        <v>1563</v>
      </c>
      <c r="Q1052" s="201"/>
      <c r="R1052" s="202"/>
    </row>
    <row r="1053" spans="2:18" ht="16.5" thickBot="1">
      <c r="B1053" s="275"/>
      <c r="C1053" s="276"/>
      <c r="D1053" s="276"/>
      <c r="E1053" s="276"/>
      <c r="F1053" s="276"/>
      <c r="G1053" s="276"/>
      <c r="H1053" s="276"/>
      <c r="I1053" s="277"/>
      <c r="K1053" s="275"/>
      <c r="L1053" s="276"/>
      <c r="M1053" s="276"/>
      <c r="N1053" s="276"/>
      <c r="O1053" s="276"/>
      <c r="P1053" s="276"/>
      <c r="Q1053" s="276"/>
      <c r="R1053" s="277"/>
    </row>
    <row r="1055" spans="2:18" ht="15.75" thickBot="1"/>
    <row r="1056" spans="2:18">
      <c r="B1056" s="366" t="s">
        <v>1525</v>
      </c>
      <c r="C1056" s="367"/>
      <c r="D1056" s="367"/>
      <c r="E1056" s="367"/>
      <c r="F1056" s="367"/>
      <c r="G1056" s="367"/>
      <c r="H1056" s="367"/>
      <c r="I1056" s="368"/>
      <c r="K1056" s="366" t="s">
        <v>1525</v>
      </c>
      <c r="L1056" s="367"/>
      <c r="M1056" s="367"/>
      <c r="N1056" s="367"/>
      <c r="O1056" s="367"/>
      <c r="P1056" s="367"/>
      <c r="Q1056" s="367"/>
      <c r="R1056" s="368"/>
    </row>
    <row r="1057" spans="2:18" ht="15.75">
      <c r="B1057" s="200"/>
      <c r="C1057" s="201"/>
      <c r="D1057" s="201"/>
      <c r="E1057" s="201"/>
      <c r="F1057" s="201"/>
      <c r="G1057" s="201"/>
      <c r="H1057" s="201"/>
      <c r="I1057" s="202"/>
      <c r="K1057" s="200"/>
      <c r="L1057" s="201"/>
      <c r="M1057" s="201"/>
      <c r="N1057" s="201"/>
      <c r="O1057" s="201"/>
      <c r="P1057" s="201"/>
      <c r="Q1057" s="201"/>
      <c r="R1057" s="202"/>
    </row>
    <row r="1058" spans="2:18" ht="26.25">
      <c r="B1058" s="369" t="s">
        <v>1526</v>
      </c>
      <c r="C1058" s="370"/>
      <c r="D1058" s="370"/>
      <c r="E1058" s="370"/>
      <c r="F1058" s="370"/>
      <c r="G1058" s="370"/>
      <c r="H1058" s="370"/>
      <c r="I1058" s="371"/>
      <c r="K1058" s="369" t="s">
        <v>1526</v>
      </c>
      <c r="L1058" s="370"/>
      <c r="M1058" s="370"/>
      <c r="N1058" s="370"/>
      <c r="O1058" s="370"/>
      <c r="P1058" s="370"/>
      <c r="Q1058" s="370"/>
      <c r="R1058" s="371"/>
    </row>
    <row r="1059" spans="2:18" ht="24.95" customHeight="1">
      <c r="B1059" s="203"/>
      <c r="C1059" s="204"/>
      <c r="D1059" s="204"/>
      <c r="E1059" s="204"/>
      <c r="F1059" s="204"/>
      <c r="G1059" s="204"/>
      <c r="H1059" s="205" t="s">
        <v>1527</v>
      </c>
      <c r="I1059" s="206"/>
      <c r="K1059" s="203"/>
      <c r="L1059" s="204"/>
      <c r="M1059" s="204"/>
      <c r="N1059" s="204"/>
      <c r="O1059" s="204"/>
      <c r="P1059" s="204"/>
      <c r="Q1059" s="205" t="s">
        <v>1527</v>
      </c>
      <c r="R1059" s="206"/>
    </row>
    <row r="1060" spans="2:18" ht="24.95" customHeight="1">
      <c r="B1060" s="207" t="s">
        <v>1528</v>
      </c>
      <c r="C1060" s="208"/>
      <c r="D1060" s="208"/>
      <c r="E1060" s="208"/>
      <c r="F1060" s="208" t="s">
        <v>1529</v>
      </c>
      <c r="G1060" s="201"/>
      <c r="H1060" s="201" t="s">
        <v>1530</v>
      </c>
      <c r="I1060" s="202"/>
      <c r="K1060" s="207" t="s">
        <v>1528</v>
      </c>
      <c r="L1060" s="208"/>
      <c r="M1060" s="208"/>
      <c r="N1060" s="208"/>
      <c r="O1060" s="208" t="s">
        <v>1531</v>
      </c>
      <c r="P1060" s="201"/>
      <c r="Q1060" s="201" t="s">
        <v>1530</v>
      </c>
      <c r="R1060" s="202"/>
    </row>
    <row r="1061" spans="2:18" ht="24.95" customHeight="1">
      <c r="B1061" s="209" t="s">
        <v>1532</v>
      </c>
      <c r="C1061" s="210" t="s">
        <v>1628</v>
      </c>
      <c r="D1061" s="211"/>
      <c r="E1061" s="211"/>
      <c r="F1061" s="211"/>
      <c r="G1061" s="212"/>
      <c r="H1061" s="212"/>
      <c r="I1061" s="213"/>
      <c r="K1061" s="209" t="s">
        <v>1532</v>
      </c>
      <c r="L1061" s="210" t="s">
        <v>1630</v>
      </c>
      <c r="M1061" s="211"/>
      <c r="N1061" s="211"/>
      <c r="O1061" s="211"/>
      <c r="P1061" s="212"/>
      <c r="Q1061" s="212"/>
      <c r="R1061" s="213"/>
    </row>
    <row r="1062" spans="2:18" ht="24.95" customHeight="1">
      <c r="B1062" s="207" t="s">
        <v>1534</v>
      </c>
      <c r="C1062" s="214" t="s">
        <v>1629</v>
      </c>
      <c r="D1062" s="208" t="s">
        <v>1535</v>
      </c>
      <c r="E1062" s="208"/>
      <c r="F1062" s="201"/>
      <c r="G1062" s="201"/>
      <c r="H1062" s="201"/>
      <c r="I1062" s="202"/>
      <c r="K1062" s="207" t="s">
        <v>1534</v>
      </c>
      <c r="L1062" s="214" t="s">
        <v>1631</v>
      </c>
      <c r="M1062" s="208" t="s">
        <v>1535</v>
      </c>
      <c r="N1062" s="208"/>
      <c r="O1062" s="201"/>
      <c r="P1062" s="201"/>
      <c r="Q1062" s="201"/>
      <c r="R1062" s="202"/>
    </row>
    <row r="1063" spans="2:18" ht="24.95" customHeight="1">
      <c r="B1063" s="216" t="s">
        <v>1562</v>
      </c>
      <c r="C1063" s="217"/>
      <c r="D1063" s="217"/>
      <c r="E1063" s="217"/>
      <c r="F1063" s="217"/>
      <c r="G1063" s="217"/>
      <c r="H1063" s="217"/>
      <c r="I1063" s="218"/>
      <c r="K1063" s="216" t="s">
        <v>1562</v>
      </c>
      <c r="L1063" s="217"/>
      <c r="M1063" s="217"/>
      <c r="N1063" s="217"/>
      <c r="O1063" s="217"/>
      <c r="P1063" s="217"/>
      <c r="Q1063" s="217"/>
      <c r="R1063" s="218"/>
    </row>
    <row r="1064" spans="2:18" ht="24.95" customHeight="1" thickBot="1">
      <c r="B1064" s="207" t="s">
        <v>1537</v>
      </c>
      <c r="C1064" s="201"/>
      <c r="D1064" s="201"/>
      <c r="E1064" s="201"/>
      <c r="F1064" s="201"/>
      <c r="G1064" s="201"/>
      <c r="H1064" s="201"/>
      <c r="I1064" s="202"/>
      <c r="K1064" s="207" t="s">
        <v>1537</v>
      </c>
      <c r="L1064" s="201"/>
      <c r="M1064" s="201"/>
      <c r="N1064" s="201"/>
      <c r="O1064" s="201"/>
      <c r="P1064" s="201"/>
      <c r="Q1064" s="201"/>
      <c r="R1064" s="202"/>
    </row>
    <row r="1065" spans="2:18" ht="24.95" customHeight="1" thickTop="1">
      <c r="B1065" s="361" t="s">
        <v>1538</v>
      </c>
      <c r="C1065" s="362"/>
      <c r="D1065" s="357" t="s">
        <v>1241</v>
      </c>
      <c r="E1065" s="365"/>
      <c r="F1065" s="356" t="s">
        <v>1539</v>
      </c>
      <c r="G1065" s="357"/>
      <c r="H1065" s="358" t="s">
        <v>1404</v>
      </c>
      <c r="I1065" s="359"/>
      <c r="K1065" s="361" t="s">
        <v>1538</v>
      </c>
      <c r="L1065" s="362"/>
      <c r="M1065" s="357" t="s">
        <v>1241</v>
      </c>
      <c r="N1065" s="365"/>
      <c r="O1065" s="356" t="s">
        <v>1539</v>
      </c>
      <c r="P1065" s="357"/>
      <c r="Q1065" s="358" t="s">
        <v>1404</v>
      </c>
      <c r="R1065" s="359"/>
    </row>
    <row r="1066" spans="2:18" ht="24.95" customHeight="1" thickBot="1">
      <c r="B1066" s="363"/>
      <c r="C1066" s="364"/>
      <c r="D1066" s="219" t="s">
        <v>1540</v>
      </c>
      <c r="E1066" s="220" t="s">
        <v>1541</v>
      </c>
      <c r="F1066" s="220" t="s">
        <v>1540</v>
      </c>
      <c r="G1066" s="221" t="s">
        <v>1541</v>
      </c>
      <c r="H1066" s="222" t="s">
        <v>1540</v>
      </c>
      <c r="I1066" s="223" t="s">
        <v>1541</v>
      </c>
      <c r="K1066" s="363"/>
      <c r="L1066" s="364"/>
      <c r="M1066" s="219" t="s">
        <v>1540</v>
      </c>
      <c r="N1066" s="220" t="s">
        <v>1541</v>
      </c>
      <c r="O1066" s="220" t="s">
        <v>1540</v>
      </c>
      <c r="P1066" s="221" t="s">
        <v>1541</v>
      </c>
      <c r="Q1066" s="222" t="s">
        <v>1540</v>
      </c>
      <c r="R1066" s="223" t="s">
        <v>1541</v>
      </c>
    </row>
    <row r="1067" spans="2:18" ht="24.95" customHeight="1" thickTop="1">
      <c r="B1067" s="224" t="s">
        <v>1542</v>
      </c>
      <c r="C1067" s="225"/>
      <c r="D1067" s="226">
        <v>622</v>
      </c>
      <c r="E1067" s="227"/>
      <c r="F1067" s="227">
        <v>311</v>
      </c>
      <c r="G1067" s="228"/>
      <c r="H1067" s="229">
        <f t="shared" ref="H1067:H1075" si="62">D1067+F1067</f>
        <v>933</v>
      </c>
      <c r="I1067" s="230"/>
      <c r="K1067" s="224" t="s">
        <v>1542</v>
      </c>
      <c r="L1067" s="225"/>
      <c r="M1067" s="226">
        <v>385</v>
      </c>
      <c r="N1067" s="227"/>
      <c r="O1067" s="227">
        <v>208</v>
      </c>
      <c r="P1067" s="228"/>
      <c r="Q1067" s="229">
        <f t="shared" ref="Q1067:Q1075" si="63">M1067+O1067</f>
        <v>593</v>
      </c>
      <c r="R1067" s="230"/>
    </row>
    <row r="1068" spans="2:18" ht="24.95" customHeight="1">
      <c r="B1068" s="231" t="s">
        <v>1543</v>
      </c>
      <c r="C1068" s="232"/>
      <c r="D1068" s="233">
        <v>30</v>
      </c>
      <c r="E1068" s="234"/>
      <c r="F1068" s="234">
        <v>30</v>
      </c>
      <c r="G1068" s="235"/>
      <c r="H1068" s="229">
        <f t="shared" si="62"/>
        <v>60</v>
      </c>
      <c r="I1068" s="236"/>
      <c r="K1068" s="231" t="s">
        <v>1543</v>
      </c>
      <c r="L1068" s="232"/>
      <c r="M1068" s="233">
        <v>40</v>
      </c>
      <c r="N1068" s="234"/>
      <c r="O1068" s="234">
        <v>40</v>
      </c>
      <c r="P1068" s="235"/>
      <c r="Q1068" s="229">
        <f t="shared" si="63"/>
        <v>80</v>
      </c>
      <c r="R1068" s="236"/>
    </row>
    <row r="1069" spans="2:18" ht="24.95" customHeight="1">
      <c r="B1069" s="231" t="s">
        <v>1544</v>
      </c>
      <c r="C1069" s="232"/>
      <c r="D1069" s="233">
        <v>30</v>
      </c>
      <c r="E1069" s="234"/>
      <c r="F1069" s="234">
        <v>30</v>
      </c>
      <c r="G1069" s="235"/>
      <c r="H1069" s="229">
        <f t="shared" si="62"/>
        <v>60</v>
      </c>
      <c r="I1069" s="236"/>
      <c r="K1069" s="231" t="s">
        <v>1544</v>
      </c>
      <c r="L1069" s="232"/>
      <c r="M1069" s="233">
        <v>40</v>
      </c>
      <c r="N1069" s="234"/>
      <c r="O1069" s="234">
        <v>40</v>
      </c>
      <c r="P1069" s="235"/>
      <c r="Q1069" s="229">
        <f t="shared" si="63"/>
        <v>80</v>
      </c>
      <c r="R1069" s="236"/>
    </row>
    <row r="1070" spans="2:18" ht="24.95" customHeight="1" thickBot="1">
      <c r="B1070" s="237" t="s">
        <v>1545</v>
      </c>
      <c r="C1070" s="238"/>
      <c r="D1070" s="239">
        <v>750</v>
      </c>
      <c r="E1070" s="240"/>
      <c r="F1070" s="240">
        <v>750</v>
      </c>
      <c r="G1070" s="241"/>
      <c r="H1070" s="229">
        <f t="shared" si="62"/>
        <v>1500</v>
      </c>
      <c r="I1070" s="242"/>
      <c r="K1070" s="237" t="s">
        <v>1545</v>
      </c>
      <c r="L1070" s="238"/>
      <c r="M1070" s="239">
        <v>750</v>
      </c>
      <c r="N1070" s="240"/>
      <c r="O1070" s="240">
        <v>750</v>
      </c>
      <c r="P1070" s="241"/>
      <c r="Q1070" s="229">
        <f t="shared" si="63"/>
        <v>1500</v>
      </c>
      <c r="R1070" s="242"/>
    </row>
    <row r="1071" spans="2:18" ht="24.95" customHeight="1" thickTop="1" thickBot="1">
      <c r="B1071" s="243"/>
      <c r="C1071" s="244" t="s">
        <v>1399</v>
      </c>
      <c r="D1071" s="245">
        <f>D1067+D1068+D1069+D1070</f>
        <v>1432</v>
      </c>
      <c r="E1071" s="246"/>
      <c r="F1071" s="247">
        <f>SUM(F1067:F1070)</f>
        <v>1121</v>
      </c>
      <c r="G1071" s="248"/>
      <c r="H1071" s="249">
        <f t="shared" si="62"/>
        <v>2553</v>
      </c>
      <c r="I1071" s="250"/>
      <c r="K1071" s="243"/>
      <c r="L1071" s="244" t="s">
        <v>1399</v>
      </c>
      <c r="M1071" s="245">
        <f>M1067+M1068+M1069+M1070</f>
        <v>1215</v>
      </c>
      <c r="N1071" s="246"/>
      <c r="O1071" s="246">
        <f>SUM(O1067:O1070)</f>
        <v>1038</v>
      </c>
      <c r="P1071" s="248"/>
      <c r="Q1071" s="251">
        <f t="shared" si="63"/>
        <v>2253</v>
      </c>
      <c r="R1071" s="250"/>
    </row>
    <row r="1072" spans="2:18" ht="24.95" customHeight="1" thickTop="1">
      <c r="B1072" s="252" t="s">
        <v>1546</v>
      </c>
      <c r="C1072" s="253"/>
      <c r="D1072" s="254"/>
      <c r="E1072" s="255"/>
      <c r="F1072" s="255"/>
      <c r="G1072" s="256"/>
      <c r="H1072" s="257">
        <f t="shared" si="62"/>
        <v>0</v>
      </c>
      <c r="I1072" s="258"/>
      <c r="K1072" s="252" t="s">
        <v>1546</v>
      </c>
      <c r="L1072" s="253"/>
      <c r="M1072" s="254"/>
      <c r="N1072" s="255"/>
      <c r="O1072" s="255"/>
      <c r="P1072" s="256"/>
      <c r="Q1072" s="257">
        <f t="shared" si="63"/>
        <v>0</v>
      </c>
      <c r="R1072" s="258"/>
    </row>
    <row r="1073" spans="2:18" ht="24.95" customHeight="1">
      <c r="B1073" s="259" t="s">
        <v>1547</v>
      </c>
      <c r="C1073" s="260"/>
      <c r="D1073" s="233">
        <v>31</v>
      </c>
      <c r="E1073" s="234"/>
      <c r="F1073" s="234"/>
      <c r="G1073" s="261"/>
      <c r="H1073" s="262">
        <f t="shared" si="62"/>
        <v>31</v>
      </c>
      <c r="I1073" s="263"/>
      <c r="K1073" s="259" t="s">
        <v>1547</v>
      </c>
      <c r="L1073" s="260"/>
      <c r="M1073" s="233">
        <v>19</v>
      </c>
      <c r="N1073" s="234"/>
      <c r="O1073" s="234"/>
      <c r="P1073" s="261"/>
      <c r="Q1073" s="262">
        <f t="shared" si="63"/>
        <v>19</v>
      </c>
      <c r="R1073" s="263"/>
    </row>
    <row r="1074" spans="2:18" ht="24.95" customHeight="1">
      <c r="B1074" s="252" t="s">
        <v>1548</v>
      </c>
      <c r="C1074" s="253"/>
      <c r="D1074" s="233"/>
      <c r="E1074" s="234"/>
      <c r="F1074" s="234"/>
      <c r="G1074" s="261"/>
      <c r="H1074" s="262">
        <f t="shared" si="62"/>
        <v>0</v>
      </c>
      <c r="I1074" s="263"/>
      <c r="K1074" s="252" t="s">
        <v>1548</v>
      </c>
      <c r="L1074" s="253"/>
      <c r="M1074" s="233"/>
      <c r="N1074" s="234"/>
      <c r="O1074" s="234"/>
      <c r="P1074" s="261"/>
      <c r="Q1074" s="262">
        <f t="shared" si="63"/>
        <v>0</v>
      </c>
      <c r="R1074" s="263"/>
    </row>
    <row r="1075" spans="2:18" ht="24.95" customHeight="1" thickBot="1">
      <c r="B1075" s="264" t="s">
        <v>1549</v>
      </c>
      <c r="C1075" s="265"/>
      <c r="D1075" s="266"/>
      <c r="E1075" s="267"/>
      <c r="F1075" s="267"/>
      <c r="G1075" s="268"/>
      <c r="H1075" s="269">
        <f t="shared" si="62"/>
        <v>0</v>
      </c>
      <c r="I1075" s="270"/>
      <c r="K1075" s="264" t="s">
        <v>1549</v>
      </c>
      <c r="L1075" s="265"/>
      <c r="M1075" s="266"/>
      <c r="N1075" s="267"/>
      <c r="O1075" s="267"/>
      <c r="P1075" s="268"/>
      <c r="Q1075" s="269">
        <f t="shared" si="63"/>
        <v>0</v>
      </c>
      <c r="R1075" s="270"/>
    </row>
    <row r="1076" spans="2:18" ht="24.95" customHeight="1" thickTop="1" thickBot="1">
      <c r="B1076" s="243"/>
      <c r="C1076" s="244" t="s">
        <v>1399</v>
      </c>
      <c r="D1076" s="245">
        <f>SUM(D1071:D1075)</f>
        <v>1463</v>
      </c>
      <c r="E1076" s="246"/>
      <c r="F1076" s="247">
        <f>F1071+F1073</f>
        <v>1121</v>
      </c>
      <c r="G1076" s="248"/>
      <c r="H1076" s="271">
        <f>D1076+F1076</f>
        <v>2584</v>
      </c>
      <c r="I1076" s="250"/>
      <c r="K1076" s="243"/>
      <c r="L1076" s="244" t="s">
        <v>1399</v>
      </c>
      <c r="M1076" s="245">
        <f>SUM(M1071:M1075)</f>
        <v>1234</v>
      </c>
      <c r="N1076" s="246"/>
      <c r="O1076" s="246">
        <f>O1071+O1073</f>
        <v>1038</v>
      </c>
      <c r="P1076" s="248"/>
      <c r="Q1076" s="272">
        <f>M1076+O1076</f>
        <v>2272</v>
      </c>
      <c r="R1076" s="250"/>
    </row>
    <row r="1077" spans="2:18" ht="24.95" customHeight="1" thickTop="1">
      <c r="B1077" s="273"/>
      <c r="C1077" s="274" t="s">
        <v>1550</v>
      </c>
      <c r="D1077" s="217"/>
      <c r="E1077" s="217"/>
      <c r="F1077" s="217"/>
      <c r="G1077" s="217"/>
      <c r="H1077" s="217"/>
      <c r="I1077" s="218"/>
      <c r="K1077" s="273"/>
      <c r="L1077" s="274" t="s">
        <v>1550</v>
      </c>
      <c r="M1077" s="217"/>
      <c r="N1077" s="217"/>
      <c r="O1077" s="217"/>
      <c r="P1077" s="217"/>
      <c r="Q1077" s="217"/>
      <c r="R1077" s="218"/>
    </row>
    <row r="1078" spans="2:18" ht="24.95" customHeight="1">
      <c r="B1078" s="216" t="s">
        <v>1551</v>
      </c>
      <c r="C1078" s="217"/>
      <c r="D1078" s="217"/>
      <c r="E1078" s="217"/>
      <c r="F1078" s="217"/>
      <c r="G1078" s="217"/>
      <c r="H1078" s="217"/>
      <c r="I1078" s="218"/>
      <c r="K1078" s="216" t="s">
        <v>1551</v>
      </c>
      <c r="L1078" s="217"/>
      <c r="M1078" s="217"/>
      <c r="N1078" s="217"/>
      <c r="O1078" s="217"/>
      <c r="P1078" s="217"/>
      <c r="Q1078" s="217"/>
      <c r="R1078" s="218"/>
    </row>
    <row r="1079" spans="2:18" ht="24.95" customHeight="1">
      <c r="B1079" s="216" t="s">
        <v>1552</v>
      </c>
      <c r="C1079" s="217"/>
      <c r="D1079" s="217"/>
      <c r="E1079" s="217"/>
      <c r="F1079" s="217"/>
      <c r="G1079" s="217"/>
      <c r="H1079" s="217"/>
      <c r="I1079" s="218"/>
      <c r="K1079" s="216" t="s">
        <v>1552</v>
      </c>
      <c r="L1079" s="217"/>
      <c r="M1079" s="217"/>
      <c r="N1079" s="217"/>
      <c r="O1079" s="217"/>
      <c r="P1079" s="217"/>
      <c r="Q1079" s="217"/>
      <c r="R1079" s="218"/>
    </row>
    <row r="1080" spans="2:18" ht="15.75">
      <c r="B1080" s="273"/>
      <c r="C1080" s="217"/>
      <c r="D1080" s="217"/>
      <c r="E1080" s="217"/>
      <c r="F1080" s="217"/>
      <c r="G1080" s="217"/>
      <c r="H1080" s="217"/>
      <c r="I1080" s="218"/>
      <c r="K1080" s="273"/>
      <c r="L1080" s="217"/>
      <c r="M1080" s="217"/>
      <c r="N1080" s="217"/>
      <c r="O1080" s="217"/>
      <c r="P1080" s="217"/>
      <c r="Q1080" s="217"/>
      <c r="R1080" s="218"/>
    </row>
    <row r="1081" spans="2:18" ht="15.75">
      <c r="B1081" s="273"/>
      <c r="C1081" s="217"/>
      <c r="D1081" s="217"/>
      <c r="E1081" s="217"/>
      <c r="F1081" s="217"/>
      <c r="G1081" s="217"/>
      <c r="H1081" s="217"/>
      <c r="I1081" s="218"/>
      <c r="K1081" s="273"/>
      <c r="L1081" s="217"/>
      <c r="M1081" s="217"/>
      <c r="N1081" s="217"/>
      <c r="O1081" s="217"/>
      <c r="P1081" s="217"/>
      <c r="Q1081" s="217"/>
      <c r="R1081" s="218"/>
    </row>
    <row r="1082" spans="2:18" ht="15.75">
      <c r="B1082" s="273"/>
      <c r="C1082" s="217"/>
      <c r="D1082" s="217"/>
      <c r="E1082" s="217"/>
      <c r="F1082" s="217"/>
      <c r="G1082" s="217"/>
      <c r="H1082" s="217"/>
      <c r="I1082" s="218"/>
      <c r="K1082" s="273"/>
      <c r="L1082" s="217"/>
      <c r="M1082" s="217"/>
      <c r="N1082" s="217"/>
      <c r="O1082" s="217"/>
      <c r="P1082" s="217"/>
      <c r="Q1082" s="217"/>
      <c r="R1082" s="218"/>
    </row>
    <row r="1083" spans="2:18" ht="15.75">
      <c r="B1083" s="273"/>
      <c r="C1083" s="217"/>
      <c r="D1083" s="217"/>
      <c r="E1083" s="217"/>
      <c r="F1083" s="217"/>
      <c r="G1083" s="217"/>
      <c r="H1083" s="217"/>
      <c r="I1083" s="218"/>
      <c r="K1083" s="273"/>
      <c r="L1083" s="217"/>
      <c r="M1083" s="217"/>
      <c r="N1083" s="217"/>
      <c r="O1083" s="217"/>
      <c r="P1083" s="217"/>
      <c r="Q1083" s="217"/>
      <c r="R1083" s="218"/>
    </row>
    <row r="1084" spans="2:18" ht="15.75">
      <c r="B1084" s="273"/>
      <c r="C1084" s="217"/>
      <c r="D1084" s="217"/>
      <c r="E1084" s="217"/>
      <c r="F1084" s="217"/>
      <c r="G1084" s="217"/>
      <c r="H1084" s="217"/>
      <c r="I1084" s="218"/>
      <c r="K1084" s="273"/>
      <c r="L1084" s="217"/>
      <c r="M1084" s="217"/>
      <c r="N1084" s="217"/>
      <c r="O1084" s="217"/>
      <c r="P1084" s="217"/>
      <c r="Q1084" s="217"/>
      <c r="R1084" s="218"/>
    </row>
    <row r="1085" spans="2:18" ht="15.75">
      <c r="B1085" s="273" t="s">
        <v>1553</v>
      </c>
      <c r="C1085" s="360">
        <v>45840</v>
      </c>
      <c r="D1085" s="360"/>
      <c r="E1085" s="217"/>
      <c r="F1085" s="217"/>
      <c r="G1085" s="217"/>
      <c r="H1085" s="217"/>
      <c r="I1085" s="218"/>
      <c r="K1085" s="273" t="s">
        <v>1553</v>
      </c>
      <c r="L1085" s="360">
        <v>45840</v>
      </c>
      <c r="M1085" s="360"/>
      <c r="N1085" s="217"/>
      <c r="O1085" s="217"/>
      <c r="P1085" s="217"/>
      <c r="Q1085" s="217"/>
      <c r="R1085" s="218"/>
    </row>
    <row r="1086" spans="2:18" ht="15.75">
      <c r="B1086" s="200"/>
      <c r="C1086" s="201"/>
      <c r="D1086" s="201"/>
      <c r="E1086" s="201"/>
      <c r="F1086" s="201"/>
      <c r="G1086" s="201" t="s">
        <v>1563</v>
      </c>
      <c r="H1086" s="201"/>
      <c r="I1086" s="202"/>
      <c r="K1086" s="200"/>
      <c r="L1086" s="201"/>
      <c r="M1086" s="201"/>
      <c r="N1086" s="201"/>
      <c r="O1086" s="201"/>
      <c r="P1086" s="201" t="s">
        <v>1563</v>
      </c>
      <c r="Q1086" s="201"/>
      <c r="R1086" s="202"/>
    </row>
    <row r="1087" spans="2:18" ht="16.5" thickBot="1">
      <c r="B1087" s="275"/>
      <c r="C1087" s="276"/>
      <c r="D1087" s="276"/>
      <c r="E1087" s="276"/>
      <c r="F1087" s="276"/>
      <c r="G1087" s="276"/>
      <c r="H1087" s="276"/>
      <c r="I1087" s="277"/>
      <c r="K1087" s="275"/>
      <c r="L1087" s="276"/>
      <c r="M1087" s="276"/>
      <c r="N1087" s="276"/>
      <c r="O1087" s="276"/>
      <c r="P1087" s="276"/>
      <c r="Q1087" s="276"/>
      <c r="R1087" s="277"/>
    </row>
    <row r="1089" spans="2:18" ht="15.75" thickBot="1"/>
    <row r="1090" spans="2:18">
      <c r="B1090" s="366" t="s">
        <v>1525</v>
      </c>
      <c r="C1090" s="367"/>
      <c r="D1090" s="367"/>
      <c r="E1090" s="367"/>
      <c r="F1090" s="367"/>
      <c r="G1090" s="367"/>
      <c r="H1090" s="367"/>
      <c r="I1090" s="368"/>
      <c r="K1090" s="366" t="s">
        <v>1525</v>
      </c>
      <c r="L1090" s="367"/>
      <c r="M1090" s="367"/>
      <c r="N1090" s="367"/>
      <c r="O1090" s="367"/>
      <c r="P1090" s="367"/>
      <c r="Q1090" s="367"/>
      <c r="R1090" s="368"/>
    </row>
    <row r="1091" spans="2:18" ht="15.75">
      <c r="B1091" s="200"/>
      <c r="C1091" s="201"/>
      <c r="D1091" s="201"/>
      <c r="E1091" s="201"/>
      <c r="F1091" s="201"/>
      <c r="G1091" s="201"/>
      <c r="H1091" s="201"/>
      <c r="I1091" s="202"/>
      <c r="K1091" s="200"/>
      <c r="L1091" s="201"/>
      <c r="M1091" s="201"/>
      <c r="N1091" s="201"/>
      <c r="O1091" s="201"/>
      <c r="P1091" s="201"/>
      <c r="Q1091" s="201"/>
      <c r="R1091" s="202"/>
    </row>
    <row r="1092" spans="2:18" ht="26.25">
      <c r="B1092" s="369" t="s">
        <v>1526</v>
      </c>
      <c r="C1092" s="370"/>
      <c r="D1092" s="370"/>
      <c r="E1092" s="370"/>
      <c r="F1092" s="370"/>
      <c r="G1092" s="370"/>
      <c r="H1092" s="370"/>
      <c r="I1092" s="371"/>
      <c r="K1092" s="369" t="s">
        <v>1526</v>
      </c>
      <c r="L1092" s="370"/>
      <c r="M1092" s="370"/>
      <c r="N1092" s="370"/>
      <c r="O1092" s="370"/>
      <c r="P1092" s="370"/>
      <c r="Q1092" s="370"/>
      <c r="R1092" s="371"/>
    </row>
    <row r="1093" spans="2:18" ht="24.95" customHeight="1">
      <c r="B1093" s="203"/>
      <c r="C1093" s="204"/>
      <c r="D1093" s="204"/>
      <c r="E1093" s="204"/>
      <c r="F1093" s="204"/>
      <c r="G1093" s="204"/>
      <c r="H1093" s="205" t="s">
        <v>1527</v>
      </c>
      <c r="I1093" s="206"/>
      <c r="K1093" s="203"/>
      <c r="L1093" s="204"/>
      <c r="M1093" s="204"/>
      <c r="N1093" s="204"/>
      <c r="O1093" s="204"/>
      <c r="P1093" s="204"/>
      <c r="Q1093" s="205" t="s">
        <v>1527</v>
      </c>
      <c r="R1093" s="206"/>
    </row>
    <row r="1094" spans="2:18" ht="24.95" customHeight="1">
      <c r="B1094" s="207" t="s">
        <v>1528</v>
      </c>
      <c r="C1094" s="208"/>
      <c r="D1094" s="208"/>
      <c r="E1094" s="208"/>
      <c r="F1094" s="208" t="s">
        <v>1529</v>
      </c>
      <c r="G1094" s="201"/>
      <c r="H1094" s="201" t="s">
        <v>1530</v>
      </c>
      <c r="I1094" s="202"/>
      <c r="K1094" s="207" t="s">
        <v>1528</v>
      </c>
      <c r="L1094" s="208"/>
      <c r="M1094" s="208"/>
      <c r="N1094" s="208"/>
      <c r="O1094" s="208" t="s">
        <v>1531</v>
      </c>
      <c r="P1094" s="201"/>
      <c r="Q1094" s="201" t="s">
        <v>1530</v>
      </c>
      <c r="R1094" s="202"/>
    </row>
    <row r="1095" spans="2:18" ht="24.95" customHeight="1">
      <c r="B1095" s="209" t="s">
        <v>1532</v>
      </c>
      <c r="C1095" s="210" t="s">
        <v>1632</v>
      </c>
      <c r="D1095" s="211"/>
      <c r="E1095" s="211"/>
      <c r="F1095" s="211"/>
      <c r="G1095" s="212"/>
      <c r="H1095" s="212"/>
      <c r="I1095" s="213"/>
      <c r="K1095" s="209" t="s">
        <v>1532</v>
      </c>
      <c r="L1095" s="210" t="s">
        <v>1634</v>
      </c>
      <c r="M1095" s="211"/>
      <c r="N1095" s="211"/>
      <c r="O1095" s="211"/>
      <c r="P1095" s="212"/>
      <c r="Q1095" s="212"/>
      <c r="R1095" s="213"/>
    </row>
    <row r="1096" spans="2:18" ht="24.95" customHeight="1">
      <c r="B1096" s="207" t="s">
        <v>1534</v>
      </c>
      <c r="C1096" s="214" t="s">
        <v>1633</v>
      </c>
      <c r="D1096" s="208" t="s">
        <v>1535</v>
      </c>
      <c r="E1096" s="208"/>
      <c r="F1096" s="201"/>
      <c r="G1096" s="201"/>
      <c r="H1096" s="201"/>
      <c r="I1096" s="202"/>
      <c r="K1096" s="207" t="s">
        <v>1534</v>
      </c>
      <c r="L1096" s="214" t="s">
        <v>1635</v>
      </c>
      <c r="M1096" s="208" t="s">
        <v>1535</v>
      </c>
      <c r="N1096" s="208"/>
      <c r="O1096" s="201"/>
      <c r="P1096" s="201"/>
      <c r="Q1096" s="201"/>
      <c r="R1096" s="202"/>
    </row>
    <row r="1097" spans="2:18" ht="24.95" customHeight="1">
      <c r="B1097" s="216" t="s">
        <v>1562</v>
      </c>
      <c r="C1097" s="217"/>
      <c r="D1097" s="217"/>
      <c r="E1097" s="217"/>
      <c r="F1097" s="217"/>
      <c r="G1097" s="217"/>
      <c r="H1097" s="217"/>
      <c r="I1097" s="218"/>
      <c r="K1097" s="216" t="s">
        <v>1562</v>
      </c>
      <c r="L1097" s="217"/>
      <c r="M1097" s="217"/>
      <c r="N1097" s="217"/>
      <c r="O1097" s="217"/>
      <c r="P1097" s="217"/>
      <c r="Q1097" s="217"/>
      <c r="R1097" s="218"/>
    </row>
    <row r="1098" spans="2:18" ht="24.95" customHeight="1" thickBot="1">
      <c r="B1098" s="207" t="s">
        <v>1537</v>
      </c>
      <c r="C1098" s="201"/>
      <c r="D1098" s="201"/>
      <c r="E1098" s="201"/>
      <c r="F1098" s="201"/>
      <c r="G1098" s="201"/>
      <c r="H1098" s="201"/>
      <c r="I1098" s="202"/>
      <c r="K1098" s="207" t="s">
        <v>1537</v>
      </c>
      <c r="L1098" s="201"/>
      <c r="M1098" s="201"/>
      <c r="N1098" s="201"/>
      <c r="O1098" s="201"/>
      <c r="P1098" s="201"/>
      <c r="Q1098" s="201"/>
      <c r="R1098" s="202"/>
    </row>
    <row r="1099" spans="2:18" ht="24.95" customHeight="1" thickTop="1">
      <c r="B1099" s="361" t="s">
        <v>1538</v>
      </c>
      <c r="C1099" s="362"/>
      <c r="D1099" s="357" t="s">
        <v>1241</v>
      </c>
      <c r="E1099" s="365"/>
      <c r="F1099" s="356" t="s">
        <v>1539</v>
      </c>
      <c r="G1099" s="357"/>
      <c r="H1099" s="358" t="s">
        <v>1404</v>
      </c>
      <c r="I1099" s="359"/>
      <c r="K1099" s="361" t="s">
        <v>1538</v>
      </c>
      <c r="L1099" s="362"/>
      <c r="M1099" s="357" t="s">
        <v>1241</v>
      </c>
      <c r="N1099" s="365"/>
      <c r="O1099" s="356" t="s">
        <v>1539</v>
      </c>
      <c r="P1099" s="357"/>
      <c r="Q1099" s="358" t="s">
        <v>1404</v>
      </c>
      <c r="R1099" s="359"/>
    </row>
    <row r="1100" spans="2:18" ht="24.95" customHeight="1" thickBot="1">
      <c r="B1100" s="363"/>
      <c r="C1100" s="364"/>
      <c r="D1100" s="219" t="s">
        <v>1540</v>
      </c>
      <c r="E1100" s="220" t="s">
        <v>1541</v>
      </c>
      <c r="F1100" s="220" t="s">
        <v>1540</v>
      </c>
      <c r="G1100" s="221" t="s">
        <v>1541</v>
      </c>
      <c r="H1100" s="222" t="s">
        <v>1540</v>
      </c>
      <c r="I1100" s="223" t="s">
        <v>1541</v>
      </c>
      <c r="K1100" s="363"/>
      <c r="L1100" s="364"/>
      <c r="M1100" s="219" t="s">
        <v>1540</v>
      </c>
      <c r="N1100" s="220" t="s">
        <v>1541</v>
      </c>
      <c r="O1100" s="220" t="s">
        <v>1540</v>
      </c>
      <c r="P1100" s="221" t="s">
        <v>1541</v>
      </c>
      <c r="Q1100" s="222" t="s">
        <v>1540</v>
      </c>
      <c r="R1100" s="223" t="s">
        <v>1541</v>
      </c>
    </row>
    <row r="1101" spans="2:18" ht="24.95" customHeight="1" thickTop="1">
      <c r="B1101" s="224" t="s">
        <v>1542</v>
      </c>
      <c r="C1101" s="225"/>
      <c r="D1101" s="226">
        <v>350</v>
      </c>
      <c r="E1101" s="227"/>
      <c r="F1101" s="227">
        <v>182</v>
      </c>
      <c r="G1101" s="228"/>
      <c r="H1101" s="229">
        <f t="shared" ref="H1101:H1109" si="64">D1101+F1101</f>
        <v>532</v>
      </c>
      <c r="I1101" s="230"/>
      <c r="K1101" s="224" t="s">
        <v>1542</v>
      </c>
      <c r="L1101" s="225"/>
      <c r="M1101" s="226">
        <v>746</v>
      </c>
      <c r="N1101" s="227"/>
      <c r="O1101" s="227">
        <v>373</v>
      </c>
      <c r="P1101" s="228"/>
      <c r="Q1101" s="229">
        <f t="shared" ref="Q1101:Q1109" si="65">M1101+O1101</f>
        <v>1119</v>
      </c>
      <c r="R1101" s="230"/>
    </row>
    <row r="1102" spans="2:18" ht="24.95" customHeight="1">
      <c r="B1102" s="231" t="s">
        <v>1543</v>
      </c>
      <c r="C1102" s="232"/>
      <c r="D1102" s="233">
        <v>30</v>
      </c>
      <c r="E1102" s="234"/>
      <c r="F1102" s="234">
        <v>30</v>
      </c>
      <c r="G1102" s="235"/>
      <c r="H1102" s="229">
        <f t="shared" si="64"/>
        <v>60</v>
      </c>
      <c r="I1102" s="236"/>
      <c r="K1102" s="231" t="s">
        <v>1543</v>
      </c>
      <c r="L1102" s="232"/>
      <c r="M1102" s="233">
        <v>40</v>
      </c>
      <c r="N1102" s="234"/>
      <c r="O1102" s="234">
        <v>40</v>
      </c>
      <c r="P1102" s="235"/>
      <c r="Q1102" s="229">
        <f t="shared" si="65"/>
        <v>80</v>
      </c>
      <c r="R1102" s="236"/>
    </row>
    <row r="1103" spans="2:18" ht="24.95" customHeight="1">
      <c r="B1103" s="231" t="s">
        <v>1544</v>
      </c>
      <c r="C1103" s="232"/>
      <c r="D1103" s="233">
        <v>30</v>
      </c>
      <c r="E1103" s="234"/>
      <c r="F1103" s="234">
        <v>30</v>
      </c>
      <c r="G1103" s="235"/>
      <c r="H1103" s="229">
        <f t="shared" si="64"/>
        <v>60</v>
      </c>
      <c r="I1103" s="236"/>
      <c r="K1103" s="231" t="s">
        <v>1544</v>
      </c>
      <c r="L1103" s="232"/>
      <c r="M1103" s="233">
        <v>40</v>
      </c>
      <c r="N1103" s="234"/>
      <c r="O1103" s="234">
        <v>40</v>
      </c>
      <c r="P1103" s="235"/>
      <c r="Q1103" s="229">
        <f t="shared" si="65"/>
        <v>80</v>
      </c>
      <c r="R1103" s="236"/>
    </row>
    <row r="1104" spans="2:18" ht="24.95" customHeight="1" thickBot="1">
      <c r="B1104" s="237" t="s">
        <v>1545</v>
      </c>
      <c r="C1104" s="238"/>
      <c r="D1104" s="239">
        <v>200</v>
      </c>
      <c r="E1104" s="240"/>
      <c r="F1104" s="240">
        <v>200</v>
      </c>
      <c r="G1104" s="241"/>
      <c r="H1104" s="229">
        <f t="shared" si="64"/>
        <v>400</v>
      </c>
      <c r="I1104" s="242"/>
      <c r="K1104" s="237" t="s">
        <v>1545</v>
      </c>
      <c r="L1104" s="238"/>
      <c r="M1104" s="239">
        <v>200</v>
      </c>
      <c r="N1104" s="240"/>
      <c r="O1104" s="240">
        <v>200</v>
      </c>
      <c r="P1104" s="241"/>
      <c r="Q1104" s="229">
        <f t="shared" si="65"/>
        <v>400</v>
      </c>
      <c r="R1104" s="242"/>
    </row>
    <row r="1105" spans="2:18" ht="24.95" customHeight="1" thickTop="1" thickBot="1">
      <c r="B1105" s="243"/>
      <c r="C1105" s="244" t="s">
        <v>1399</v>
      </c>
      <c r="D1105" s="245">
        <f>D1101+D1102+D1103+D1104</f>
        <v>610</v>
      </c>
      <c r="E1105" s="246"/>
      <c r="F1105" s="247">
        <f>SUM(F1101:F1104)</f>
        <v>442</v>
      </c>
      <c r="G1105" s="248"/>
      <c r="H1105" s="249">
        <f t="shared" si="64"/>
        <v>1052</v>
      </c>
      <c r="I1105" s="250"/>
      <c r="K1105" s="243"/>
      <c r="L1105" s="244" t="s">
        <v>1399</v>
      </c>
      <c r="M1105" s="245">
        <f>M1101+M1102+M1103+M1104</f>
        <v>1026</v>
      </c>
      <c r="N1105" s="246"/>
      <c r="O1105" s="246">
        <f>SUM(O1101:O1104)</f>
        <v>653</v>
      </c>
      <c r="P1105" s="248"/>
      <c r="Q1105" s="251">
        <f t="shared" si="65"/>
        <v>1679</v>
      </c>
      <c r="R1105" s="250"/>
    </row>
    <row r="1106" spans="2:18" ht="24.95" customHeight="1" thickTop="1">
      <c r="B1106" s="252" t="s">
        <v>1546</v>
      </c>
      <c r="C1106" s="253"/>
      <c r="D1106" s="254"/>
      <c r="E1106" s="255"/>
      <c r="F1106" s="255"/>
      <c r="G1106" s="256"/>
      <c r="H1106" s="257">
        <f t="shared" si="64"/>
        <v>0</v>
      </c>
      <c r="I1106" s="258"/>
      <c r="K1106" s="252" t="s">
        <v>1546</v>
      </c>
      <c r="L1106" s="253"/>
      <c r="M1106" s="254"/>
      <c r="N1106" s="255"/>
      <c r="O1106" s="255"/>
      <c r="P1106" s="256"/>
      <c r="Q1106" s="257">
        <f t="shared" si="65"/>
        <v>0</v>
      </c>
      <c r="R1106" s="258"/>
    </row>
    <row r="1107" spans="2:18" ht="24.95" customHeight="1">
      <c r="B1107" s="259" t="s">
        <v>1547</v>
      </c>
      <c r="C1107" s="260"/>
      <c r="D1107" s="233">
        <v>17</v>
      </c>
      <c r="E1107" s="234"/>
      <c r="F1107" s="234"/>
      <c r="G1107" s="261"/>
      <c r="H1107" s="262">
        <f t="shared" si="64"/>
        <v>17</v>
      </c>
      <c r="I1107" s="263"/>
      <c r="K1107" s="259" t="s">
        <v>1547</v>
      </c>
      <c r="L1107" s="260"/>
      <c r="M1107" s="233">
        <v>37</v>
      </c>
      <c r="N1107" s="234"/>
      <c r="O1107" s="234"/>
      <c r="P1107" s="261"/>
      <c r="Q1107" s="262">
        <f t="shared" si="65"/>
        <v>37</v>
      </c>
      <c r="R1107" s="263"/>
    </row>
    <row r="1108" spans="2:18" ht="24.95" customHeight="1">
      <c r="B1108" s="252" t="s">
        <v>1548</v>
      </c>
      <c r="C1108" s="253"/>
      <c r="D1108" s="233"/>
      <c r="E1108" s="234"/>
      <c r="F1108" s="234"/>
      <c r="G1108" s="261"/>
      <c r="H1108" s="262">
        <f t="shared" si="64"/>
        <v>0</v>
      </c>
      <c r="I1108" s="263"/>
      <c r="K1108" s="252" t="s">
        <v>1548</v>
      </c>
      <c r="L1108" s="253"/>
      <c r="M1108" s="233"/>
      <c r="N1108" s="234"/>
      <c r="O1108" s="234"/>
      <c r="P1108" s="261"/>
      <c r="Q1108" s="262">
        <f t="shared" si="65"/>
        <v>0</v>
      </c>
      <c r="R1108" s="263"/>
    </row>
    <row r="1109" spans="2:18" ht="24.95" customHeight="1" thickBot="1">
      <c r="B1109" s="264" t="s">
        <v>1549</v>
      </c>
      <c r="C1109" s="265"/>
      <c r="D1109" s="266"/>
      <c r="E1109" s="267"/>
      <c r="F1109" s="267"/>
      <c r="G1109" s="268"/>
      <c r="H1109" s="269">
        <f t="shared" si="64"/>
        <v>0</v>
      </c>
      <c r="I1109" s="270"/>
      <c r="K1109" s="264" t="s">
        <v>1549</v>
      </c>
      <c r="L1109" s="265"/>
      <c r="M1109" s="266"/>
      <c r="N1109" s="267"/>
      <c r="O1109" s="267"/>
      <c r="P1109" s="268"/>
      <c r="Q1109" s="269">
        <f t="shared" si="65"/>
        <v>0</v>
      </c>
      <c r="R1109" s="270"/>
    </row>
    <row r="1110" spans="2:18" ht="24.95" customHeight="1" thickTop="1" thickBot="1">
      <c r="B1110" s="243"/>
      <c r="C1110" s="244" t="s">
        <v>1399</v>
      </c>
      <c r="D1110" s="245">
        <f>SUM(D1105:D1109)</f>
        <v>627</v>
      </c>
      <c r="E1110" s="246"/>
      <c r="F1110" s="247">
        <f>F1105+F1107</f>
        <v>442</v>
      </c>
      <c r="G1110" s="248"/>
      <c r="H1110" s="271">
        <f>D1110+F1110</f>
        <v>1069</v>
      </c>
      <c r="I1110" s="250"/>
      <c r="K1110" s="243"/>
      <c r="L1110" s="244" t="s">
        <v>1399</v>
      </c>
      <c r="M1110" s="245">
        <f>SUM(M1105:M1109)</f>
        <v>1063</v>
      </c>
      <c r="N1110" s="246"/>
      <c r="O1110" s="246">
        <f>O1105+O1107</f>
        <v>653</v>
      </c>
      <c r="P1110" s="248"/>
      <c r="Q1110" s="272">
        <f>M1110+O1110</f>
        <v>1716</v>
      </c>
      <c r="R1110" s="250"/>
    </row>
    <row r="1111" spans="2:18" ht="24.95" customHeight="1" thickTop="1">
      <c r="B1111" s="273"/>
      <c r="C1111" s="274" t="s">
        <v>1550</v>
      </c>
      <c r="D1111" s="217"/>
      <c r="E1111" s="217"/>
      <c r="F1111" s="217"/>
      <c r="G1111" s="217"/>
      <c r="H1111" s="217"/>
      <c r="I1111" s="218"/>
      <c r="K1111" s="273"/>
      <c r="L1111" s="274" t="s">
        <v>1550</v>
      </c>
      <c r="M1111" s="217"/>
      <c r="N1111" s="217"/>
      <c r="O1111" s="217"/>
      <c r="P1111" s="217"/>
      <c r="Q1111" s="217"/>
      <c r="R1111" s="218"/>
    </row>
    <row r="1112" spans="2:18" ht="24.95" customHeight="1">
      <c r="B1112" s="216" t="s">
        <v>1551</v>
      </c>
      <c r="C1112" s="217"/>
      <c r="D1112" s="217"/>
      <c r="E1112" s="217"/>
      <c r="F1112" s="217"/>
      <c r="G1112" s="217"/>
      <c r="H1112" s="217"/>
      <c r="I1112" s="218"/>
      <c r="K1112" s="216" t="s">
        <v>1551</v>
      </c>
      <c r="L1112" s="217"/>
      <c r="M1112" s="217"/>
      <c r="N1112" s="217"/>
      <c r="O1112" s="217"/>
      <c r="P1112" s="217"/>
      <c r="Q1112" s="217"/>
      <c r="R1112" s="218"/>
    </row>
    <row r="1113" spans="2:18" ht="24.95" customHeight="1">
      <c r="B1113" s="216" t="s">
        <v>1552</v>
      </c>
      <c r="C1113" s="217"/>
      <c r="D1113" s="217"/>
      <c r="E1113" s="217"/>
      <c r="F1113" s="217"/>
      <c r="G1113" s="217"/>
      <c r="H1113" s="217"/>
      <c r="I1113" s="218"/>
      <c r="K1113" s="216" t="s">
        <v>1552</v>
      </c>
      <c r="L1113" s="217"/>
      <c r="M1113" s="217"/>
      <c r="N1113" s="217"/>
      <c r="O1113" s="217"/>
      <c r="P1113" s="217"/>
      <c r="Q1113" s="217"/>
      <c r="R1113" s="218"/>
    </row>
    <row r="1114" spans="2:18" ht="15.75">
      <c r="B1114" s="273"/>
      <c r="C1114" s="217"/>
      <c r="D1114" s="217"/>
      <c r="E1114" s="217"/>
      <c r="F1114" s="217"/>
      <c r="G1114" s="217"/>
      <c r="H1114" s="217"/>
      <c r="I1114" s="218"/>
      <c r="K1114" s="273"/>
      <c r="L1114" s="217"/>
      <c r="M1114" s="217"/>
      <c r="N1114" s="217"/>
      <c r="O1114" s="217"/>
      <c r="P1114" s="217"/>
      <c r="Q1114" s="217"/>
      <c r="R1114" s="218"/>
    </row>
    <row r="1115" spans="2:18" ht="15.75">
      <c r="B1115" s="273"/>
      <c r="C1115" s="217"/>
      <c r="D1115" s="217"/>
      <c r="E1115" s="217"/>
      <c r="F1115" s="217"/>
      <c r="G1115" s="217"/>
      <c r="H1115" s="217"/>
      <c r="I1115" s="218"/>
      <c r="K1115" s="273"/>
      <c r="L1115" s="217"/>
      <c r="M1115" s="217"/>
      <c r="N1115" s="217"/>
      <c r="O1115" s="217"/>
      <c r="P1115" s="217"/>
      <c r="Q1115" s="217"/>
      <c r="R1115" s="218"/>
    </row>
    <row r="1116" spans="2:18" ht="15.75">
      <c r="B1116" s="273"/>
      <c r="C1116" s="217"/>
      <c r="D1116" s="217"/>
      <c r="E1116" s="217"/>
      <c r="F1116" s="217"/>
      <c r="G1116" s="217"/>
      <c r="H1116" s="217"/>
      <c r="I1116" s="218"/>
      <c r="K1116" s="273"/>
      <c r="L1116" s="217"/>
      <c r="M1116" s="217"/>
      <c r="N1116" s="217"/>
      <c r="O1116" s="217"/>
      <c r="P1116" s="217"/>
      <c r="Q1116" s="217"/>
      <c r="R1116" s="218"/>
    </row>
    <row r="1117" spans="2:18" ht="15.75">
      <c r="B1117" s="273"/>
      <c r="C1117" s="217"/>
      <c r="D1117" s="217"/>
      <c r="E1117" s="217"/>
      <c r="F1117" s="217"/>
      <c r="G1117" s="217"/>
      <c r="H1117" s="217"/>
      <c r="I1117" s="218"/>
      <c r="K1117" s="273"/>
      <c r="L1117" s="217"/>
      <c r="M1117" s="217"/>
      <c r="N1117" s="217"/>
      <c r="O1117" s="217"/>
      <c r="P1117" s="217"/>
      <c r="Q1117" s="217"/>
      <c r="R1117" s="218"/>
    </row>
    <row r="1118" spans="2:18" ht="15.75">
      <c r="B1118" s="273"/>
      <c r="C1118" s="217"/>
      <c r="D1118" s="217"/>
      <c r="E1118" s="217"/>
      <c r="F1118" s="217"/>
      <c r="G1118" s="217"/>
      <c r="H1118" s="217"/>
      <c r="I1118" s="218"/>
      <c r="K1118" s="273"/>
      <c r="L1118" s="217"/>
      <c r="M1118" s="217"/>
      <c r="N1118" s="217"/>
      <c r="O1118" s="217"/>
      <c r="P1118" s="217"/>
      <c r="Q1118" s="217"/>
      <c r="R1118" s="218"/>
    </row>
    <row r="1119" spans="2:18" ht="15.75">
      <c r="B1119" s="273" t="s">
        <v>1553</v>
      </c>
      <c r="C1119" s="360">
        <v>45840</v>
      </c>
      <c r="D1119" s="360"/>
      <c r="E1119" s="217"/>
      <c r="F1119" s="217"/>
      <c r="G1119" s="217"/>
      <c r="H1119" s="217"/>
      <c r="I1119" s="218"/>
      <c r="K1119" s="273" t="s">
        <v>1553</v>
      </c>
      <c r="L1119" s="360">
        <v>45840</v>
      </c>
      <c r="M1119" s="360"/>
      <c r="N1119" s="217"/>
      <c r="O1119" s="217"/>
      <c r="P1119" s="217"/>
      <c r="Q1119" s="217"/>
      <c r="R1119" s="218"/>
    </row>
    <row r="1120" spans="2:18" ht="15.75">
      <c r="B1120" s="200"/>
      <c r="C1120" s="201"/>
      <c r="D1120" s="201"/>
      <c r="E1120" s="201"/>
      <c r="F1120" s="201"/>
      <c r="G1120" s="201" t="s">
        <v>1563</v>
      </c>
      <c r="H1120" s="201"/>
      <c r="I1120" s="202"/>
      <c r="K1120" s="200"/>
      <c r="L1120" s="201"/>
      <c r="M1120" s="201"/>
      <c r="N1120" s="201"/>
      <c r="O1120" s="201"/>
      <c r="P1120" s="201" t="s">
        <v>1563</v>
      </c>
      <c r="Q1120" s="201"/>
      <c r="R1120" s="202"/>
    </row>
    <row r="1121" spans="2:18" ht="16.5" thickBot="1">
      <c r="B1121" s="275"/>
      <c r="C1121" s="276"/>
      <c r="D1121" s="276"/>
      <c r="E1121" s="276"/>
      <c r="F1121" s="276"/>
      <c r="G1121" s="276"/>
      <c r="H1121" s="276"/>
      <c r="I1121" s="277"/>
      <c r="K1121" s="275"/>
      <c r="L1121" s="276"/>
      <c r="M1121" s="276"/>
      <c r="N1121" s="276"/>
      <c r="O1121" s="276"/>
      <c r="P1121" s="276"/>
      <c r="Q1121" s="276"/>
      <c r="R1121" s="277"/>
    </row>
    <row r="1123" spans="2:18" ht="15.75" thickBot="1"/>
    <row r="1124" spans="2:18">
      <c r="B1124" s="366" t="s">
        <v>1525</v>
      </c>
      <c r="C1124" s="367"/>
      <c r="D1124" s="367"/>
      <c r="E1124" s="367"/>
      <c r="F1124" s="367"/>
      <c r="G1124" s="367"/>
      <c r="H1124" s="367"/>
      <c r="I1124" s="368"/>
      <c r="K1124" s="366" t="s">
        <v>1525</v>
      </c>
      <c r="L1124" s="367"/>
      <c r="M1124" s="367"/>
      <c r="N1124" s="367"/>
      <c r="O1124" s="367"/>
      <c r="P1124" s="367"/>
      <c r="Q1124" s="367"/>
      <c r="R1124" s="368"/>
    </row>
    <row r="1125" spans="2:18" ht="15.75">
      <c r="B1125" s="200"/>
      <c r="C1125" s="201"/>
      <c r="D1125" s="201"/>
      <c r="E1125" s="201"/>
      <c r="F1125" s="201"/>
      <c r="G1125" s="201"/>
      <c r="H1125" s="201"/>
      <c r="I1125" s="202"/>
      <c r="K1125" s="200"/>
      <c r="L1125" s="201"/>
      <c r="M1125" s="201"/>
      <c r="N1125" s="201"/>
      <c r="O1125" s="201"/>
      <c r="P1125" s="201"/>
      <c r="Q1125" s="201"/>
      <c r="R1125" s="202"/>
    </row>
    <row r="1126" spans="2:18" ht="26.25">
      <c r="B1126" s="369" t="s">
        <v>1526</v>
      </c>
      <c r="C1126" s="370"/>
      <c r="D1126" s="370"/>
      <c r="E1126" s="370"/>
      <c r="F1126" s="370"/>
      <c r="G1126" s="370"/>
      <c r="H1126" s="370"/>
      <c r="I1126" s="371"/>
      <c r="K1126" s="369" t="s">
        <v>1526</v>
      </c>
      <c r="L1126" s="370"/>
      <c r="M1126" s="370"/>
      <c r="N1126" s="370"/>
      <c r="O1126" s="370"/>
      <c r="P1126" s="370"/>
      <c r="Q1126" s="370"/>
      <c r="R1126" s="371"/>
    </row>
    <row r="1127" spans="2:18" ht="24.95" customHeight="1">
      <c r="B1127" s="203"/>
      <c r="C1127" s="204"/>
      <c r="D1127" s="204"/>
      <c r="E1127" s="204"/>
      <c r="F1127" s="204"/>
      <c r="G1127" s="204"/>
      <c r="H1127" s="205" t="s">
        <v>1527</v>
      </c>
      <c r="I1127" s="206"/>
      <c r="K1127" s="203"/>
      <c r="L1127" s="204"/>
      <c r="M1127" s="204"/>
      <c r="N1127" s="204"/>
      <c r="O1127" s="204"/>
      <c r="P1127" s="204"/>
      <c r="Q1127" s="205" t="s">
        <v>1527</v>
      </c>
      <c r="R1127" s="206"/>
    </row>
    <row r="1128" spans="2:18" ht="24.95" customHeight="1">
      <c r="B1128" s="207" t="s">
        <v>1528</v>
      </c>
      <c r="C1128" s="208"/>
      <c r="D1128" s="208"/>
      <c r="E1128" s="208"/>
      <c r="F1128" s="208" t="s">
        <v>1529</v>
      </c>
      <c r="G1128" s="201"/>
      <c r="H1128" s="201" t="s">
        <v>1530</v>
      </c>
      <c r="I1128" s="202"/>
      <c r="K1128" s="207" t="s">
        <v>1528</v>
      </c>
      <c r="L1128" s="208"/>
      <c r="M1128" s="208"/>
      <c r="N1128" s="208"/>
      <c r="O1128" s="208" t="s">
        <v>1531</v>
      </c>
      <c r="P1128" s="201"/>
      <c r="Q1128" s="201" t="s">
        <v>1530</v>
      </c>
      <c r="R1128" s="202"/>
    </row>
    <row r="1129" spans="2:18" ht="24.95" customHeight="1">
      <c r="B1129" s="209" t="s">
        <v>1532</v>
      </c>
      <c r="C1129" s="210" t="s">
        <v>1634</v>
      </c>
      <c r="D1129" s="211"/>
      <c r="E1129" s="211"/>
      <c r="F1129" s="211"/>
      <c r="G1129" s="212"/>
      <c r="H1129" s="212"/>
      <c r="I1129" s="213"/>
      <c r="K1129" s="209" t="s">
        <v>1532</v>
      </c>
      <c r="L1129" s="210" t="s">
        <v>1636</v>
      </c>
      <c r="M1129" s="211"/>
      <c r="N1129" s="211"/>
      <c r="O1129" s="211"/>
      <c r="P1129" s="212"/>
      <c r="Q1129" s="212"/>
      <c r="R1129" s="213"/>
    </row>
    <row r="1130" spans="2:18" ht="24.95" customHeight="1">
      <c r="B1130" s="207" t="s">
        <v>1534</v>
      </c>
      <c r="C1130" s="214">
        <v>465</v>
      </c>
      <c r="D1130" s="208" t="s">
        <v>1535</v>
      </c>
      <c r="E1130" s="208"/>
      <c r="F1130" s="201"/>
      <c r="G1130" s="201"/>
      <c r="H1130" s="201"/>
      <c r="I1130" s="202"/>
      <c r="K1130" s="207" t="s">
        <v>1534</v>
      </c>
      <c r="L1130" s="214">
        <v>481</v>
      </c>
      <c r="M1130" s="208" t="s">
        <v>1535</v>
      </c>
      <c r="N1130" s="208"/>
      <c r="O1130" s="201"/>
      <c r="P1130" s="201"/>
      <c r="Q1130" s="201"/>
      <c r="R1130" s="202"/>
    </row>
    <row r="1131" spans="2:18" ht="24.95" customHeight="1">
      <c r="B1131" s="216" t="s">
        <v>1562</v>
      </c>
      <c r="C1131" s="217"/>
      <c r="D1131" s="217"/>
      <c r="E1131" s="217"/>
      <c r="F1131" s="217"/>
      <c r="G1131" s="217"/>
      <c r="H1131" s="217"/>
      <c r="I1131" s="218"/>
      <c r="K1131" s="216" t="s">
        <v>1562</v>
      </c>
      <c r="L1131" s="217"/>
      <c r="M1131" s="217"/>
      <c r="N1131" s="217"/>
      <c r="O1131" s="217"/>
      <c r="P1131" s="217"/>
      <c r="Q1131" s="217"/>
      <c r="R1131" s="218"/>
    </row>
    <row r="1132" spans="2:18" ht="24.95" customHeight="1" thickBot="1">
      <c r="B1132" s="207" t="s">
        <v>1537</v>
      </c>
      <c r="C1132" s="201"/>
      <c r="D1132" s="201"/>
      <c r="E1132" s="201"/>
      <c r="F1132" s="201"/>
      <c r="G1132" s="201"/>
      <c r="H1132" s="201"/>
      <c r="I1132" s="202"/>
      <c r="K1132" s="207" t="s">
        <v>1537</v>
      </c>
      <c r="L1132" s="201"/>
      <c r="M1132" s="201"/>
      <c r="N1132" s="201"/>
      <c r="O1132" s="201"/>
      <c r="P1132" s="201"/>
      <c r="Q1132" s="201"/>
      <c r="R1132" s="202"/>
    </row>
    <row r="1133" spans="2:18" ht="24.95" customHeight="1" thickTop="1">
      <c r="B1133" s="361" t="s">
        <v>1538</v>
      </c>
      <c r="C1133" s="362"/>
      <c r="D1133" s="357" t="s">
        <v>1241</v>
      </c>
      <c r="E1133" s="365"/>
      <c r="F1133" s="356" t="s">
        <v>1539</v>
      </c>
      <c r="G1133" s="357"/>
      <c r="H1133" s="358" t="s">
        <v>1404</v>
      </c>
      <c r="I1133" s="359"/>
      <c r="K1133" s="361" t="s">
        <v>1538</v>
      </c>
      <c r="L1133" s="362"/>
      <c r="M1133" s="357" t="s">
        <v>1241</v>
      </c>
      <c r="N1133" s="365"/>
      <c r="O1133" s="356" t="s">
        <v>1539</v>
      </c>
      <c r="P1133" s="357"/>
      <c r="Q1133" s="358" t="s">
        <v>1404</v>
      </c>
      <c r="R1133" s="359"/>
    </row>
    <row r="1134" spans="2:18" ht="24.95" customHeight="1" thickBot="1">
      <c r="B1134" s="363"/>
      <c r="C1134" s="364"/>
      <c r="D1134" s="219" t="s">
        <v>1540</v>
      </c>
      <c r="E1134" s="220" t="s">
        <v>1541</v>
      </c>
      <c r="F1134" s="220" t="s">
        <v>1540</v>
      </c>
      <c r="G1134" s="221" t="s">
        <v>1541</v>
      </c>
      <c r="H1134" s="222" t="s">
        <v>1540</v>
      </c>
      <c r="I1134" s="223" t="s">
        <v>1541</v>
      </c>
      <c r="K1134" s="363"/>
      <c r="L1134" s="364"/>
      <c r="M1134" s="219" t="s">
        <v>1540</v>
      </c>
      <c r="N1134" s="220" t="s">
        <v>1541</v>
      </c>
      <c r="O1134" s="220" t="s">
        <v>1540</v>
      </c>
      <c r="P1134" s="221" t="s">
        <v>1541</v>
      </c>
      <c r="Q1134" s="222" t="s">
        <v>1540</v>
      </c>
      <c r="R1134" s="223" t="s">
        <v>1541</v>
      </c>
    </row>
    <row r="1135" spans="2:18" ht="24.95" customHeight="1" thickTop="1">
      <c r="B1135" s="224" t="s">
        <v>1542</v>
      </c>
      <c r="C1135" s="225"/>
      <c r="D1135" s="226">
        <v>492</v>
      </c>
      <c r="E1135" s="227"/>
      <c r="F1135" s="227">
        <v>245</v>
      </c>
      <c r="G1135" s="228"/>
      <c r="H1135" s="229">
        <f t="shared" ref="H1135:H1143" si="66">D1135+F1135</f>
        <v>737</v>
      </c>
      <c r="I1135" s="230"/>
      <c r="K1135" s="224" t="s">
        <v>1542</v>
      </c>
      <c r="L1135" s="225"/>
      <c r="M1135" s="226">
        <v>1331</v>
      </c>
      <c r="N1135" s="227"/>
      <c r="O1135" s="227">
        <v>459</v>
      </c>
      <c r="P1135" s="228"/>
      <c r="Q1135" s="229">
        <f t="shared" ref="Q1135:Q1143" si="67">M1135+O1135</f>
        <v>1790</v>
      </c>
      <c r="R1135" s="230"/>
    </row>
    <row r="1136" spans="2:18" ht="24.95" customHeight="1">
      <c r="B1136" s="231" t="s">
        <v>1543</v>
      </c>
      <c r="C1136" s="232"/>
      <c r="D1136" s="233">
        <v>40</v>
      </c>
      <c r="E1136" s="234"/>
      <c r="F1136" s="234">
        <v>20</v>
      </c>
      <c r="G1136" s="235"/>
      <c r="H1136" s="229">
        <f t="shared" si="66"/>
        <v>60</v>
      </c>
      <c r="I1136" s="236"/>
      <c r="K1136" s="231" t="s">
        <v>1543</v>
      </c>
      <c r="L1136" s="232"/>
      <c r="M1136" s="233">
        <v>100</v>
      </c>
      <c r="N1136" s="234"/>
      <c r="O1136" s="234">
        <v>30</v>
      </c>
      <c r="P1136" s="235"/>
      <c r="Q1136" s="229">
        <f t="shared" si="67"/>
        <v>130</v>
      </c>
      <c r="R1136" s="236"/>
    </row>
    <row r="1137" spans="2:18" ht="24.95" customHeight="1">
      <c r="B1137" s="231" t="s">
        <v>1544</v>
      </c>
      <c r="C1137" s="232"/>
      <c r="D1137" s="233">
        <v>40</v>
      </c>
      <c r="E1137" s="234"/>
      <c r="F1137" s="234">
        <v>20</v>
      </c>
      <c r="G1137" s="235"/>
      <c r="H1137" s="229">
        <f t="shared" si="66"/>
        <v>60</v>
      </c>
      <c r="I1137" s="236"/>
      <c r="K1137" s="231" t="s">
        <v>1544</v>
      </c>
      <c r="L1137" s="232"/>
      <c r="M1137" s="233">
        <v>100</v>
      </c>
      <c r="N1137" s="234"/>
      <c r="O1137" s="234">
        <v>30</v>
      </c>
      <c r="P1137" s="235"/>
      <c r="Q1137" s="229">
        <f t="shared" si="67"/>
        <v>130</v>
      </c>
      <c r="R1137" s="236"/>
    </row>
    <row r="1138" spans="2:18" ht="24.95" customHeight="1" thickBot="1">
      <c r="B1138" s="237" t="s">
        <v>1545</v>
      </c>
      <c r="C1138" s="238"/>
      <c r="D1138" s="239">
        <v>400</v>
      </c>
      <c r="E1138" s="240"/>
      <c r="F1138" s="240">
        <v>200</v>
      </c>
      <c r="G1138" s="241"/>
      <c r="H1138" s="229">
        <f t="shared" si="66"/>
        <v>600</v>
      </c>
      <c r="I1138" s="242"/>
      <c r="K1138" s="237" t="s">
        <v>1545</v>
      </c>
      <c r="L1138" s="238"/>
      <c r="M1138" s="239">
        <v>600</v>
      </c>
      <c r="N1138" s="240"/>
      <c r="O1138" s="240">
        <v>200</v>
      </c>
      <c r="P1138" s="241"/>
      <c r="Q1138" s="229">
        <f t="shared" si="67"/>
        <v>800</v>
      </c>
      <c r="R1138" s="242"/>
    </row>
    <row r="1139" spans="2:18" ht="24.95" customHeight="1" thickTop="1" thickBot="1">
      <c r="B1139" s="243"/>
      <c r="C1139" s="244" t="s">
        <v>1399</v>
      </c>
      <c r="D1139" s="245">
        <f>D1135+D1136+D1137+D1138</f>
        <v>972</v>
      </c>
      <c r="E1139" s="246"/>
      <c r="F1139" s="247">
        <f>SUM(F1135:F1138)</f>
        <v>485</v>
      </c>
      <c r="G1139" s="248"/>
      <c r="H1139" s="249">
        <f t="shared" si="66"/>
        <v>1457</v>
      </c>
      <c r="I1139" s="250"/>
      <c r="K1139" s="243"/>
      <c r="L1139" s="244" t="s">
        <v>1399</v>
      </c>
      <c r="M1139" s="245">
        <f>M1135+M1136+M1137+M1138</f>
        <v>2131</v>
      </c>
      <c r="N1139" s="246"/>
      <c r="O1139" s="246">
        <f>SUM(O1135:O1138)</f>
        <v>719</v>
      </c>
      <c r="P1139" s="248"/>
      <c r="Q1139" s="251">
        <f t="shared" si="67"/>
        <v>2850</v>
      </c>
      <c r="R1139" s="250"/>
    </row>
    <row r="1140" spans="2:18" ht="24.95" customHeight="1" thickTop="1">
      <c r="B1140" s="252" t="s">
        <v>1546</v>
      </c>
      <c r="C1140" s="253"/>
      <c r="D1140" s="254"/>
      <c r="E1140" s="255"/>
      <c r="F1140" s="255"/>
      <c r="G1140" s="256"/>
      <c r="H1140" s="257">
        <f t="shared" si="66"/>
        <v>0</v>
      </c>
      <c r="I1140" s="258"/>
      <c r="K1140" s="252" t="s">
        <v>1546</v>
      </c>
      <c r="L1140" s="253"/>
      <c r="M1140" s="254"/>
      <c r="N1140" s="255"/>
      <c r="O1140" s="255"/>
      <c r="P1140" s="256"/>
      <c r="Q1140" s="257">
        <f t="shared" si="67"/>
        <v>0</v>
      </c>
      <c r="R1140" s="258"/>
    </row>
    <row r="1141" spans="2:18" ht="24.95" customHeight="1">
      <c r="B1141" s="259" t="s">
        <v>1547</v>
      </c>
      <c r="C1141" s="260"/>
      <c r="D1141" s="233">
        <v>25</v>
      </c>
      <c r="E1141" s="234"/>
      <c r="F1141" s="234"/>
      <c r="G1141" s="261"/>
      <c r="H1141" s="262">
        <f t="shared" si="66"/>
        <v>25</v>
      </c>
      <c r="I1141" s="263"/>
      <c r="K1141" s="259" t="s">
        <v>1547</v>
      </c>
      <c r="L1141" s="260"/>
      <c r="M1141" s="233">
        <v>66</v>
      </c>
      <c r="N1141" s="234"/>
      <c r="O1141" s="234"/>
      <c r="P1141" s="261"/>
      <c r="Q1141" s="262">
        <f t="shared" si="67"/>
        <v>66</v>
      </c>
      <c r="R1141" s="263"/>
    </row>
    <row r="1142" spans="2:18" ht="24.95" customHeight="1">
      <c r="B1142" s="252" t="s">
        <v>1548</v>
      </c>
      <c r="C1142" s="253"/>
      <c r="D1142" s="233"/>
      <c r="E1142" s="234"/>
      <c r="F1142" s="234"/>
      <c r="G1142" s="261"/>
      <c r="H1142" s="262">
        <f t="shared" si="66"/>
        <v>0</v>
      </c>
      <c r="I1142" s="263"/>
      <c r="K1142" s="252" t="s">
        <v>1548</v>
      </c>
      <c r="L1142" s="253"/>
      <c r="M1142" s="233"/>
      <c r="N1142" s="234"/>
      <c r="O1142" s="234"/>
      <c r="P1142" s="261"/>
      <c r="Q1142" s="262">
        <f t="shared" si="67"/>
        <v>0</v>
      </c>
      <c r="R1142" s="263"/>
    </row>
    <row r="1143" spans="2:18" ht="24.95" customHeight="1" thickBot="1">
      <c r="B1143" s="264" t="s">
        <v>1549</v>
      </c>
      <c r="C1143" s="265"/>
      <c r="D1143" s="266"/>
      <c r="E1143" s="267"/>
      <c r="F1143" s="267"/>
      <c r="G1143" s="268"/>
      <c r="H1143" s="269">
        <f t="shared" si="66"/>
        <v>0</v>
      </c>
      <c r="I1143" s="270"/>
      <c r="K1143" s="264" t="s">
        <v>1549</v>
      </c>
      <c r="L1143" s="265"/>
      <c r="M1143" s="266"/>
      <c r="N1143" s="267"/>
      <c r="O1143" s="267"/>
      <c r="P1143" s="268"/>
      <c r="Q1143" s="269">
        <f t="shared" si="67"/>
        <v>0</v>
      </c>
      <c r="R1143" s="270"/>
    </row>
    <row r="1144" spans="2:18" ht="24.95" customHeight="1" thickTop="1" thickBot="1">
      <c r="B1144" s="243"/>
      <c r="C1144" s="244" t="s">
        <v>1399</v>
      </c>
      <c r="D1144" s="245">
        <f>SUM(D1139:D1143)</f>
        <v>997</v>
      </c>
      <c r="E1144" s="246"/>
      <c r="F1144" s="247">
        <f>F1139+F1141</f>
        <v>485</v>
      </c>
      <c r="G1144" s="248"/>
      <c r="H1144" s="271">
        <f>D1144+F1144</f>
        <v>1482</v>
      </c>
      <c r="I1144" s="250"/>
      <c r="K1144" s="243"/>
      <c r="L1144" s="244" t="s">
        <v>1399</v>
      </c>
      <c r="M1144" s="245">
        <f>SUM(M1139:M1143)</f>
        <v>2197</v>
      </c>
      <c r="N1144" s="246"/>
      <c r="O1144" s="246">
        <f>O1139+O1141</f>
        <v>719</v>
      </c>
      <c r="P1144" s="248"/>
      <c r="Q1144" s="272">
        <f>M1144+O1144</f>
        <v>2916</v>
      </c>
      <c r="R1144" s="250"/>
    </row>
    <row r="1145" spans="2:18" ht="24.95" customHeight="1" thickTop="1">
      <c r="B1145" s="273"/>
      <c r="C1145" s="274" t="s">
        <v>1550</v>
      </c>
      <c r="D1145" s="217"/>
      <c r="E1145" s="217"/>
      <c r="F1145" s="217"/>
      <c r="G1145" s="217"/>
      <c r="H1145" s="217"/>
      <c r="I1145" s="218"/>
      <c r="K1145" s="273"/>
      <c r="L1145" s="274" t="s">
        <v>1550</v>
      </c>
      <c r="M1145" s="217"/>
      <c r="N1145" s="217"/>
      <c r="O1145" s="217"/>
      <c r="P1145" s="217"/>
      <c r="Q1145" s="217"/>
      <c r="R1145" s="218"/>
    </row>
    <row r="1146" spans="2:18" ht="24.95" customHeight="1">
      <c r="B1146" s="216" t="s">
        <v>1551</v>
      </c>
      <c r="C1146" s="217"/>
      <c r="D1146" s="217"/>
      <c r="E1146" s="217"/>
      <c r="F1146" s="217"/>
      <c r="G1146" s="217"/>
      <c r="H1146" s="217"/>
      <c r="I1146" s="218"/>
      <c r="K1146" s="216" t="s">
        <v>1551</v>
      </c>
      <c r="L1146" s="217"/>
      <c r="M1146" s="217"/>
      <c r="N1146" s="217"/>
      <c r="O1146" s="217"/>
      <c r="P1146" s="217"/>
      <c r="Q1146" s="217"/>
      <c r="R1146" s="218"/>
    </row>
    <row r="1147" spans="2:18" ht="24.95" customHeight="1">
      <c r="B1147" s="216" t="s">
        <v>1552</v>
      </c>
      <c r="C1147" s="217"/>
      <c r="D1147" s="217"/>
      <c r="E1147" s="217"/>
      <c r="F1147" s="217"/>
      <c r="G1147" s="217"/>
      <c r="H1147" s="217"/>
      <c r="I1147" s="218"/>
      <c r="K1147" s="216" t="s">
        <v>1552</v>
      </c>
      <c r="L1147" s="217"/>
      <c r="M1147" s="217"/>
      <c r="N1147" s="217"/>
      <c r="O1147" s="217"/>
      <c r="P1147" s="217"/>
      <c r="Q1147" s="217"/>
      <c r="R1147" s="218"/>
    </row>
    <row r="1148" spans="2:18" ht="15.75">
      <c r="B1148" s="273"/>
      <c r="C1148" s="217"/>
      <c r="D1148" s="217"/>
      <c r="E1148" s="217"/>
      <c r="F1148" s="217"/>
      <c r="G1148" s="217"/>
      <c r="H1148" s="217"/>
      <c r="I1148" s="218"/>
      <c r="K1148" s="273"/>
      <c r="L1148" s="217"/>
      <c r="M1148" s="217"/>
      <c r="N1148" s="217"/>
      <c r="O1148" s="217"/>
      <c r="P1148" s="217"/>
      <c r="Q1148" s="217"/>
      <c r="R1148" s="218"/>
    </row>
    <row r="1149" spans="2:18" ht="15.75">
      <c r="B1149" s="273"/>
      <c r="C1149" s="217"/>
      <c r="D1149" s="217"/>
      <c r="E1149" s="217"/>
      <c r="F1149" s="217"/>
      <c r="G1149" s="217"/>
      <c r="H1149" s="217"/>
      <c r="I1149" s="218"/>
      <c r="K1149" s="273"/>
      <c r="L1149" s="217"/>
      <c r="M1149" s="217"/>
      <c r="N1149" s="217"/>
      <c r="O1149" s="217"/>
      <c r="P1149" s="217"/>
      <c r="Q1149" s="217"/>
      <c r="R1149" s="218"/>
    </row>
    <row r="1150" spans="2:18" ht="15.75">
      <c r="B1150" s="273"/>
      <c r="C1150" s="217"/>
      <c r="D1150" s="217"/>
      <c r="E1150" s="217"/>
      <c r="F1150" s="217"/>
      <c r="G1150" s="217"/>
      <c r="H1150" s="217"/>
      <c r="I1150" s="218"/>
      <c r="K1150" s="273"/>
      <c r="L1150" s="217"/>
      <c r="M1150" s="217"/>
      <c r="N1150" s="217"/>
      <c r="O1150" s="217"/>
      <c r="P1150" s="217"/>
      <c r="Q1150" s="217"/>
      <c r="R1150" s="218"/>
    </row>
    <row r="1151" spans="2:18" ht="15.75">
      <c r="B1151" s="273"/>
      <c r="C1151" s="217"/>
      <c r="D1151" s="217"/>
      <c r="E1151" s="217"/>
      <c r="F1151" s="217"/>
      <c r="G1151" s="217"/>
      <c r="H1151" s="217"/>
      <c r="I1151" s="218"/>
      <c r="K1151" s="273"/>
      <c r="L1151" s="217"/>
      <c r="M1151" s="217"/>
      <c r="N1151" s="217"/>
      <c r="O1151" s="217"/>
      <c r="P1151" s="217"/>
      <c r="Q1151" s="217"/>
      <c r="R1151" s="218"/>
    </row>
    <row r="1152" spans="2:18" ht="15.75">
      <c r="B1152" s="273"/>
      <c r="C1152" s="217"/>
      <c r="D1152" s="217"/>
      <c r="E1152" s="217"/>
      <c r="F1152" s="217"/>
      <c r="G1152" s="217"/>
      <c r="H1152" s="217"/>
      <c r="I1152" s="218"/>
      <c r="K1152" s="273"/>
      <c r="L1152" s="217"/>
      <c r="M1152" s="217"/>
      <c r="N1152" s="217"/>
      <c r="O1152" s="217"/>
      <c r="P1152" s="217"/>
      <c r="Q1152" s="217"/>
      <c r="R1152" s="218"/>
    </row>
    <row r="1153" spans="2:18" ht="15.75">
      <c r="B1153" s="273" t="s">
        <v>1553</v>
      </c>
      <c r="C1153" s="360">
        <v>45840</v>
      </c>
      <c r="D1153" s="360"/>
      <c r="E1153" s="217"/>
      <c r="F1153" s="217"/>
      <c r="G1153" s="217"/>
      <c r="H1153" s="217"/>
      <c r="I1153" s="218"/>
      <c r="K1153" s="273" t="s">
        <v>1553</v>
      </c>
      <c r="L1153" s="360">
        <v>45840</v>
      </c>
      <c r="M1153" s="360"/>
      <c r="N1153" s="217"/>
      <c r="O1153" s="217"/>
      <c r="P1153" s="217"/>
      <c r="Q1153" s="217"/>
      <c r="R1153" s="218"/>
    </row>
    <row r="1154" spans="2:18" ht="15.75">
      <c r="B1154" s="200"/>
      <c r="C1154" s="201"/>
      <c r="D1154" s="201"/>
      <c r="E1154" s="201"/>
      <c r="F1154" s="201"/>
      <c r="G1154" s="201" t="s">
        <v>1563</v>
      </c>
      <c r="H1154" s="201"/>
      <c r="I1154" s="202"/>
      <c r="K1154" s="200"/>
      <c r="L1154" s="201"/>
      <c r="M1154" s="201"/>
      <c r="N1154" s="201"/>
      <c r="O1154" s="201"/>
      <c r="P1154" s="201" t="s">
        <v>1563</v>
      </c>
      <c r="Q1154" s="201"/>
      <c r="R1154" s="202"/>
    </row>
    <row r="1155" spans="2:18" ht="16.5" thickBot="1">
      <c r="B1155" s="275"/>
      <c r="C1155" s="276"/>
      <c r="D1155" s="276"/>
      <c r="E1155" s="276"/>
      <c r="F1155" s="276"/>
      <c r="G1155" s="276"/>
      <c r="H1155" s="276"/>
      <c r="I1155" s="277"/>
      <c r="K1155" s="275"/>
      <c r="L1155" s="276"/>
      <c r="M1155" s="276"/>
      <c r="N1155" s="276"/>
      <c r="O1155" s="276"/>
      <c r="P1155" s="276"/>
      <c r="Q1155" s="276"/>
      <c r="R1155" s="277"/>
    </row>
    <row r="1157" spans="2:18" ht="15.75" thickBot="1"/>
    <row r="1158" spans="2:18">
      <c r="B1158" s="366" t="s">
        <v>1525</v>
      </c>
      <c r="C1158" s="367"/>
      <c r="D1158" s="367"/>
      <c r="E1158" s="367"/>
      <c r="F1158" s="367"/>
      <c r="G1158" s="367"/>
      <c r="H1158" s="367"/>
      <c r="I1158" s="368"/>
      <c r="K1158" s="366" t="s">
        <v>1525</v>
      </c>
      <c r="L1158" s="367"/>
      <c r="M1158" s="367"/>
      <c r="N1158" s="367"/>
      <c r="O1158" s="367"/>
      <c r="P1158" s="367"/>
      <c r="Q1158" s="367"/>
      <c r="R1158" s="368"/>
    </row>
    <row r="1159" spans="2:18" ht="15.75">
      <c r="B1159" s="200"/>
      <c r="C1159" s="201"/>
      <c r="D1159" s="201"/>
      <c r="E1159" s="201"/>
      <c r="F1159" s="201"/>
      <c r="G1159" s="201"/>
      <c r="H1159" s="201"/>
      <c r="I1159" s="202"/>
      <c r="K1159" s="200"/>
      <c r="L1159" s="201"/>
      <c r="M1159" s="201"/>
      <c r="N1159" s="201"/>
      <c r="O1159" s="201"/>
      <c r="P1159" s="201"/>
      <c r="Q1159" s="201"/>
      <c r="R1159" s="202"/>
    </row>
    <row r="1160" spans="2:18" ht="26.25">
      <c r="B1160" s="369" t="s">
        <v>1526</v>
      </c>
      <c r="C1160" s="370"/>
      <c r="D1160" s="370"/>
      <c r="E1160" s="370"/>
      <c r="F1160" s="370"/>
      <c r="G1160" s="370"/>
      <c r="H1160" s="370"/>
      <c r="I1160" s="371"/>
      <c r="K1160" s="369" t="s">
        <v>1526</v>
      </c>
      <c r="L1160" s="370"/>
      <c r="M1160" s="370"/>
      <c r="N1160" s="370"/>
      <c r="O1160" s="370"/>
      <c r="P1160" s="370"/>
      <c r="Q1160" s="370"/>
      <c r="R1160" s="371"/>
    </row>
    <row r="1161" spans="2:18" ht="24.95" customHeight="1">
      <c r="B1161" s="203"/>
      <c r="C1161" s="204"/>
      <c r="D1161" s="204"/>
      <c r="E1161" s="204"/>
      <c r="F1161" s="204"/>
      <c r="G1161" s="204"/>
      <c r="H1161" s="205" t="s">
        <v>1527</v>
      </c>
      <c r="I1161" s="206"/>
      <c r="K1161" s="203"/>
      <c r="L1161" s="204"/>
      <c r="M1161" s="204"/>
      <c r="N1161" s="204"/>
      <c r="O1161" s="204"/>
      <c r="P1161" s="204"/>
      <c r="Q1161" s="205" t="s">
        <v>1527</v>
      </c>
      <c r="R1161" s="206"/>
    </row>
    <row r="1162" spans="2:18" ht="24.95" customHeight="1">
      <c r="B1162" s="207" t="s">
        <v>1528</v>
      </c>
      <c r="C1162" s="208"/>
      <c r="D1162" s="208"/>
      <c r="E1162" s="208"/>
      <c r="F1162" s="208" t="s">
        <v>1529</v>
      </c>
      <c r="G1162" s="201"/>
      <c r="H1162" s="201" t="s">
        <v>1530</v>
      </c>
      <c r="I1162" s="202"/>
      <c r="K1162" s="207" t="s">
        <v>1528</v>
      </c>
      <c r="L1162" s="208"/>
      <c r="M1162" s="208"/>
      <c r="N1162" s="208"/>
      <c r="O1162" s="208" t="s">
        <v>1531</v>
      </c>
      <c r="P1162" s="201"/>
      <c r="Q1162" s="201" t="s">
        <v>1530</v>
      </c>
      <c r="R1162" s="202"/>
    </row>
    <row r="1163" spans="2:18" ht="24.95" customHeight="1">
      <c r="B1163" s="209" t="s">
        <v>1532</v>
      </c>
      <c r="C1163" s="210" t="s">
        <v>1637</v>
      </c>
      <c r="D1163" s="211"/>
      <c r="E1163" s="211"/>
      <c r="F1163" s="211"/>
      <c r="G1163" s="212"/>
      <c r="H1163" s="212"/>
      <c r="I1163" s="213"/>
      <c r="K1163" s="209" t="s">
        <v>1532</v>
      </c>
      <c r="L1163" s="210" t="s">
        <v>1639</v>
      </c>
      <c r="M1163" s="211"/>
      <c r="N1163" s="211"/>
      <c r="O1163" s="211"/>
      <c r="P1163" s="212"/>
      <c r="Q1163" s="212"/>
      <c r="R1163" s="213"/>
    </row>
    <row r="1164" spans="2:18" ht="24.95" customHeight="1">
      <c r="B1164" s="207" t="s">
        <v>1534</v>
      </c>
      <c r="C1164" s="214" t="s">
        <v>1638</v>
      </c>
      <c r="D1164" s="208" t="s">
        <v>1535</v>
      </c>
      <c r="E1164" s="208"/>
      <c r="F1164" s="201"/>
      <c r="G1164" s="201"/>
      <c r="H1164" s="201"/>
      <c r="I1164" s="202"/>
      <c r="K1164" s="207" t="s">
        <v>1534</v>
      </c>
      <c r="L1164" s="214" t="s">
        <v>1640</v>
      </c>
      <c r="M1164" s="208" t="s">
        <v>1535</v>
      </c>
      <c r="N1164" s="208"/>
      <c r="O1164" s="201"/>
      <c r="P1164" s="201"/>
      <c r="Q1164" s="201"/>
      <c r="R1164" s="202"/>
    </row>
    <row r="1165" spans="2:18" ht="24.95" customHeight="1">
      <c r="B1165" s="216" t="s">
        <v>1562</v>
      </c>
      <c r="C1165" s="217"/>
      <c r="D1165" s="217"/>
      <c r="E1165" s="217"/>
      <c r="F1165" s="217"/>
      <c r="G1165" s="217"/>
      <c r="H1165" s="217"/>
      <c r="I1165" s="218"/>
      <c r="K1165" s="216" t="s">
        <v>1562</v>
      </c>
      <c r="L1165" s="217"/>
      <c r="M1165" s="217"/>
      <c r="N1165" s="217"/>
      <c r="O1165" s="217"/>
      <c r="P1165" s="217"/>
      <c r="Q1165" s="217"/>
      <c r="R1165" s="218"/>
    </row>
    <row r="1166" spans="2:18" ht="24.95" customHeight="1" thickBot="1">
      <c r="B1166" s="207" t="s">
        <v>1537</v>
      </c>
      <c r="C1166" s="201"/>
      <c r="D1166" s="201"/>
      <c r="E1166" s="201"/>
      <c r="F1166" s="201"/>
      <c r="G1166" s="201"/>
      <c r="H1166" s="201"/>
      <c r="I1166" s="202"/>
      <c r="K1166" s="207" t="s">
        <v>1537</v>
      </c>
      <c r="L1166" s="201"/>
      <c r="M1166" s="201"/>
      <c r="N1166" s="201"/>
      <c r="O1166" s="201"/>
      <c r="P1166" s="201"/>
      <c r="Q1166" s="201"/>
      <c r="R1166" s="202"/>
    </row>
    <row r="1167" spans="2:18" ht="24.95" customHeight="1" thickTop="1">
      <c r="B1167" s="361" t="s">
        <v>1538</v>
      </c>
      <c r="C1167" s="362"/>
      <c r="D1167" s="357" t="s">
        <v>1241</v>
      </c>
      <c r="E1167" s="365"/>
      <c r="F1167" s="356" t="s">
        <v>1539</v>
      </c>
      <c r="G1167" s="357"/>
      <c r="H1167" s="358" t="s">
        <v>1404</v>
      </c>
      <c r="I1167" s="359"/>
      <c r="K1167" s="361" t="s">
        <v>1538</v>
      </c>
      <c r="L1167" s="362"/>
      <c r="M1167" s="357" t="s">
        <v>1241</v>
      </c>
      <c r="N1167" s="365"/>
      <c r="O1167" s="356" t="s">
        <v>1539</v>
      </c>
      <c r="P1167" s="357"/>
      <c r="Q1167" s="358" t="s">
        <v>1404</v>
      </c>
      <c r="R1167" s="359"/>
    </row>
    <row r="1168" spans="2:18" ht="24.95" customHeight="1" thickBot="1">
      <c r="B1168" s="363"/>
      <c r="C1168" s="364"/>
      <c r="D1168" s="219" t="s">
        <v>1540</v>
      </c>
      <c r="E1168" s="220" t="s">
        <v>1541</v>
      </c>
      <c r="F1168" s="220" t="s">
        <v>1540</v>
      </c>
      <c r="G1168" s="221" t="s">
        <v>1541</v>
      </c>
      <c r="H1168" s="222" t="s">
        <v>1540</v>
      </c>
      <c r="I1168" s="223" t="s">
        <v>1541</v>
      </c>
      <c r="K1168" s="363"/>
      <c r="L1168" s="364"/>
      <c r="M1168" s="219" t="s">
        <v>1540</v>
      </c>
      <c r="N1168" s="220" t="s">
        <v>1541</v>
      </c>
      <c r="O1168" s="220" t="s">
        <v>1540</v>
      </c>
      <c r="P1168" s="221" t="s">
        <v>1541</v>
      </c>
      <c r="Q1168" s="222" t="s">
        <v>1540</v>
      </c>
      <c r="R1168" s="223" t="s">
        <v>1541</v>
      </c>
    </row>
    <row r="1169" spans="2:18" ht="24.95" customHeight="1" thickTop="1">
      <c r="B1169" s="224" t="s">
        <v>1542</v>
      </c>
      <c r="C1169" s="225"/>
      <c r="D1169" s="226">
        <v>393</v>
      </c>
      <c r="E1169" s="227"/>
      <c r="F1169" s="227">
        <v>393</v>
      </c>
      <c r="G1169" s="228"/>
      <c r="H1169" s="229">
        <f t="shared" ref="H1169:H1177" si="68">D1169+F1169</f>
        <v>786</v>
      </c>
      <c r="I1169" s="230"/>
      <c r="K1169" s="224" t="s">
        <v>1542</v>
      </c>
      <c r="L1169" s="225"/>
      <c r="M1169" s="226">
        <v>421</v>
      </c>
      <c r="N1169" s="227"/>
      <c r="O1169" s="227">
        <v>140</v>
      </c>
      <c r="P1169" s="228"/>
      <c r="Q1169" s="229">
        <f t="shared" ref="Q1169:Q1177" si="69">M1169+O1169</f>
        <v>561</v>
      </c>
      <c r="R1169" s="230"/>
    </row>
    <row r="1170" spans="2:18" ht="24.95" customHeight="1">
      <c r="B1170" s="231" t="s">
        <v>1543</v>
      </c>
      <c r="C1170" s="232"/>
      <c r="D1170" s="233">
        <v>30</v>
      </c>
      <c r="E1170" s="234"/>
      <c r="F1170" s="234">
        <v>30</v>
      </c>
      <c r="G1170" s="235"/>
      <c r="H1170" s="229">
        <f t="shared" si="68"/>
        <v>60</v>
      </c>
      <c r="I1170" s="236"/>
      <c r="K1170" s="231" t="s">
        <v>1543</v>
      </c>
      <c r="L1170" s="232"/>
      <c r="M1170" s="233">
        <v>30</v>
      </c>
      <c r="N1170" s="234"/>
      <c r="O1170" s="234">
        <v>30</v>
      </c>
      <c r="P1170" s="235"/>
      <c r="Q1170" s="229">
        <f t="shared" si="69"/>
        <v>60</v>
      </c>
      <c r="R1170" s="236"/>
    </row>
    <row r="1171" spans="2:18" ht="24.95" customHeight="1">
      <c r="B1171" s="231" t="s">
        <v>1544</v>
      </c>
      <c r="C1171" s="232"/>
      <c r="D1171" s="233">
        <v>30</v>
      </c>
      <c r="E1171" s="234"/>
      <c r="F1171" s="234">
        <v>30</v>
      </c>
      <c r="G1171" s="235"/>
      <c r="H1171" s="229">
        <f t="shared" si="68"/>
        <v>60</v>
      </c>
      <c r="I1171" s="236"/>
      <c r="K1171" s="231" t="s">
        <v>1544</v>
      </c>
      <c r="L1171" s="232"/>
      <c r="M1171" s="233">
        <v>30</v>
      </c>
      <c r="N1171" s="234"/>
      <c r="O1171" s="234">
        <v>30</v>
      </c>
      <c r="P1171" s="235"/>
      <c r="Q1171" s="229">
        <f t="shared" si="69"/>
        <v>60</v>
      </c>
      <c r="R1171" s="236"/>
    </row>
    <row r="1172" spans="2:18" ht="24.95" customHeight="1" thickBot="1">
      <c r="B1172" s="237" t="s">
        <v>1545</v>
      </c>
      <c r="C1172" s="238"/>
      <c r="D1172" s="239">
        <v>750</v>
      </c>
      <c r="E1172" s="240"/>
      <c r="F1172" s="240">
        <v>750</v>
      </c>
      <c r="G1172" s="241"/>
      <c r="H1172" s="229">
        <f t="shared" si="68"/>
        <v>1500</v>
      </c>
      <c r="I1172" s="242"/>
      <c r="K1172" s="237" t="s">
        <v>1545</v>
      </c>
      <c r="L1172" s="238"/>
      <c r="M1172" s="239">
        <v>1500</v>
      </c>
      <c r="N1172" s="240"/>
      <c r="O1172" s="240">
        <v>200</v>
      </c>
      <c r="P1172" s="241"/>
      <c r="Q1172" s="229">
        <f t="shared" si="69"/>
        <v>1700</v>
      </c>
      <c r="R1172" s="242"/>
    </row>
    <row r="1173" spans="2:18" ht="24.95" customHeight="1" thickTop="1" thickBot="1">
      <c r="B1173" s="243"/>
      <c r="C1173" s="244" t="s">
        <v>1399</v>
      </c>
      <c r="D1173" s="245">
        <f>D1169+D1170+D1171+D1172</f>
        <v>1203</v>
      </c>
      <c r="E1173" s="246"/>
      <c r="F1173" s="247">
        <f>SUM(F1169:F1172)</f>
        <v>1203</v>
      </c>
      <c r="G1173" s="248"/>
      <c r="H1173" s="249">
        <f t="shared" si="68"/>
        <v>2406</v>
      </c>
      <c r="I1173" s="250"/>
      <c r="K1173" s="243"/>
      <c r="L1173" s="244" t="s">
        <v>1399</v>
      </c>
      <c r="M1173" s="245">
        <f>M1169+M1170+M1171+M1172</f>
        <v>1981</v>
      </c>
      <c r="N1173" s="246"/>
      <c r="O1173" s="246">
        <f>SUM(O1169:O1172)</f>
        <v>400</v>
      </c>
      <c r="P1173" s="248"/>
      <c r="Q1173" s="251">
        <f t="shared" si="69"/>
        <v>2381</v>
      </c>
      <c r="R1173" s="250"/>
    </row>
    <row r="1174" spans="2:18" ht="24.95" customHeight="1" thickTop="1">
      <c r="B1174" s="252" t="s">
        <v>1546</v>
      </c>
      <c r="C1174" s="253"/>
      <c r="D1174" s="254"/>
      <c r="E1174" s="255"/>
      <c r="F1174" s="255"/>
      <c r="G1174" s="256"/>
      <c r="H1174" s="257">
        <f t="shared" si="68"/>
        <v>0</v>
      </c>
      <c r="I1174" s="258"/>
      <c r="K1174" s="252" t="s">
        <v>1546</v>
      </c>
      <c r="L1174" s="253"/>
      <c r="M1174" s="254"/>
      <c r="N1174" s="255"/>
      <c r="O1174" s="255"/>
      <c r="P1174" s="256"/>
      <c r="Q1174" s="257">
        <f t="shared" si="69"/>
        <v>0</v>
      </c>
      <c r="R1174" s="258"/>
    </row>
    <row r="1175" spans="2:18" ht="24.95" customHeight="1">
      <c r="B1175" s="259" t="s">
        <v>1547</v>
      </c>
      <c r="C1175" s="260"/>
      <c r="D1175" s="233">
        <v>20</v>
      </c>
      <c r="E1175" s="234"/>
      <c r="F1175" s="234"/>
      <c r="G1175" s="261"/>
      <c r="H1175" s="262">
        <f t="shared" si="68"/>
        <v>20</v>
      </c>
      <c r="I1175" s="263"/>
      <c r="K1175" s="259" t="s">
        <v>1547</v>
      </c>
      <c r="L1175" s="260"/>
      <c r="M1175" s="233">
        <v>21</v>
      </c>
      <c r="N1175" s="234"/>
      <c r="O1175" s="234"/>
      <c r="P1175" s="261"/>
      <c r="Q1175" s="262">
        <f t="shared" si="69"/>
        <v>21</v>
      </c>
      <c r="R1175" s="263"/>
    </row>
    <row r="1176" spans="2:18" ht="24.95" customHeight="1">
      <c r="B1176" s="252" t="s">
        <v>1548</v>
      </c>
      <c r="C1176" s="253"/>
      <c r="D1176" s="233"/>
      <c r="E1176" s="234"/>
      <c r="F1176" s="234"/>
      <c r="G1176" s="261"/>
      <c r="H1176" s="262">
        <f t="shared" si="68"/>
        <v>0</v>
      </c>
      <c r="I1176" s="263"/>
      <c r="K1176" s="252" t="s">
        <v>1548</v>
      </c>
      <c r="L1176" s="253"/>
      <c r="M1176" s="233"/>
      <c r="N1176" s="234"/>
      <c r="O1176" s="234"/>
      <c r="P1176" s="261"/>
      <c r="Q1176" s="262">
        <f t="shared" si="69"/>
        <v>0</v>
      </c>
      <c r="R1176" s="263"/>
    </row>
    <row r="1177" spans="2:18" ht="24.95" customHeight="1" thickBot="1">
      <c r="B1177" s="264" t="s">
        <v>1549</v>
      </c>
      <c r="C1177" s="265"/>
      <c r="D1177" s="266"/>
      <c r="E1177" s="267"/>
      <c r="F1177" s="267"/>
      <c r="G1177" s="268"/>
      <c r="H1177" s="269">
        <f t="shared" si="68"/>
        <v>0</v>
      </c>
      <c r="I1177" s="270"/>
      <c r="K1177" s="264" t="s">
        <v>1549</v>
      </c>
      <c r="L1177" s="265"/>
      <c r="M1177" s="266"/>
      <c r="N1177" s="267"/>
      <c r="O1177" s="267"/>
      <c r="P1177" s="268"/>
      <c r="Q1177" s="269">
        <f t="shared" si="69"/>
        <v>0</v>
      </c>
      <c r="R1177" s="270"/>
    </row>
    <row r="1178" spans="2:18" ht="24.95" customHeight="1" thickTop="1" thickBot="1">
      <c r="B1178" s="243"/>
      <c r="C1178" s="244" t="s">
        <v>1399</v>
      </c>
      <c r="D1178" s="245">
        <f>SUM(D1173:D1177)</f>
        <v>1223</v>
      </c>
      <c r="E1178" s="246"/>
      <c r="F1178" s="247">
        <f>F1173+F1175</f>
        <v>1203</v>
      </c>
      <c r="G1178" s="248"/>
      <c r="H1178" s="271">
        <f>D1178+F1178</f>
        <v>2426</v>
      </c>
      <c r="I1178" s="250"/>
      <c r="K1178" s="243"/>
      <c r="L1178" s="244" t="s">
        <v>1399</v>
      </c>
      <c r="M1178" s="245">
        <f>SUM(M1173:M1177)</f>
        <v>2002</v>
      </c>
      <c r="N1178" s="246"/>
      <c r="O1178" s="246">
        <f>O1173+O1175</f>
        <v>400</v>
      </c>
      <c r="P1178" s="248"/>
      <c r="Q1178" s="272">
        <f>M1178+O1178</f>
        <v>2402</v>
      </c>
      <c r="R1178" s="250"/>
    </row>
    <row r="1179" spans="2:18" ht="24.95" customHeight="1" thickTop="1">
      <c r="B1179" s="273"/>
      <c r="C1179" s="274" t="s">
        <v>1550</v>
      </c>
      <c r="D1179" s="217"/>
      <c r="E1179" s="217"/>
      <c r="F1179" s="217"/>
      <c r="G1179" s="217"/>
      <c r="H1179" s="217"/>
      <c r="I1179" s="218"/>
      <c r="K1179" s="273"/>
      <c r="L1179" s="274" t="s">
        <v>1550</v>
      </c>
      <c r="M1179" s="217"/>
      <c r="N1179" s="217"/>
      <c r="O1179" s="217"/>
      <c r="P1179" s="217"/>
      <c r="Q1179" s="217"/>
      <c r="R1179" s="218"/>
    </row>
    <row r="1180" spans="2:18" ht="24.95" customHeight="1">
      <c r="B1180" s="216" t="s">
        <v>1551</v>
      </c>
      <c r="C1180" s="217"/>
      <c r="D1180" s="217"/>
      <c r="E1180" s="217"/>
      <c r="F1180" s="217"/>
      <c r="G1180" s="217"/>
      <c r="H1180" s="217"/>
      <c r="I1180" s="218"/>
      <c r="K1180" s="216" t="s">
        <v>1551</v>
      </c>
      <c r="L1180" s="217"/>
      <c r="M1180" s="217"/>
      <c r="N1180" s="217"/>
      <c r="O1180" s="217"/>
      <c r="P1180" s="217"/>
      <c r="Q1180" s="217"/>
      <c r="R1180" s="218"/>
    </row>
    <row r="1181" spans="2:18" ht="24.95" customHeight="1">
      <c r="B1181" s="216" t="s">
        <v>1552</v>
      </c>
      <c r="C1181" s="217"/>
      <c r="D1181" s="217"/>
      <c r="E1181" s="217"/>
      <c r="F1181" s="217"/>
      <c r="G1181" s="217"/>
      <c r="H1181" s="217"/>
      <c r="I1181" s="218"/>
      <c r="K1181" s="216" t="s">
        <v>1552</v>
      </c>
      <c r="L1181" s="217"/>
      <c r="M1181" s="217"/>
      <c r="N1181" s="217"/>
      <c r="O1181" s="217"/>
      <c r="P1181" s="217"/>
      <c r="Q1181" s="217"/>
      <c r="R1181" s="218"/>
    </row>
    <row r="1182" spans="2:18" ht="15.75">
      <c r="B1182" s="273"/>
      <c r="C1182" s="217"/>
      <c r="D1182" s="217"/>
      <c r="E1182" s="217"/>
      <c r="F1182" s="217"/>
      <c r="G1182" s="217"/>
      <c r="H1182" s="217"/>
      <c r="I1182" s="218"/>
      <c r="K1182" s="273"/>
      <c r="L1182" s="217"/>
      <c r="M1182" s="217"/>
      <c r="N1182" s="217"/>
      <c r="O1182" s="217"/>
      <c r="P1182" s="217"/>
      <c r="Q1182" s="217"/>
      <c r="R1182" s="218"/>
    </row>
    <row r="1183" spans="2:18" ht="15.75">
      <c r="B1183" s="273"/>
      <c r="C1183" s="217"/>
      <c r="D1183" s="217"/>
      <c r="E1183" s="217"/>
      <c r="F1183" s="217"/>
      <c r="G1183" s="217"/>
      <c r="H1183" s="217"/>
      <c r="I1183" s="218"/>
      <c r="K1183" s="273"/>
      <c r="L1183" s="217"/>
      <c r="M1183" s="217"/>
      <c r="N1183" s="217"/>
      <c r="O1183" s="217"/>
      <c r="P1183" s="217"/>
      <c r="Q1183" s="217"/>
      <c r="R1183" s="218"/>
    </row>
    <row r="1184" spans="2:18" ht="15.75">
      <c r="B1184" s="273"/>
      <c r="C1184" s="217"/>
      <c r="D1184" s="217"/>
      <c r="E1184" s="217"/>
      <c r="F1184" s="217"/>
      <c r="G1184" s="217"/>
      <c r="H1184" s="217"/>
      <c r="I1184" s="218"/>
      <c r="K1184" s="273"/>
      <c r="L1184" s="217"/>
      <c r="M1184" s="217"/>
      <c r="N1184" s="217"/>
      <c r="O1184" s="217"/>
      <c r="P1184" s="217"/>
      <c r="Q1184" s="217"/>
      <c r="R1184" s="218"/>
    </row>
    <row r="1185" spans="2:18" ht="15.75">
      <c r="B1185" s="273"/>
      <c r="C1185" s="217"/>
      <c r="D1185" s="217"/>
      <c r="E1185" s="217"/>
      <c r="F1185" s="217"/>
      <c r="G1185" s="217"/>
      <c r="H1185" s="217"/>
      <c r="I1185" s="218"/>
      <c r="K1185" s="273"/>
      <c r="L1185" s="217"/>
      <c r="M1185" s="217"/>
      <c r="N1185" s="217"/>
      <c r="O1185" s="217"/>
      <c r="P1185" s="217"/>
      <c r="Q1185" s="217"/>
      <c r="R1185" s="218"/>
    </row>
    <row r="1186" spans="2:18" ht="15.75">
      <c r="B1186" s="273"/>
      <c r="C1186" s="217"/>
      <c r="D1186" s="217"/>
      <c r="E1186" s="217"/>
      <c r="F1186" s="217"/>
      <c r="G1186" s="217"/>
      <c r="H1186" s="217"/>
      <c r="I1186" s="218"/>
      <c r="K1186" s="273"/>
      <c r="L1186" s="217"/>
      <c r="M1186" s="217"/>
      <c r="N1186" s="217"/>
      <c r="O1186" s="217"/>
      <c r="P1186" s="217"/>
      <c r="Q1186" s="217"/>
      <c r="R1186" s="218"/>
    </row>
    <row r="1187" spans="2:18" ht="15.75">
      <c r="B1187" s="273" t="s">
        <v>1553</v>
      </c>
      <c r="C1187" s="360">
        <v>45840</v>
      </c>
      <c r="D1187" s="360"/>
      <c r="E1187" s="217"/>
      <c r="F1187" s="217"/>
      <c r="G1187" s="217"/>
      <c r="H1187" s="217"/>
      <c r="I1187" s="218"/>
      <c r="K1187" s="273" t="s">
        <v>1553</v>
      </c>
      <c r="L1187" s="360">
        <v>45840</v>
      </c>
      <c r="M1187" s="360"/>
      <c r="N1187" s="217"/>
      <c r="O1187" s="217"/>
      <c r="P1187" s="217"/>
      <c r="Q1187" s="217"/>
      <c r="R1187" s="218"/>
    </row>
    <row r="1188" spans="2:18" ht="15.75">
      <c r="B1188" s="200"/>
      <c r="C1188" s="201"/>
      <c r="D1188" s="201"/>
      <c r="E1188" s="201"/>
      <c r="F1188" s="201"/>
      <c r="G1188" s="201" t="s">
        <v>1563</v>
      </c>
      <c r="H1188" s="201"/>
      <c r="I1188" s="202"/>
      <c r="K1188" s="200"/>
      <c r="L1188" s="201"/>
      <c r="M1188" s="201"/>
      <c r="N1188" s="201"/>
      <c r="O1188" s="201"/>
      <c r="P1188" s="201" t="s">
        <v>1563</v>
      </c>
      <c r="Q1188" s="201"/>
      <c r="R1188" s="202"/>
    </row>
    <row r="1189" spans="2:18" ht="16.5" thickBot="1">
      <c r="B1189" s="275"/>
      <c r="C1189" s="276"/>
      <c r="D1189" s="276"/>
      <c r="E1189" s="276"/>
      <c r="F1189" s="276"/>
      <c r="G1189" s="276"/>
      <c r="H1189" s="276"/>
      <c r="I1189" s="277"/>
      <c r="K1189" s="275"/>
      <c r="L1189" s="276"/>
      <c r="M1189" s="276"/>
      <c r="N1189" s="276"/>
      <c r="O1189" s="276"/>
      <c r="P1189" s="276"/>
      <c r="Q1189" s="276"/>
      <c r="R1189" s="277"/>
    </row>
    <row r="1191" spans="2:18" ht="15.75" thickBot="1"/>
    <row r="1192" spans="2:18">
      <c r="B1192" s="366" t="s">
        <v>1525</v>
      </c>
      <c r="C1192" s="367"/>
      <c r="D1192" s="367"/>
      <c r="E1192" s="367"/>
      <c r="F1192" s="367"/>
      <c r="G1192" s="367"/>
      <c r="H1192" s="367"/>
      <c r="I1192" s="368"/>
      <c r="K1192" s="366" t="s">
        <v>1525</v>
      </c>
      <c r="L1192" s="367"/>
      <c r="M1192" s="367"/>
      <c r="N1192" s="367"/>
      <c r="O1192" s="367"/>
      <c r="P1192" s="367"/>
      <c r="Q1192" s="367"/>
      <c r="R1192" s="368"/>
    </row>
    <row r="1193" spans="2:18" ht="15.75">
      <c r="B1193" s="200"/>
      <c r="C1193" s="201"/>
      <c r="D1193" s="201"/>
      <c r="E1193" s="201"/>
      <c r="F1193" s="201"/>
      <c r="G1193" s="201"/>
      <c r="H1193" s="201"/>
      <c r="I1193" s="202"/>
      <c r="K1193" s="200"/>
      <c r="L1193" s="201"/>
      <c r="M1193" s="201"/>
      <c r="N1193" s="201"/>
      <c r="O1193" s="201"/>
      <c r="P1193" s="201"/>
      <c r="Q1193" s="201"/>
      <c r="R1193" s="202"/>
    </row>
    <row r="1194" spans="2:18" ht="26.25">
      <c r="B1194" s="369" t="s">
        <v>1526</v>
      </c>
      <c r="C1194" s="370"/>
      <c r="D1194" s="370"/>
      <c r="E1194" s="370"/>
      <c r="F1194" s="370"/>
      <c r="G1194" s="370"/>
      <c r="H1194" s="370"/>
      <c r="I1194" s="371"/>
      <c r="K1194" s="369" t="s">
        <v>1526</v>
      </c>
      <c r="L1194" s="370"/>
      <c r="M1194" s="370"/>
      <c r="N1194" s="370"/>
      <c r="O1194" s="370"/>
      <c r="P1194" s="370"/>
      <c r="Q1194" s="370"/>
      <c r="R1194" s="371"/>
    </row>
    <row r="1195" spans="2:18" ht="24.95" customHeight="1">
      <c r="B1195" s="203"/>
      <c r="C1195" s="204"/>
      <c r="D1195" s="204"/>
      <c r="E1195" s="204"/>
      <c r="F1195" s="204"/>
      <c r="G1195" s="204"/>
      <c r="H1195" s="205" t="s">
        <v>1527</v>
      </c>
      <c r="I1195" s="206"/>
      <c r="K1195" s="203"/>
      <c r="L1195" s="204"/>
      <c r="M1195" s="204"/>
      <c r="N1195" s="204"/>
      <c r="O1195" s="204"/>
      <c r="P1195" s="204"/>
      <c r="Q1195" s="205" t="s">
        <v>1527</v>
      </c>
      <c r="R1195" s="206"/>
    </row>
    <row r="1196" spans="2:18" ht="24.95" customHeight="1">
      <c r="B1196" s="207" t="s">
        <v>1528</v>
      </c>
      <c r="C1196" s="208"/>
      <c r="D1196" s="208"/>
      <c r="E1196" s="208"/>
      <c r="F1196" s="208" t="s">
        <v>1529</v>
      </c>
      <c r="G1196" s="201"/>
      <c r="H1196" s="201" t="s">
        <v>1530</v>
      </c>
      <c r="I1196" s="202"/>
      <c r="K1196" s="207" t="s">
        <v>1528</v>
      </c>
      <c r="L1196" s="208"/>
      <c r="M1196" s="208"/>
      <c r="N1196" s="208"/>
      <c r="O1196" s="208" t="s">
        <v>1531</v>
      </c>
      <c r="P1196" s="201"/>
      <c r="Q1196" s="201" t="s">
        <v>1530</v>
      </c>
      <c r="R1196" s="202"/>
    </row>
    <row r="1197" spans="2:18" ht="24.95" customHeight="1">
      <c r="B1197" s="209" t="s">
        <v>1532</v>
      </c>
      <c r="C1197" s="210" t="s">
        <v>1641</v>
      </c>
      <c r="D1197" s="211"/>
      <c r="E1197" s="211"/>
      <c r="F1197" s="211"/>
      <c r="G1197" s="212"/>
      <c r="H1197" s="212"/>
      <c r="I1197" s="213"/>
      <c r="K1197" s="209" t="s">
        <v>1532</v>
      </c>
      <c r="L1197" s="210" t="s">
        <v>1642</v>
      </c>
      <c r="M1197" s="211"/>
      <c r="N1197" s="211"/>
      <c r="O1197" s="211"/>
      <c r="P1197" s="212"/>
      <c r="Q1197" s="212"/>
      <c r="R1197" s="213"/>
    </row>
    <row r="1198" spans="2:18" ht="24.95" customHeight="1">
      <c r="B1198" s="207" t="s">
        <v>1534</v>
      </c>
      <c r="C1198" s="214">
        <v>473</v>
      </c>
      <c r="D1198" s="208" t="s">
        <v>1535</v>
      </c>
      <c r="E1198" s="208"/>
      <c r="F1198" s="201"/>
      <c r="G1198" s="201"/>
      <c r="H1198" s="201"/>
      <c r="I1198" s="202"/>
      <c r="K1198" s="207" t="s">
        <v>1534</v>
      </c>
      <c r="L1198" s="214" t="s">
        <v>1643</v>
      </c>
      <c r="M1198" s="208" t="s">
        <v>1535</v>
      </c>
      <c r="N1198" s="208"/>
      <c r="O1198" s="201"/>
      <c r="P1198" s="201"/>
      <c r="Q1198" s="201"/>
      <c r="R1198" s="202"/>
    </row>
    <row r="1199" spans="2:18" ht="24.95" customHeight="1">
      <c r="B1199" s="216" t="s">
        <v>1562</v>
      </c>
      <c r="C1199" s="217"/>
      <c r="D1199" s="217"/>
      <c r="E1199" s="217"/>
      <c r="F1199" s="217"/>
      <c r="G1199" s="217"/>
      <c r="H1199" s="217"/>
      <c r="I1199" s="218"/>
      <c r="K1199" s="216" t="s">
        <v>1562</v>
      </c>
      <c r="L1199" s="217"/>
      <c r="M1199" s="217"/>
      <c r="N1199" s="217"/>
      <c r="O1199" s="217"/>
      <c r="P1199" s="217"/>
      <c r="Q1199" s="217"/>
      <c r="R1199" s="218"/>
    </row>
    <row r="1200" spans="2:18" ht="24.95" customHeight="1" thickBot="1">
      <c r="B1200" s="207" t="s">
        <v>1537</v>
      </c>
      <c r="C1200" s="201"/>
      <c r="D1200" s="201"/>
      <c r="E1200" s="201"/>
      <c r="F1200" s="201"/>
      <c r="G1200" s="201"/>
      <c r="H1200" s="201"/>
      <c r="I1200" s="202"/>
      <c r="K1200" s="207" t="s">
        <v>1537</v>
      </c>
      <c r="L1200" s="201"/>
      <c r="M1200" s="201"/>
      <c r="N1200" s="201"/>
      <c r="O1200" s="201"/>
      <c r="P1200" s="201"/>
      <c r="Q1200" s="201"/>
      <c r="R1200" s="202"/>
    </row>
    <row r="1201" spans="2:18" ht="24.95" customHeight="1" thickTop="1">
      <c r="B1201" s="361" t="s">
        <v>1538</v>
      </c>
      <c r="C1201" s="362"/>
      <c r="D1201" s="357" t="s">
        <v>1241</v>
      </c>
      <c r="E1201" s="365"/>
      <c r="F1201" s="356" t="s">
        <v>1539</v>
      </c>
      <c r="G1201" s="357"/>
      <c r="H1201" s="358" t="s">
        <v>1404</v>
      </c>
      <c r="I1201" s="359"/>
      <c r="K1201" s="361" t="s">
        <v>1538</v>
      </c>
      <c r="L1201" s="362"/>
      <c r="M1201" s="357" t="s">
        <v>1241</v>
      </c>
      <c r="N1201" s="365"/>
      <c r="O1201" s="356" t="s">
        <v>1539</v>
      </c>
      <c r="P1201" s="357"/>
      <c r="Q1201" s="358" t="s">
        <v>1404</v>
      </c>
      <c r="R1201" s="359"/>
    </row>
    <row r="1202" spans="2:18" ht="24.95" customHeight="1" thickBot="1">
      <c r="B1202" s="363"/>
      <c r="C1202" s="364"/>
      <c r="D1202" s="219" t="s">
        <v>1540</v>
      </c>
      <c r="E1202" s="220" t="s">
        <v>1541</v>
      </c>
      <c r="F1202" s="220" t="s">
        <v>1540</v>
      </c>
      <c r="G1202" s="221" t="s">
        <v>1541</v>
      </c>
      <c r="H1202" s="222" t="s">
        <v>1540</v>
      </c>
      <c r="I1202" s="223" t="s">
        <v>1541</v>
      </c>
      <c r="K1202" s="363"/>
      <c r="L1202" s="364"/>
      <c r="M1202" s="219" t="s">
        <v>1540</v>
      </c>
      <c r="N1202" s="220" t="s">
        <v>1541</v>
      </c>
      <c r="O1202" s="220" t="s">
        <v>1540</v>
      </c>
      <c r="P1202" s="221" t="s">
        <v>1541</v>
      </c>
      <c r="Q1202" s="222" t="s">
        <v>1540</v>
      </c>
      <c r="R1202" s="223" t="s">
        <v>1541</v>
      </c>
    </row>
    <row r="1203" spans="2:18" ht="24.95" customHeight="1" thickTop="1">
      <c r="B1203" s="224" t="s">
        <v>1542</v>
      </c>
      <c r="C1203" s="225"/>
      <c r="D1203" s="226">
        <v>295</v>
      </c>
      <c r="E1203" s="227"/>
      <c r="F1203" s="227">
        <v>589</v>
      </c>
      <c r="G1203" s="228"/>
      <c r="H1203" s="229">
        <f t="shared" ref="H1203:H1211" si="70">D1203+F1203</f>
        <v>884</v>
      </c>
      <c r="I1203" s="230"/>
      <c r="K1203" s="224" t="s">
        <v>1542</v>
      </c>
      <c r="L1203" s="225"/>
      <c r="M1203" s="226">
        <v>1133</v>
      </c>
      <c r="N1203" s="227"/>
      <c r="O1203" s="227">
        <v>390</v>
      </c>
      <c r="P1203" s="228"/>
      <c r="Q1203" s="229">
        <f t="shared" ref="Q1203:Q1211" si="71">M1203+O1203</f>
        <v>1523</v>
      </c>
      <c r="R1203" s="230"/>
    </row>
    <row r="1204" spans="2:18" ht="24.95" customHeight="1">
      <c r="B1204" s="231" t="s">
        <v>1543</v>
      </c>
      <c r="C1204" s="232"/>
      <c r="D1204" s="233">
        <v>40</v>
      </c>
      <c r="E1204" s="234"/>
      <c r="F1204" s="234">
        <v>40</v>
      </c>
      <c r="G1204" s="235"/>
      <c r="H1204" s="229">
        <f t="shared" si="70"/>
        <v>80</v>
      </c>
      <c r="I1204" s="236"/>
      <c r="K1204" s="231" t="s">
        <v>1543</v>
      </c>
      <c r="L1204" s="232"/>
      <c r="M1204" s="233">
        <v>100</v>
      </c>
      <c r="N1204" s="234"/>
      <c r="O1204" s="234">
        <v>30</v>
      </c>
      <c r="P1204" s="235"/>
      <c r="Q1204" s="229">
        <f t="shared" si="71"/>
        <v>130</v>
      </c>
      <c r="R1204" s="236"/>
    </row>
    <row r="1205" spans="2:18" ht="24.95" customHeight="1">
      <c r="B1205" s="231" t="s">
        <v>1544</v>
      </c>
      <c r="C1205" s="232"/>
      <c r="D1205" s="233">
        <v>40</v>
      </c>
      <c r="E1205" s="234"/>
      <c r="F1205" s="234">
        <v>40</v>
      </c>
      <c r="G1205" s="235"/>
      <c r="H1205" s="229">
        <f t="shared" si="70"/>
        <v>80</v>
      </c>
      <c r="I1205" s="236"/>
      <c r="K1205" s="231" t="s">
        <v>1544</v>
      </c>
      <c r="L1205" s="232"/>
      <c r="M1205" s="233">
        <v>100</v>
      </c>
      <c r="N1205" s="234"/>
      <c r="O1205" s="234">
        <v>30</v>
      </c>
      <c r="P1205" s="235"/>
      <c r="Q1205" s="229">
        <f t="shared" si="71"/>
        <v>130</v>
      </c>
      <c r="R1205" s="236"/>
    </row>
    <row r="1206" spans="2:18" ht="24.95" customHeight="1" thickBot="1">
      <c r="B1206" s="237" t="s">
        <v>1545</v>
      </c>
      <c r="C1206" s="238"/>
      <c r="D1206" s="239">
        <v>750</v>
      </c>
      <c r="E1206" s="240"/>
      <c r="F1206" s="240">
        <v>750</v>
      </c>
      <c r="G1206" s="241"/>
      <c r="H1206" s="229">
        <f t="shared" si="70"/>
        <v>1500</v>
      </c>
      <c r="I1206" s="242"/>
      <c r="K1206" s="237" t="s">
        <v>1545</v>
      </c>
      <c r="L1206" s="238"/>
      <c r="M1206" s="239">
        <v>2500</v>
      </c>
      <c r="N1206" s="240"/>
      <c r="O1206" s="240">
        <v>750</v>
      </c>
      <c r="P1206" s="241"/>
      <c r="Q1206" s="229">
        <f t="shared" si="71"/>
        <v>3250</v>
      </c>
      <c r="R1206" s="242"/>
    </row>
    <row r="1207" spans="2:18" ht="24.95" customHeight="1" thickTop="1" thickBot="1">
      <c r="B1207" s="243"/>
      <c r="C1207" s="244" t="s">
        <v>1399</v>
      </c>
      <c r="D1207" s="245">
        <f>D1203+D1204+D1205+D1206</f>
        <v>1125</v>
      </c>
      <c r="E1207" s="246"/>
      <c r="F1207" s="247">
        <f>SUM(F1203:F1206)</f>
        <v>1419</v>
      </c>
      <c r="G1207" s="248"/>
      <c r="H1207" s="249">
        <f t="shared" si="70"/>
        <v>2544</v>
      </c>
      <c r="I1207" s="250"/>
      <c r="K1207" s="243"/>
      <c r="L1207" s="244" t="s">
        <v>1399</v>
      </c>
      <c r="M1207" s="245">
        <f>M1203+M1204+M1205+M1206</f>
        <v>3833</v>
      </c>
      <c r="N1207" s="246"/>
      <c r="O1207" s="246">
        <f>SUM(O1203:O1206)</f>
        <v>1200</v>
      </c>
      <c r="P1207" s="248"/>
      <c r="Q1207" s="251">
        <f t="shared" si="71"/>
        <v>5033</v>
      </c>
      <c r="R1207" s="250"/>
    </row>
    <row r="1208" spans="2:18" ht="24.95" customHeight="1" thickTop="1">
      <c r="B1208" s="252" t="s">
        <v>1546</v>
      </c>
      <c r="C1208" s="253"/>
      <c r="D1208" s="254"/>
      <c r="E1208" s="255"/>
      <c r="F1208" s="255"/>
      <c r="G1208" s="256"/>
      <c r="H1208" s="257">
        <f t="shared" si="70"/>
        <v>0</v>
      </c>
      <c r="I1208" s="258"/>
      <c r="K1208" s="252" t="s">
        <v>1546</v>
      </c>
      <c r="L1208" s="253"/>
      <c r="M1208" s="254"/>
      <c r="N1208" s="255"/>
      <c r="O1208" s="255"/>
      <c r="P1208" s="256"/>
      <c r="Q1208" s="257">
        <f t="shared" si="71"/>
        <v>0</v>
      </c>
      <c r="R1208" s="258"/>
    </row>
    <row r="1209" spans="2:18" ht="24.95" customHeight="1">
      <c r="B1209" s="259" t="s">
        <v>1547</v>
      </c>
      <c r="C1209" s="260"/>
      <c r="D1209" s="233">
        <v>15</v>
      </c>
      <c r="E1209" s="234"/>
      <c r="F1209" s="234"/>
      <c r="G1209" s="261"/>
      <c r="H1209" s="262">
        <f t="shared" si="70"/>
        <v>15</v>
      </c>
      <c r="I1209" s="263"/>
      <c r="K1209" s="259" t="s">
        <v>1547</v>
      </c>
      <c r="L1209" s="260"/>
      <c r="M1209" s="233">
        <v>57</v>
      </c>
      <c r="N1209" s="234"/>
      <c r="O1209" s="234"/>
      <c r="P1209" s="261"/>
      <c r="Q1209" s="262">
        <f t="shared" si="71"/>
        <v>57</v>
      </c>
      <c r="R1209" s="263"/>
    </row>
    <row r="1210" spans="2:18" ht="24.95" customHeight="1">
      <c r="B1210" s="252" t="s">
        <v>1548</v>
      </c>
      <c r="C1210" s="253"/>
      <c r="D1210" s="233"/>
      <c r="E1210" s="234"/>
      <c r="F1210" s="234"/>
      <c r="G1210" s="261"/>
      <c r="H1210" s="262">
        <f t="shared" si="70"/>
        <v>0</v>
      </c>
      <c r="I1210" s="263"/>
      <c r="K1210" s="252" t="s">
        <v>1548</v>
      </c>
      <c r="L1210" s="253"/>
      <c r="M1210" s="233"/>
      <c r="N1210" s="234"/>
      <c r="O1210" s="234"/>
      <c r="P1210" s="261"/>
      <c r="Q1210" s="262">
        <f t="shared" si="71"/>
        <v>0</v>
      </c>
      <c r="R1210" s="263"/>
    </row>
    <row r="1211" spans="2:18" ht="24.95" customHeight="1" thickBot="1">
      <c r="B1211" s="264" t="s">
        <v>1549</v>
      </c>
      <c r="C1211" s="265"/>
      <c r="D1211" s="266"/>
      <c r="E1211" s="267"/>
      <c r="F1211" s="267"/>
      <c r="G1211" s="268"/>
      <c r="H1211" s="269">
        <f t="shared" si="70"/>
        <v>0</v>
      </c>
      <c r="I1211" s="270"/>
      <c r="K1211" s="264" t="s">
        <v>1549</v>
      </c>
      <c r="L1211" s="265"/>
      <c r="M1211" s="266"/>
      <c r="N1211" s="267"/>
      <c r="O1211" s="267"/>
      <c r="P1211" s="268"/>
      <c r="Q1211" s="269">
        <f t="shared" si="71"/>
        <v>0</v>
      </c>
      <c r="R1211" s="270"/>
    </row>
    <row r="1212" spans="2:18" ht="24.95" customHeight="1" thickTop="1" thickBot="1">
      <c r="B1212" s="243"/>
      <c r="C1212" s="244" t="s">
        <v>1399</v>
      </c>
      <c r="D1212" s="245">
        <f>SUM(D1207:D1211)</f>
        <v>1140</v>
      </c>
      <c r="E1212" s="246"/>
      <c r="F1212" s="247">
        <f>F1207+F1209</f>
        <v>1419</v>
      </c>
      <c r="G1212" s="248"/>
      <c r="H1212" s="271">
        <f>D1212+F1212</f>
        <v>2559</v>
      </c>
      <c r="I1212" s="250"/>
      <c r="K1212" s="243"/>
      <c r="L1212" s="244" t="s">
        <v>1399</v>
      </c>
      <c r="M1212" s="245">
        <f>SUM(M1207:M1211)</f>
        <v>3890</v>
      </c>
      <c r="N1212" s="246"/>
      <c r="O1212" s="246">
        <f>O1207+O1209</f>
        <v>1200</v>
      </c>
      <c r="P1212" s="248"/>
      <c r="Q1212" s="272">
        <f>M1212+O1212</f>
        <v>5090</v>
      </c>
      <c r="R1212" s="250"/>
    </row>
    <row r="1213" spans="2:18" ht="24.95" customHeight="1" thickTop="1">
      <c r="B1213" s="273"/>
      <c r="C1213" s="274" t="s">
        <v>1550</v>
      </c>
      <c r="D1213" s="217"/>
      <c r="E1213" s="217"/>
      <c r="F1213" s="217"/>
      <c r="G1213" s="217"/>
      <c r="H1213" s="217"/>
      <c r="I1213" s="218"/>
      <c r="K1213" s="273"/>
      <c r="L1213" s="274" t="s">
        <v>1550</v>
      </c>
      <c r="M1213" s="217"/>
      <c r="N1213" s="217"/>
      <c r="O1213" s="217"/>
      <c r="P1213" s="217"/>
      <c r="Q1213" s="217"/>
      <c r="R1213" s="218"/>
    </row>
    <row r="1214" spans="2:18" ht="24.95" customHeight="1">
      <c r="B1214" s="216" t="s">
        <v>1551</v>
      </c>
      <c r="C1214" s="217"/>
      <c r="D1214" s="217"/>
      <c r="E1214" s="217"/>
      <c r="F1214" s="217"/>
      <c r="G1214" s="217"/>
      <c r="H1214" s="217"/>
      <c r="I1214" s="218"/>
      <c r="K1214" s="216" t="s">
        <v>1551</v>
      </c>
      <c r="L1214" s="217"/>
      <c r="M1214" s="217"/>
      <c r="N1214" s="217"/>
      <c r="O1214" s="217"/>
      <c r="P1214" s="217"/>
      <c r="Q1214" s="217"/>
      <c r="R1214" s="218"/>
    </row>
    <row r="1215" spans="2:18" ht="24.95" customHeight="1">
      <c r="B1215" s="216" t="s">
        <v>1552</v>
      </c>
      <c r="C1215" s="217"/>
      <c r="D1215" s="217"/>
      <c r="E1215" s="217"/>
      <c r="F1215" s="217"/>
      <c r="G1215" s="217"/>
      <c r="H1215" s="217"/>
      <c r="I1215" s="218"/>
      <c r="K1215" s="216" t="s">
        <v>1552</v>
      </c>
      <c r="L1215" s="217"/>
      <c r="M1215" s="217"/>
      <c r="N1215" s="217"/>
      <c r="O1215" s="217"/>
      <c r="P1215" s="217"/>
      <c r="Q1215" s="217"/>
      <c r="R1215" s="218"/>
    </row>
    <row r="1216" spans="2:18" ht="15.75">
      <c r="B1216" s="273"/>
      <c r="C1216" s="217"/>
      <c r="D1216" s="217"/>
      <c r="E1216" s="217"/>
      <c r="F1216" s="217"/>
      <c r="G1216" s="217"/>
      <c r="H1216" s="217"/>
      <c r="I1216" s="218"/>
      <c r="K1216" s="273"/>
      <c r="L1216" s="217"/>
      <c r="M1216" s="217"/>
      <c r="N1216" s="217"/>
      <c r="O1216" s="217"/>
      <c r="P1216" s="217"/>
      <c r="Q1216" s="217"/>
      <c r="R1216" s="218"/>
    </row>
    <row r="1217" spans="2:18" ht="15.75">
      <c r="B1217" s="273"/>
      <c r="C1217" s="217"/>
      <c r="D1217" s="217"/>
      <c r="E1217" s="217"/>
      <c r="F1217" s="217"/>
      <c r="G1217" s="217"/>
      <c r="H1217" s="217"/>
      <c r="I1217" s="218"/>
      <c r="K1217" s="273"/>
      <c r="L1217" s="217"/>
      <c r="M1217" s="217"/>
      <c r="N1217" s="217"/>
      <c r="O1217" s="217"/>
      <c r="P1217" s="217"/>
      <c r="Q1217" s="217"/>
      <c r="R1217" s="218"/>
    </row>
    <row r="1218" spans="2:18" ht="15.75">
      <c r="B1218" s="273"/>
      <c r="C1218" s="217"/>
      <c r="D1218" s="217"/>
      <c r="E1218" s="217"/>
      <c r="F1218" s="217"/>
      <c r="G1218" s="217"/>
      <c r="H1218" s="217"/>
      <c r="I1218" s="218"/>
      <c r="K1218" s="273"/>
      <c r="L1218" s="217"/>
      <c r="M1218" s="217"/>
      <c r="N1218" s="217"/>
      <c r="O1218" s="217"/>
      <c r="P1218" s="217"/>
      <c r="Q1218" s="217"/>
      <c r="R1218" s="218"/>
    </row>
    <row r="1219" spans="2:18" ht="15.75">
      <c r="B1219" s="273"/>
      <c r="C1219" s="217"/>
      <c r="D1219" s="217"/>
      <c r="E1219" s="217"/>
      <c r="F1219" s="217"/>
      <c r="G1219" s="217"/>
      <c r="H1219" s="217"/>
      <c r="I1219" s="218"/>
      <c r="K1219" s="273"/>
      <c r="L1219" s="217"/>
      <c r="M1219" s="217"/>
      <c r="N1219" s="217"/>
      <c r="O1219" s="217"/>
      <c r="P1219" s="217"/>
      <c r="Q1219" s="217"/>
      <c r="R1219" s="218"/>
    </row>
    <row r="1220" spans="2:18" ht="15.75">
      <c r="B1220" s="273"/>
      <c r="C1220" s="217"/>
      <c r="D1220" s="217"/>
      <c r="E1220" s="217"/>
      <c r="F1220" s="217"/>
      <c r="G1220" s="217"/>
      <c r="H1220" s="217"/>
      <c r="I1220" s="218"/>
      <c r="K1220" s="273"/>
      <c r="L1220" s="217"/>
      <c r="M1220" s="217"/>
      <c r="N1220" s="217"/>
      <c r="O1220" s="217"/>
      <c r="P1220" s="217"/>
      <c r="Q1220" s="217"/>
      <c r="R1220" s="218"/>
    </row>
    <row r="1221" spans="2:18" ht="15.75">
      <c r="B1221" s="273" t="s">
        <v>1553</v>
      </c>
      <c r="C1221" s="360">
        <v>45840</v>
      </c>
      <c r="D1221" s="360"/>
      <c r="E1221" s="217"/>
      <c r="F1221" s="217"/>
      <c r="G1221" s="217"/>
      <c r="H1221" s="217"/>
      <c r="I1221" s="218"/>
      <c r="K1221" s="273" t="s">
        <v>1553</v>
      </c>
      <c r="L1221" s="360">
        <v>45840</v>
      </c>
      <c r="M1221" s="360"/>
      <c r="N1221" s="217"/>
      <c r="O1221" s="217"/>
      <c r="P1221" s="217"/>
      <c r="Q1221" s="217"/>
      <c r="R1221" s="218"/>
    </row>
    <row r="1222" spans="2:18" ht="15.75">
      <c r="B1222" s="200"/>
      <c r="C1222" s="201"/>
      <c r="D1222" s="201"/>
      <c r="E1222" s="201"/>
      <c r="F1222" s="201"/>
      <c r="G1222" s="201" t="s">
        <v>1563</v>
      </c>
      <c r="H1222" s="201"/>
      <c r="I1222" s="202"/>
      <c r="K1222" s="200"/>
      <c r="L1222" s="201"/>
      <c r="M1222" s="201"/>
      <c r="N1222" s="201"/>
      <c r="O1222" s="201"/>
      <c r="P1222" s="201" t="s">
        <v>1563</v>
      </c>
      <c r="Q1222" s="201"/>
      <c r="R1222" s="202"/>
    </row>
    <row r="1223" spans="2:18" ht="16.5" thickBot="1">
      <c r="B1223" s="275"/>
      <c r="C1223" s="276"/>
      <c r="D1223" s="276"/>
      <c r="E1223" s="276"/>
      <c r="F1223" s="276"/>
      <c r="G1223" s="276"/>
      <c r="H1223" s="276"/>
      <c r="I1223" s="277"/>
      <c r="K1223" s="275"/>
      <c r="L1223" s="276"/>
      <c r="M1223" s="276"/>
      <c r="N1223" s="276"/>
      <c r="O1223" s="276"/>
      <c r="P1223" s="276"/>
      <c r="Q1223" s="276"/>
      <c r="R1223" s="277"/>
    </row>
    <row r="1225" spans="2:18" ht="15.75" thickBot="1"/>
    <row r="1226" spans="2:18">
      <c r="B1226" s="366" t="s">
        <v>1525</v>
      </c>
      <c r="C1226" s="367"/>
      <c r="D1226" s="367"/>
      <c r="E1226" s="367"/>
      <c r="F1226" s="367"/>
      <c r="G1226" s="367"/>
      <c r="H1226" s="367"/>
      <c r="I1226" s="368"/>
      <c r="K1226" s="366" t="s">
        <v>1525</v>
      </c>
      <c r="L1226" s="367"/>
      <c r="M1226" s="367"/>
      <c r="N1226" s="367"/>
      <c r="O1226" s="367"/>
      <c r="P1226" s="367"/>
      <c r="Q1226" s="367"/>
      <c r="R1226" s="368"/>
    </row>
    <row r="1227" spans="2:18" ht="15.75">
      <c r="B1227" s="200"/>
      <c r="C1227" s="201"/>
      <c r="D1227" s="201"/>
      <c r="E1227" s="201"/>
      <c r="F1227" s="201"/>
      <c r="G1227" s="201"/>
      <c r="H1227" s="201"/>
      <c r="I1227" s="202"/>
      <c r="K1227" s="200"/>
      <c r="L1227" s="201"/>
      <c r="M1227" s="201"/>
      <c r="N1227" s="201"/>
      <c r="O1227" s="201"/>
      <c r="P1227" s="201"/>
      <c r="Q1227" s="201"/>
      <c r="R1227" s="202"/>
    </row>
    <row r="1228" spans="2:18" ht="26.25">
      <c r="B1228" s="369" t="s">
        <v>1526</v>
      </c>
      <c r="C1228" s="370"/>
      <c r="D1228" s="370"/>
      <c r="E1228" s="370"/>
      <c r="F1228" s="370"/>
      <c r="G1228" s="370"/>
      <c r="H1228" s="370"/>
      <c r="I1228" s="371"/>
      <c r="K1228" s="369" t="s">
        <v>1526</v>
      </c>
      <c r="L1228" s="370"/>
      <c r="M1228" s="370"/>
      <c r="N1228" s="370"/>
      <c r="O1228" s="370"/>
      <c r="P1228" s="370"/>
      <c r="Q1228" s="370"/>
      <c r="R1228" s="371"/>
    </row>
    <row r="1229" spans="2:18" ht="24.95" customHeight="1">
      <c r="B1229" s="203"/>
      <c r="C1229" s="204"/>
      <c r="D1229" s="204"/>
      <c r="E1229" s="204"/>
      <c r="F1229" s="204"/>
      <c r="G1229" s="204"/>
      <c r="H1229" s="205" t="s">
        <v>1527</v>
      </c>
      <c r="I1229" s="206"/>
      <c r="K1229" s="203"/>
      <c r="L1229" s="204"/>
      <c r="M1229" s="204"/>
      <c r="N1229" s="204"/>
      <c r="O1229" s="204"/>
      <c r="P1229" s="204"/>
      <c r="Q1229" s="205" t="s">
        <v>1527</v>
      </c>
      <c r="R1229" s="206"/>
    </row>
    <row r="1230" spans="2:18" ht="24.95" customHeight="1">
      <c r="B1230" s="207" t="s">
        <v>1528</v>
      </c>
      <c r="C1230" s="208"/>
      <c r="D1230" s="208"/>
      <c r="E1230" s="208"/>
      <c r="F1230" s="208" t="s">
        <v>1529</v>
      </c>
      <c r="G1230" s="201"/>
      <c r="H1230" s="201" t="s">
        <v>1530</v>
      </c>
      <c r="I1230" s="202"/>
      <c r="K1230" s="207" t="s">
        <v>1528</v>
      </c>
      <c r="L1230" s="208"/>
      <c r="M1230" s="208"/>
      <c r="N1230" s="208"/>
      <c r="O1230" s="208" t="s">
        <v>1531</v>
      </c>
      <c r="P1230" s="201"/>
      <c r="Q1230" s="201" t="s">
        <v>1530</v>
      </c>
      <c r="R1230" s="202"/>
    </row>
    <row r="1231" spans="2:18" ht="24.95" customHeight="1">
      <c r="B1231" s="209" t="s">
        <v>1532</v>
      </c>
      <c r="C1231" s="210" t="s">
        <v>1644</v>
      </c>
      <c r="D1231" s="211"/>
      <c r="E1231" s="211"/>
      <c r="F1231" s="211"/>
      <c r="G1231" s="212"/>
      <c r="H1231" s="212"/>
      <c r="I1231" s="213"/>
      <c r="K1231" s="209" t="s">
        <v>1532</v>
      </c>
      <c r="L1231" s="210" t="s">
        <v>1645</v>
      </c>
      <c r="M1231" s="211"/>
      <c r="N1231" s="211"/>
      <c r="O1231" s="211"/>
      <c r="P1231" s="212"/>
      <c r="Q1231" s="212"/>
      <c r="R1231" s="213"/>
    </row>
    <row r="1232" spans="2:18" ht="24.95" customHeight="1">
      <c r="B1232" s="207" t="s">
        <v>1534</v>
      </c>
      <c r="C1232" s="214">
        <v>61</v>
      </c>
      <c r="D1232" s="208" t="s">
        <v>1535</v>
      </c>
      <c r="E1232" s="208"/>
      <c r="F1232" s="201"/>
      <c r="G1232" s="201"/>
      <c r="H1232" s="201"/>
      <c r="I1232" s="202"/>
      <c r="K1232" s="207" t="s">
        <v>1534</v>
      </c>
      <c r="L1232" s="214">
        <v>567</v>
      </c>
      <c r="M1232" s="208" t="s">
        <v>1535</v>
      </c>
      <c r="N1232" s="208"/>
      <c r="O1232" s="201"/>
      <c r="P1232" s="201"/>
      <c r="Q1232" s="201"/>
      <c r="R1232" s="202"/>
    </row>
    <row r="1233" spans="2:18" ht="24.95" customHeight="1">
      <c r="B1233" s="216" t="s">
        <v>1562</v>
      </c>
      <c r="C1233" s="217"/>
      <c r="D1233" s="217"/>
      <c r="E1233" s="217"/>
      <c r="F1233" s="217"/>
      <c r="G1233" s="217"/>
      <c r="H1233" s="217"/>
      <c r="I1233" s="218"/>
      <c r="K1233" s="216" t="s">
        <v>1562</v>
      </c>
      <c r="L1233" s="217"/>
      <c r="M1233" s="217"/>
      <c r="N1233" s="217"/>
      <c r="O1233" s="217"/>
      <c r="P1233" s="217"/>
      <c r="Q1233" s="217"/>
      <c r="R1233" s="218"/>
    </row>
    <row r="1234" spans="2:18" ht="24.95" customHeight="1" thickBot="1">
      <c r="B1234" s="207" t="s">
        <v>1537</v>
      </c>
      <c r="C1234" s="201"/>
      <c r="D1234" s="201"/>
      <c r="E1234" s="201"/>
      <c r="F1234" s="201"/>
      <c r="G1234" s="201"/>
      <c r="H1234" s="201"/>
      <c r="I1234" s="202"/>
      <c r="K1234" s="207" t="s">
        <v>1537</v>
      </c>
      <c r="L1234" s="201"/>
      <c r="M1234" s="201"/>
      <c r="N1234" s="201"/>
      <c r="O1234" s="201"/>
      <c r="P1234" s="201"/>
      <c r="Q1234" s="201"/>
      <c r="R1234" s="202"/>
    </row>
    <row r="1235" spans="2:18" ht="24.95" customHeight="1" thickTop="1">
      <c r="B1235" s="361" t="s">
        <v>1538</v>
      </c>
      <c r="C1235" s="362"/>
      <c r="D1235" s="357" t="s">
        <v>1241</v>
      </c>
      <c r="E1235" s="365"/>
      <c r="F1235" s="356" t="s">
        <v>1539</v>
      </c>
      <c r="G1235" s="357"/>
      <c r="H1235" s="358" t="s">
        <v>1404</v>
      </c>
      <c r="I1235" s="359"/>
      <c r="K1235" s="361" t="s">
        <v>1538</v>
      </c>
      <c r="L1235" s="362"/>
      <c r="M1235" s="357" t="s">
        <v>1241</v>
      </c>
      <c r="N1235" s="365"/>
      <c r="O1235" s="356" t="s">
        <v>1539</v>
      </c>
      <c r="P1235" s="357"/>
      <c r="Q1235" s="358" t="s">
        <v>1404</v>
      </c>
      <c r="R1235" s="359"/>
    </row>
    <row r="1236" spans="2:18" ht="24.95" customHeight="1" thickBot="1">
      <c r="B1236" s="363"/>
      <c r="C1236" s="364"/>
      <c r="D1236" s="219" t="s">
        <v>1540</v>
      </c>
      <c r="E1236" s="220" t="s">
        <v>1541</v>
      </c>
      <c r="F1236" s="220" t="s">
        <v>1540</v>
      </c>
      <c r="G1236" s="221" t="s">
        <v>1541</v>
      </c>
      <c r="H1236" s="222" t="s">
        <v>1540</v>
      </c>
      <c r="I1236" s="223" t="s">
        <v>1541</v>
      </c>
      <c r="K1236" s="363"/>
      <c r="L1236" s="364"/>
      <c r="M1236" s="219" t="s">
        <v>1540</v>
      </c>
      <c r="N1236" s="220" t="s">
        <v>1541</v>
      </c>
      <c r="O1236" s="220" t="s">
        <v>1540</v>
      </c>
      <c r="P1236" s="221" t="s">
        <v>1541</v>
      </c>
      <c r="Q1236" s="222" t="s">
        <v>1540</v>
      </c>
      <c r="R1236" s="223" t="s">
        <v>1541</v>
      </c>
    </row>
    <row r="1237" spans="2:18" ht="24.95" customHeight="1" thickTop="1">
      <c r="B1237" s="224" t="s">
        <v>1542</v>
      </c>
      <c r="C1237" s="225"/>
      <c r="D1237" s="226">
        <v>108</v>
      </c>
      <c r="E1237" s="227"/>
      <c r="F1237" s="227">
        <v>519</v>
      </c>
      <c r="G1237" s="228"/>
      <c r="H1237" s="229">
        <f t="shared" ref="H1237:H1245" si="72">D1237+F1237</f>
        <v>627</v>
      </c>
      <c r="I1237" s="230"/>
      <c r="K1237" s="224" t="s">
        <v>1542</v>
      </c>
      <c r="L1237" s="225"/>
      <c r="M1237" s="226">
        <v>1268</v>
      </c>
      <c r="N1237" s="227"/>
      <c r="O1237" s="227">
        <v>634</v>
      </c>
      <c r="P1237" s="228"/>
      <c r="Q1237" s="229">
        <f t="shared" ref="Q1237:Q1245" si="73">M1237+O1237</f>
        <v>1902</v>
      </c>
      <c r="R1237" s="230"/>
    </row>
    <row r="1238" spans="2:18" ht="24.95" customHeight="1">
      <c r="B1238" s="231" t="s">
        <v>1543</v>
      </c>
      <c r="C1238" s="232"/>
      <c r="D1238" s="233">
        <v>0</v>
      </c>
      <c r="E1238" s="234"/>
      <c r="F1238" s="234">
        <v>30</v>
      </c>
      <c r="G1238" s="235"/>
      <c r="H1238" s="229">
        <f t="shared" si="72"/>
        <v>30</v>
      </c>
      <c r="I1238" s="236"/>
      <c r="K1238" s="231" t="s">
        <v>1543</v>
      </c>
      <c r="L1238" s="232"/>
      <c r="M1238" s="233">
        <v>0</v>
      </c>
      <c r="N1238" s="234"/>
      <c r="O1238" s="234">
        <v>0</v>
      </c>
      <c r="P1238" s="235"/>
      <c r="Q1238" s="229">
        <f t="shared" si="73"/>
        <v>0</v>
      </c>
      <c r="R1238" s="236"/>
    </row>
    <row r="1239" spans="2:18" ht="24.95" customHeight="1">
      <c r="B1239" s="231" t="s">
        <v>1544</v>
      </c>
      <c r="C1239" s="232"/>
      <c r="D1239" s="233">
        <v>0</v>
      </c>
      <c r="E1239" s="234"/>
      <c r="F1239" s="234">
        <v>30</v>
      </c>
      <c r="G1239" s="235"/>
      <c r="H1239" s="229">
        <f t="shared" si="72"/>
        <v>30</v>
      </c>
      <c r="I1239" s="236"/>
      <c r="K1239" s="231" t="s">
        <v>1544</v>
      </c>
      <c r="L1239" s="232"/>
      <c r="M1239" s="233">
        <v>0</v>
      </c>
      <c r="N1239" s="234"/>
      <c r="O1239" s="234">
        <v>0</v>
      </c>
      <c r="P1239" s="235"/>
      <c r="Q1239" s="229">
        <f t="shared" si="73"/>
        <v>0</v>
      </c>
      <c r="R1239" s="236"/>
    </row>
    <row r="1240" spans="2:18" ht="24.95" customHeight="1" thickBot="1">
      <c r="B1240" s="237" t="s">
        <v>1545</v>
      </c>
      <c r="C1240" s="238"/>
      <c r="D1240" s="239"/>
      <c r="E1240" s="240"/>
      <c r="F1240" s="240">
        <v>750</v>
      </c>
      <c r="G1240" s="241"/>
      <c r="H1240" s="229">
        <f t="shared" si="72"/>
        <v>750</v>
      </c>
      <c r="I1240" s="242"/>
      <c r="K1240" s="237" t="s">
        <v>1545</v>
      </c>
      <c r="L1240" s="238"/>
      <c r="M1240" s="239">
        <v>0</v>
      </c>
      <c r="N1240" s="240"/>
      <c r="O1240" s="240">
        <v>0</v>
      </c>
      <c r="P1240" s="241"/>
      <c r="Q1240" s="229">
        <f t="shared" si="73"/>
        <v>0</v>
      </c>
      <c r="R1240" s="242"/>
    </row>
    <row r="1241" spans="2:18" ht="24.95" customHeight="1" thickTop="1" thickBot="1">
      <c r="B1241" s="243"/>
      <c r="C1241" s="244" t="s">
        <v>1399</v>
      </c>
      <c r="D1241" s="245">
        <f>D1237+D1238+D1239+D1240</f>
        <v>108</v>
      </c>
      <c r="E1241" s="246"/>
      <c r="F1241" s="247">
        <f>SUM(F1237:F1240)</f>
        <v>1329</v>
      </c>
      <c r="G1241" s="248"/>
      <c r="H1241" s="249">
        <f t="shared" si="72"/>
        <v>1437</v>
      </c>
      <c r="I1241" s="250"/>
      <c r="K1241" s="243"/>
      <c r="L1241" s="244" t="s">
        <v>1399</v>
      </c>
      <c r="M1241" s="245">
        <f>M1237+M1238+M1239+M1240</f>
        <v>1268</v>
      </c>
      <c r="N1241" s="246"/>
      <c r="O1241" s="246">
        <f>SUM(O1237:O1240)</f>
        <v>634</v>
      </c>
      <c r="P1241" s="248"/>
      <c r="Q1241" s="251">
        <f t="shared" si="73"/>
        <v>1902</v>
      </c>
      <c r="R1241" s="250"/>
    </row>
    <row r="1242" spans="2:18" ht="24.95" customHeight="1" thickTop="1">
      <c r="B1242" s="252" t="s">
        <v>1546</v>
      </c>
      <c r="C1242" s="253"/>
      <c r="D1242" s="254"/>
      <c r="E1242" s="255"/>
      <c r="F1242" s="255"/>
      <c r="G1242" s="256"/>
      <c r="H1242" s="257">
        <f t="shared" si="72"/>
        <v>0</v>
      </c>
      <c r="I1242" s="258"/>
      <c r="K1242" s="252" t="s">
        <v>1546</v>
      </c>
      <c r="L1242" s="253"/>
      <c r="M1242" s="254"/>
      <c r="N1242" s="255"/>
      <c r="O1242" s="255"/>
      <c r="P1242" s="256"/>
      <c r="Q1242" s="257">
        <f t="shared" si="73"/>
        <v>0</v>
      </c>
      <c r="R1242" s="258"/>
    </row>
    <row r="1243" spans="2:18" ht="24.95" customHeight="1">
      <c r="B1243" s="259" t="s">
        <v>1547</v>
      </c>
      <c r="C1243" s="260"/>
      <c r="D1243" s="233">
        <v>5</v>
      </c>
      <c r="E1243" s="234"/>
      <c r="F1243" s="234"/>
      <c r="G1243" s="261"/>
      <c r="H1243" s="262">
        <f t="shared" si="72"/>
        <v>5</v>
      </c>
      <c r="I1243" s="263"/>
      <c r="K1243" s="259" t="s">
        <v>1547</v>
      </c>
      <c r="L1243" s="260"/>
      <c r="M1243" s="233">
        <v>63</v>
      </c>
      <c r="N1243" s="234"/>
      <c r="O1243" s="234"/>
      <c r="P1243" s="261"/>
      <c r="Q1243" s="262">
        <f t="shared" si="73"/>
        <v>63</v>
      </c>
      <c r="R1243" s="263"/>
    </row>
    <row r="1244" spans="2:18" ht="24.95" customHeight="1">
      <c r="B1244" s="252" t="s">
        <v>1548</v>
      </c>
      <c r="C1244" s="253"/>
      <c r="D1244" s="233"/>
      <c r="E1244" s="234"/>
      <c r="F1244" s="234"/>
      <c r="G1244" s="261"/>
      <c r="H1244" s="262">
        <f t="shared" si="72"/>
        <v>0</v>
      </c>
      <c r="I1244" s="263"/>
      <c r="K1244" s="252" t="s">
        <v>1548</v>
      </c>
      <c r="L1244" s="253"/>
      <c r="M1244" s="233"/>
      <c r="N1244" s="234"/>
      <c r="O1244" s="234"/>
      <c r="P1244" s="261"/>
      <c r="Q1244" s="262">
        <f t="shared" si="73"/>
        <v>0</v>
      </c>
      <c r="R1244" s="263"/>
    </row>
    <row r="1245" spans="2:18" ht="24.95" customHeight="1" thickBot="1">
      <c r="B1245" s="264" t="s">
        <v>1549</v>
      </c>
      <c r="C1245" s="265"/>
      <c r="D1245" s="266"/>
      <c r="E1245" s="267"/>
      <c r="F1245" s="267"/>
      <c r="G1245" s="268"/>
      <c r="H1245" s="269">
        <f t="shared" si="72"/>
        <v>0</v>
      </c>
      <c r="I1245" s="270"/>
      <c r="K1245" s="264" t="s">
        <v>1549</v>
      </c>
      <c r="L1245" s="265"/>
      <c r="M1245" s="266"/>
      <c r="N1245" s="267"/>
      <c r="O1245" s="267"/>
      <c r="P1245" s="268"/>
      <c r="Q1245" s="269">
        <f t="shared" si="73"/>
        <v>0</v>
      </c>
      <c r="R1245" s="270"/>
    </row>
    <row r="1246" spans="2:18" ht="24.95" customHeight="1" thickTop="1" thickBot="1">
      <c r="B1246" s="243"/>
      <c r="C1246" s="244" t="s">
        <v>1399</v>
      </c>
      <c r="D1246" s="245">
        <f>SUM(D1241:D1245)</f>
        <v>113</v>
      </c>
      <c r="E1246" s="246"/>
      <c r="F1246" s="247">
        <f>F1241+F1243</f>
        <v>1329</v>
      </c>
      <c r="G1246" s="248"/>
      <c r="H1246" s="271">
        <f>D1246+F1246</f>
        <v>1442</v>
      </c>
      <c r="I1246" s="250"/>
      <c r="K1246" s="243"/>
      <c r="L1246" s="244" t="s">
        <v>1399</v>
      </c>
      <c r="M1246" s="245">
        <f>SUM(M1241:M1245)</f>
        <v>1331</v>
      </c>
      <c r="N1246" s="246"/>
      <c r="O1246" s="246">
        <f>O1241+O1243</f>
        <v>634</v>
      </c>
      <c r="P1246" s="248"/>
      <c r="Q1246" s="272">
        <f>M1246+O1246</f>
        <v>1965</v>
      </c>
      <c r="R1246" s="250"/>
    </row>
    <row r="1247" spans="2:18" ht="24.95" customHeight="1" thickTop="1">
      <c r="B1247" s="273"/>
      <c r="C1247" s="274" t="s">
        <v>1550</v>
      </c>
      <c r="D1247" s="217"/>
      <c r="E1247" s="217"/>
      <c r="F1247" s="217"/>
      <c r="G1247" s="217"/>
      <c r="H1247" s="217"/>
      <c r="I1247" s="218"/>
      <c r="K1247" s="273"/>
      <c r="L1247" s="274" t="s">
        <v>1550</v>
      </c>
      <c r="M1247" s="217"/>
      <c r="N1247" s="217"/>
      <c r="O1247" s="217"/>
      <c r="P1247" s="217"/>
      <c r="Q1247" s="217"/>
      <c r="R1247" s="218"/>
    </row>
    <row r="1248" spans="2:18" ht="24.95" customHeight="1">
      <c r="B1248" s="216" t="s">
        <v>1551</v>
      </c>
      <c r="C1248" s="217"/>
      <c r="D1248" s="217"/>
      <c r="E1248" s="217"/>
      <c r="F1248" s="217"/>
      <c r="G1248" s="217"/>
      <c r="H1248" s="217"/>
      <c r="I1248" s="218"/>
      <c r="K1248" s="216" t="s">
        <v>1551</v>
      </c>
      <c r="L1248" s="217"/>
      <c r="M1248" s="217"/>
      <c r="N1248" s="217"/>
      <c r="O1248" s="217"/>
      <c r="P1248" s="217"/>
      <c r="Q1248" s="217"/>
      <c r="R1248" s="218"/>
    </row>
    <row r="1249" spans="2:18" ht="24.95" customHeight="1">
      <c r="B1249" s="216" t="s">
        <v>1552</v>
      </c>
      <c r="C1249" s="217"/>
      <c r="D1249" s="217"/>
      <c r="E1249" s="217"/>
      <c r="F1249" s="217"/>
      <c r="G1249" s="217"/>
      <c r="H1249" s="217"/>
      <c r="I1249" s="218"/>
      <c r="K1249" s="216" t="s">
        <v>1552</v>
      </c>
      <c r="L1249" s="217"/>
      <c r="M1249" s="217"/>
      <c r="N1249" s="217"/>
      <c r="O1249" s="217"/>
      <c r="P1249" s="217"/>
      <c r="Q1249" s="217"/>
      <c r="R1249" s="218"/>
    </row>
    <row r="1250" spans="2:18" ht="15.75">
      <c r="B1250" s="273"/>
      <c r="C1250" s="217"/>
      <c r="D1250" s="217"/>
      <c r="E1250" s="217"/>
      <c r="F1250" s="217"/>
      <c r="G1250" s="217"/>
      <c r="H1250" s="217"/>
      <c r="I1250" s="218"/>
      <c r="K1250" s="273"/>
      <c r="L1250" s="217"/>
      <c r="M1250" s="217"/>
      <c r="N1250" s="217"/>
      <c r="O1250" s="217"/>
      <c r="P1250" s="217"/>
      <c r="Q1250" s="217"/>
      <c r="R1250" s="218"/>
    </row>
    <row r="1251" spans="2:18" ht="15.75">
      <c r="B1251" s="273"/>
      <c r="C1251" s="217"/>
      <c r="D1251" s="217"/>
      <c r="E1251" s="217"/>
      <c r="F1251" s="217"/>
      <c r="G1251" s="217"/>
      <c r="H1251" s="217"/>
      <c r="I1251" s="218"/>
      <c r="K1251" s="273"/>
      <c r="L1251" s="217"/>
      <c r="M1251" s="217"/>
      <c r="N1251" s="217"/>
      <c r="O1251" s="217"/>
      <c r="P1251" s="217"/>
      <c r="Q1251" s="217"/>
      <c r="R1251" s="218"/>
    </row>
    <row r="1252" spans="2:18" ht="15.75">
      <c r="B1252" s="273"/>
      <c r="C1252" s="217"/>
      <c r="D1252" s="217"/>
      <c r="E1252" s="217"/>
      <c r="F1252" s="217"/>
      <c r="G1252" s="217"/>
      <c r="H1252" s="217"/>
      <c r="I1252" s="218"/>
      <c r="K1252" s="273"/>
      <c r="L1252" s="217"/>
      <c r="M1252" s="217"/>
      <c r="N1252" s="217"/>
      <c r="O1252" s="217"/>
      <c r="P1252" s="217"/>
      <c r="Q1252" s="217"/>
      <c r="R1252" s="218"/>
    </row>
    <row r="1253" spans="2:18" ht="15.75">
      <c r="B1253" s="273"/>
      <c r="C1253" s="217"/>
      <c r="D1253" s="217"/>
      <c r="E1253" s="217"/>
      <c r="F1253" s="217"/>
      <c r="G1253" s="217"/>
      <c r="H1253" s="217"/>
      <c r="I1253" s="218"/>
      <c r="K1253" s="273"/>
      <c r="L1253" s="217"/>
      <c r="M1253" s="217"/>
      <c r="N1253" s="217"/>
      <c r="O1253" s="217"/>
      <c r="P1253" s="217"/>
      <c r="Q1253" s="217"/>
      <c r="R1253" s="218"/>
    </row>
    <row r="1254" spans="2:18" ht="15.75">
      <c r="B1254" s="273"/>
      <c r="C1254" s="217"/>
      <c r="D1254" s="217"/>
      <c r="E1254" s="217"/>
      <c r="F1254" s="217"/>
      <c r="G1254" s="217"/>
      <c r="H1254" s="217"/>
      <c r="I1254" s="218"/>
      <c r="K1254" s="273"/>
      <c r="L1254" s="217"/>
      <c r="M1254" s="217"/>
      <c r="N1254" s="217"/>
      <c r="O1254" s="217"/>
      <c r="P1254" s="217"/>
      <c r="Q1254" s="217"/>
      <c r="R1254" s="218"/>
    </row>
    <row r="1255" spans="2:18" ht="15.75">
      <c r="B1255" s="273" t="s">
        <v>1553</v>
      </c>
      <c r="C1255" s="360">
        <v>45840</v>
      </c>
      <c r="D1255" s="360"/>
      <c r="E1255" s="217"/>
      <c r="F1255" s="217"/>
      <c r="G1255" s="217"/>
      <c r="H1255" s="217"/>
      <c r="I1255" s="218"/>
      <c r="K1255" s="273" t="s">
        <v>1553</v>
      </c>
      <c r="L1255" s="360">
        <v>45840</v>
      </c>
      <c r="M1255" s="360"/>
      <c r="N1255" s="217"/>
      <c r="O1255" s="217"/>
      <c r="P1255" s="217"/>
      <c r="Q1255" s="217"/>
      <c r="R1255" s="218"/>
    </row>
    <row r="1256" spans="2:18" ht="15.75">
      <c r="B1256" s="200"/>
      <c r="C1256" s="201"/>
      <c r="D1256" s="201"/>
      <c r="E1256" s="201"/>
      <c r="F1256" s="201"/>
      <c r="G1256" s="201" t="s">
        <v>1563</v>
      </c>
      <c r="H1256" s="201"/>
      <c r="I1256" s="202"/>
      <c r="K1256" s="200"/>
      <c r="L1256" s="201"/>
      <c r="M1256" s="201"/>
      <c r="N1256" s="201"/>
      <c r="O1256" s="201"/>
      <c r="P1256" s="201" t="s">
        <v>1563</v>
      </c>
      <c r="Q1256" s="201"/>
      <c r="R1256" s="202"/>
    </row>
    <row r="1257" spans="2:18" ht="16.5" thickBot="1">
      <c r="B1257" s="275"/>
      <c r="C1257" s="276"/>
      <c r="D1257" s="276"/>
      <c r="E1257" s="276"/>
      <c r="F1257" s="276"/>
      <c r="G1257" s="276"/>
      <c r="H1257" s="276"/>
      <c r="I1257" s="277"/>
      <c r="K1257" s="275"/>
      <c r="L1257" s="276"/>
      <c r="M1257" s="276"/>
      <c r="N1257" s="276"/>
      <c r="O1257" s="276"/>
      <c r="P1257" s="276"/>
      <c r="Q1257" s="276"/>
      <c r="R1257" s="277"/>
    </row>
    <row r="1259" spans="2:18" ht="15.75" thickBot="1"/>
    <row r="1260" spans="2:18">
      <c r="B1260" s="366" t="s">
        <v>1525</v>
      </c>
      <c r="C1260" s="367"/>
      <c r="D1260" s="367"/>
      <c r="E1260" s="367"/>
      <c r="F1260" s="367"/>
      <c r="G1260" s="367"/>
      <c r="H1260" s="367"/>
      <c r="I1260" s="368"/>
      <c r="K1260" s="366" t="s">
        <v>1525</v>
      </c>
      <c r="L1260" s="367"/>
      <c r="M1260" s="367"/>
      <c r="N1260" s="367"/>
      <c r="O1260" s="367"/>
      <c r="P1260" s="367"/>
      <c r="Q1260" s="367"/>
      <c r="R1260" s="368"/>
    </row>
    <row r="1261" spans="2:18" ht="15.75">
      <c r="B1261" s="200"/>
      <c r="C1261" s="201"/>
      <c r="D1261" s="201"/>
      <c r="E1261" s="201"/>
      <c r="F1261" s="201"/>
      <c r="G1261" s="201"/>
      <c r="H1261" s="201"/>
      <c r="I1261" s="202"/>
      <c r="K1261" s="200"/>
      <c r="L1261" s="201"/>
      <c r="M1261" s="201"/>
      <c r="N1261" s="201"/>
      <c r="O1261" s="201"/>
      <c r="P1261" s="201"/>
      <c r="Q1261" s="201"/>
      <c r="R1261" s="202"/>
    </row>
    <row r="1262" spans="2:18" ht="26.25">
      <c r="B1262" s="369" t="s">
        <v>1526</v>
      </c>
      <c r="C1262" s="370"/>
      <c r="D1262" s="370"/>
      <c r="E1262" s="370"/>
      <c r="F1262" s="370"/>
      <c r="G1262" s="370"/>
      <c r="H1262" s="370"/>
      <c r="I1262" s="371"/>
      <c r="K1262" s="369" t="s">
        <v>1526</v>
      </c>
      <c r="L1262" s="370"/>
      <c r="M1262" s="370"/>
      <c r="N1262" s="370"/>
      <c r="O1262" s="370"/>
      <c r="P1262" s="370"/>
      <c r="Q1262" s="370"/>
      <c r="R1262" s="371"/>
    </row>
    <row r="1263" spans="2:18" ht="24.95" customHeight="1">
      <c r="B1263" s="203"/>
      <c r="C1263" s="204"/>
      <c r="D1263" s="204"/>
      <c r="E1263" s="204"/>
      <c r="F1263" s="204"/>
      <c r="G1263" s="204"/>
      <c r="H1263" s="205" t="s">
        <v>1527</v>
      </c>
      <c r="I1263" s="206"/>
      <c r="K1263" s="203"/>
      <c r="L1263" s="204"/>
      <c r="M1263" s="204"/>
      <c r="N1263" s="204"/>
      <c r="O1263" s="204"/>
      <c r="P1263" s="204"/>
      <c r="Q1263" s="205" t="s">
        <v>1527</v>
      </c>
      <c r="R1263" s="206"/>
    </row>
    <row r="1264" spans="2:18" ht="24.95" customHeight="1">
      <c r="B1264" s="207" t="s">
        <v>1528</v>
      </c>
      <c r="C1264" s="208"/>
      <c r="D1264" s="208"/>
      <c r="E1264" s="208"/>
      <c r="F1264" s="208" t="s">
        <v>1529</v>
      </c>
      <c r="G1264" s="201"/>
      <c r="H1264" s="201" t="s">
        <v>1530</v>
      </c>
      <c r="I1264" s="202"/>
      <c r="K1264" s="207" t="s">
        <v>1528</v>
      </c>
      <c r="L1264" s="208"/>
      <c r="M1264" s="208"/>
      <c r="N1264" s="208"/>
      <c r="O1264" s="208" t="s">
        <v>1531</v>
      </c>
      <c r="P1264" s="201"/>
      <c r="Q1264" s="201" t="s">
        <v>1530</v>
      </c>
      <c r="R1264" s="202"/>
    </row>
    <row r="1265" spans="2:18" ht="24.95" customHeight="1">
      <c r="B1265" s="209" t="s">
        <v>1532</v>
      </c>
      <c r="C1265" s="210" t="s">
        <v>1646</v>
      </c>
      <c r="D1265" s="211"/>
      <c r="E1265" s="211"/>
      <c r="F1265" s="211"/>
      <c r="G1265" s="212"/>
      <c r="H1265" s="212"/>
      <c r="I1265" s="213"/>
      <c r="K1265" s="209" t="s">
        <v>1532</v>
      </c>
      <c r="L1265" s="210" t="s">
        <v>1647</v>
      </c>
      <c r="M1265" s="211"/>
      <c r="N1265" s="211"/>
      <c r="O1265" s="211"/>
      <c r="P1265" s="212"/>
      <c r="Q1265" s="212"/>
      <c r="R1265" s="213"/>
    </row>
    <row r="1266" spans="2:18" ht="24.95" customHeight="1">
      <c r="B1266" s="207" t="s">
        <v>1534</v>
      </c>
      <c r="C1266" s="214">
        <v>486</v>
      </c>
      <c r="D1266" s="208" t="s">
        <v>1535</v>
      </c>
      <c r="E1266" s="208"/>
      <c r="F1266" s="201"/>
      <c r="G1266" s="201"/>
      <c r="H1266" s="201"/>
      <c r="I1266" s="202"/>
      <c r="K1266" s="207" t="s">
        <v>1534</v>
      </c>
      <c r="L1266" s="214">
        <v>356</v>
      </c>
      <c r="M1266" s="208" t="s">
        <v>1535</v>
      </c>
      <c r="N1266" s="208"/>
      <c r="O1266" s="201"/>
      <c r="P1266" s="201"/>
      <c r="Q1266" s="201"/>
      <c r="R1266" s="202"/>
    </row>
    <row r="1267" spans="2:18" ht="24.95" customHeight="1">
      <c r="B1267" s="216" t="s">
        <v>1562</v>
      </c>
      <c r="C1267" s="217"/>
      <c r="D1267" s="217"/>
      <c r="E1267" s="217"/>
      <c r="F1267" s="217"/>
      <c r="G1267" s="217"/>
      <c r="H1267" s="217"/>
      <c r="I1267" s="218"/>
      <c r="K1267" s="216" t="s">
        <v>1562</v>
      </c>
      <c r="L1267" s="217"/>
      <c r="M1267" s="217"/>
      <c r="N1267" s="217"/>
      <c r="O1267" s="217"/>
      <c r="P1267" s="217"/>
      <c r="Q1267" s="217"/>
      <c r="R1267" s="218"/>
    </row>
    <row r="1268" spans="2:18" ht="24.95" customHeight="1" thickBot="1">
      <c r="B1268" s="207" t="s">
        <v>1537</v>
      </c>
      <c r="C1268" s="201"/>
      <c r="D1268" s="201"/>
      <c r="E1268" s="201"/>
      <c r="F1268" s="201"/>
      <c r="G1268" s="201"/>
      <c r="H1268" s="201"/>
      <c r="I1268" s="202"/>
      <c r="K1268" s="207" t="s">
        <v>1537</v>
      </c>
      <c r="L1268" s="201"/>
      <c r="M1268" s="201"/>
      <c r="N1268" s="201"/>
      <c r="O1268" s="201"/>
      <c r="P1268" s="201"/>
      <c r="Q1268" s="201"/>
      <c r="R1268" s="202"/>
    </row>
    <row r="1269" spans="2:18" ht="24.95" customHeight="1" thickTop="1">
      <c r="B1269" s="361" t="s">
        <v>1538</v>
      </c>
      <c r="C1269" s="362"/>
      <c r="D1269" s="357" t="s">
        <v>1241</v>
      </c>
      <c r="E1269" s="365"/>
      <c r="F1269" s="356" t="s">
        <v>1539</v>
      </c>
      <c r="G1269" s="357"/>
      <c r="H1269" s="358" t="s">
        <v>1404</v>
      </c>
      <c r="I1269" s="359"/>
      <c r="K1269" s="361" t="s">
        <v>1538</v>
      </c>
      <c r="L1269" s="362"/>
      <c r="M1269" s="357" t="s">
        <v>1241</v>
      </c>
      <c r="N1269" s="365"/>
      <c r="O1269" s="356" t="s">
        <v>1539</v>
      </c>
      <c r="P1269" s="357"/>
      <c r="Q1269" s="358" t="s">
        <v>1404</v>
      </c>
      <c r="R1269" s="359"/>
    </row>
    <row r="1270" spans="2:18" ht="24.95" customHeight="1" thickBot="1">
      <c r="B1270" s="363"/>
      <c r="C1270" s="364"/>
      <c r="D1270" s="219" t="s">
        <v>1540</v>
      </c>
      <c r="E1270" s="220" t="s">
        <v>1541</v>
      </c>
      <c r="F1270" s="220" t="s">
        <v>1540</v>
      </c>
      <c r="G1270" s="221" t="s">
        <v>1541</v>
      </c>
      <c r="H1270" s="222" t="s">
        <v>1540</v>
      </c>
      <c r="I1270" s="223" t="s">
        <v>1541</v>
      </c>
      <c r="K1270" s="363"/>
      <c r="L1270" s="364"/>
      <c r="M1270" s="219" t="s">
        <v>1540</v>
      </c>
      <c r="N1270" s="220" t="s">
        <v>1541</v>
      </c>
      <c r="O1270" s="220" t="s">
        <v>1540</v>
      </c>
      <c r="P1270" s="221" t="s">
        <v>1541</v>
      </c>
      <c r="Q1270" s="222" t="s">
        <v>1540</v>
      </c>
      <c r="R1270" s="223" t="s">
        <v>1541</v>
      </c>
    </row>
    <row r="1271" spans="2:18" ht="24.95" customHeight="1" thickTop="1">
      <c r="B1271" s="224" t="s">
        <v>1542</v>
      </c>
      <c r="C1271" s="225"/>
      <c r="D1271" s="226">
        <v>592</v>
      </c>
      <c r="E1271" s="227"/>
      <c r="F1271" s="227">
        <v>592</v>
      </c>
      <c r="G1271" s="228"/>
      <c r="H1271" s="229">
        <f t="shared" ref="H1271:H1279" si="74">D1271+F1271</f>
        <v>1184</v>
      </c>
      <c r="I1271" s="230"/>
      <c r="K1271" s="224" t="s">
        <v>1542</v>
      </c>
      <c r="L1271" s="225"/>
      <c r="M1271" s="226">
        <v>445</v>
      </c>
      <c r="N1271" s="227"/>
      <c r="O1271" s="227">
        <v>445</v>
      </c>
      <c r="P1271" s="228"/>
      <c r="Q1271" s="229">
        <f t="shared" ref="Q1271:Q1279" si="75">M1271+O1271</f>
        <v>890</v>
      </c>
      <c r="R1271" s="230"/>
    </row>
    <row r="1272" spans="2:18" ht="24.95" customHeight="1">
      <c r="B1272" s="231" t="s">
        <v>1543</v>
      </c>
      <c r="C1272" s="232"/>
      <c r="D1272" s="233">
        <v>30</v>
      </c>
      <c r="E1272" s="234"/>
      <c r="F1272" s="234">
        <v>30</v>
      </c>
      <c r="G1272" s="235"/>
      <c r="H1272" s="229">
        <f t="shared" si="74"/>
        <v>60</v>
      </c>
      <c r="I1272" s="236"/>
      <c r="K1272" s="231" t="s">
        <v>1543</v>
      </c>
      <c r="L1272" s="232"/>
      <c r="M1272" s="233">
        <v>30</v>
      </c>
      <c r="N1272" s="234"/>
      <c r="O1272" s="234">
        <v>30</v>
      </c>
      <c r="P1272" s="235"/>
      <c r="Q1272" s="229">
        <f t="shared" si="75"/>
        <v>60</v>
      </c>
      <c r="R1272" s="236"/>
    </row>
    <row r="1273" spans="2:18" ht="24.95" customHeight="1">
      <c r="B1273" s="231" t="s">
        <v>1544</v>
      </c>
      <c r="C1273" s="232"/>
      <c r="D1273" s="233">
        <v>30</v>
      </c>
      <c r="E1273" s="234"/>
      <c r="F1273" s="234">
        <v>30</v>
      </c>
      <c r="G1273" s="235"/>
      <c r="H1273" s="229">
        <f t="shared" si="74"/>
        <v>60</v>
      </c>
      <c r="I1273" s="236"/>
      <c r="K1273" s="231" t="s">
        <v>1544</v>
      </c>
      <c r="L1273" s="232"/>
      <c r="M1273" s="233">
        <v>30</v>
      </c>
      <c r="N1273" s="234"/>
      <c r="O1273" s="234">
        <v>30</v>
      </c>
      <c r="P1273" s="235"/>
      <c r="Q1273" s="229">
        <f t="shared" si="75"/>
        <v>60</v>
      </c>
      <c r="R1273" s="236"/>
    </row>
    <row r="1274" spans="2:18" ht="24.95" customHeight="1" thickBot="1">
      <c r="B1274" s="237" t="s">
        <v>1545</v>
      </c>
      <c r="C1274" s="238"/>
      <c r="D1274" s="239"/>
      <c r="E1274" s="240"/>
      <c r="F1274" s="240">
        <v>0</v>
      </c>
      <c r="G1274" s="241"/>
      <c r="H1274" s="229">
        <f t="shared" si="74"/>
        <v>0</v>
      </c>
      <c r="I1274" s="242"/>
      <c r="K1274" s="237" t="s">
        <v>1545</v>
      </c>
      <c r="L1274" s="238"/>
      <c r="M1274" s="239">
        <v>750</v>
      </c>
      <c r="N1274" s="240"/>
      <c r="O1274" s="240">
        <v>750</v>
      </c>
      <c r="P1274" s="241"/>
      <c r="Q1274" s="229">
        <f t="shared" si="75"/>
        <v>1500</v>
      </c>
      <c r="R1274" s="242"/>
    </row>
    <row r="1275" spans="2:18" ht="24.95" customHeight="1" thickTop="1" thickBot="1">
      <c r="B1275" s="243"/>
      <c r="C1275" s="244" t="s">
        <v>1399</v>
      </c>
      <c r="D1275" s="245">
        <f>D1271+D1272+D1273+D1274</f>
        <v>652</v>
      </c>
      <c r="E1275" s="246"/>
      <c r="F1275" s="247">
        <f>SUM(F1271:F1274)</f>
        <v>652</v>
      </c>
      <c r="G1275" s="248"/>
      <c r="H1275" s="249">
        <f t="shared" si="74"/>
        <v>1304</v>
      </c>
      <c r="I1275" s="250"/>
      <c r="K1275" s="243"/>
      <c r="L1275" s="244" t="s">
        <v>1399</v>
      </c>
      <c r="M1275" s="245">
        <f>M1271+M1272+M1273+M1274</f>
        <v>1255</v>
      </c>
      <c r="N1275" s="246"/>
      <c r="O1275" s="246">
        <f>SUM(O1271:O1274)</f>
        <v>1255</v>
      </c>
      <c r="P1275" s="248"/>
      <c r="Q1275" s="251">
        <f t="shared" si="75"/>
        <v>2510</v>
      </c>
      <c r="R1275" s="250"/>
    </row>
    <row r="1276" spans="2:18" ht="24.95" customHeight="1" thickTop="1">
      <c r="B1276" s="252" t="s">
        <v>1546</v>
      </c>
      <c r="C1276" s="253"/>
      <c r="D1276" s="254"/>
      <c r="E1276" s="255"/>
      <c r="F1276" s="255"/>
      <c r="G1276" s="256"/>
      <c r="H1276" s="257">
        <f t="shared" si="74"/>
        <v>0</v>
      </c>
      <c r="I1276" s="258"/>
      <c r="K1276" s="252" t="s">
        <v>1546</v>
      </c>
      <c r="L1276" s="253"/>
      <c r="M1276" s="254"/>
      <c r="N1276" s="255"/>
      <c r="O1276" s="255"/>
      <c r="P1276" s="256"/>
      <c r="Q1276" s="257">
        <f t="shared" si="75"/>
        <v>0</v>
      </c>
      <c r="R1276" s="258"/>
    </row>
    <row r="1277" spans="2:18" ht="24.95" customHeight="1">
      <c r="B1277" s="259" t="s">
        <v>1547</v>
      </c>
      <c r="C1277" s="260"/>
      <c r="D1277" s="233">
        <v>29</v>
      </c>
      <c r="E1277" s="234"/>
      <c r="F1277" s="234"/>
      <c r="G1277" s="261"/>
      <c r="H1277" s="262">
        <f t="shared" si="74"/>
        <v>29</v>
      </c>
      <c r="I1277" s="263"/>
      <c r="K1277" s="259" t="s">
        <v>1547</v>
      </c>
      <c r="L1277" s="260"/>
      <c r="M1277" s="233">
        <v>22</v>
      </c>
      <c r="N1277" s="234"/>
      <c r="O1277" s="234"/>
      <c r="P1277" s="261"/>
      <c r="Q1277" s="262">
        <f t="shared" si="75"/>
        <v>22</v>
      </c>
      <c r="R1277" s="263"/>
    </row>
    <row r="1278" spans="2:18" ht="24.95" customHeight="1">
      <c r="B1278" s="252" t="s">
        <v>1548</v>
      </c>
      <c r="C1278" s="253"/>
      <c r="D1278" s="233"/>
      <c r="E1278" s="234"/>
      <c r="F1278" s="234"/>
      <c r="G1278" s="261"/>
      <c r="H1278" s="262">
        <f t="shared" si="74"/>
        <v>0</v>
      </c>
      <c r="I1278" s="263"/>
      <c r="K1278" s="252" t="s">
        <v>1548</v>
      </c>
      <c r="L1278" s="253"/>
      <c r="M1278" s="233"/>
      <c r="N1278" s="234"/>
      <c r="O1278" s="234"/>
      <c r="P1278" s="261"/>
      <c r="Q1278" s="262">
        <f t="shared" si="75"/>
        <v>0</v>
      </c>
      <c r="R1278" s="263"/>
    </row>
    <row r="1279" spans="2:18" ht="24.95" customHeight="1" thickBot="1">
      <c r="B1279" s="264" t="s">
        <v>1549</v>
      </c>
      <c r="C1279" s="265"/>
      <c r="D1279" s="266"/>
      <c r="E1279" s="267"/>
      <c r="F1279" s="267"/>
      <c r="G1279" s="268"/>
      <c r="H1279" s="269">
        <f t="shared" si="74"/>
        <v>0</v>
      </c>
      <c r="I1279" s="270"/>
      <c r="K1279" s="264" t="s">
        <v>1549</v>
      </c>
      <c r="L1279" s="265"/>
      <c r="M1279" s="266"/>
      <c r="N1279" s="267"/>
      <c r="O1279" s="267"/>
      <c r="P1279" s="268"/>
      <c r="Q1279" s="269">
        <f t="shared" si="75"/>
        <v>0</v>
      </c>
      <c r="R1279" s="270"/>
    </row>
    <row r="1280" spans="2:18" ht="24.95" customHeight="1" thickTop="1" thickBot="1">
      <c r="B1280" s="243"/>
      <c r="C1280" s="244" t="s">
        <v>1399</v>
      </c>
      <c r="D1280" s="245">
        <f>SUM(D1275:D1279)</f>
        <v>681</v>
      </c>
      <c r="E1280" s="246"/>
      <c r="F1280" s="247">
        <f>F1275+F1277</f>
        <v>652</v>
      </c>
      <c r="G1280" s="248"/>
      <c r="H1280" s="271">
        <f>D1280+F1280</f>
        <v>1333</v>
      </c>
      <c r="I1280" s="250"/>
      <c r="K1280" s="243"/>
      <c r="L1280" s="244" t="s">
        <v>1399</v>
      </c>
      <c r="M1280" s="245">
        <f>SUM(M1275:M1279)</f>
        <v>1277</v>
      </c>
      <c r="N1280" s="246"/>
      <c r="O1280" s="246">
        <f>O1275+O1277</f>
        <v>1255</v>
      </c>
      <c r="P1280" s="248"/>
      <c r="Q1280" s="272">
        <f>M1280+O1280</f>
        <v>2532</v>
      </c>
      <c r="R1280" s="250"/>
    </row>
    <row r="1281" spans="2:18" ht="24.95" customHeight="1" thickTop="1">
      <c r="B1281" s="273"/>
      <c r="C1281" s="274" t="s">
        <v>1550</v>
      </c>
      <c r="D1281" s="217"/>
      <c r="E1281" s="217"/>
      <c r="F1281" s="217"/>
      <c r="G1281" s="217"/>
      <c r="H1281" s="217"/>
      <c r="I1281" s="218"/>
      <c r="K1281" s="273"/>
      <c r="L1281" s="274" t="s">
        <v>1550</v>
      </c>
      <c r="M1281" s="217"/>
      <c r="N1281" s="217"/>
      <c r="O1281" s="217"/>
      <c r="P1281" s="217"/>
      <c r="Q1281" s="217"/>
      <c r="R1281" s="218"/>
    </row>
    <row r="1282" spans="2:18" ht="24.95" customHeight="1">
      <c r="B1282" s="216" t="s">
        <v>1551</v>
      </c>
      <c r="C1282" s="217"/>
      <c r="D1282" s="217"/>
      <c r="E1282" s="217"/>
      <c r="F1282" s="217"/>
      <c r="G1282" s="217"/>
      <c r="H1282" s="217"/>
      <c r="I1282" s="218"/>
      <c r="K1282" s="216" t="s">
        <v>1551</v>
      </c>
      <c r="L1282" s="217"/>
      <c r="M1282" s="217"/>
      <c r="N1282" s="217"/>
      <c r="O1282" s="217"/>
      <c r="P1282" s="217"/>
      <c r="Q1282" s="217"/>
      <c r="R1282" s="218"/>
    </row>
    <row r="1283" spans="2:18" ht="24.95" customHeight="1">
      <c r="B1283" s="216" t="s">
        <v>1552</v>
      </c>
      <c r="C1283" s="217"/>
      <c r="D1283" s="217"/>
      <c r="E1283" s="217"/>
      <c r="F1283" s="217"/>
      <c r="G1283" s="217"/>
      <c r="H1283" s="217"/>
      <c r="I1283" s="218"/>
      <c r="K1283" s="216" t="s">
        <v>1552</v>
      </c>
      <c r="L1283" s="217"/>
      <c r="M1283" s="217"/>
      <c r="N1283" s="217"/>
      <c r="O1283" s="217"/>
      <c r="P1283" s="217"/>
      <c r="Q1283" s="217"/>
      <c r="R1283" s="218"/>
    </row>
    <row r="1284" spans="2:18" ht="15.75">
      <c r="B1284" s="273"/>
      <c r="C1284" s="217"/>
      <c r="D1284" s="217"/>
      <c r="E1284" s="217"/>
      <c r="F1284" s="217"/>
      <c r="G1284" s="217"/>
      <c r="H1284" s="217"/>
      <c r="I1284" s="218"/>
      <c r="K1284" s="273"/>
      <c r="L1284" s="217"/>
      <c r="M1284" s="217"/>
      <c r="N1284" s="217"/>
      <c r="O1284" s="217"/>
      <c r="P1284" s="217"/>
      <c r="Q1284" s="217"/>
      <c r="R1284" s="218"/>
    </row>
    <row r="1285" spans="2:18" ht="15.75">
      <c r="B1285" s="273"/>
      <c r="C1285" s="217"/>
      <c r="D1285" s="217"/>
      <c r="E1285" s="217"/>
      <c r="F1285" s="217"/>
      <c r="G1285" s="217"/>
      <c r="H1285" s="217"/>
      <c r="I1285" s="218"/>
      <c r="K1285" s="273"/>
      <c r="L1285" s="217"/>
      <c r="M1285" s="217"/>
      <c r="N1285" s="217"/>
      <c r="O1285" s="217"/>
      <c r="P1285" s="217"/>
      <c r="Q1285" s="217"/>
      <c r="R1285" s="218"/>
    </row>
    <row r="1286" spans="2:18" ht="15.75">
      <c r="B1286" s="273"/>
      <c r="C1286" s="217"/>
      <c r="D1286" s="217"/>
      <c r="E1286" s="217"/>
      <c r="F1286" s="217"/>
      <c r="G1286" s="217"/>
      <c r="H1286" s="217"/>
      <c r="I1286" s="218"/>
      <c r="K1286" s="273"/>
      <c r="L1286" s="217"/>
      <c r="M1286" s="217"/>
      <c r="N1286" s="217"/>
      <c r="O1286" s="217"/>
      <c r="P1286" s="217"/>
      <c r="Q1286" s="217"/>
      <c r="R1286" s="218"/>
    </row>
    <row r="1287" spans="2:18" ht="15.75">
      <c r="B1287" s="273"/>
      <c r="C1287" s="217"/>
      <c r="D1287" s="217"/>
      <c r="E1287" s="217"/>
      <c r="F1287" s="217"/>
      <c r="G1287" s="217"/>
      <c r="H1287" s="217"/>
      <c r="I1287" s="218"/>
      <c r="K1287" s="273"/>
      <c r="L1287" s="217"/>
      <c r="M1287" s="217"/>
      <c r="N1287" s="217"/>
      <c r="O1287" s="217"/>
      <c r="P1287" s="217"/>
      <c r="Q1287" s="217"/>
      <c r="R1287" s="218"/>
    </row>
    <row r="1288" spans="2:18" ht="15.75">
      <c r="B1288" s="273"/>
      <c r="C1288" s="217"/>
      <c r="D1288" s="217"/>
      <c r="E1288" s="217"/>
      <c r="F1288" s="217"/>
      <c r="G1288" s="217"/>
      <c r="H1288" s="217"/>
      <c r="I1288" s="218"/>
      <c r="K1288" s="273"/>
      <c r="L1288" s="217"/>
      <c r="M1288" s="217"/>
      <c r="N1288" s="217"/>
      <c r="O1288" s="217"/>
      <c r="P1288" s="217"/>
      <c r="Q1288" s="217"/>
      <c r="R1288" s="218"/>
    </row>
    <row r="1289" spans="2:18" ht="15.75">
      <c r="B1289" s="273" t="s">
        <v>1553</v>
      </c>
      <c r="C1289" s="360">
        <v>45840</v>
      </c>
      <c r="D1289" s="360"/>
      <c r="E1289" s="217"/>
      <c r="F1289" s="217"/>
      <c r="G1289" s="217"/>
      <c r="H1289" s="217"/>
      <c r="I1289" s="218"/>
      <c r="K1289" s="273" t="s">
        <v>1553</v>
      </c>
      <c r="L1289" s="360">
        <v>45840</v>
      </c>
      <c r="M1289" s="360"/>
      <c r="N1289" s="217"/>
      <c r="O1289" s="217"/>
      <c r="P1289" s="217"/>
      <c r="Q1289" s="217"/>
      <c r="R1289" s="218"/>
    </row>
    <row r="1290" spans="2:18" ht="15.75">
      <c r="B1290" s="200"/>
      <c r="C1290" s="201"/>
      <c r="D1290" s="201"/>
      <c r="E1290" s="201"/>
      <c r="F1290" s="201"/>
      <c r="G1290" s="201" t="s">
        <v>1563</v>
      </c>
      <c r="H1290" s="201"/>
      <c r="I1290" s="202"/>
      <c r="K1290" s="200"/>
      <c r="L1290" s="201"/>
      <c r="M1290" s="201"/>
      <c r="N1290" s="201"/>
      <c r="O1290" s="201"/>
      <c r="P1290" s="201" t="s">
        <v>1563</v>
      </c>
      <c r="Q1290" s="201"/>
      <c r="R1290" s="202"/>
    </row>
    <row r="1291" spans="2:18" ht="16.5" thickBot="1">
      <c r="B1291" s="275"/>
      <c r="C1291" s="276"/>
      <c r="D1291" s="276"/>
      <c r="E1291" s="276"/>
      <c r="F1291" s="276"/>
      <c r="G1291" s="276"/>
      <c r="H1291" s="276"/>
      <c r="I1291" s="277"/>
      <c r="K1291" s="275"/>
      <c r="L1291" s="276"/>
      <c r="M1291" s="276"/>
      <c r="N1291" s="276"/>
      <c r="O1291" s="276"/>
      <c r="P1291" s="276"/>
      <c r="Q1291" s="276"/>
      <c r="R1291" s="277"/>
    </row>
    <row r="1293" spans="2:18" ht="15.75" thickBot="1"/>
    <row r="1294" spans="2:18">
      <c r="B1294" s="366" t="s">
        <v>1525</v>
      </c>
      <c r="C1294" s="367"/>
      <c r="D1294" s="367"/>
      <c r="E1294" s="367"/>
      <c r="F1294" s="367"/>
      <c r="G1294" s="367"/>
      <c r="H1294" s="367"/>
      <c r="I1294" s="368"/>
      <c r="K1294" s="366" t="s">
        <v>1525</v>
      </c>
      <c r="L1294" s="367"/>
      <c r="M1294" s="367"/>
      <c r="N1294" s="367"/>
      <c r="O1294" s="367"/>
      <c r="P1294" s="367"/>
      <c r="Q1294" s="367"/>
      <c r="R1294" s="368"/>
    </row>
    <row r="1295" spans="2:18" ht="15.75">
      <c r="B1295" s="200"/>
      <c r="C1295" s="201"/>
      <c r="D1295" s="201"/>
      <c r="E1295" s="201"/>
      <c r="F1295" s="201"/>
      <c r="G1295" s="201"/>
      <c r="H1295" s="201"/>
      <c r="I1295" s="202"/>
      <c r="K1295" s="200"/>
      <c r="L1295" s="201"/>
      <c r="M1295" s="201"/>
      <c r="N1295" s="201"/>
      <c r="O1295" s="201"/>
      <c r="P1295" s="201"/>
      <c r="Q1295" s="201"/>
      <c r="R1295" s="202"/>
    </row>
    <row r="1296" spans="2:18" ht="26.25">
      <c r="B1296" s="369" t="s">
        <v>1526</v>
      </c>
      <c r="C1296" s="370"/>
      <c r="D1296" s="370"/>
      <c r="E1296" s="370"/>
      <c r="F1296" s="370"/>
      <c r="G1296" s="370"/>
      <c r="H1296" s="370"/>
      <c r="I1296" s="371"/>
      <c r="K1296" s="369" t="s">
        <v>1526</v>
      </c>
      <c r="L1296" s="370"/>
      <c r="M1296" s="370"/>
      <c r="N1296" s="370"/>
      <c r="O1296" s="370"/>
      <c r="P1296" s="370"/>
      <c r="Q1296" s="370"/>
      <c r="R1296" s="371"/>
    </row>
    <row r="1297" spans="2:18" ht="24.95" customHeight="1">
      <c r="B1297" s="203"/>
      <c r="C1297" s="204"/>
      <c r="D1297" s="204"/>
      <c r="E1297" s="204"/>
      <c r="F1297" s="204"/>
      <c r="G1297" s="204"/>
      <c r="H1297" s="205" t="s">
        <v>1527</v>
      </c>
      <c r="I1297" s="206"/>
      <c r="K1297" s="203"/>
      <c r="L1297" s="204"/>
      <c r="M1297" s="204"/>
      <c r="N1297" s="204"/>
      <c r="O1297" s="204"/>
      <c r="P1297" s="204"/>
      <c r="Q1297" s="205" t="s">
        <v>1527</v>
      </c>
      <c r="R1297" s="206"/>
    </row>
    <row r="1298" spans="2:18" ht="24.95" customHeight="1">
      <c r="B1298" s="207" t="s">
        <v>1528</v>
      </c>
      <c r="C1298" s="208"/>
      <c r="D1298" s="208"/>
      <c r="E1298" s="208"/>
      <c r="F1298" s="208" t="s">
        <v>1529</v>
      </c>
      <c r="G1298" s="201"/>
      <c r="H1298" s="201" t="s">
        <v>1530</v>
      </c>
      <c r="I1298" s="202"/>
      <c r="K1298" s="207" t="s">
        <v>1528</v>
      </c>
      <c r="L1298" s="208"/>
      <c r="M1298" s="208"/>
      <c r="N1298" s="208"/>
      <c r="O1298" s="208" t="s">
        <v>1531</v>
      </c>
      <c r="P1298" s="201"/>
      <c r="Q1298" s="201" t="s">
        <v>1530</v>
      </c>
      <c r="R1298" s="202"/>
    </row>
    <row r="1299" spans="2:18" ht="24.95" customHeight="1">
      <c r="B1299" s="209" t="s">
        <v>1532</v>
      </c>
      <c r="C1299" s="210" t="s">
        <v>1648</v>
      </c>
      <c r="D1299" s="211"/>
      <c r="E1299" s="211"/>
      <c r="F1299" s="211"/>
      <c r="G1299" s="212"/>
      <c r="H1299" s="212"/>
      <c r="I1299" s="213"/>
      <c r="K1299" s="209" t="s">
        <v>1532</v>
      </c>
      <c r="L1299" s="210" t="s">
        <v>1649</v>
      </c>
      <c r="M1299" s="211"/>
      <c r="N1299" s="211"/>
      <c r="O1299" s="211"/>
      <c r="P1299" s="212"/>
      <c r="Q1299" s="212"/>
      <c r="R1299" s="213"/>
    </row>
    <row r="1300" spans="2:18" ht="24.95" customHeight="1">
      <c r="B1300" s="207" t="s">
        <v>1534</v>
      </c>
      <c r="C1300" s="214">
        <v>586</v>
      </c>
      <c r="D1300" s="208" t="s">
        <v>1535</v>
      </c>
      <c r="E1300" s="208"/>
      <c r="F1300" s="201"/>
      <c r="G1300" s="201"/>
      <c r="H1300" s="201"/>
      <c r="I1300" s="202"/>
      <c r="K1300" s="207" t="s">
        <v>1534</v>
      </c>
      <c r="L1300" s="214">
        <v>348</v>
      </c>
      <c r="M1300" s="208" t="s">
        <v>1535</v>
      </c>
      <c r="N1300" s="208"/>
      <c r="O1300" s="201"/>
      <c r="P1300" s="201"/>
      <c r="Q1300" s="201"/>
      <c r="R1300" s="202"/>
    </row>
    <row r="1301" spans="2:18" ht="24.95" customHeight="1">
      <c r="B1301" s="216" t="s">
        <v>1562</v>
      </c>
      <c r="C1301" s="217"/>
      <c r="D1301" s="217"/>
      <c r="E1301" s="217"/>
      <c r="F1301" s="217"/>
      <c r="G1301" s="217"/>
      <c r="H1301" s="217"/>
      <c r="I1301" s="218"/>
      <c r="K1301" s="216" t="s">
        <v>1562</v>
      </c>
      <c r="L1301" s="217"/>
      <c r="M1301" s="217"/>
      <c r="N1301" s="217"/>
      <c r="O1301" s="217"/>
      <c r="P1301" s="217"/>
      <c r="Q1301" s="217"/>
      <c r="R1301" s="218"/>
    </row>
    <row r="1302" spans="2:18" ht="24.95" customHeight="1" thickBot="1">
      <c r="B1302" s="207" t="s">
        <v>1537</v>
      </c>
      <c r="C1302" s="201"/>
      <c r="D1302" s="201"/>
      <c r="E1302" s="201"/>
      <c r="F1302" s="201"/>
      <c r="G1302" s="201"/>
      <c r="H1302" s="201"/>
      <c r="I1302" s="202"/>
      <c r="K1302" s="207" t="s">
        <v>1537</v>
      </c>
      <c r="L1302" s="201"/>
      <c r="M1302" s="201"/>
      <c r="N1302" s="201"/>
      <c r="O1302" s="201"/>
      <c r="P1302" s="201"/>
      <c r="Q1302" s="201"/>
      <c r="R1302" s="202"/>
    </row>
    <row r="1303" spans="2:18" ht="24.95" customHeight="1" thickTop="1">
      <c r="B1303" s="361" t="s">
        <v>1538</v>
      </c>
      <c r="C1303" s="362"/>
      <c r="D1303" s="357" t="s">
        <v>1241</v>
      </c>
      <c r="E1303" s="365"/>
      <c r="F1303" s="356" t="s">
        <v>1539</v>
      </c>
      <c r="G1303" s="357"/>
      <c r="H1303" s="358" t="s">
        <v>1404</v>
      </c>
      <c r="I1303" s="359"/>
      <c r="K1303" s="361" t="s">
        <v>1538</v>
      </c>
      <c r="L1303" s="362"/>
      <c r="M1303" s="357" t="s">
        <v>1241</v>
      </c>
      <c r="N1303" s="365"/>
      <c r="O1303" s="356" t="s">
        <v>1539</v>
      </c>
      <c r="P1303" s="357"/>
      <c r="Q1303" s="358" t="s">
        <v>1404</v>
      </c>
      <c r="R1303" s="359"/>
    </row>
    <row r="1304" spans="2:18" ht="24.95" customHeight="1" thickBot="1">
      <c r="B1304" s="363"/>
      <c r="C1304" s="364"/>
      <c r="D1304" s="219" t="s">
        <v>1540</v>
      </c>
      <c r="E1304" s="220" t="s">
        <v>1541</v>
      </c>
      <c r="F1304" s="220" t="s">
        <v>1540</v>
      </c>
      <c r="G1304" s="221" t="s">
        <v>1541</v>
      </c>
      <c r="H1304" s="222" t="s">
        <v>1540</v>
      </c>
      <c r="I1304" s="223" t="s">
        <v>1541</v>
      </c>
      <c r="K1304" s="363"/>
      <c r="L1304" s="364"/>
      <c r="M1304" s="219" t="s">
        <v>1540</v>
      </c>
      <c r="N1304" s="220" t="s">
        <v>1541</v>
      </c>
      <c r="O1304" s="220" t="s">
        <v>1540</v>
      </c>
      <c r="P1304" s="221" t="s">
        <v>1541</v>
      </c>
      <c r="Q1304" s="222" t="s">
        <v>1540</v>
      </c>
      <c r="R1304" s="223" t="s">
        <v>1541</v>
      </c>
    </row>
    <row r="1305" spans="2:18" ht="24.95" customHeight="1" thickTop="1">
      <c r="B1305" s="224" t="s">
        <v>1542</v>
      </c>
      <c r="C1305" s="225"/>
      <c r="D1305" s="226">
        <v>468</v>
      </c>
      <c r="E1305" s="227"/>
      <c r="F1305" s="227">
        <v>468</v>
      </c>
      <c r="G1305" s="228"/>
      <c r="H1305" s="229">
        <f t="shared" ref="H1305:H1313" si="76">D1305+F1305</f>
        <v>936</v>
      </c>
      <c r="I1305" s="230"/>
      <c r="K1305" s="224" t="s">
        <v>1542</v>
      </c>
      <c r="L1305" s="225"/>
      <c r="M1305" s="226">
        <v>934</v>
      </c>
      <c r="N1305" s="227"/>
      <c r="O1305" s="227">
        <v>466</v>
      </c>
      <c r="P1305" s="228"/>
      <c r="Q1305" s="229">
        <f t="shared" ref="Q1305:Q1313" si="77">M1305+O1305</f>
        <v>1400</v>
      </c>
      <c r="R1305" s="230"/>
    </row>
    <row r="1306" spans="2:18" ht="24.95" customHeight="1">
      <c r="B1306" s="231" t="s">
        <v>1543</v>
      </c>
      <c r="C1306" s="232"/>
      <c r="D1306" s="233">
        <v>0</v>
      </c>
      <c r="E1306" s="234"/>
      <c r="F1306" s="234">
        <v>0</v>
      </c>
      <c r="G1306" s="235"/>
      <c r="H1306" s="229">
        <f t="shared" si="76"/>
        <v>0</v>
      </c>
      <c r="I1306" s="236"/>
      <c r="K1306" s="231" t="s">
        <v>1543</v>
      </c>
      <c r="L1306" s="232"/>
      <c r="M1306" s="233">
        <v>0</v>
      </c>
      <c r="N1306" s="234"/>
      <c r="O1306" s="234">
        <v>0</v>
      </c>
      <c r="P1306" s="235"/>
      <c r="Q1306" s="229">
        <f t="shared" si="77"/>
        <v>0</v>
      </c>
      <c r="R1306" s="236"/>
    </row>
    <row r="1307" spans="2:18" ht="24.95" customHeight="1">
      <c r="B1307" s="231" t="s">
        <v>1544</v>
      </c>
      <c r="C1307" s="232"/>
      <c r="D1307" s="233">
        <v>0</v>
      </c>
      <c r="E1307" s="234"/>
      <c r="F1307" s="234">
        <v>0</v>
      </c>
      <c r="G1307" s="235"/>
      <c r="H1307" s="229">
        <f t="shared" si="76"/>
        <v>0</v>
      </c>
      <c r="I1307" s="236"/>
      <c r="K1307" s="231" t="s">
        <v>1544</v>
      </c>
      <c r="L1307" s="232"/>
      <c r="M1307" s="233">
        <v>0</v>
      </c>
      <c r="N1307" s="234"/>
      <c r="O1307" s="234">
        <v>0</v>
      </c>
      <c r="P1307" s="235"/>
      <c r="Q1307" s="229">
        <f t="shared" si="77"/>
        <v>0</v>
      </c>
      <c r="R1307" s="236"/>
    </row>
    <row r="1308" spans="2:18" ht="24.95" customHeight="1" thickBot="1">
      <c r="B1308" s="237" t="s">
        <v>1545</v>
      </c>
      <c r="C1308" s="238"/>
      <c r="D1308" s="239"/>
      <c r="E1308" s="240"/>
      <c r="F1308" s="240">
        <v>0</v>
      </c>
      <c r="G1308" s="241"/>
      <c r="H1308" s="229">
        <f t="shared" si="76"/>
        <v>0</v>
      </c>
      <c r="I1308" s="242"/>
      <c r="K1308" s="237" t="s">
        <v>1545</v>
      </c>
      <c r="L1308" s="238"/>
      <c r="M1308" s="239">
        <v>0</v>
      </c>
      <c r="N1308" s="240"/>
      <c r="O1308" s="240">
        <v>0</v>
      </c>
      <c r="P1308" s="241"/>
      <c r="Q1308" s="229">
        <f t="shared" si="77"/>
        <v>0</v>
      </c>
      <c r="R1308" s="242"/>
    </row>
    <row r="1309" spans="2:18" ht="24.95" customHeight="1" thickTop="1" thickBot="1">
      <c r="B1309" s="243"/>
      <c r="C1309" s="244" t="s">
        <v>1399</v>
      </c>
      <c r="D1309" s="245">
        <f>D1305+D1306+D1307+D1308</f>
        <v>468</v>
      </c>
      <c r="E1309" s="246"/>
      <c r="F1309" s="247">
        <f>SUM(F1305:F1308)</f>
        <v>468</v>
      </c>
      <c r="G1309" s="248"/>
      <c r="H1309" s="249">
        <f t="shared" si="76"/>
        <v>936</v>
      </c>
      <c r="I1309" s="250"/>
      <c r="K1309" s="243"/>
      <c r="L1309" s="244" t="s">
        <v>1399</v>
      </c>
      <c r="M1309" s="245">
        <f>M1305+M1306+M1307+M1308</f>
        <v>934</v>
      </c>
      <c r="N1309" s="246"/>
      <c r="O1309" s="246">
        <f>SUM(O1305:O1308)</f>
        <v>466</v>
      </c>
      <c r="P1309" s="248"/>
      <c r="Q1309" s="251">
        <f t="shared" si="77"/>
        <v>1400</v>
      </c>
      <c r="R1309" s="250"/>
    </row>
    <row r="1310" spans="2:18" ht="24.95" customHeight="1" thickTop="1">
      <c r="B1310" s="252" t="s">
        <v>1546</v>
      </c>
      <c r="C1310" s="253"/>
      <c r="D1310" s="254"/>
      <c r="E1310" s="255"/>
      <c r="F1310" s="255"/>
      <c r="G1310" s="256"/>
      <c r="H1310" s="257">
        <f t="shared" si="76"/>
        <v>0</v>
      </c>
      <c r="I1310" s="258"/>
      <c r="K1310" s="252" t="s">
        <v>1546</v>
      </c>
      <c r="L1310" s="253"/>
      <c r="M1310" s="254"/>
      <c r="N1310" s="255"/>
      <c r="O1310" s="255"/>
      <c r="P1310" s="256"/>
      <c r="Q1310" s="257">
        <f t="shared" si="77"/>
        <v>0</v>
      </c>
      <c r="R1310" s="258"/>
    </row>
    <row r="1311" spans="2:18" ht="24.95" customHeight="1">
      <c r="B1311" s="259" t="s">
        <v>1547</v>
      </c>
      <c r="C1311" s="260"/>
      <c r="D1311" s="233">
        <v>23</v>
      </c>
      <c r="E1311" s="234"/>
      <c r="F1311" s="234"/>
      <c r="G1311" s="261"/>
      <c r="H1311" s="262">
        <f t="shared" si="76"/>
        <v>23</v>
      </c>
      <c r="I1311" s="263"/>
      <c r="K1311" s="259" t="s">
        <v>1547</v>
      </c>
      <c r="L1311" s="260"/>
      <c r="M1311" s="233">
        <v>47</v>
      </c>
      <c r="N1311" s="234"/>
      <c r="O1311" s="234"/>
      <c r="P1311" s="261"/>
      <c r="Q1311" s="262">
        <f t="shared" si="77"/>
        <v>47</v>
      </c>
      <c r="R1311" s="263"/>
    </row>
    <row r="1312" spans="2:18" ht="24.95" customHeight="1">
      <c r="B1312" s="252" t="s">
        <v>1548</v>
      </c>
      <c r="C1312" s="253"/>
      <c r="D1312" s="233"/>
      <c r="E1312" s="234"/>
      <c r="F1312" s="234"/>
      <c r="G1312" s="261"/>
      <c r="H1312" s="262">
        <f t="shared" si="76"/>
        <v>0</v>
      </c>
      <c r="I1312" s="263"/>
      <c r="K1312" s="252" t="s">
        <v>1548</v>
      </c>
      <c r="L1312" s="253"/>
      <c r="M1312" s="233"/>
      <c r="N1312" s="234"/>
      <c r="O1312" s="234"/>
      <c r="P1312" s="261"/>
      <c r="Q1312" s="262">
        <f t="shared" si="77"/>
        <v>0</v>
      </c>
      <c r="R1312" s="263"/>
    </row>
    <row r="1313" spans="2:18" ht="24.95" customHeight="1" thickBot="1">
      <c r="B1313" s="264" t="s">
        <v>1549</v>
      </c>
      <c r="C1313" s="265"/>
      <c r="D1313" s="266"/>
      <c r="E1313" s="267"/>
      <c r="F1313" s="267"/>
      <c r="G1313" s="268"/>
      <c r="H1313" s="269">
        <f t="shared" si="76"/>
        <v>0</v>
      </c>
      <c r="I1313" s="270"/>
      <c r="K1313" s="264" t="s">
        <v>1549</v>
      </c>
      <c r="L1313" s="265"/>
      <c r="M1313" s="266"/>
      <c r="N1313" s="267"/>
      <c r="O1313" s="267"/>
      <c r="P1313" s="268"/>
      <c r="Q1313" s="269">
        <f t="shared" si="77"/>
        <v>0</v>
      </c>
      <c r="R1313" s="270"/>
    </row>
    <row r="1314" spans="2:18" ht="24.95" customHeight="1" thickTop="1" thickBot="1">
      <c r="B1314" s="243"/>
      <c r="C1314" s="244" t="s">
        <v>1399</v>
      </c>
      <c r="D1314" s="245">
        <f>SUM(D1309:D1313)</f>
        <v>491</v>
      </c>
      <c r="E1314" s="246"/>
      <c r="F1314" s="247">
        <f>F1309+F1311</f>
        <v>468</v>
      </c>
      <c r="G1314" s="248"/>
      <c r="H1314" s="271">
        <f>D1314+F1314</f>
        <v>959</v>
      </c>
      <c r="I1314" s="250"/>
      <c r="K1314" s="243"/>
      <c r="L1314" s="244" t="s">
        <v>1399</v>
      </c>
      <c r="M1314" s="245">
        <f>SUM(M1309:M1313)</f>
        <v>981</v>
      </c>
      <c r="N1314" s="246"/>
      <c r="O1314" s="246">
        <f>O1309+O1311</f>
        <v>466</v>
      </c>
      <c r="P1314" s="248"/>
      <c r="Q1314" s="272">
        <f>M1314+O1314</f>
        <v>1447</v>
      </c>
      <c r="R1314" s="250"/>
    </row>
    <row r="1315" spans="2:18" ht="24.95" customHeight="1" thickTop="1">
      <c r="B1315" s="273"/>
      <c r="C1315" s="274" t="s">
        <v>1550</v>
      </c>
      <c r="D1315" s="217"/>
      <c r="E1315" s="217"/>
      <c r="F1315" s="217"/>
      <c r="G1315" s="217"/>
      <c r="H1315" s="217"/>
      <c r="I1315" s="218"/>
      <c r="K1315" s="273"/>
      <c r="L1315" s="274" t="s">
        <v>1550</v>
      </c>
      <c r="M1315" s="217"/>
      <c r="N1315" s="217"/>
      <c r="O1315" s="217"/>
      <c r="P1315" s="217"/>
      <c r="Q1315" s="217"/>
      <c r="R1315" s="218"/>
    </row>
    <row r="1316" spans="2:18" ht="24.95" customHeight="1">
      <c r="B1316" s="216" t="s">
        <v>1551</v>
      </c>
      <c r="C1316" s="217"/>
      <c r="D1316" s="217"/>
      <c r="E1316" s="217"/>
      <c r="F1316" s="217"/>
      <c r="G1316" s="217"/>
      <c r="H1316" s="217"/>
      <c r="I1316" s="218"/>
      <c r="K1316" s="216" t="s">
        <v>1551</v>
      </c>
      <c r="L1316" s="217"/>
      <c r="M1316" s="217"/>
      <c r="N1316" s="217"/>
      <c r="O1316" s="217"/>
      <c r="P1316" s="217"/>
      <c r="Q1316" s="217"/>
      <c r="R1316" s="218"/>
    </row>
    <row r="1317" spans="2:18" ht="24.95" customHeight="1">
      <c r="B1317" s="216" t="s">
        <v>1552</v>
      </c>
      <c r="C1317" s="217"/>
      <c r="D1317" s="217"/>
      <c r="E1317" s="217"/>
      <c r="F1317" s="217"/>
      <c r="G1317" s="217"/>
      <c r="H1317" s="217"/>
      <c r="I1317" s="218"/>
      <c r="K1317" s="216" t="s">
        <v>1552</v>
      </c>
      <c r="L1317" s="217"/>
      <c r="M1317" s="217"/>
      <c r="N1317" s="217"/>
      <c r="O1317" s="217"/>
      <c r="P1317" s="217"/>
      <c r="Q1317" s="217"/>
      <c r="R1317" s="218"/>
    </row>
    <row r="1318" spans="2:18" ht="15.75">
      <c r="B1318" s="273"/>
      <c r="C1318" s="217"/>
      <c r="D1318" s="217"/>
      <c r="E1318" s="217"/>
      <c r="F1318" s="217"/>
      <c r="G1318" s="217"/>
      <c r="H1318" s="217"/>
      <c r="I1318" s="218"/>
      <c r="K1318" s="273"/>
      <c r="L1318" s="217"/>
      <c r="M1318" s="217"/>
      <c r="N1318" s="217"/>
      <c r="O1318" s="217"/>
      <c r="P1318" s="217"/>
      <c r="Q1318" s="217"/>
      <c r="R1318" s="218"/>
    </row>
    <row r="1319" spans="2:18" ht="15.75">
      <c r="B1319" s="273"/>
      <c r="C1319" s="217"/>
      <c r="D1319" s="217"/>
      <c r="E1319" s="217"/>
      <c r="F1319" s="217"/>
      <c r="G1319" s="217"/>
      <c r="H1319" s="217"/>
      <c r="I1319" s="218"/>
      <c r="K1319" s="273"/>
      <c r="L1319" s="217"/>
      <c r="M1319" s="217"/>
      <c r="N1319" s="217"/>
      <c r="O1319" s="217"/>
      <c r="P1319" s="217"/>
      <c r="Q1319" s="217"/>
      <c r="R1319" s="218"/>
    </row>
    <row r="1320" spans="2:18" ht="15.75">
      <c r="B1320" s="273"/>
      <c r="C1320" s="217"/>
      <c r="D1320" s="217"/>
      <c r="E1320" s="217"/>
      <c r="F1320" s="217"/>
      <c r="G1320" s="217"/>
      <c r="H1320" s="217"/>
      <c r="I1320" s="218"/>
      <c r="K1320" s="273"/>
      <c r="L1320" s="217"/>
      <c r="M1320" s="217"/>
      <c r="N1320" s="217"/>
      <c r="O1320" s="217"/>
      <c r="P1320" s="217"/>
      <c r="Q1320" s="217"/>
      <c r="R1320" s="218"/>
    </row>
    <row r="1321" spans="2:18" ht="15.75">
      <c r="B1321" s="273"/>
      <c r="C1321" s="217"/>
      <c r="D1321" s="217"/>
      <c r="E1321" s="217"/>
      <c r="F1321" s="217"/>
      <c r="G1321" s="217"/>
      <c r="H1321" s="217"/>
      <c r="I1321" s="218"/>
      <c r="K1321" s="273"/>
      <c r="L1321" s="217"/>
      <c r="M1321" s="217"/>
      <c r="N1321" s="217"/>
      <c r="O1321" s="217"/>
      <c r="P1321" s="217"/>
      <c r="Q1321" s="217"/>
      <c r="R1321" s="218"/>
    </row>
    <row r="1322" spans="2:18" ht="15.75">
      <c r="B1322" s="273"/>
      <c r="C1322" s="217"/>
      <c r="D1322" s="217"/>
      <c r="E1322" s="217"/>
      <c r="F1322" s="217"/>
      <c r="G1322" s="217"/>
      <c r="H1322" s="217"/>
      <c r="I1322" s="218"/>
      <c r="K1322" s="273"/>
      <c r="L1322" s="217"/>
      <c r="M1322" s="217"/>
      <c r="N1322" s="217"/>
      <c r="O1322" s="217"/>
      <c r="P1322" s="217"/>
      <c r="Q1322" s="217"/>
      <c r="R1322" s="218"/>
    </row>
    <row r="1323" spans="2:18" ht="15.75">
      <c r="B1323" s="273" t="s">
        <v>1553</v>
      </c>
      <c r="C1323" s="360">
        <v>45840</v>
      </c>
      <c r="D1323" s="360"/>
      <c r="E1323" s="217"/>
      <c r="F1323" s="217"/>
      <c r="G1323" s="217"/>
      <c r="H1323" s="217"/>
      <c r="I1323" s="218"/>
      <c r="K1323" s="273" t="s">
        <v>1553</v>
      </c>
      <c r="L1323" s="360">
        <v>45840</v>
      </c>
      <c r="M1323" s="360"/>
      <c r="N1323" s="217"/>
      <c r="O1323" s="217"/>
      <c r="P1323" s="217"/>
      <c r="Q1323" s="217"/>
      <c r="R1323" s="218"/>
    </row>
    <row r="1324" spans="2:18" ht="15.75">
      <c r="B1324" s="200"/>
      <c r="C1324" s="201"/>
      <c r="D1324" s="201"/>
      <c r="E1324" s="201"/>
      <c r="F1324" s="201"/>
      <c r="G1324" s="201" t="s">
        <v>1563</v>
      </c>
      <c r="H1324" s="201"/>
      <c r="I1324" s="202"/>
      <c r="K1324" s="200"/>
      <c r="L1324" s="201"/>
      <c r="M1324" s="201"/>
      <c r="N1324" s="201"/>
      <c r="O1324" s="201"/>
      <c r="P1324" s="201" t="s">
        <v>1563</v>
      </c>
      <c r="Q1324" s="201"/>
      <c r="R1324" s="202"/>
    </row>
    <row r="1325" spans="2:18" ht="16.5" thickBot="1">
      <c r="B1325" s="275"/>
      <c r="C1325" s="276"/>
      <c r="D1325" s="276"/>
      <c r="E1325" s="276"/>
      <c r="F1325" s="276"/>
      <c r="G1325" s="276"/>
      <c r="H1325" s="276"/>
      <c r="I1325" s="277"/>
      <c r="K1325" s="275"/>
      <c r="L1325" s="276"/>
      <c r="M1325" s="276"/>
      <c r="N1325" s="276"/>
      <c r="O1325" s="276"/>
      <c r="P1325" s="276"/>
      <c r="Q1325" s="276"/>
      <c r="R1325" s="277"/>
    </row>
    <row r="1327" spans="2:18" ht="15.75" thickBot="1"/>
    <row r="1328" spans="2:18">
      <c r="B1328" s="366" t="s">
        <v>1525</v>
      </c>
      <c r="C1328" s="367"/>
      <c r="D1328" s="367"/>
      <c r="E1328" s="367"/>
      <c r="F1328" s="367"/>
      <c r="G1328" s="367"/>
      <c r="H1328" s="367"/>
      <c r="I1328" s="368"/>
      <c r="K1328" s="366" t="s">
        <v>1525</v>
      </c>
      <c r="L1328" s="367"/>
      <c r="M1328" s="367"/>
      <c r="N1328" s="367"/>
      <c r="O1328" s="367"/>
      <c r="P1328" s="367"/>
      <c r="Q1328" s="367"/>
      <c r="R1328" s="368"/>
    </row>
    <row r="1329" spans="2:18" ht="15.75">
      <c r="B1329" s="200"/>
      <c r="C1329" s="201"/>
      <c r="D1329" s="201"/>
      <c r="E1329" s="201"/>
      <c r="F1329" s="201"/>
      <c r="G1329" s="201"/>
      <c r="H1329" s="201"/>
      <c r="I1329" s="202"/>
      <c r="K1329" s="200"/>
      <c r="L1329" s="201"/>
      <c r="M1329" s="201"/>
      <c r="N1329" s="201"/>
      <c r="O1329" s="201"/>
      <c r="P1329" s="201"/>
      <c r="Q1329" s="201"/>
      <c r="R1329" s="202"/>
    </row>
    <row r="1330" spans="2:18" ht="26.25">
      <c r="B1330" s="369" t="s">
        <v>1526</v>
      </c>
      <c r="C1330" s="370"/>
      <c r="D1330" s="370"/>
      <c r="E1330" s="370"/>
      <c r="F1330" s="370"/>
      <c r="G1330" s="370"/>
      <c r="H1330" s="370"/>
      <c r="I1330" s="371"/>
      <c r="K1330" s="369" t="s">
        <v>1526</v>
      </c>
      <c r="L1330" s="370"/>
      <c r="M1330" s="370"/>
      <c r="N1330" s="370"/>
      <c r="O1330" s="370"/>
      <c r="P1330" s="370"/>
      <c r="Q1330" s="370"/>
      <c r="R1330" s="371"/>
    </row>
    <row r="1331" spans="2:18" ht="24.95" customHeight="1">
      <c r="B1331" s="203"/>
      <c r="C1331" s="204"/>
      <c r="D1331" s="204"/>
      <c r="E1331" s="204"/>
      <c r="F1331" s="204"/>
      <c r="G1331" s="204"/>
      <c r="H1331" s="205" t="s">
        <v>1527</v>
      </c>
      <c r="I1331" s="206"/>
      <c r="K1331" s="203"/>
      <c r="L1331" s="204"/>
      <c r="M1331" s="204"/>
      <c r="N1331" s="204"/>
      <c r="O1331" s="204"/>
      <c r="P1331" s="204"/>
      <c r="Q1331" s="205" t="s">
        <v>1527</v>
      </c>
      <c r="R1331" s="206"/>
    </row>
    <row r="1332" spans="2:18" ht="24.95" customHeight="1">
      <c r="B1332" s="207" t="s">
        <v>1528</v>
      </c>
      <c r="C1332" s="208"/>
      <c r="D1332" s="208"/>
      <c r="E1332" s="208"/>
      <c r="F1332" s="208" t="s">
        <v>1529</v>
      </c>
      <c r="G1332" s="201"/>
      <c r="H1332" s="201" t="s">
        <v>1530</v>
      </c>
      <c r="I1332" s="202"/>
      <c r="K1332" s="207" t="s">
        <v>1528</v>
      </c>
      <c r="L1332" s="208"/>
      <c r="M1332" s="208"/>
      <c r="N1332" s="208"/>
      <c r="O1332" s="208" t="s">
        <v>1531</v>
      </c>
      <c r="P1332" s="201"/>
      <c r="Q1332" s="201" t="s">
        <v>1530</v>
      </c>
      <c r="R1332" s="202"/>
    </row>
    <row r="1333" spans="2:18" ht="24.95" customHeight="1">
      <c r="B1333" s="209" t="s">
        <v>1532</v>
      </c>
      <c r="C1333" s="210" t="s">
        <v>1650</v>
      </c>
      <c r="D1333" s="211"/>
      <c r="E1333" s="211"/>
      <c r="F1333" s="211"/>
      <c r="G1333" s="212"/>
      <c r="H1333" s="212"/>
      <c r="I1333" s="213"/>
      <c r="K1333" s="209" t="s">
        <v>1532</v>
      </c>
      <c r="L1333" s="210" t="s">
        <v>1651</v>
      </c>
      <c r="M1333" s="211"/>
      <c r="N1333" s="211"/>
      <c r="O1333" s="211"/>
      <c r="P1333" s="212"/>
      <c r="Q1333" s="212"/>
      <c r="R1333" s="213"/>
    </row>
    <row r="1334" spans="2:18" ht="24.95" customHeight="1">
      <c r="B1334" s="207" t="s">
        <v>1534</v>
      </c>
      <c r="C1334" s="214">
        <v>324</v>
      </c>
      <c r="D1334" s="208" t="s">
        <v>1535</v>
      </c>
      <c r="E1334" s="208"/>
      <c r="F1334" s="201"/>
      <c r="G1334" s="201"/>
      <c r="H1334" s="201"/>
      <c r="I1334" s="202"/>
      <c r="K1334" s="207" t="s">
        <v>1534</v>
      </c>
      <c r="L1334" s="214">
        <v>292</v>
      </c>
      <c r="M1334" s="208" t="s">
        <v>1535</v>
      </c>
      <c r="N1334" s="208"/>
      <c r="O1334" s="201"/>
      <c r="P1334" s="201"/>
      <c r="Q1334" s="201"/>
      <c r="R1334" s="202"/>
    </row>
    <row r="1335" spans="2:18" ht="24.95" customHeight="1">
      <c r="B1335" s="216" t="s">
        <v>1562</v>
      </c>
      <c r="C1335" s="217"/>
      <c r="D1335" s="217"/>
      <c r="E1335" s="217"/>
      <c r="F1335" s="217"/>
      <c r="G1335" s="217"/>
      <c r="H1335" s="217"/>
      <c r="I1335" s="218"/>
      <c r="K1335" s="216" t="s">
        <v>1562</v>
      </c>
      <c r="L1335" s="217"/>
      <c r="M1335" s="217"/>
      <c r="N1335" s="217"/>
      <c r="O1335" s="217"/>
      <c r="P1335" s="217"/>
      <c r="Q1335" s="217"/>
      <c r="R1335" s="218"/>
    </row>
    <row r="1336" spans="2:18" ht="24.95" customHeight="1" thickBot="1">
      <c r="B1336" s="207" t="s">
        <v>1537</v>
      </c>
      <c r="C1336" s="201"/>
      <c r="D1336" s="201"/>
      <c r="E1336" s="201"/>
      <c r="F1336" s="201"/>
      <c r="G1336" s="201"/>
      <c r="H1336" s="201"/>
      <c r="I1336" s="202"/>
      <c r="K1336" s="207" t="s">
        <v>1537</v>
      </c>
      <c r="L1336" s="201"/>
      <c r="M1336" s="201"/>
      <c r="N1336" s="201"/>
      <c r="O1336" s="201"/>
      <c r="P1336" s="201"/>
      <c r="Q1336" s="201"/>
      <c r="R1336" s="202"/>
    </row>
    <row r="1337" spans="2:18" ht="24.95" customHeight="1" thickTop="1">
      <c r="B1337" s="361" t="s">
        <v>1538</v>
      </c>
      <c r="C1337" s="362"/>
      <c r="D1337" s="357" t="s">
        <v>1241</v>
      </c>
      <c r="E1337" s="365"/>
      <c r="F1337" s="356" t="s">
        <v>1539</v>
      </c>
      <c r="G1337" s="357"/>
      <c r="H1337" s="358" t="s">
        <v>1404</v>
      </c>
      <c r="I1337" s="359"/>
      <c r="K1337" s="361" t="s">
        <v>1538</v>
      </c>
      <c r="L1337" s="362"/>
      <c r="M1337" s="357" t="s">
        <v>1241</v>
      </c>
      <c r="N1337" s="365"/>
      <c r="O1337" s="356" t="s">
        <v>1539</v>
      </c>
      <c r="P1337" s="357"/>
      <c r="Q1337" s="358" t="s">
        <v>1404</v>
      </c>
      <c r="R1337" s="359"/>
    </row>
    <row r="1338" spans="2:18" ht="24.95" customHeight="1" thickBot="1">
      <c r="B1338" s="363"/>
      <c r="C1338" s="364"/>
      <c r="D1338" s="219" t="s">
        <v>1540</v>
      </c>
      <c r="E1338" s="220" t="s">
        <v>1541</v>
      </c>
      <c r="F1338" s="220" t="s">
        <v>1540</v>
      </c>
      <c r="G1338" s="221" t="s">
        <v>1541</v>
      </c>
      <c r="H1338" s="222" t="s">
        <v>1540</v>
      </c>
      <c r="I1338" s="223" t="s">
        <v>1541</v>
      </c>
      <c r="K1338" s="363"/>
      <c r="L1338" s="364"/>
      <c r="M1338" s="219" t="s">
        <v>1540</v>
      </c>
      <c r="N1338" s="220" t="s">
        <v>1541</v>
      </c>
      <c r="O1338" s="220" t="s">
        <v>1540</v>
      </c>
      <c r="P1338" s="221" t="s">
        <v>1541</v>
      </c>
      <c r="Q1338" s="222" t="s">
        <v>1540</v>
      </c>
      <c r="R1338" s="223" t="s">
        <v>1541</v>
      </c>
    </row>
    <row r="1339" spans="2:18" ht="24.95" customHeight="1" thickTop="1">
      <c r="B1339" s="224" t="s">
        <v>1542</v>
      </c>
      <c r="C1339" s="225"/>
      <c r="D1339" s="226">
        <v>436</v>
      </c>
      <c r="E1339" s="227"/>
      <c r="F1339" s="227">
        <v>436</v>
      </c>
      <c r="G1339" s="228"/>
      <c r="H1339" s="229">
        <f t="shared" ref="H1339:H1347" si="78">D1339+F1339</f>
        <v>872</v>
      </c>
      <c r="I1339" s="230"/>
      <c r="K1339" s="224" t="s">
        <v>1542</v>
      </c>
      <c r="L1339" s="225"/>
      <c r="M1339" s="226">
        <v>842</v>
      </c>
      <c r="N1339" s="227"/>
      <c r="O1339" s="227">
        <v>421</v>
      </c>
      <c r="P1339" s="228"/>
      <c r="Q1339" s="229">
        <f t="shared" ref="Q1339:Q1347" si="79">M1339+O1339</f>
        <v>1263</v>
      </c>
      <c r="R1339" s="230"/>
    </row>
    <row r="1340" spans="2:18" ht="24.95" customHeight="1">
      <c r="B1340" s="231" t="s">
        <v>1543</v>
      </c>
      <c r="C1340" s="232"/>
      <c r="D1340" s="233">
        <v>0</v>
      </c>
      <c r="E1340" s="234"/>
      <c r="F1340" s="234">
        <v>0</v>
      </c>
      <c r="G1340" s="235"/>
      <c r="H1340" s="229">
        <f t="shared" si="78"/>
        <v>0</v>
      </c>
      <c r="I1340" s="236"/>
      <c r="K1340" s="231" t="s">
        <v>1543</v>
      </c>
      <c r="L1340" s="232"/>
      <c r="M1340" s="233">
        <v>60</v>
      </c>
      <c r="N1340" s="234"/>
      <c r="O1340" s="234">
        <v>30</v>
      </c>
      <c r="P1340" s="235"/>
      <c r="Q1340" s="229">
        <f t="shared" si="79"/>
        <v>90</v>
      </c>
      <c r="R1340" s="236"/>
    </row>
    <row r="1341" spans="2:18" ht="24.95" customHeight="1">
      <c r="B1341" s="231" t="s">
        <v>1544</v>
      </c>
      <c r="C1341" s="232"/>
      <c r="D1341" s="233">
        <v>0</v>
      </c>
      <c r="E1341" s="234"/>
      <c r="F1341" s="234">
        <v>0</v>
      </c>
      <c r="G1341" s="235"/>
      <c r="H1341" s="229">
        <f t="shared" si="78"/>
        <v>0</v>
      </c>
      <c r="I1341" s="236"/>
      <c r="K1341" s="231" t="s">
        <v>1544</v>
      </c>
      <c r="L1341" s="232"/>
      <c r="M1341" s="233">
        <v>60</v>
      </c>
      <c r="N1341" s="234"/>
      <c r="O1341" s="234">
        <v>30</v>
      </c>
      <c r="P1341" s="235"/>
      <c r="Q1341" s="229">
        <f t="shared" si="79"/>
        <v>90</v>
      </c>
      <c r="R1341" s="236"/>
    </row>
    <row r="1342" spans="2:18" ht="24.95" customHeight="1" thickBot="1">
      <c r="B1342" s="237" t="s">
        <v>1545</v>
      </c>
      <c r="C1342" s="238"/>
      <c r="D1342" s="239"/>
      <c r="E1342" s="240"/>
      <c r="F1342" s="240">
        <v>0</v>
      </c>
      <c r="G1342" s="241"/>
      <c r="H1342" s="229">
        <f t="shared" si="78"/>
        <v>0</v>
      </c>
      <c r="I1342" s="242"/>
      <c r="K1342" s="237" t="s">
        <v>1545</v>
      </c>
      <c r="L1342" s="238"/>
      <c r="M1342" s="239">
        <v>0</v>
      </c>
      <c r="N1342" s="240"/>
      <c r="O1342" s="240">
        <v>0</v>
      </c>
      <c r="P1342" s="241"/>
      <c r="Q1342" s="229">
        <f t="shared" si="79"/>
        <v>0</v>
      </c>
      <c r="R1342" s="242"/>
    </row>
    <row r="1343" spans="2:18" ht="24.95" customHeight="1" thickTop="1" thickBot="1">
      <c r="B1343" s="243"/>
      <c r="C1343" s="244" t="s">
        <v>1399</v>
      </c>
      <c r="D1343" s="245">
        <f>D1339+D1340+D1341+D1342</f>
        <v>436</v>
      </c>
      <c r="E1343" s="246"/>
      <c r="F1343" s="247">
        <f>SUM(F1339:F1342)</f>
        <v>436</v>
      </c>
      <c r="G1343" s="248"/>
      <c r="H1343" s="249">
        <f t="shared" si="78"/>
        <v>872</v>
      </c>
      <c r="I1343" s="250"/>
      <c r="K1343" s="243"/>
      <c r="L1343" s="244" t="s">
        <v>1399</v>
      </c>
      <c r="M1343" s="245">
        <f>M1339+M1340+M1341+M1342</f>
        <v>962</v>
      </c>
      <c r="N1343" s="246"/>
      <c r="O1343" s="246">
        <f>SUM(O1339:O1342)</f>
        <v>481</v>
      </c>
      <c r="P1343" s="248"/>
      <c r="Q1343" s="251">
        <f t="shared" si="79"/>
        <v>1443</v>
      </c>
      <c r="R1343" s="250"/>
    </row>
    <row r="1344" spans="2:18" ht="24.95" customHeight="1" thickTop="1">
      <c r="B1344" s="252" t="s">
        <v>1546</v>
      </c>
      <c r="C1344" s="253"/>
      <c r="D1344" s="254"/>
      <c r="E1344" s="255"/>
      <c r="F1344" s="255"/>
      <c r="G1344" s="256"/>
      <c r="H1344" s="257">
        <f t="shared" si="78"/>
        <v>0</v>
      </c>
      <c r="I1344" s="258"/>
      <c r="K1344" s="252" t="s">
        <v>1546</v>
      </c>
      <c r="L1344" s="253"/>
      <c r="M1344" s="254"/>
      <c r="N1344" s="255"/>
      <c r="O1344" s="255"/>
      <c r="P1344" s="256"/>
      <c r="Q1344" s="257">
        <f t="shared" si="79"/>
        <v>0</v>
      </c>
      <c r="R1344" s="258"/>
    </row>
    <row r="1345" spans="2:18" ht="24.95" customHeight="1">
      <c r="B1345" s="259" t="s">
        <v>1547</v>
      </c>
      <c r="C1345" s="260"/>
      <c r="D1345" s="233">
        <v>21</v>
      </c>
      <c r="E1345" s="234"/>
      <c r="F1345" s="234"/>
      <c r="G1345" s="261"/>
      <c r="H1345" s="262">
        <f t="shared" si="78"/>
        <v>21</v>
      </c>
      <c r="I1345" s="263"/>
      <c r="K1345" s="259" t="s">
        <v>1547</v>
      </c>
      <c r="L1345" s="260"/>
      <c r="M1345" s="233">
        <v>42</v>
      </c>
      <c r="N1345" s="234"/>
      <c r="O1345" s="234"/>
      <c r="P1345" s="261"/>
      <c r="Q1345" s="262">
        <f t="shared" si="79"/>
        <v>42</v>
      </c>
      <c r="R1345" s="263"/>
    </row>
    <row r="1346" spans="2:18" ht="24.95" customHeight="1">
      <c r="B1346" s="252" t="s">
        <v>1548</v>
      </c>
      <c r="C1346" s="253"/>
      <c r="D1346" s="233"/>
      <c r="E1346" s="234"/>
      <c r="F1346" s="234"/>
      <c r="G1346" s="261"/>
      <c r="H1346" s="262">
        <f t="shared" si="78"/>
        <v>0</v>
      </c>
      <c r="I1346" s="263"/>
      <c r="K1346" s="252" t="s">
        <v>1548</v>
      </c>
      <c r="L1346" s="253"/>
      <c r="M1346" s="233"/>
      <c r="N1346" s="234"/>
      <c r="O1346" s="234"/>
      <c r="P1346" s="261"/>
      <c r="Q1346" s="262">
        <f t="shared" si="79"/>
        <v>0</v>
      </c>
      <c r="R1346" s="263"/>
    </row>
    <row r="1347" spans="2:18" ht="24.95" customHeight="1" thickBot="1">
      <c r="B1347" s="264" t="s">
        <v>1549</v>
      </c>
      <c r="C1347" s="265"/>
      <c r="D1347" s="266"/>
      <c r="E1347" s="267"/>
      <c r="F1347" s="267"/>
      <c r="G1347" s="268"/>
      <c r="H1347" s="269">
        <f t="shared" si="78"/>
        <v>0</v>
      </c>
      <c r="I1347" s="270"/>
      <c r="K1347" s="264" t="s">
        <v>1549</v>
      </c>
      <c r="L1347" s="265"/>
      <c r="M1347" s="266"/>
      <c r="N1347" s="267"/>
      <c r="O1347" s="267"/>
      <c r="P1347" s="268"/>
      <c r="Q1347" s="269">
        <f t="shared" si="79"/>
        <v>0</v>
      </c>
      <c r="R1347" s="270"/>
    </row>
    <row r="1348" spans="2:18" ht="24.95" customHeight="1" thickTop="1" thickBot="1">
      <c r="B1348" s="243"/>
      <c r="C1348" s="244" t="s">
        <v>1399</v>
      </c>
      <c r="D1348" s="245">
        <f>SUM(D1343:D1347)</f>
        <v>457</v>
      </c>
      <c r="E1348" s="246"/>
      <c r="F1348" s="247">
        <f>F1343+F1345</f>
        <v>436</v>
      </c>
      <c r="G1348" s="248"/>
      <c r="H1348" s="271">
        <f>D1348+F1348</f>
        <v>893</v>
      </c>
      <c r="I1348" s="250"/>
      <c r="K1348" s="243"/>
      <c r="L1348" s="244" t="s">
        <v>1399</v>
      </c>
      <c r="M1348" s="245">
        <f>SUM(M1343:M1347)</f>
        <v>1004</v>
      </c>
      <c r="N1348" s="246"/>
      <c r="O1348" s="246">
        <f>O1343+O1345</f>
        <v>481</v>
      </c>
      <c r="P1348" s="248"/>
      <c r="Q1348" s="272">
        <f>M1348+O1348</f>
        <v>1485</v>
      </c>
      <c r="R1348" s="250"/>
    </row>
    <row r="1349" spans="2:18" ht="24.95" customHeight="1" thickTop="1">
      <c r="B1349" s="273"/>
      <c r="C1349" s="274" t="s">
        <v>1550</v>
      </c>
      <c r="D1349" s="217"/>
      <c r="E1349" s="217"/>
      <c r="F1349" s="217"/>
      <c r="G1349" s="217"/>
      <c r="H1349" s="217"/>
      <c r="I1349" s="218"/>
      <c r="K1349" s="273"/>
      <c r="L1349" s="274" t="s">
        <v>1550</v>
      </c>
      <c r="M1349" s="217"/>
      <c r="N1349" s="217"/>
      <c r="O1349" s="217"/>
      <c r="P1349" s="217"/>
      <c r="Q1349" s="217"/>
      <c r="R1349" s="218"/>
    </row>
    <row r="1350" spans="2:18" ht="24.95" customHeight="1">
      <c r="B1350" s="216" t="s">
        <v>1551</v>
      </c>
      <c r="C1350" s="217"/>
      <c r="D1350" s="217"/>
      <c r="E1350" s="217"/>
      <c r="F1350" s="217"/>
      <c r="G1350" s="217"/>
      <c r="H1350" s="217"/>
      <c r="I1350" s="218"/>
      <c r="K1350" s="216" t="s">
        <v>1551</v>
      </c>
      <c r="L1350" s="217"/>
      <c r="M1350" s="217"/>
      <c r="N1350" s="217"/>
      <c r="O1350" s="217"/>
      <c r="P1350" s="217"/>
      <c r="Q1350" s="217"/>
      <c r="R1350" s="218"/>
    </row>
    <row r="1351" spans="2:18" ht="24.95" customHeight="1">
      <c r="B1351" s="216" t="s">
        <v>1552</v>
      </c>
      <c r="C1351" s="217"/>
      <c r="D1351" s="217"/>
      <c r="E1351" s="217"/>
      <c r="F1351" s="217"/>
      <c r="G1351" s="217"/>
      <c r="H1351" s="217"/>
      <c r="I1351" s="218"/>
      <c r="K1351" s="216" t="s">
        <v>1552</v>
      </c>
      <c r="L1351" s="217"/>
      <c r="M1351" s="217"/>
      <c r="N1351" s="217"/>
      <c r="O1351" s="217"/>
      <c r="P1351" s="217"/>
      <c r="Q1351" s="217"/>
      <c r="R1351" s="218"/>
    </row>
    <row r="1352" spans="2:18" ht="15.75">
      <c r="B1352" s="273"/>
      <c r="C1352" s="217"/>
      <c r="D1352" s="217"/>
      <c r="E1352" s="217"/>
      <c r="F1352" s="217"/>
      <c r="G1352" s="217"/>
      <c r="H1352" s="217"/>
      <c r="I1352" s="218"/>
      <c r="K1352" s="273"/>
      <c r="L1352" s="217"/>
      <c r="M1352" s="217"/>
      <c r="N1352" s="217"/>
      <c r="O1352" s="217"/>
      <c r="P1352" s="217"/>
      <c r="Q1352" s="217"/>
      <c r="R1352" s="218"/>
    </row>
    <row r="1353" spans="2:18" ht="15.75">
      <c r="B1353" s="273"/>
      <c r="C1353" s="217"/>
      <c r="D1353" s="217"/>
      <c r="E1353" s="217"/>
      <c r="F1353" s="217"/>
      <c r="G1353" s="217"/>
      <c r="H1353" s="217"/>
      <c r="I1353" s="218"/>
      <c r="K1353" s="273"/>
      <c r="L1353" s="217"/>
      <c r="M1353" s="217"/>
      <c r="N1353" s="217"/>
      <c r="O1353" s="217"/>
      <c r="P1353" s="217"/>
      <c r="Q1353" s="217"/>
      <c r="R1353" s="218"/>
    </row>
    <row r="1354" spans="2:18" ht="15.75">
      <c r="B1354" s="273"/>
      <c r="C1354" s="217"/>
      <c r="D1354" s="217"/>
      <c r="E1354" s="217"/>
      <c r="F1354" s="217"/>
      <c r="G1354" s="217"/>
      <c r="H1354" s="217"/>
      <c r="I1354" s="218"/>
      <c r="K1354" s="273"/>
      <c r="L1354" s="217"/>
      <c r="M1354" s="217"/>
      <c r="N1354" s="217"/>
      <c r="O1354" s="217"/>
      <c r="P1354" s="217"/>
      <c r="Q1354" s="217"/>
      <c r="R1354" s="218"/>
    </row>
    <row r="1355" spans="2:18" ht="15.75">
      <c r="B1355" s="273"/>
      <c r="C1355" s="217"/>
      <c r="D1355" s="217"/>
      <c r="E1355" s="217"/>
      <c r="F1355" s="217"/>
      <c r="G1355" s="217"/>
      <c r="H1355" s="217"/>
      <c r="I1355" s="218"/>
      <c r="K1355" s="273"/>
      <c r="L1355" s="217"/>
      <c r="M1355" s="217"/>
      <c r="N1355" s="217"/>
      <c r="O1355" s="217"/>
      <c r="P1355" s="217"/>
      <c r="Q1355" s="217"/>
      <c r="R1355" s="218"/>
    </row>
    <row r="1356" spans="2:18" ht="15.75">
      <c r="B1356" s="273"/>
      <c r="C1356" s="217"/>
      <c r="D1356" s="217"/>
      <c r="E1356" s="217"/>
      <c r="F1356" s="217"/>
      <c r="G1356" s="217"/>
      <c r="H1356" s="217"/>
      <c r="I1356" s="218"/>
      <c r="K1356" s="273"/>
      <c r="L1356" s="217"/>
      <c r="M1356" s="217"/>
      <c r="N1356" s="217"/>
      <c r="O1356" s="217"/>
      <c r="P1356" s="217"/>
      <c r="Q1356" s="217"/>
      <c r="R1356" s="218"/>
    </row>
    <row r="1357" spans="2:18" ht="15.75">
      <c r="B1357" s="273" t="s">
        <v>1553</v>
      </c>
      <c r="C1357" s="360">
        <v>45840</v>
      </c>
      <c r="D1357" s="360"/>
      <c r="E1357" s="217"/>
      <c r="F1357" s="217"/>
      <c r="G1357" s="217"/>
      <c r="H1357" s="217"/>
      <c r="I1357" s="218"/>
      <c r="K1357" s="273" t="s">
        <v>1553</v>
      </c>
      <c r="L1357" s="360">
        <v>45840</v>
      </c>
      <c r="M1357" s="360"/>
      <c r="N1357" s="217"/>
      <c r="O1357" s="217"/>
      <c r="P1357" s="217"/>
      <c r="Q1357" s="217"/>
      <c r="R1357" s="218"/>
    </row>
    <row r="1358" spans="2:18" ht="15.75">
      <c r="B1358" s="200"/>
      <c r="C1358" s="201"/>
      <c r="D1358" s="201"/>
      <c r="E1358" s="201"/>
      <c r="F1358" s="201"/>
      <c r="G1358" s="201" t="s">
        <v>1563</v>
      </c>
      <c r="H1358" s="201"/>
      <c r="I1358" s="202"/>
      <c r="K1358" s="200"/>
      <c r="L1358" s="201"/>
      <c r="M1358" s="201"/>
      <c r="N1358" s="201"/>
      <c r="O1358" s="201"/>
      <c r="P1358" s="201" t="s">
        <v>1563</v>
      </c>
      <c r="Q1358" s="201"/>
      <c r="R1358" s="202"/>
    </row>
    <row r="1359" spans="2:18" ht="16.5" thickBot="1">
      <c r="B1359" s="275"/>
      <c r="C1359" s="276"/>
      <c r="D1359" s="276"/>
      <c r="E1359" s="276"/>
      <c r="F1359" s="276"/>
      <c r="G1359" s="276"/>
      <c r="H1359" s="276"/>
      <c r="I1359" s="277"/>
      <c r="K1359" s="275"/>
      <c r="L1359" s="276"/>
      <c r="M1359" s="276"/>
      <c r="N1359" s="276"/>
      <c r="O1359" s="276"/>
      <c r="P1359" s="276"/>
      <c r="Q1359" s="276"/>
      <c r="R1359" s="277"/>
    </row>
    <row r="1361" spans="2:18" ht="15.75" thickBot="1"/>
    <row r="1362" spans="2:18">
      <c r="B1362" s="366" t="s">
        <v>1525</v>
      </c>
      <c r="C1362" s="367"/>
      <c r="D1362" s="367"/>
      <c r="E1362" s="367"/>
      <c r="F1362" s="367"/>
      <c r="G1362" s="367"/>
      <c r="H1362" s="367"/>
      <c r="I1362" s="368"/>
      <c r="K1362" s="366" t="s">
        <v>1525</v>
      </c>
      <c r="L1362" s="367"/>
      <c r="M1362" s="367"/>
      <c r="N1362" s="367"/>
      <c r="O1362" s="367"/>
      <c r="P1362" s="367"/>
      <c r="Q1362" s="367"/>
      <c r="R1362" s="368"/>
    </row>
    <row r="1363" spans="2:18" ht="15.75">
      <c r="B1363" s="200"/>
      <c r="C1363" s="201"/>
      <c r="D1363" s="201"/>
      <c r="E1363" s="201"/>
      <c r="F1363" s="201"/>
      <c r="G1363" s="201"/>
      <c r="H1363" s="201"/>
      <c r="I1363" s="202"/>
      <c r="K1363" s="200"/>
      <c r="L1363" s="201"/>
      <c r="M1363" s="201"/>
      <c r="N1363" s="201"/>
      <c r="O1363" s="201"/>
      <c r="P1363" s="201"/>
      <c r="Q1363" s="201"/>
      <c r="R1363" s="202"/>
    </row>
    <row r="1364" spans="2:18" ht="26.25">
      <c r="B1364" s="369" t="s">
        <v>1526</v>
      </c>
      <c r="C1364" s="370"/>
      <c r="D1364" s="370"/>
      <c r="E1364" s="370"/>
      <c r="F1364" s="370"/>
      <c r="G1364" s="370"/>
      <c r="H1364" s="370"/>
      <c r="I1364" s="371"/>
      <c r="K1364" s="369" t="s">
        <v>1526</v>
      </c>
      <c r="L1364" s="370"/>
      <c r="M1364" s="370"/>
      <c r="N1364" s="370"/>
      <c r="O1364" s="370"/>
      <c r="P1364" s="370"/>
      <c r="Q1364" s="370"/>
      <c r="R1364" s="371"/>
    </row>
    <row r="1365" spans="2:18" ht="24.95" customHeight="1">
      <c r="B1365" s="203"/>
      <c r="C1365" s="204"/>
      <c r="D1365" s="204"/>
      <c r="E1365" s="204"/>
      <c r="F1365" s="204"/>
      <c r="G1365" s="204"/>
      <c r="H1365" s="205" t="s">
        <v>1527</v>
      </c>
      <c r="I1365" s="206"/>
      <c r="K1365" s="203"/>
      <c r="L1365" s="204"/>
      <c r="M1365" s="204"/>
      <c r="N1365" s="204"/>
      <c r="O1365" s="204"/>
      <c r="P1365" s="204"/>
      <c r="Q1365" s="205" t="s">
        <v>1527</v>
      </c>
      <c r="R1365" s="206"/>
    </row>
    <row r="1366" spans="2:18" ht="24.95" customHeight="1">
      <c r="B1366" s="207" t="s">
        <v>1528</v>
      </c>
      <c r="C1366" s="208"/>
      <c r="D1366" s="208"/>
      <c r="E1366" s="208"/>
      <c r="F1366" s="208" t="s">
        <v>1529</v>
      </c>
      <c r="G1366" s="201"/>
      <c r="H1366" s="201" t="s">
        <v>1530</v>
      </c>
      <c r="I1366" s="202"/>
      <c r="K1366" s="207" t="s">
        <v>1528</v>
      </c>
      <c r="L1366" s="208"/>
      <c r="M1366" s="208"/>
      <c r="N1366" s="208"/>
      <c r="O1366" s="208" t="s">
        <v>1531</v>
      </c>
      <c r="P1366" s="201"/>
      <c r="Q1366" s="201" t="s">
        <v>1530</v>
      </c>
      <c r="R1366" s="202"/>
    </row>
    <row r="1367" spans="2:18" ht="24.95" customHeight="1">
      <c r="B1367" s="209" t="s">
        <v>1532</v>
      </c>
      <c r="C1367" s="210" t="s">
        <v>1652</v>
      </c>
      <c r="D1367" s="211"/>
      <c r="E1367" s="211"/>
      <c r="F1367" s="211"/>
      <c r="G1367" s="212"/>
      <c r="H1367" s="212"/>
      <c r="I1367" s="213"/>
      <c r="K1367" s="209" t="s">
        <v>1532</v>
      </c>
      <c r="L1367" s="210" t="s">
        <v>1653</v>
      </c>
      <c r="M1367" s="211"/>
      <c r="N1367" s="211"/>
      <c r="O1367" s="211"/>
      <c r="P1367" s="212"/>
      <c r="Q1367" s="212"/>
      <c r="R1367" s="213"/>
    </row>
    <row r="1368" spans="2:18" ht="24.95" customHeight="1">
      <c r="B1368" s="207" t="s">
        <v>1534</v>
      </c>
      <c r="C1368" s="214">
        <v>346</v>
      </c>
      <c r="D1368" s="208" t="s">
        <v>1535</v>
      </c>
      <c r="E1368" s="208"/>
      <c r="F1368" s="201"/>
      <c r="G1368" s="201"/>
      <c r="H1368" s="201"/>
      <c r="I1368" s="202"/>
      <c r="K1368" s="207" t="s">
        <v>1534</v>
      </c>
      <c r="L1368" s="214">
        <v>448</v>
      </c>
      <c r="M1368" s="208" t="s">
        <v>1535</v>
      </c>
      <c r="N1368" s="208"/>
      <c r="O1368" s="201"/>
      <c r="P1368" s="201"/>
      <c r="Q1368" s="201"/>
      <c r="R1368" s="202"/>
    </row>
    <row r="1369" spans="2:18" ht="24.95" customHeight="1">
      <c r="B1369" s="216" t="s">
        <v>1562</v>
      </c>
      <c r="C1369" s="217"/>
      <c r="D1369" s="217"/>
      <c r="E1369" s="217"/>
      <c r="F1369" s="217"/>
      <c r="G1369" s="217"/>
      <c r="H1369" s="217"/>
      <c r="I1369" s="218"/>
      <c r="K1369" s="216" t="s">
        <v>1562</v>
      </c>
      <c r="L1369" s="217"/>
      <c r="M1369" s="217"/>
      <c r="N1369" s="217"/>
      <c r="O1369" s="217"/>
      <c r="P1369" s="217"/>
      <c r="Q1369" s="217"/>
      <c r="R1369" s="218"/>
    </row>
    <row r="1370" spans="2:18" ht="24.95" customHeight="1" thickBot="1">
      <c r="B1370" s="207" t="s">
        <v>1537</v>
      </c>
      <c r="C1370" s="201"/>
      <c r="D1370" s="201"/>
      <c r="E1370" s="201"/>
      <c r="F1370" s="201"/>
      <c r="G1370" s="201"/>
      <c r="H1370" s="201"/>
      <c r="I1370" s="202"/>
      <c r="K1370" s="207" t="s">
        <v>1537</v>
      </c>
      <c r="L1370" s="201"/>
      <c r="M1370" s="201"/>
      <c r="N1370" s="201"/>
      <c r="O1370" s="201"/>
      <c r="P1370" s="201"/>
      <c r="Q1370" s="201"/>
      <c r="R1370" s="202"/>
    </row>
    <row r="1371" spans="2:18" ht="24.95" customHeight="1" thickTop="1">
      <c r="B1371" s="361" t="s">
        <v>1538</v>
      </c>
      <c r="C1371" s="362"/>
      <c r="D1371" s="357" t="s">
        <v>1241</v>
      </c>
      <c r="E1371" s="365"/>
      <c r="F1371" s="356" t="s">
        <v>1539</v>
      </c>
      <c r="G1371" s="357"/>
      <c r="H1371" s="358" t="s">
        <v>1404</v>
      </c>
      <c r="I1371" s="359"/>
      <c r="K1371" s="361" t="s">
        <v>1538</v>
      </c>
      <c r="L1371" s="362"/>
      <c r="M1371" s="357" t="s">
        <v>1241</v>
      </c>
      <c r="N1371" s="365"/>
      <c r="O1371" s="356" t="s">
        <v>1539</v>
      </c>
      <c r="P1371" s="357"/>
      <c r="Q1371" s="358" t="s">
        <v>1404</v>
      </c>
      <c r="R1371" s="359"/>
    </row>
    <row r="1372" spans="2:18" ht="24.95" customHeight="1" thickBot="1">
      <c r="B1372" s="363"/>
      <c r="C1372" s="364"/>
      <c r="D1372" s="219" t="s">
        <v>1540</v>
      </c>
      <c r="E1372" s="220" t="s">
        <v>1541</v>
      </c>
      <c r="F1372" s="220" t="s">
        <v>1540</v>
      </c>
      <c r="G1372" s="221" t="s">
        <v>1541</v>
      </c>
      <c r="H1372" s="222" t="s">
        <v>1540</v>
      </c>
      <c r="I1372" s="223" t="s">
        <v>1541</v>
      </c>
      <c r="K1372" s="363"/>
      <c r="L1372" s="364"/>
      <c r="M1372" s="219" t="s">
        <v>1540</v>
      </c>
      <c r="N1372" s="220" t="s">
        <v>1541</v>
      </c>
      <c r="O1372" s="220" t="s">
        <v>1540</v>
      </c>
      <c r="P1372" s="221" t="s">
        <v>1541</v>
      </c>
      <c r="Q1372" s="222" t="s">
        <v>1540</v>
      </c>
      <c r="R1372" s="223" t="s">
        <v>1541</v>
      </c>
    </row>
    <row r="1373" spans="2:18" ht="24.95" customHeight="1" thickTop="1">
      <c r="B1373" s="224" t="s">
        <v>1542</v>
      </c>
      <c r="C1373" s="225"/>
      <c r="D1373" s="226">
        <v>445</v>
      </c>
      <c r="E1373" s="227"/>
      <c r="F1373" s="227">
        <v>445</v>
      </c>
      <c r="G1373" s="228"/>
      <c r="H1373" s="229">
        <f t="shared" ref="H1373:H1381" si="80">D1373+F1373</f>
        <v>890</v>
      </c>
      <c r="I1373" s="230"/>
      <c r="K1373" s="224" t="s">
        <v>1542</v>
      </c>
      <c r="L1373" s="225"/>
      <c r="M1373" s="226">
        <v>1332</v>
      </c>
      <c r="N1373" s="227"/>
      <c r="O1373" s="227">
        <v>246</v>
      </c>
      <c r="P1373" s="228"/>
      <c r="Q1373" s="229">
        <f t="shared" ref="Q1373:Q1381" si="81">M1373+O1373</f>
        <v>1578</v>
      </c>
      <c r="R1373" s="230"/>
    </row>
    <row r="1374" spans="2:18" ht="24.95" customHeight="1">
      <c r="B1374" s="231" t="s">
        <v>1543</v>
      </c>
      <c r="C1374" s="232"/>
      <c r="D1374" s="233">
        <v>30</v>
      </c>
      <c r="E1374" s="234"/>
      <c r="F1374" s="234">
        <v>30</v>
      </c>
      <c r="G1374" s="235"/>
      <c r="H1374" s="229">
        <f t="shared" si="80"/>
        <v>60</v>
      </c>
      <c r="I1374" s="236"/>
      <c r="K1374" s="231" t="s">
        <v>1543</v>
      </c>
      <c r="L1374" s="232"/>
      <c r="M1374" s="233">
        <v>140</v>
      </c>
      <c r="N1374" s="234"/>
      <c r="O1374" s="234">
        <v>20</v>
      </c>
      <c r="P1374" s="235"/>
      <c r="Q1374" s="229">
        <f t="shared" si="81"/>
        <v>160</v>
      </c>
      <c r="R1374" s="236"/>
    </row>
    <row r="1375" spans="2:18" ht="24.95" customHeight="1">
      <c r="B1375" s="231" t="s">
        <v>1544</v>
      </c>
      <c r="C1375" s="232"/>
      <c r="D1375" s="233">
        <v>30</v>
      </c>
      <c r="E1375" s="234"/>
      <c r="F1375" s="234">
        <v>30</v>
      </c>
      <c r="G1375" s="235"/>
      <c r="H1375" s="229">
        <f t="shared" si="80"/>
        <v>60</v>
      </c>
      <c r="I1375" s="236"/>
      <c r="K1375" s="231" t="s">
        <v>1544</v>
      </c>
      <c r="L1375" s="232"/>
      <c r="M1375" s="233">
        <v>140</v>
      </c>
      <c r="N1375" s="234"/>
      <c r="O1375" s="234">
        <v>20</v>
      </c>
      <c r="P1375" s="235"/>
      <c r="Q1375" s="229">
        <f t="shared" si="81"/>
        <v>160</v>
      </c>
      <c r="R1375" s="236"/>
    </row>
    <row r="1376" spans="2:18" ht="24.95" customHeight="1" thickBot="1">
      <c r="B1376" s="237" t="s">
        <v>1545</v>
      </c>
      <c r="C1376" s="238"/>
      <c r="D1376" s="239">
        <v>750</v>
      </c>
      <c r="E1376" s="240"/>
      <c r="F1376" s="240">
        <v>750</v>
      </c>
      <c r="G1376" s="241"/>
      <c r="H1376" s="229">
        <f t="shared" si="80"/>
        <v>1500</v>
      </c>
      <c r="I1376" s="242"/>
      <c r="K1376" s="237" t="s">
        <v>1545</v>
      </c>
      <c r="L1376" s="238"/>
      <c r="M1376" s="239">
        <v>0</v>
      </c>
      <c r="N1376" s="240"/>
      <c r="O1376" s="240">
        <v>0</v>
      </c>
      <c r="P1376" s="241"/>
      <c r="Q1376" s="229">
        <f t="shared" si="81"/>
        <v>0</v>
      </c>
      <c r="R1376" s="242"/>
    </row>
    <row r="1377" spans="2:18" ht="24.95" customHeight="1" thickTop="1" thickBot="1">
      <c r="B1377" s="243"/>
      <c r="C1377" s="244" t="s">
        <v>1399</v>
      </c>
      <c r="D1377" s="245">
        <f>D1373+D1374+D1375+D1376</f>
        <v>1255</v>
      </c>
      <c r="E1377" s="246"/>
      <c r="F1377" s="247">
        <f>SUM(F1373:F1376)</f>
        <v>1255</v>
      </c>
      <c r="G1377" s="248"/>
      <c r="H1377" s="249">
        <f t="shared" si="80"/>
        <v>2510</v>
      </c>
      <c r="I1377" s="250"/>
      <c r="K1377" s="243"/>
      <c r="L1377" s="244" t="s">
        <v>1399</v>
      </c>
      <c r="M1377" s="245">
        <f>M1373+M1374+M1375+M1376</f>
        <v>1612</v>
      </c>
      <c r="N1377" s="246"/>
      <c r="O1377" s="246">
        <f>SUM(O1373:O1376)</f>
        <v>286</v>
      </c>
      <c r="P1377" s="248"/>
      <c r="Q1377" s="251">
        <f t="shared" si="81"/>
        <v>1898</v>
      </c>
      <c r="R1377" s="250"/>
    </row>
    <row r="1378" spans="2:18" ht="24.95" customHeight="1" thickTop="1">
      <c r="B1378" s="252" t="s">
        <v>1546</v>
      </c>
      <c r="C1378" s="253"/>
      <c r="D1378" s="254"/>
      <c r="E1378" s="255"/>
      <c r="F1378" s="255"/>
      <c r="G1378" s="256"/>
      <c r="H1378" s="257">
        <f t="shared" si="80"/>
        <v>0</v>
      </c>
      <c r="I1378" s="258"/>
      <c r="K1378" s="252" t="s">
        <v>1546</v>
      </c>
      <c r="L1378" s="253"/>
      <c r="M1378" s="254"/>
      <c r="N1378" s="255"/>
      <c r="O1378" s="255"/>
      <c r="P1378" s="256"/>
      <c r="Q1378" s="257">
        <f t="shared" si="81"/>
        <v>0</v>
      </c>
      <c r="R1378" s="258"/>
    </row>
    <row r="1379" spans="2:18" ht="24.95" customHeight="1">
      <c r="B1379" s="259" t="s">
        <v>1547</v>
      </c>
      <c r="C1379" s="260"/>
      <c r="D1379" s="233">
        <v>22</v>
      </c>
      <c r="E1379" s="234"/>
      <c r="F1379" s="234"/>
      <c r="G1379" s="261"/>
      <c r="H1379" s="262">
        <f t="shared" si="80"/>
        <v>22</v>
      </c>
      <c r="I1379" s="263"/>
      <c r="K1379" s="259" t="s">
        <v>1547</v>
      </c>
      <c r="L1379" s="260"/>
      <c r="M1379" s="233">
        <v>67</v>
      </c>
      <c r="N1379" s="234"/>
      <c r="O1379" s="234"/>
      <c r="P1379" s="261"/>
      <c r="Q1379" s="262">
        <f t="shared" si="81"/>
        <v>67</v>
      </c>
      <c r="R1379" s="263"/>
    </row>
    <row r="1380" spans="2:18" ht="24.95" customHeight="1">
      <c r="B1380" s="252" t="s">
        <v>1548</v>
      </c>
      <c r="C1380" s="253"/>
      <c r="D1380" s="233"/>
      <c r="E1380" s="234"/>
      <c r="F1380" s="234"/>
      <c r="G1380" s="261"/>
      <c r="H1380" s="262">
        <f t="shared" si="80"/>
        <v>0</v>
      </c>
      <c r="I1380" s="263"/>
      <c r="K1380" s="252" t="s">
        <v>1548</v>
      </c>
      <c r="L1380" s="253"/>
      <c r="M1380" s="233"/>
      <c r="N1380" s="234"/>
      <c r="O1380" s="234"/>
      <c r="P1380" s="261"/>
      <c r="Q1380" s="262">
        <f t="shared" si="81"/>
        <v>0</v>
      </c>
      <c r="R1380" s="263"/>
    </row>
    <row r="1381" spans="2:18" ht="24.95" customHeight="1" thickBot="1">
      <c r="B1381" s="264" t="s">
        <v>1549</v>
      </c>
      <c r="C1381" s="265"/>
      <c r="D1381" s="266"/>
      <c r="E1381" s="267"/>
      <c r="F1381" s="267"/>
      <c r="G1381" s="268"/>
      <c r="H1381" s="269">
        <f t="shared" si="80"/>
        <v>0</v>
      </c>
      <c r="I1381" s="270"/>
      <c r="K1381" s="264" t="s">
        <v>1549</v>
      </c>
      <c r="L1381" s="265"/>
      <c r="M1381" s="266"/>
      <c r="N1381" s="267"/>
      <c r="O1381" s="267"/>
      <c r="P1381" s="268"/>
      <c r="Q1381" s="269">
        <f t="shared" si="81"/>
        <v>0</v>
      </c>
      <c r="R1381" s="270"/>
    </row>
    <row r="1382" spans="2:18" ht="24.95" customHeight="1" thickTop="1" thickBot="1">
      <c r="B1382" s="243"/>
      <c r="C1382" s="244" t="s">
        <v>1399</v>
      </c>
      <c r="D1382" s="245">
        <f>SUM(D1377:D1381)</f>
        <v>1277</v>
      </c>
      <c r="E1382" s="246"/>
      <c r="F1382" s="247">
        <f>F1377+F1379</f>
        <v>1255</v>
      </c>
      <c r="G1382" s="248"/>
      <c r="H1382" s="271">
        <f>D1382+F1382</f>
        <v>2532</v>
      </c>
      <c r="I1382" s="250"/>
      <c r="K1382" s="243"/>
      <c r="L1382" s="244" t="s">
        <v>1399</v>
      </c>
      <c r="M1382" s="245">
        <f>SUM(M1377:M1381)</f>
        <v>1679</v>
      </c>
      <c r="N1382" s="246"/>
      <c r="O1382" s="246">
        <f>O1377+O1379</f>
        <v>286</v>
      </c>
      <c r="P1382" s="248"/>
      <c r="Q1382" s="272">
        <f>M1382+O1382</f>
        <v>1965</v>
      </c>
      <c r="R1382" s="250"/>
    </row>
    <row r="1383" spans="2:18" ht="24.95" customHeight="1" thickTop="1">
      <c r="B1383" s="273"/>
      <c r="C1383" s="274" t="s">
        <v>1550</v>
      </c>
      <c r="D1383" s="217"/>
      <c r="E1383" s="217"/>
      <c r="F1383" s="217"/>
      <c r="G1383" s="217"/>
      <c r="H1383" s="217"/>
      <c r="I1383" s="218"/>
      <c r="K1383" s="273"/>
      <c r="L1383" s="274" t="s">
        <v>1550</v>
      </c>
      <c r="M1383" s="217"/>
      <c r="N1383" s="217"/>
      <c r="O1383" s="217"/>
      <c r="P1383" s="217"/>
      <c r="Q1383" s="217"/>
      <c r="R1383" s="218"/>
    </row>
    <row r="1384" spans="2:18" ht="24.95" customHeight="1">
      <c r="B1384" s="216" t="s">
        <v>1551</v>
      </c>
      <c r="C1384" s="217"/>
      <c r="D1384" s="217"/>
      <c r="E1384" s="217"/>
      <c r="F1384" s="217"/>
      <c r="G1384" s="217"/>
      <c r="H1384" s="217"/>
      <c r="I1384" s="218"/>
      <c r="K1384" s="216" t="s">
        <v>1551</v>
      </c>
      <c r="L1384" s="217"/>
      <c r="M1384" s="217"/>
      <c r="N1384" s="217"/>
      <c r="O1384" s="217"/>
      <c r="P1384" s="217"/>
      <c r="Q1384" s="217"/>
      <c r="R1384" s="218"/>
    </row>
    <row r="1385" spans="2:18" ht="24.95" customHeight="1">
      <c r="B1385" s="216" t="s">
        <v>1552</v>
      </c>
      <c r="C1385" s="217"/>
      <c r="D1385" s="217"/>
      <c r="E1385" s="217"/>
      <c r="F1385" s="217"/>
      <c r="G1385" s="217"/>
      <c r="H1385" s="217"/>
      <c r="I1385" s="218"/>
      <c r="K1385" s="216" t="s">
        <v>1552</v>
      </c>
      <c r="L1385" s="217"/>
      <c r="M1385" s="217"/>
      <c r="N1385" s="217"/>
      <c r="O1385" s="217"/>
      <c r="P1385" s="217"/>
      <c r="Q1385" s="217"/>
      <c r="R1385" s="218"/>
    </row>
    <row r="1386" spans="2:18" ht="15.75">
      <c r="B1386" s="273"/>
      <c r="C1386" s="217"/>
      <c r="D1386" s="217"/>
      <c r="E1386" s="217"/>
      <c r="F1386" s="217"/>
      <c r="G1386" s="217"/>
      <c r="H1386" s="217"/>
      <c r="I1386" s="218"/>
      <c r="K1386" s="273"/>
      <c r="L1386" s="217"/>
      <c r="M1386" s="217"/>
      <c r="N1386" s="217"/>
      <c r="O1386" s="217"/>
      <c r="P1386" s="217"/>
      <c r="Q1386" s="217"/>
      <c r="R1386" s="218"/>
    </row>
    <row r="1387" spans="2:18" ht="15.75">
      <c r="B1387" s="273"/>
      <c r="C1387" s="217"/>
      <c r="D1387" s="217"/>
      <c r="E1387" s="217"/>
      <c r="F1387" s="217"/>
      <c r="G1387" s="217"/>
      <c r="H1387" s="217"/>
      <c r="I1387" s="218"/>
      <c r="K1387" s="273"/>
      <c r="L1387" s="217"/>
      <c r="M1387" s="217"/>
      <c r="N1387" s="217"/>
      <c r="O1387" s="217"/>
      <c r="P1387" s="217"/>
      <c r="Q1387" s="217"/>
      <c r="R1387" s="218"/>
    </row>
    <row r="1388" spans="2:18" ht="15.75">
      <c r="B1388" s="273"/>
      <c r="C1388" s="217"/>
      <c r="D1388" s="217"/>
      <c r="E1388" s="217"/>
      <c r="F1388" s="217"/>
      <c r="G1388" s="217"/>
      <c r="H1388" s="217"/>
      <c r="I1388" s="218"/>
      <c r="K1388" s="273"/>
      <c r="L1388" s="217"/>
      <c r="M1388" s="217"/>
      <c r="N1388" s="217"/>
      <c r="O1388" s="217"/>
      <c r="P1388" s="217"/>
      <c r="Q1388" s="217"/>
      <c r="R1388" s="218"/>
    </row>
    <row r="1389" spans="2:18" ht="15.75">
      <c r="B1389" s="273"/>
      <c r="C1389" s="217"/>
      <c r="D1389" s="217"/>
      <c r="E1389" s="217"/>
      <c r="F1389" s="217"/>
      <c r="G1389" s="217"/>
      <c r="H1389" s="217"/>
      <c r="I1389" s="218"/>
      <c r="K1389" s="273"/>
      <c r="L1389" s="217"/>
      <c r="M1389" s="217"/>
      <c r="N1389" s="217"/>
      <c r="O1389" s="217"/>
      <c r="P1389" s="217"/>
      <c r="Q1389" s="217"/>
      <c r="R1389" s="218"/>
    </row>
    <row r="1390" spans="2:18" ht="15.75">
      <c r="B1390" s="273"/>
      <c r="C1390" s="217"/>
      <c r="D1390" s="217"/>
      <c r="E1390" s="217"/>
      <c r="F1390" s="217"/>
      <c r="G1390" s="217"/>
      <c r="H1390" s="217"/>
      <c r="I1390" s="218"/>
      <c r="K1390" s="273"/>
      <c r="L1390" s="217"/>
      <c r="M1390" s="217"/>
      <c r="N1390" s="217"/>
      <c r="O1390" s="217"/>
      <c r="P1390" s="217"/>
      <c r="Q1390" s="217"/>
      <c r="R1390" s="218"/>
    </row>
    <row r="1391" spans="2:18" ht="15.75">
      <c r="B1391" s="273" t="s">
        <v>1553</v>
      </c>
      <c r="C1391" s="360">
        <v>45840</v>
      </c>
      <c r="D1391" s="360"/>
      <c r="E1391" s="217"/>
      <c r="F1391" s="217"/>
      <c r="G1391" s="217"/>
      <c r="H1391" s="217"/>
      <c r="I1391" s="218"/>
      <c r="K1391" s="273" t="s">
        <v>1553</v>
      </c>
      <c r="L1391" s="360">
        <v>45840</v>
      </c>
      <c r="M1391" s="360"/>
      <c r="N1391" s="217"/>
      <c r="O1391" s="217"/>
      <c r="P1391" s="217"/>
      <c r="Q1391" s="217"/>
      <c r="R1391" s="218"/>
    </row>
    <row r="1392" spans="2:18" ht="15.75">
      <c r="B1392" s="200"/>
      <c r="C1392" s="201"/>
      <c r="D1392" s="201"/>
      <c r="E1392" s="201"/>
      <c r="F1392" s="201"/>
      <c r="G1392" s="201" t="s">
        <v>1563</v>
      </c>
      <c r="H1392" s="201"/>
      <c r="I1392" s="202"/>
      <c r="K1392" s="200"/>
      <c r="L1392" s="201"/>
      <c r="M1392" s="201"/>
      <c r="N1392" s="201"/>
      <c r="O1392" s="201"/>
      <c r="P1392" s="201" t="s">
        <v>1563</v>
      </c>
      <c r="Q1392" s="201"/>
      <c r="R1392" s="202"/>
    </row>
    <row r="1393" spans="2:18" ht="16.5" thickBot="1">
      <c r="B1393" s="275"/>
      <c r="C1393" s="276"/>
      <c r="D1393" s="276"/>
      <c r="E1393" s="276"/>
      <c r="F1393" s="276"/>
      <c r="G1393" s="276"/>
      <c r="H1393" s="276"/>
      <c r="I1393" s="277"/>
      <c r="K1393" s="275"/>
      <c r="L1393" s="276"/>
      <c r="M1393" s="276"/>
      <c r="N1393" s="276"/>
      <c r="O1393" s="276"/>
      <c r="P1393" s="276"/>
      <c r="Q1393" s="276"/>
      <c r="R1393" s="277"/>
    </row>
    <row r="1395" spans="2:18" ht="15.75" thickBot="1"/>
    <row r="1396" spans="2:18">
      <c r="B1396" s="366" t="s">
        <v>1525</v>
      </c>
      <c r="C1396" s="367"/>
      <c r="D1396" s="367"/>
      <c r="E1396" s="367"/>
      <c r="F1396" s="367"/>
      <c r="G1396" s="367"/>
      <c r="H1396" s="367"/>
      <c r="I1396" s="368"/>
      <c r="K1396" s="366" t="s">
        <v>1525</v>
      </c>
      <c r="L1396" s="367"/>
      <c r="M1396" s="367"/>
      <c r="N1396" s="367"/>
      <c r="O1396" s="367"/>
      <c r="P1396" s="367"/>
      <c r="Q1396" s="367"/>
      <c r="R1396" s="368"/>
    </row>
    <row r="1397" spans="2:18" ht="15.75">
      <c r="B1397" s="200"/>
      <c r="C1397" s="201"/>
      <c r="D1397" s="201"/>
      <c r="E1397" s="201"/>
      <c r="F1397" s="201"/>
      <c r="G1397" s="201"/>
      <c r="H1397" s="201"/>
      <c r="I1397" s="202"/>
      <c r="K1397" s="200"/>
      <c r="L1397" s="201"/>
      <c r="M1397" s="201"/>
      <c r="N1397" s="201"/>
      <c r="O1397" s="201"/>
      <c r="P1397" s="201"/>
      <c r="Q1397" s="201"/>
      <c r="R1397" s="202"/>
    </row>
    <row r="1398" spans="2:18" ht="26.25">
      <c r="B1398" s="369" t="s">
        <v>1526</v>
      </c>
      <c r="C1398" s="370"/>
      <c r="D1398" s="370"/>
      <c r="E1398" s="370"/>
      <c r="F1398" s="370"/>
      <c r="G1398" s="370"/>
      <c r="H1398" s="370"/>
      <c r="I1398" s="371"/>
      <c r="K1398" s="369" t="s">
        <v>1526</v>
      </c>
      <c r="L1398" s="370"/>
      <c r="M1398" s="370"/>
      <c r="N1398" s="370"/>
      <c r="O1398" s="370"/>
      <c r="P1398" s="370"/>
      <c r="Q1398" s="370"/>
      <c r="R1398" s="371"/>
    </row>
    <row r="1399" spans="2:18" ht="24.95" customHeight="1">
      <c r="B1399" s="203"/>
      <c r="C1399" s="204"/>
      <c r="D1399" s="204"/>
      <c r="E1399" s="204"/>
      <c r="F1399" s="204"/>
      <c r="G1399" s="204"/>
      <c r="H1399" s="205" t="s">
        <v>1527</v>
      </c>
      <c r="I1399" s="206"/>
      <c r="K1399" s="203"/>
      <c r="L1399" s="204"/>
      <c r="M1399" s="204"/>
      <c r="N1399" s="204"/>
      <c r="O1399" s="204"/>
      <c r="P1399" s="204"/>
      <c r="Q1399" s="205" t="s">
        <v>1527</v>
      </c>
      <c r="R1399" s="206"/>
    </row>
    <row r="1400" spans="2:18" ht="24.95" customHeight="1">
      <c r="B1400" s="207" t="s">
        <v>1528</v>
      </c>
      <c r="C1400" s="208"/>
      <c r="D1400" s="208"/>
      <c r="E1400" s="208"/>
      <c r="F1400" s="208" t="s">
        <v>1529</v>
      </c>
      <c r="G1400" s="201"/>
      <c r="H1400" s="201" t="s">
        <v>1530</v>
      </c>
      <c r="I1400" s="202"/>
      <c r="K1400" s="207" t="s">
        <v>1528</v>
      </c>
      <c r="L1400" s="208"/>
      <c r="M1400" s="208"/>
      <c r="N1400" s="208"/>
      <c r="O1400" s="208" t="s">
        <v>1531</v>
      </c>
      <c r="P1400" s="201"/>
      <c r="Q1400" s="201" t="s">
        <v>1530</v>
      </c>
      <c r="R1400" s="202"/>
    </row>
    <row r="1401" spans="2:18" ht="24.95" customHeight="1">
      <c r="B1401" s="209" t="s">
        <v>1532</v>
      </c>
      <c r="C1401" s="210" t="s">
        <v>1654</v>
      </c>
      <c r="D1401" s="211"/>
      <c r="E1401" s="211"/>
      <c r="F1401" s="211"/>
      <c r="G1401" s="212"/>
      <c r="H1401" s="212"/>
      <c r="I1401" s="213"/>
      <c r="K1401" s="209" t="s">
        <v>1532</v>
      </c>
      <c r="L1401" s="210" t="s">
        <v>1655</v>
      </c>
      <c r="M1401" s="211"/>
      <c r="N1401" s="211"/>
      <c r="O1401" s="211"/>
      <c r="P1401" s="212"/>
      <c r="Q1401" s="212"/>
      <c r="R1401" s="213"/>
    </row>
    <row r="1402" spans="2:18" ht="24.95" customHeight="1">
      <c r="B1402" s="207" t="s">
        <v>1534</v>
      </c>
      <c r="C1402" s="214">
        <v>451</v>
      </c>
      <c r="D1402" s="208" t="s">
        <v>1535</v>
      </c>
      <c r="E1402" s="208"/>
      <c r="F1402" s="201"/>
      <c r="G1402" s="201"/>
      <c r="H1402" s="201"/>
      <c r="I1402" s="202"/>
      <c r="K1402" s="207" t="s">
        <v>1534</v>
      </c>
      <c r="L1402" s="214">
        <v>243</v>
      </c>
      <c r="M1402" s="208" t="s">
        <v>1535</v>
      </c>
      <c r="N1402" s="208"/>
      <c r="O1402" s="201"/>
      <c r="P1402" s="201"/>
      <c r="Q1402" s="201"/>
      <c r="R1402" s="202"/>
    </row>
    <row r="1403" spans="2:18" ht="24.95" customHeight="1">
      <c r="B1403" s="216" t="s">
        <v>1562</v>
      </c>
      <c r="C1403" s="217"/>
      <c r="D1403" s="217"/>
      <c r="E1403" s="217"/>
      <c r="F1403" s="217"/>
      <c r="G1403" s="217"/>
      <c r="H1403" s="217"/>
      <c r="I1403" s="218"/>
      <c r="K1403" s="216" t="s">
        <v>1562</v>
      </c>
      <c r="L1403" s="217"/>
      <c r="M1403" s="217"/>
      <c r="N1403" s="217"/>
      <c r="O1403" s="217"/>
      <c r="P1403" s="217"/>
      <c r="Q1403" s="217"/>
      <c r="R1403" s="218"/>
    </row>
    <row r="1404" spans="2:18" ht="24.95" customHeight="1" thickBot="1">
      <c r="B1404" s="207" t="s">
        <v>1537</v>
      </c>
      <c r="C1404" s="201"/>
      <c r="D1404" s="201"/>
      <c r="E1404" s="201"/>
      <c r="F1404" s="201"/>
      <c r="G1404" s="201"/>
      <c r="H1404" s="201"/>
      <c r="I1404" s="202"/>
      <c r="K1404" s="207" t="s">
        <v>1537</v>
      </c>
      <c r="L1404" s="201"/>
      <c r="M1404" s="201"/>
      <c r="N1404" s="201"/>
      <c r="O1404" s="201"/>
      <c r="P1404" s="201"/>
      <c r="Q1404" s="201"/>
      <c r="R1404" s="202"/>
    </row>
    <row r="1405" spans="2:18" ht="24.95" customHeight="1" thickTop="1">
      <c r="B1405" s="361" t="s">
        <v>1538</v>
      </c>
      <c r="C1405" s="362"/>
      <c r="D1405" s="357" t="s">
        <v>1241</v>
      </c>
      <c r="E1405" s="365"/>
      <c r="F1405" s="356" t="s">
        <v>1539</v>
      </c>
      <c r="G1405" s="357"/>
      <c r="H1405" s="358" t="s">
        <v>1404</v>
      </c>
      <c r="I1405" s="359"/>
      <c r="K1405" s="361" t="s">
        <v>1538</v>
      </c>
      <c r="L1405" s="362"/>
      <c r="M1405" s="357" t="s">
        <v>1241</v>
      </c>
      <c r="N1405" s="365"/>
      <c r="O1405" s="356" t="s">
        <v>1539</v>
      </c>
      <c r="P1405" s="357"/>
      <c r="Q1405" s="358" t="s">
        <v>1404</v>
      </c>
      <c r="R1405" s="359"/>
    </row>
    <row r="1406" spans="2:18" ht="24.95" customHeight="1" thickBot="1">
      <c r="B1406" s="363"/>
      <c r="C1406" s="364"/>
      <c r="D1406" s="219" t="s">
        <v>1540</v>
      </c>
      <c r="E1406" s="220" t="s">
        <v>1541</v>
      </c>
      <c r="F1406" s="220" t="s">
        <v>1540</v>
      </c>
      <c r="G1406" s="221" t="s">
        <v>1541</v>
      </c>
      <c r="H1406" s="222" t="s">
        <v>1540</v>
      </c>
      <c r="I1406" s="223" t="s">
        <v>1541</v>
      </c>
      <c r="K1406" s="363"/>
      <c r="L1406" s="364"/>
      <c r="M1406" s="219" t="s">
        <v>1540</v>
      </c>
      <c r="N1406" s="220" t="s">
        <v>1541</v>
      </c>
      <c r="O1406" s="220" t="s">
        <v>1540</v>
      </c>
      <c r="P1406" s="221" t="s">
        <v>1541</v>
      </c>
      <c r="Q1406" s="222" t="s">
        <v>1540</v>
      </c>
      <c r="R1406" s="223" t="s">
        <v>1541</v>
      </c>
    </row>
    <row r="1407" spans="2:18" ht="24.95" customHeight="1" thickTop="1">
      <c r="B1407" s="224" t="s">
        <v>1542</v>
      </c>
      <c r="C1407" s="225"/>
      <c r="D1407" s="226">
        <v>246</v>
      </c>
      <c r="E1407" s="227"/>
      <c r="F1407" s="227">
        <v>246</v>
      </c>
      <c r="G1407" s="228"/>
      <c r="H1407" s="229">
        <f t="shared" ref="H1407:H1415" si="82">D1407+F1407</f>
        <v>492</v>
      </c>
      <c r="I1407" s="230"/>
      <c r="K1407" s="224" t="s">
        <v>1542</v>
      </c>
      <c r="L1407" s="225"/>
      <c r="M1407" s="226">
        <v>935</v>
      </c>
      <c r="N1407" s="227"/>
      <c r="O1407" s="227">
        <v>353</v>
      </c>
      <c r="P1407" s="228"/>
      <c r="Q1407" s="229">
        <f t="shared" ref="Q1407:Q1415" si="83">M1407+O1407</f>
        <v>1288</v>
      </c>
      <c r="R1407" s="230"/>
    </row>
    <row r="1408" spans="2:18" ht="24.95" customHeight="1">
      <c r="B1408" s="231" t="s">
        <v>1543</v>
      </c>
      <c r="C1408" s="232"/>
      <c r="D1408" s="233">
        <v>20</v>
      </c>
      <c r="E1408" s="234"/>
      <c r="F1408" s="234">
        <v>20</v>
      </c>
      <c r="G1408" s="235"/>
      <c r="H1408" s="229">
        <f t="shared" si="82"/>
        <v>40</v>
      </c>
      <c r="I1408" s="236"/>
      <c r="K1408" s="231" t="s">
        <v>1543</v>
      </c>
      <c r="L1408" s="232"/>
      <c r="M1408" s="233">
        <v>90</v>
      </c>
      <c r="N1408" s="234"/>
      <c r="O1408" s="234">
        <v>30</v>
      </c>
      <c r="P1408" s="235"/>
      <c r="Q1408" s="229">
        <f t="shared" si="83"/>
        <v>120</v>
      </c>
      <c r="R1408" s="236"/>
    </row>
    <row r="1409" spans="2:18" ht="24.95" customHeight="1">
      <c r="B1409" s="231" t="s">
        <v>1544</v>
      </c>
      <c r="C1409" s="232"/>
      <c r="D1409" s="233">
        <v>20</v>
      </c>
      <c r="E1409" s="234"/>
      <c r="F1409" s="234">
        <v>20</v>
      </c>
      <c r="G1409" s="235"/>
      <c r="H1409" s="229">
        <f t="shared" si="82"/>
        <v>40</v>
      </c>
      <c r="I1409" s="236"/>
      <c r="K1409" s="231" t="s">
        <v>1544</v>
      </c>
      <c r="L1409" s="232"/>
      <c r="M1409" s="233">
        <v>90</v>
      </c>
      <c r="N1409" s="234"/>
      <c r="O1409" s="234">
        <v>30</v>
      </c>
      <c r="P1409" s="235"/>
      <c r="Q1409" s="229">
        <f t="shared" si="83"/>
        <v>120</v>
      </c>
      <c r="R1409" s="236"/>
    </row>
    <row r="1410" spans="2:18" ht="24.95" customHeight="1" thickBot="1">
      <c r="B1410" s="237" t="s">
        <v>1545</v>
      </c>
      <c r="C1410" s="238"/>
      <c r="D1410" s="239"/>
      <c r="E1410" s="240"/>
      <c r="F1410" s="240">
        <v>0</v>
      </c>
      <c r="G1410" s="241"/>
      <c r="H1410" s="229">
        <f t="shared" si="82"/>
        <v>0</v>
      </c>
      <c r="I1410" s="242"/>
      <c r="K1410" s="237" t="s">
        <v>1545</v>
      </c>
      <c r="L1410" s="238"/>
      <c r="M1410" s="239">
        <v>1500</v>
      </c>
      <c r="N1410" s="240"/>
      <c r="O1410" s="240">
        <v>750</v>
      </c>
      <c r="P1410" s="241"/>
      <c r="Q1410" s="229">
        <f t="shared" si="83"/>
        <v>2250</v>
      </c>
      <c r="R1410" s="242"/>
    </row>
    <row r="1411" spans="2:18" ht="24.95" customHeight="1" thickTop="1" thickBot="1">
      <c r="B1411" s="243"/>
      <c r="C1411" s="244" t="s">
        <v>1399</v>
      </c>
      <c r="D1411" s="245">
        <f>D1407+D1408+D1409+D1410</f>
        <v>286</v>
      </c>
      <c r="E1411" s="246"/>
      <c r="F1411" s="247">
        <f>SUM(F1407:F1410)</f>
        <v>286</v>
      </c>
      <c r="G1411" s="248"/>
      <c r="H1411" s="249">
        <f t="shared" si="82"/>
        <v>572</v>
      </c>
      <c r="I1411" s="250"/>
      <c r="K1411" s="243"/>
      <c r="L1411" s="244" t="s">
        <v>1399</v>
      </c>
      <c r="M1411" s="245">
        <f>M1407+M1408+M1409+M1410</f>
        <v>2615</v>
      </c>
      <c r="N1411" s="246"/>
      <c r="O1411" s="246">
        <f>SUM(O1407:O1410)</f>
        <v>1163</v>
      </c>
      <c r="P1411" s="248"/>
      <c r="Q1411" s="251">
        <f t="shared" si="83"/>
        <v>3778</v>
      </c>
      <c r="R1411" s="250"/>
    </row>
    <row r="1412" spans="2:18" ht="24.95" customHeight="1" thickTop="1">
      <c r="B1412" s="252" t="s">
        <v>1546</v>
      </c>
      <c r="C1412" s="253"/>
      <c r="D1412" s="254"/>
      <c r="E1412" s="255"/>
      <c r="F1412" s="255"/>
      <c r="G1412" s="256"/>
      <c r="H1412" s="257">
        <f t="shared" si="82"/>
        <v>0</v>
      </c>
      <c r="I1412" s="258"/>
      <c r="K1412" s="252" t="s">
        <v>1546</v>
      </c>
      <c r="L1412" s="253"/>
      <c r="M1412" s="254"/>
      <c r="N1412" s="255"/>
      <c r="O1412" s="255"/>
      <c r="P1412" s="256"/>
      <c r="Q1412" s="257">
        <f t="shared" si="83"/>
        <v>0</v>
      </c>
      <c r="R1412" s="258"/>
    </row>
    <row r="1413" spans="2:18" ht="24.95" customHeight="1">
      <c r="B1413" s="259" t="s">
        <v>1547</v>
      </c>
      <c r="C1413" s="260"/>
      <c r="D1413" s="233">
        <v>13</v>
      </c>
      <c r="E1413" s="234"/>
      <c r="F1413" s="234"/>
      <c r="G1413" s="261"/>
      <c r="H1413" s="262">
        <f t="shared" si="82"/>
        <v>13</v>
      </c>
      <c r="I1413" s="263"/>
      <c r="K1413" s="259" t="s">
        <v>1547</v>
      </c>
      <c r="L1413" s="260"/>
      <c r="M1413" s="233">
        <v>47</v>
      </c>
      <c r="N1413" s="234"/>
      <c r="O1413" s="234"/>
      <c r="P1413" s="261"/>
      <c r="Q1413" s="262">
        <f t="shared" si="83"/>
        <v>47</v>
      </c>
      <c r="R1413" s="263"/>
    </row>
    <row r="1414" spans="2:18" ht="24.95" customHeight="1">
      <c r="B1414" s="252" t="s">
        <v>1548</v>
      </c>
      <c r="C1414" s="253"/>
      <c r="D1414" s="233"/>
      <c r="E1414" s="234"/>
      <c r="F1414" s="234"/>
      <c r="G1414" s="261"/>
      <c r="H1414" s="262">
        <f t="shared" si="82"/>
        <v>0</v>
      </c>
      <c r="I1414" s="263"/>
      <c r="K1414" s="252" t="s">
        <v>1548</v>
      </c>
      <c r="L1414" s="253"/>
      <c r="M1414" s="233"/>
      <c r="N1414" s="234"/>
      <c r="O1414" s="234"/>
      <c r="P1414" s="261"/>
      <c r="Q1414" s="262">
        <f t="shared" si="83"/>
        <v>0</v>
      </c>
      <c r="R1414" s="263"/>
    </row>
    <row r="1415" spans="2:18" ht="24.95" customHeight="1" thickBot="1">
      <c r="B1415" s="264" t="s">
        <v>1549</v>
      </c>
      <c r="C1415" s="265"/>
      <c r="D1415" s="266"/>
      <c r="E1415" s="267"/>
      <c r="F1415" s="267"/>
      <c r="G1415" s="268"/>
      <c r="H1415" s="269">
        <f t="shared" si="82"/>
        <v>0</v>
      </c>
      <c r="I1415" s="270"/>
      <c r="K1415" s="264" t="s">
        <v>1549</v>
      </c>
      <c r="L1415" s="265"/>
      <c r="M1415" s="266"/>
      <c r="N1415" s="267"/>
      <c r="O1415" s="267"/>
      <c r="P1415" s="268"/>
      <c r="Q1415" s="269">
        <f t="shared" si="83"/>
        <v>0</v>
      </c>
      <c r="R1415" s="270"/>
    </row>
    <row r="1416" spans="2:18" ht="24.95" customHeight="1" thickTop="1" thickBot="1">
      <c r="B1416" s="243"/>
      <c r="C1416" s="244" t="s">
        <v>1399</v>
      </c>
      <c r="D1416" s="245">
        <f>SUM(D1411:D1415)</f>
        <v>299</v>
      </c>
      <c r="E1416" s="246"/>
      <c r="F1416" s="247">
        <f>F1411+F1413</f>
        <v>286</v>
      </c>
      <c r="G1416" s="248"/>
      <c r="H1416" s="271">
        <f>D1416+F1416</f>
        <v>585</v>
      </c>
      <c r="I1416" s="250"/>
      <c r="K1416" s="243"/>
      <c r="L1416" s="244" t="s">
        <v>1399</v>
      </c>
      <c r="M1416" s="245">
        <f>SUM(M1411:M1415)</f>
        <v>2662</v>
      </c>
      <c r="N1416" s="246"/>
      <c r="O1416" s="246">
        <f>O1411+O1413</f>
        <v>1163</v>
      </c>
      <c r="P1416" s="248"/>
      <c r="Q1416" s="272">
        <f>M1416+O1416</f>
        <v>3825</v>
      </c>
      <c r="R1416" s="250"/>
    </row>
    <row r="1417" spans="2:18" ht="24.95" customHeight="1" thickTop="1">
      <c r="B1417" s="273"/>
      <c r="C1417" s="274" t="s">
        <v>1550</v>
      </c>
      <c r="D1417" s="217"/>
      <c r="E1417" s="217"/>
      <c r="F1417" s="217"/>
      <c r="G1417" s="217"/>
      <c r="H1417" s="217"/>
      <c r="I1417" s="218"/>
      <c r="K1417" s="273"/>
      <c r="L1417" s="274" t="s">
        <v>1550</v>
      </c>
      <c r="M1417" s="217"/>
      <c r="N1417" s="217"/>
      <c r="O1417" s="217"/>
      <c r="P1417" s="217"/>
      <c r="Q1417" s="217"/>
      <c r="R1417" s="218"/>
    </row>
    <row r="1418" spans="2:18" ht="24.95" customHeight="1">
      <c r="B1418" s="216" t="s">
        <v>1551</v>
      </c>
      <c r="C1418" s="217"/>
      <c r="D1418" s="217"/>
      <c r="E1418" s="217"/>
      <c r="F1418" s="217"/>
      <c r="G1418" s="217"/>
      <c r="H1418" s="217"/>
      <c r="I1418" s="218"/>
      <c r="K1418" s="216" t="s">
        <v>1551</v>
      </c>
      <c r="L1418" s="217"/>
      <c r="M1418" s="217"/>
      <c r="N1418" s="217"/>
      <c r="O1418" s="217"/>
      <c r="P1418" s="217"/>
      <c r="Q1418" s="217"/>
      <c r="R1418" s="218"/>
    </row>
    <row r="1419" spans="2:18" ht="24.95" customHeight="1">
      <c r="B1419" s="216" t="s">
        <v>1552</v>
      </c>
      <c r="C1419" s="217"/>
      <c r="D1419" s="217"/>
      <c r="E1419" s="217"/>
      <c r="F1419" s="217"/>
      <c r="G1419" s="217"/>
      <c r="H1419" s="217"/>
      <c r="I1419" s="218"/>
      <c r="K1419" s="216" t="s">
        <v>1552</v>
      </c>
      <c r="L1419" s="217"/>
      <c r="M1419" s="217"/>
      <c r="N1419" s="217"/>
      <c r="O1419" s="217"/>
      <c r="P1419" s="217"/>
      <c r="Q1419" s="217"/>
      <c r="R1419" s="218"/>
    </row>
    <row r="1420" spans="2:18" ht="15.75">
      <c r="B1420" s="273"/>
      <c r="C1420" s="217"/>
      <c r="D1420" s="217"/>
      <c r="E1420" s="217"/>
      <c r="F1420" s="217"/>
      <c r="G1420" s="217"/>
      <c r="H1420" s="217"/>
      <c r="I1420" s="218"/>
      <c r="K1420" s="273"/>
      <c r="L1420" s="217"/>
      <c r="M1420" s="217"/>
      <c r="N1420" s="217"/>
      <c r="O1420" s="217"/>
      <c r="P1420" s="217"/>
      <c r="Q1420" s="217"/>
      <c r="R1420" s="218"/>
    </row>
    <row r="1421" spans="2:18" ht="15.75">
      <c r="B1421" s="273"/>
      <c r="C1421" s="217"/>
      <c r="D1421" s="217"/>
      <c r="E1421" s="217"/>
      <c r="F1421" s="217"/>
      <c r="G1421" s="217"/>
      <c r="H1421" s="217"/>
      <c r="I1421" s="218"/>
      <c r="K1421" s="273"/>
      <c r="L1421" s="217"/>
      <c r="M1421" s="217"/>
      <c r="N1421" s="217"/>
      <c r="O1421" s="217"/>
      <c r="P1421" s="217"/>
      <c r="Q1421" s="217"/>
      <c r="R1421" s="218"/>
    </row>
    <row r="1422" spans="2:18" ht="15.75">
      <c r="B1422" s="273"/>
      <c r="C1422" s="217"/>
      <c r="D1422" s="217"/>
      <c r="E1422" s="217"/>
      <c r="F1422" s="217"/>
      <c r="G1422" s="217"/>
      <c r="H1422" s="217"/>
      <c r="I1422" s="218"/>
      <c r="K1422" s="273"/>
      <c r="L1422" s="217"/>
      <c r="M1422" s="217"/>
      <c r="N1422" s="217"/>
      <c r="O1422" s="217"/>
      <c r="P1422" s="217"/>
      <c r="Q1422" s="217"/>
      <c r="R1422" s="218"/>
    </row>
    <row r="1423" spans="2:18" ht="15.75">
      <c r="B1423" s="273"/>
      <c r="C1423" s="217"/>
      <c r="D1423" s="217"/>
      <c r="E1423" s="217"/>
      <c r="F1423" s="217"/>
      <c r="G1423" s="217"/>
      <c r="H1423" s="217"/>
      <c r="I1423" s="218"/>
      <c r="K1423" s="273"/>
      <c r="L1423" s="217"/>
      <c r="M1423" s="217"/>
      <c r="N1423" s="217"/>
      <c r="O1423" s="217"/>
      <c r="P1423" s="217"/>
      <c r="Q1423" s="217"/>
      <c r="R1423" s="218"/>
    </row>
    <row r="1424" spans="2:18" ht="15.75">
      <c r="B1424" s="273"/>
      <c r="C1424" s="217"/>
      <c r="D1424" s="217"/>
      <c r="E1424" s="217"/>
      <c r="F1424" s="217"/>
      <c r="G1424" s="217"/>
      <c r="H1424" s="217"/>
      <c r="I1424" s="218"/>
      <c r="K1424" s="273"/>
      <c r="L1424" s="217"/>
      <c r="M1424" s="217"/>
      <c r="N1424" s="217"/>
      <c r="O1424" s="217"/>
      <c r="P1424" s="217"/>
      <c r="Q1424" s="217"/>
      <c r="R1424" s="218"/>
    </row>
    <row r="1425" spans="2:18" ht="15.75">
      <c r="B1425" s="273" t="s">
        <v>1553</v>
      </c>
      <c r="C1425" s="360">
        <v>45840</v>
      </c>
      <c r="D1425" s="360"/>
      <c r="E1425" s="217"/>
      <c r="F1425" s="217"/>
      <c r="G1425" s="217"/>
      <c r="H1425" s="217"/>
      <c r="I1425" s="218"/>
      <c r="K1425" s="273" t="s">
        <v>1553</v>
      </c>
      <c r="L1425" s="360">
        <v>45840</v>
      </c>
      <c r="M1425" s="360"/>
      <c r="N1425" s="217"/>
      <c r="O1425" s="217"/>
      <c r="P1425" s="217"/>
      <c r="Q1425" s="217"/>
      <c r="R1425" s="218"/>
    </row>
    <row r="1426" spans="2:18" ht="15.75">
      <c r="B1426" s="200"/>
      <c r="C1426" s="201"/>
      <c r="D1426" s="201"/>
      <c r="E1426" s="201"/>
      <c r="F1426" s="201"/>
      <c r="G1426" s="201" t="s">
        <v>1563</v>
      </c>
      <c r="H1426" s="201"/>
      <c r="I1426" s="202"/>
      <c r="K1426" s="200"/>
      <c r="L1426" s="201"/>
      <c r="M1426" s="201"/>
      <c r="N1426" s="201"/>
      <c r="O1426" s="201"/>
      <c r="P1426" s="201" t="s">
        <v>1563</v>
      </c>
      <c r="Q1426" s="201"/>
      <c r="R1426" s="202"/>
    </row>
    <row r="1427" spans="2:18" ht="16.5" thickBot="1">
      <c r="B1427" s="275"/>
      <c r="C1427" s="276"/>
      <c r="D1427" s="276"/>
      <c r="E1427" s="276"/>
      <c r="F1427" s="276"/>
      <c r="G1427" s="276"/>
      <c r="H1427" s="276"/>
      <c r="I1427" s="277"/>
      <c r="K1427" s="275"/>
      <c r="L1427" s="276"/>
      <c r="M1427" s="276"/>
      <c r="N1427" s="276"/>
      <c r="O1427" s="276"/>
      <c r="P1427" s="276"/>
      <c r="Q1427" s="276"/>
      <c r="R1427" s="277"/>
    </row>
    <row r="1429" spans="2:18" ht="15.75" thickBot="1"/>
    <row r="1430" spans="2:18">
      <c r="B1430" s="366" t="s">
        <v>1525</v>
      </c>
      <c r="C1430" s="367"/>
      <c r="D1430" s="367"/>
      <c r="E1430" s="367"/>
      <c r="F1430" s="367"/>
      <c r="G1430" s="367"/>
      <c r="H1430" s="367"/>
      <c r="I1430" s="368"/>
      <c r="K1430" s="366" t="s">
        <v>1525</v>
      </c>
      <c r="L1430" s="367"/>
      <c r="M1430" s="367"/>
      <c r="N1430" s="367"/>
      <c r="O1430" s="367"/>
      <c r="P1430" s="367"/>
      <c r="Q1430" s="367"/>
      <c r="R1430" s="368"/>
    </row>
    <row r="1431" spans="2:18" ht="15.75">
      <c r="B1431" s="200"/>
      <c r="C1431" s="201"/>
      <c r="D1431" s="201"/>
      <c r="E1431" s="201"/>
      <c r="F1431" s="201"/>
      <c r="G1431" s="201"/>
      <c r="H1431" s="201"/>
      <c r="I1431" s="202"/>
      <c r="K1431" s="200"/>
      <c r="L1431" s="201"/>
      <c r="M1431" s="201"/>
      <c r="N1431" s="201"/>
      <c r="O1431" s="201"/>
      <c r="P1431" s="201"/>
      <c r="Q1431" s="201"/>
      <c r="R1431" s="202"/>
    </row>
    <row r="1432" spans="2:18" ht="26.25">
      <c r="B1432" s="369" t="s">
        <v>1526</v>
      </c>
      <c r="C1432" s="370"/>
      <c r="D1432" s="370"/>
      <c r="E1432" s="370"/>
      <c r="F1432" s="370"/>
      <c r="G1432" s="370"/>
      <c r="H1432" s="370"/>
      <c r="I1432" s="371"/>
      <c r="K1432" s="369" t="s">
        <v>1526</v>
      </c>
      <c r="L1432" s="370"/>
      <c r="M1432" s="370"/>
      <c r="N1432" s="370"/>
      <c r="O1432" s="370"/>
      <c r="P1432" s="370"/>
      <c r="Q1432" s="370"/>
      <c r="R1432" s="371"/>
    </row>
    <row r="1433" spans="2:18" ht="24.95" customHeight="1">
      <c r="B1433" s="203"/>
      <c r="C1433" s="204"/>
      <c r="D1433" s="204"/>
      <c r="E1433" s="204"/>
      <c r="F1433" s="204"/>
      <c r="G1433" s="204"/>
      <c r="H1433" s="205" t="s">
        <v>1527</v>
      </c>
      <c r="I1433" s="206"/>
      <c r="K1433" s="203"/>
      <c r="L1433" s="204"/>
      <c r="M1433" s="204"/>
      <c r="N1433" s="204"/>
      <c r="O1433" s="204"/>
      <c r="P1433" s="204"/>
      <c r="Q1433" s="205" t="s">
        <v>1527</v>
      </c>
      <c r="R1433" s="206"/>
    </row>
    <row r="1434" spans="2:18" ht="24.95" customHeight="1">
      <c r="B1434" s="207" t="s">
        <v>1528</v>
      </c>
      <c r="C1434" s="208"/>
      <c r="D1434" s="208"/>
      <c r="E1434" s="208"/>
      <c r="F1434" s="208" t="s">
        <v>1529</v>
      </c>
      <c r="G1434" s="201"/>
      <c r="H1434" s="201" t="s">
        <v>1530</v>
      </c>
      <c r="I1434" s="202"/>
      <c r="K1434" s="207" t="s">
        <v>1528</v>
      </c>
      <c r="L1434" s="208"/>
      <c r="M1434" s="208"/>
      <c r="N1434" s="208"/>
      <c r="O1434" s="208" t="s">
        <v>1531</v>
      </c>
      <c r="P1434" s="201"/>
      <c r="Q1434" s="201" t="s">
        <v>1530</v>
      </c>
      <c r="R1434" s="202"/>
    </row>
    <row r="1435" spans="2:18" ht="24.95" customHeight="1">
      <c r="B1435" s="209" t="s">
        <v>1532</v>
      </c>
      <c r="C1435" s="210" t="s">
        <v>1656</v>
      </c>
      <c r="D1435" s="211"/>
      <c r="E1435" s="211"/>
      <c r="F1435" s="211"/>
      <c r="G1435" s="212"/>
      <c r="H1435" s="212"/>
      <c r="I1435" s="213"/>
      <c r="K1435" s="209" t="s">
        <v>1532</v>
      </c>
      <c r="L1435" s="210" t="s">
        <v>1657</v>
      </c>
      <c r="M1435" s="211"/>
      <c r="N1435" s="211"/>
      <c r="O1435" s="211"/>
      <c r="P1435" s="212"/>
      <c r="Q1435" s="212"/>
      <c r="R1435" s="213"/>
    </row>
    <row r="1436" spans="2:18" ht="24.95" customHeight="1">
      <c r="B1436" s="207" t="s">
        <v>1534</v>
      </c>
      <c r="C1436" s="214">
        <v>535</v>
      </c>
      <c r="D1436" s="208" t="s">
        <v>1535</v>
      </c>
      <c r="E1436" s="208"/>
      <c r="F1436" s="201"/>
      <c r="G1436" s="201"/>
      <c r="H1436" s="201"/>
      <c r="I1436" s="202"/>
      <c r="K1436" s="207" t="s">
        <v>1534</v>
      </c>
      <c r="L1436" s="214">
        <v>405</v>
      </c>
      <c r="M1436" s="208" t="s">
        <v>1535</v>
      </c>
      <c r="N1436" s="208"/>
      <c r="O1436" s="201"/>
      <c r="P1436" s="201"/>
      <c r="Q1436" s="201"/>
      <c r="R1436" s="202"/>
    </row>
    <row r="1437" spans="2:18" ht="24.95" customHeight="1">
      <c r="B1437" s="216" t="s">
        <v>1562</v>
      </c>
      <c r="C1437" s="217"/>
      <c r="D1437" s="217"/>
      <c r="E1437" s="217"/>
      <c r="F1437" s="217"/>
      <c r="G1437" s="217"/>
      <c r="H1437" s="217"/>
      <c r="I1437" s="218"/>
      <c r="K1437" s="216" t="s">
        <v>1562</v>
      </c>
      <c r="L1437" s="217"/>
      <c r="M1437" s="217"/>
      <c r="N1437" s="217"/>
      <c r="O1437" s="217"/>
      <c r="P1437" s="217"/>
      <c r="Q1437" s="217"/>
      <c r="R1437" s="218"/>
    </row>
    <row r="1438" spans="2:18" ht="24.95" customHeight="1" thickBot="1">
      <c r="B1438" s="207" t="s">
        <v>1537</v>
      </c>
      <c r="C1438" s="201"/>
      <c r="D1438" s="201"/>
      <c r="E1438" s="201"/>
      <c r="F1438" s="201"/>
      <c r="G1438" s="201"/>
      <c r="H1438" s="201"/>
      <c r="I1438" s="202"/>
      <c r="K1438" s="207" t="s">
        <v>1537</v>
      </c>
      <c r="L1438" s="201"/>
      <c r="M1438" s="201"/>
      <c r="N1438" s="201"/>
      <c r="O1438" s="201"/>
      <c r="P1438" s="201"/>
      <c r="Q1438" s="201"/>
      <c r="R1438" s="202"/>
    </row>
    <row r="1439" spans="2:18" ht="24.95" customHeight="1" thickTop="1">
      <c r="B1439" s="361" t="s">
        <v>1538</v>
      </c>
      <c r="C1439" s="362"/>
      <c r="D1439" s="357" t="s">
        <v>1241</v>
      </c>
      <c r="E1439" s="365"/>
      <c r="F1439" s="356" t="s">
        <v>1539</v>
      </c>
      <c r="G1439" s="357"/>
      <c r="H1439" s="358" t="s">
        <v>1404</v>
      </c>
      <c r="I1439" s="359"/>
      <c r="K1439" s="361" t="s">
        <v>1538</v>
      </c>
      <c r="L1439" s="362"/>
      <c r="M1439" s="357" t="s">
        <v>1241</v>
      </c>
      <c r="N1439" s="365"/>
      <c r="O1439" s="356" t="s">
        <v>1539</v>
      </c>
      <c r="P1439" s="357"/>
      <c r="Q1439" s="358" t="s">
        <v>1404</v>
      </c>
      <c r="R1439" s="359"/>
    </row>
    <row r="1440" spans="2:18" ht="24.95" customHeight="1" thickBot="1">
      <c r="B1440" s="363"/>
      <c r="C1440" s="364"/>
      <c r="D1440" s="219" t="s">
        <v>1540</v>
      </c>
      <c r="E1440" s="220" t="s">
        <v>1541</v>
      </c>
      <c r="F1440" s="220" t="s">
        <v>1540</v>
      </c>
      <c r="G1440" s="221" t="s">
        <v>1541</v>
      </c>
      <c r="H1440" s="222" t="s">
        <v>1540</v>
      </c>
      <c r="I1440" s="223" t="s">
        <v>1541</v>
      </c>
      <c r="K1440" s="363"/>
      <c r="L1440" s="364"/>
      <c r="M1440" s="219" t="s">
        <v>1540</v>
      </c>
      <c r="N1440" s="220" t="s">
        <v>1541</v>
      </c>
      <c r="O1440" s="220" t="s">
        <v>1540</v>
      </c>
      <c r="P1440" s="221" t="s">
        <v>1541</v>
      </c>
      <c r="Q1440" s="222" t="s">
        <v>1540</v>
      </c>
      <c r="R1440" s="223" t="s">
        <v>1541</v>
      </c>
    </row>
    <row r="1441" spans="2:18" ht="24.95" customHeight="1" thickTop="1">
      <c r="B1441" s="224" t="s">
        <v>1542</v>
      </c>
      <c r="C1441" s="225"/>
      <c r="D1441" s="226">
        <v>2117</v>
      </c>
      <c r="E1441" s="227"/>
      <c r="F1441" s="227">
        <v>731</v>
      </c>
      <c r="G1441" s="228"/>
      <c r="H1441" s="229">
        <f t="shared" ref="H1441:H1449" si="84">D1441+F1441</f>
        <v>2848</v>
      </c>
      <c r="I1441" s="230"/>
      <c r="K1441" s="224" t="s">
        <v>1542</v>
      </c>
      <c r="L1441" s="225"/>
      <c r="M1441" s="226">
        <v>309</v>
      </c>
      <c r="N1441" s="227"/>
      <c r="O1441" s="227">
        <v>309</v>
      </c>
      <c r="P1441" s="228"/>
      <c r="Q1441" s="229">
        <f t="shared" ref="Q1441:Q1449" si="85">M1441+O1441</f>
        <v>618</v>
      </c>
      <c r="R1441" s="230"/>
    </row>
    <row r="1442" spans="2:18" ht="24.95" customHeight="1">
      <c r="B1442" s="231" t="s">
        <v>1543</v>
      </c>
      <c r="C1442" s="232"/>
      <c r="D1442" s="233">
        <v>100</v>
      </c>
      <c r="E1442" s="234"/>
      <c r="F1442" s="234">
        <v>30</v>
      </c>
      <c r="G1442" s="235"/>
      <c r="H1442" s="229">
        <f t="shared" si="84"/>
        <v>130</v>
      </c>
      <c r="I1442" s="236"/>
      <c r="K1442" s="231" t="s">
        <v>1543</v>
      </c>
      <c r="L1442" s="232"/>
      <c r="M1442" s="233">
        <v>30</v>
      </c>
      <c r="N1442" s="234"/>
      <c r="O1442" s="234">
        <v>30</v>
      </c>
      <c r="P1442" s="235"/>
      <c r="Q1442" s="229">
        <f t="shared" si="85"/>
        <v>60</v>
      </c>
      <c r="R1442" s="236"/>
    </row>
    <row r="1443" spans="2:18" ht="24.95" customHeight="1">
      <c r="B1443" s="231" t="s">
        <v>1544</v>
      </c>
      <c r="C1443" s="232"/>
      <c r="D1443" s="233">
        <v>100</v>
      </c>
      <c r="E1443" s="234"/>
      <c r="F1443" s="234">
        <v>30</v>
      </c>
      <c r="G1443" s="235"/>
      <c r="H1443" s="229">
        <f t="shared" si="84"/>
        <v>130</v>
      </c>
      <c r="I1443" s="236"/>
      <c r="K1443" s="231" t="s">
        <v>1544</v>
      </c>
      <c r="L1443" s="232"/>
      <c r="M1443" s="233">
        <v>30</v>
      </c>
      <c r="N1443" s="234"/>
      <c r="O1443" s="234">
        <v>30</v>
      </c>
      <c r="P1443" s="235"/>
      <c r="Q1443" s="229">
        <f t="shared" si="85"/>
        <v>60</v>
      </c>
      <c r="R1443" s="236"/>
    </row>
    <row r="1444" spans="2:18" ht="24.95" customHeight="1" thickBot="1">
      <c r="B1444" s="237" t="s">
        <v>1545</v>
      </c>
      <c r="C1444" s="238"/>
      <c r="D1444" s="239">
        <v>2000</v>
      </c>
      <c r="E1444" s="240"/>
      <c r="F1444" s="240">
        <v>750</v>
      </c>
      <c r="G1444" s="241"/>
      <c r="H1444" s="229">
        <f t="shared" si="84"/>
        <v>2750</v>
      </c>
      <c r="I1444" s="242"/>
      <c r="K1444" s="237" t="s">
        <v>1545</v>
      </c>
      <c r="L1444" s="238"/>
      <c r="M1444" s="239">
        <v>200</v>
      </c>
      <c r="N1444" s="240"/>
      <c r="O1444" s="240">
        <v>200</v>
      </c>
      <c r="P1444" s="241"/>
      <c r="Q1444" s="229">
        <f t="shared" si="85"/>
        <v>400</v>
      </c>
      <c r="R1444" s="242"/>
    </row>
    <row r="1445" spans="2:18" ht="24.95" customHeight="1" thickTop="1" thickBot="1">
      <c r="B1445" s="243"/>
      <c r="C1445" s="244" t="s">
        <v>1399</v>
      </c>
      <c r="D1445" s="245">
        <f>D1441+D1442+D1443+D1444</f>
        <v>4317</v>
      </c>
      <c r="E1445" s="246"/>
      <c r="F1445" s="247">
        <f>SUM(F1441:F1444)</f>
        <v>1541</v>
      </c>
      <c r="G1445" s="248"/>
      <c r="H1445" s="249">
        <f t="shared" si="84"/>
        <v>5858</v>
      </c>
      <c r="I1445" s="250"/>
      <c r="K1445" s="243"/>
      <c r="L1445" s="244" t="s">
        <v>1399</v>
      </c>
      <c r="M1445" s="245">
        <f>M1441+M1442+M1443+M1444</f>
        <v>569</v>
      </c>
      <c r="N1445" s="246"/>
      <c r="O1445" s="246">
        <f>SUM(O1441:O1444)</f>
        <v>569</v>
      </c>
      <c r="P1445" s="248"/>
      <c r="Q1445" s="251">
        <f t="shared" si="85"/>
        <v>1138</v>
      </c>
      <c r="R1445" s="250"/>
    </row>
    <row r="1446" spans="2:18" ht="24.95" customHeight="1" thickTop="1">
      <c r="B1446" s="252" t="s">
        <v>1546</v>
      </c>
      <c r="C1446" s="253"/>
      <c r="D1446" s="254"/>
      <c r="E1446" s="255"/>
      <c r="F1446" s="255"/>
      <c r="G1446" s="256"/>
      <c r="H1446" s="257">
        <f t="shared" si="84"/>
        <v>0</v>
      </c>
      <c r="I1446" s="258"/>
      <c r="K1446" s="252" t="s">
        <v>1546</v>
      </c>
      <c r="L1446" s="253"/>
      <c r="M1446" s="254"/>
      <c r="N1446" s="255"/>
      <c r="O1446" s="255"/>
      <c r="P1446" s="256"/>
      <c r="Q1446" s="257">
        <f t="shared" si="85"/>
        <v>0</v>
      </c>
      <c r="R1446" s="258"/>
    </row>
    <row r="1447" spans="2:18" ht="24.95" customHeight="1">
      <c r="B1447" s="259" t="s">
        <v>1547</v>
      </c>
      <c r="C1447" s="260"/>
      <c r="D1447" s="233">
        <v>106</v>
      </c>
      <c r="E1447" s="234"/>
      <c r="F1447" s="234"/>
      <c r="G1447" s="261"/>
      <c r="H1447" s="262">
        <f t="shared" si="84"/>
        <v>106</v>
      </c>
      <c r="I1447" s="263"/>
      <c r="K1447" s="259" t="s">
        <v>1547</v>
      </c>
      <c r="L1447" s="260"/>
      <c r="M1447" s="233">
        <v>15</v>
      </c>
      <c r="N1447" s="234"/>
      <c r="O1447" s="234"/>
      <c r="P1447" s="261"/>
      <c r="Q1447" s="262">
        <f t="shared" si="85"/>
        <v>15</v>
      </c>
      <c r="R1447" s="263"/>
    </row>
    <row r="1448" spans="2:18" ht="24.95" customHeight="1">
      <c r="B1448" s="252" t="s">
        <v>1548</v>
      </c>
      <c r="C1448" s="253"/>
      <c r="D1448" s="233"/>
      <c r="E1448" s="234"/>
      <c r="F1448" s="234"/>
      <c r="G1448" s="261"/>
      <c r="H1448" s="262">
        <f t="shared" si="84"/>
        <v>0</v>
      </c>
      <c r="I1448" s="263"/>
      <c r="K1448" s="252" t="s">
        <v>1548</v>
      </c>
      <c r="L1448" s="253"/>
      <c r="M1448" s="233"/>
      <c r="N1448" s="234"/>
      <c r="O1448" s="234"/>
      <c r="P1448" s="261"/>
      <c r="Q1448" s="262">
        <f t="shared" si="85"/>
        <v>0</v>
      </c>
      <c r="R1448" s="263"/>
    </row>
    <row r="1449" spans="2:18" ht="24.95" customHeight="1" thickBot="1">
      <c r="B1449" s="264" t="s">
        <v>1549</v>
      </c>
      <c r="C1449" s="265"/>
      <c r="D1449" s="266"/>
      <c r="E1449" s="267"/>
      <c r="F1449" s="267"/>
      <c r="G1449" s="268"/>
      <c r="H1449" s="269">
        <f t="shared" si="84"/>
        <v>0</v>
      </c>
      <c r="I1449" s="270"/>
      <c r="K1449" s="264" t="s">
        <v>1549</v>
      </c>
      <c r="L1449" s="265"/>
      <c r="M1449" s="266"/>
      <c r="N1449" s="267"/>
      <c r="O1449" s="267"/>
      <c r="P1449" s="268"/>
      <c r="Q1449" s="269">
        <f t="shared" si="85"/>
        <v>0</v>
      </c>
      <c r="R1449" s="270"/>
    </row>
    <row r="1450" spans="2:18" ht="24.95" customHeight="1" thickTop="1" thickBot="1">
      <c r="B1450" s="243"/>
      <c r="C1450" s="244" t="s">
        <v>1399</v>
      </c>
      <c r="D1450" s="245">
        <f>SUM(D1445:D1449)</f>
        <v>4423</v>
      </c>
      <c r="E1450" s="246"/>
      <c r="F1450" s="247">
        <f>F1445+F1447</f>
        <v>1541</v>
      </c>
      <c r="G1450" s="248"/>
      <c r="H1450" s="271">
        <f>D1450+F1450</f>
        <v>5964</v>
      </c>
      <c r="I1450" s="250"/>
      <c r="K1450" s="243"/>
      <c r="L1450" s="244" t="s">
        <v>1399</v>
      </c>
      <c r="M1450" s="245">
        <f>SUM(M1445:M1449)</f>
        <v>584</v>
      </c>
      <c r="N1450" s="246"/>
      <c r="O1450" s="246">
        <f>O1445+O1447</f>
        <v>569</v>
      </c>
      <c r="P1450" s="248"/>
      <c r="Q1450" s="272">
        <f>M1450+O1450</f>
        <v>1153</v>
      </c>
      <c r="R1450" s="250"/>
    </row>
    <row r="1451" spans="2:18" ht="24.95" customHeight="1" thickTop="1">
      <c r="B1451" s="273"/>
      <c r="C1451" s="274" t="s">
        <v>1550</v>
      </c>
      <c r="D1451" s="217"/>
      <c r="E1451" s="217"/>
      <c r="F1451" s="217"/>
      <c r="G1451" s="217"/>
      <c r="H1451" s="217"/>
      <c r="I1451" s="218"/>
      <c r="K1451" s="273"/>
      <c r="L1451" s="274" t="s">
        <v>1550</v>
      </c>
      <c r="M1451" s="217"/>
      <c r="N1451" s="217"/>
      <c r="O1451" s="217"/>
      <c r="P1451" s="217"/>
      <c r="Q1451" s="217"/>
      <c r="R1451" s="218"/>
    </row>
    <row r="1452" spans="2:18" ht="24.95" customHeight="1">
      <c r="B1452" s="216" t="s">
        <v>1551</v>
      </c>
      <c r="C1452" s="217"/>
      <c r="D1452" s="217"/>
      <c r="E1452" s="217"/>
      <c r="F1452" s="217"/>
      <c r="G1452" s="217"/>
      <c r="H1452" s="217"/>
      <c r="I1452" s="218"/>
      <c r="K1452" s="216" t="s">
        <v>1551</v>
      </c>
      <c r="L1452" s="217"/>
      <c r="M1452" s="217"/>
      <c r="N1452" s="217"/>
      <c r="O1452" s="217"/>
      <c r="P1452" s="217"/>
      <c r="Q1452" s="217"/>
      <c r="R1452" s="218"/>
    </row>
    <row r="1453" spans="2:18" ht="24.95" customHeight="1">
      <c r="B1453" s="216" t="s">
        <v>1552</v>
      </c>
      <c r="C1453" s="217"/>
      <c r="D1453" s="217"/>
      <c r="E1453" s="217"/>
      <c r="F1453" s="217"/>
      <c r="G1453" s="217"/>
      <c r="H1453" s="217"/>
      <c r="I1453" s="218"/>
      <c r="K1453" s="216" t="s">
        <v>1552</v>
      </c>
      <c r="L1453" s="217"/>
      <c r="M1453" s="217"/>
      <c r="N1453" s="217"/>
      <c r="O1453" s="217"/>
      <c r="P1453" s="217"/>
      <c r="Q1453" s="217"/>
      <c r="R1453" s="218"/>
    </row>
    <row r="1454" spans="2:18" ht="15.75">
      <c r="B1454" s="273"/>
      <c r="C1454" s="217"/>
      <c r="D1454" s="217"/>
      <c r="E1454" s="217"/>
      <c r="F1454" s="217"/>
      <c r="G1454" s="217"/>
      <c r="H1454" s="217"/>
      <c r="I1454" s="218"/>
      <c r="K1454" s="273"/>
      <c r="L1454" s="217"/>
      <c r="M1454" s="217"/>
      <c r="N1454" s="217"/>
      <c r="O1454" s="217"/>
      <c r="P1454" s="217"/>
      <c r="Q1454" s="217"/>
      <c r="R1454" s="218"/>
    </row>
    <row r="1455" spans="2:18" ht="15.75">
      <c r="B1455" s="273"/>
      <c r="C1455" s="217"/>
      <c r="D1455" s="217"/>
      <c r="E1455" s="217"/>
      <c r="F1455" s="217"/>
      <c r="G1455" s="217"/>
      <c r="H1455" s="217"/>
      <c r="I1455" s="218"/>
      <c r="K1455" s="273"/>
      <c r="L1455" s="217"/>
      <c r="M1455" s="217"/>
      <c r="N1455" s="217"/>
      <c r="O1455" s="217"/>
      <c r="P1455" s="217"/>
      <c r="Q1455" s="217"/>
      <c r="R1455" s="218"/>
    </row>
    <row r="1456" spans="2:18" ht="15.75">
      <c r="B1456" s="273"/>
      <c r="C1456" s="217"/>
      <c r="D1456" s="217"/>
      <c r="E1456" s="217"/>
      <c r="F1456" s="217"/>
      <c r="G1456" s="217"/>
      <c r="H1456" s="217"/>
      <c r="I1456" s="218"/>
      <c r="K1456" s="273"/>
      <c r="L1456" s="217"/>
      <c r="M1456" s="217"/>
      <c r="N1456" s="217"/>
      <c r="O1456" s="217"/>
      <c r="P1456" s="217"/>
      <c r="Q1456" s="217"/>
      <c r="R1456" s="218"/>
    </row>
    <row r="1457" spans="2:18" ht="15.75">
      <c r="B1457" s="273"/>
      <c r="C1457" s="217"/>
      <c r="D1457" s="217"/>
      <c r="E1457" s="217"/>
      <c r="F1457" s="217"/>
      <c r="G1457" s="217"/>
      <c r="H1457" s="217"/>
      <c r="I1457" s="218"/>
      <c r="K1457" s="273"/>
      <c r="L1457" s="217"/>
      <c r="M1457" s="217"/>
      <c r="N1457" s="217"/>
      <c r="O1457" s="217"/>
      <c r="P1457" s="217"/>
      <c r="Q1457" s="217"/>
      <c r="R1457" s="218"/>
    </row>
    <row r="1458" spans="2:18" ht="15.75">
      <c r="B1458" s="273"/>
      <c r="C1458" s="217"/>
      <c r="D1458" s="217"/>
      <c r="E1458" s="217"/>
      <c r="F1458" s="217"/>
      <c r="G1458" s="217"/>
      <c r="H1458" s="217"/>
      <c r="I1458" s="218"/>
      <c r="K1458" s="273"/>
      <c r="L1458" s="217"/>
      <c r="M1458" s="217"/>
      <c r="N1458" s="217"/>
      <c r="O1458" s="217"/>
      <c r="P1458" s="217"/>
      <c r="Q1458" s="217"/>
      <c r="R1458" s="218"/>
    </row>
    <row r="1459" spans="2:18" ht="15.75">
      <c r="B1459" s="273" t="s">
        <v>1553</v>
      </c>
      <c r="C1459" s="360">
        <v>45840</v>
      </c>
      <c r="D1459" s="360"/>
      <c r="E1459" s="217"/>
      <c r="F1459" s="217"/>
      <c r="G1459" s="217"/>
      <c r="H1459" s="217"/>
      <c r="I1459" s="218"/>
      <c r="K1459" s="273" t="s">
        <v>1553</v>
      </c>
      <c r="L1459" s="360">
        <v>45840</v>
      </c>
      <c r="M1459" s="360"/>
      <c r="N1459" s="217"/>
      <c r="O1459" s="217"/>
      <c r="P1459" s="217"/>
      <c r="Q1459" s="217"/>
      <c r="R1459" s="218"/>
    </row>
    <row r="1460" spans="2:18" ht="15.75">
      <c r="B1460" s="200"/>
      <c r="C1460" s="201"/>
      <c r="D1460" s="201"/>
      <c r="E1460" s="201"/>
      <c r="F1460" s="201"/>
      <c r="G1460" s="201" t="s">
        <v>1563</v>
      </c>
      <c r="H1460" s="201"/>
      <c r="I1460" s="202"/>
      <c r="K1460" s="200"/>
      <c r="L1460" s="201"/>
      <c r="M1460" s="201"/>
      <c r="N1460" s="201"/>
      <c r="O1460" s="201"/>
      <c r="P1460" s="201" t="s">
        <v>1563</v>
      </c>
      <c r="Q1460" s="201"/>
      <c r="R1460" s="202"/>
    </row>
    <row r="1461" spans="2:18" ht="16.5" thickBot="1">
      <c r="B1461" s="275"/>
      <c r="C1461" s="276"/>
      <c r="D1461" s="276"/>
      <c r="E1461" s="276"/>
      <c r="F1461" s="276"/>
      <c r="G1461" s="276"/>
      <c r="H1461" s="276"/>
      <c r="I1461" s="277"/>
      <c r="K1461" s="275"/>
      <c r="L1461" s="276"/>
      <c r="M1461" s="276"/>
      <c r="N1461" s="276"/>
      <c r="O1461" s="276"/>
      <c r="P1461" s="276"/>
      <c r="Q1461" s="276"/>
      <c r="R1461" s="277"/>
    </row>
    <row r="1463" spans="2:18" ht="15.75" thickBot="1"/>
    <row r="1464" spans="2:18">
      <c r="B1464" s="366" t="s">
        <v>1525</v>
      </c>
      <c r="C1464" s="367"/>
      <c r="D1464" s="367"/>
      <c r="E1464" s="367"/>
      <c r="F1464" s="367"/>
      <c r="G1464" s="367"/>
      <c r="H1464" s="367"/>
      <c r="I1464" s="368"/>
      <c r="K1464" s="366" t="s">
        <v>1525</v>
      </c>
      <c r="L1464" s="367"/>
      <c r="M1464" s="367"/>
      <c r="N1464" s="367"/>
      <c r="O1464" s="367"/>
      <c r="P1464" s="367"/>
      <c r="Q1464" s="367"/>
      <c r="R1464" s="368"/>
    </row>
    <row r="1465" spans="2:18" ht="15.75">
      <c r="B1465" s="200"/>
      <c r="C1465" s="201"/>
      <c r="D1465" s="201"/>
      <c r="E1465" s="201"/>
      <c r="F1465" s="201"/>
      <c r="G1465" s="201"/>
      <c r="H1465" s="201"/>
      <c r="I1465" s="202"/>
      <c r="K1465" s="200"/>
      <c r="L1465" s="201"/>
      <c r="M1465" s="201"/>
      <c r="N1465" s="201"/>
      <c r="O1465" s="201"/>
      <c r="P1465" s="201"/>
      <c r="Q1465" s="201"/>
      <c r="R1465" s="202"/>
    </row>
    <row r="1466" spans="2:18" ht="26.25">
      <c r="B1466" s="369" t="s">
        <v>1526</v>
      </c>
      <c r="C1466" s="370"/>
      <c r="D1466" s="370"/>
      <c r="E1466" s="370"/>
      <c r="F1466" s="370"/>
      <c r="G1466" s="370"/>
      <c r="H1466" s="370"/>
      <c r="I1466" s="371"/>
      <c r="K1466" s="369" t="s">
        <v>1526</v>
      </c>
      <c r="L1466" s="370"/>
      <c r="M1466" s="370"/>
      <c r="N1466" s="370"/>
      <c r="O1466" s="370"/>
      <c r="P1466" s="370"/>
      <c r="Q1466" s="370"/>
      <c r="R1466" s="371"/>
    </row>
    <row r="1467" spans="2:18" ht="24.95" customHeight="1">
      <c r="B1467" s="203"/>
      <c r="C1467" s="204"/>
      <c r="D1467" s="204"/>
      <c r="E1467" s="204"/>
      <c r="F1467" s="204"/>
      <c r="G1467" s="204"/>
      <c r="H1467" s="205" t="s">
        <v>1527</v>
      </c>
      <c r="I1467" s="206"/>
      <c r="K1467" s="203"/>
      <c r="L1467" s="204"/>
      <c r="M1467" s="204"/>
      <c r="N1467" s="204"/>
      <c r="O1467" s="204"/>
      <c r="P1467" s="204"/>
      <c r="Q1467" s="205" t="s">
        <v>1527</v>
      </c>
      <c r="R1467" s="206"/>
    </row>
    <row r="1468" spans="2:18" ht="24.95" customHeight="1">
      <c r="B1468" s="207" t="s">
        <v>1528</v>
      </c>
      <c r="C1468" s="208"/>
      <c r="D1468" s="208"/>
      <c r="E1468" s="208"/>
      <c r="F1468" s="208" t="s">
        <v>1529</v>
      </c>
      <c r="G1468" s="201"/>
      <c r="H1468" s="201" t="s">
        <v>1530</v>
      </c>
      <c r="I1468" s="202"/>
      <c r="K1468" s="207" t="s">
        <v>1528</v>
      </c>
      <c r="L1468" s="208"/>
      <c r="M1468" s="208"/>
      <c r="N1468" s="208"/>
      <c r="O1468" s="208" t="s">
        <v>1531</v>
      </c>
      <c r="P1468" s="201"/>
      <c r="Q1468" s="201" t="s">
        <v>1530</v>
      </c>
      <c r="R1468" s="202"/>
    </row>
    <row r="1469" spans="2:18" ht="24.95" customHeight="1">
      <c r="B1469" s="209" t="s">
        <v>1532</v>
      </c>
      <c r="C1469" s="210" t="s">
        <v>1658</v>
      </c>
      <c r="D1469" s="211"/>
      <c r="E1469" s="211"/>
      <c r="F1469" s="211"/>
      <c r="G1469" s="212"/>
      <c r="H1469" s="212"/>
      <c r="I1469" s="213"/>
      <c r="K1469" s="209" t="s">
        <v>1532</v>
      </c>
      <c r="L1469" s="210" t="s">
        <v>1659</v>
      </c>
      <c r="M1469" s="211"/>
      <c r="N1469" s="211"/>
      <c r="O1469" s="211"/>
      <c r="P1469" s="212"/>
      <c r="Q1469" s="212"/>
      <c r="R1469" s="213"/>
    </row>
    <row r="1470" spans="2:18" ht="24.95" customHeight="1">
      <c r="B1470" s="207" t="s">
        <v>1534</v>
      </c>
      <c r="C1470" s="214">
        <v>156</v>
      </c>
      <c r="D1470" s="208" t="s">
        <v>1535</v>
      </c>
      <c r="E1470" s="208"/>
      <c r="F1470" s="201"/>
      <c r="G1470" s="201"/>
      <c r="H1470" s="201"/>
      <c r="I1470" s="202"/>
      <c r="K1470" s="207" t="s">
        <v>1534</v>
      </c>
      <c r="L1470" s="214" t="s">
        <v>1660</v>
      </c>
      <c r="M1470" s="208" t="s">
        <v>1535</v>
      </c>
      <c r="N1470" s="208"/>
      <c r="O1470" s="201"/>
      <c r="P1470" s="201"/>
      <c r="Q1470" s="201"/>
      <c r="R1470" s="202"/>
    </row>
    <row r="1471" spans="2:18" ht="24.95" customHeight="1">
      <c r="B1471" s="216" t="s">
        <v>1562</v>
      </c>
      <c r="C1471" s="217"/>
      <c r="D1471" s="217"/>
      <c r="E1471" s="217"/>
      <c r="F1471" s="217"/>
      <c r="G1471" s="217"/>
      <c r="H1471" s="217"/>
      <c r="I1471" s="218"/>
      <c r="K1471" s="216" t="s">
        <v>1562</v>
      </c>
      <c r="L1471" s="217"/>
      <c r="M1471" s="217"/>
      <c r="N1471" s="217"/>
      <c r="O1471" s="217"/>
      <c r="P1471" s="217"/>
      <c r="Q1471" s="217"/>
      <c r="R1471" s="218"/>
    </row>
    <row r="1472" spans="2:18" ht="24.95" customHeight="1" thickBot="1">
      <c r="B1472" s="207" t="s">
        <v>1537</v>
      </c>
      <c r="C1472" s="201"/>
      <c r="D1472" s="201"/>
      <c r="E1472" s="201"/>
      <c r="F1472" s="201"/>
      <c r="G1472" s="201"/>
      <c r="H1472" s="201"/>
      <c r="I1472" s="202"/>
      <c r="K1472" s="207" t="s">
        <v>1537</v>
      </c>
      <c r="L1472" s="201"/>
      <c r="M1472" s="201"/>
      <c r="N1472" s="201"/>
      <c r="O1472" s="201"/>
      <c r="P1472" s="201"/>
      <c r="Q1472" s="201"/>
      <c r="R1472" s="202"/>
    </row>
    <row r="1473" spans="2:18" ht="24.95" customHeight="1" thickTop="1">
      <c r="B1473" s="361" t="s">
        <v>1538</v>
      </c>
      <c r="C1473" s="362"/>
      <c r="D1473" s="357" t="s">
        <v>1241</v>
      </c>
      <c r="E1473" s="365"/>
      <c r="F1473" s="356" t="s">
        <v>1539</v>
      </c>
      <c r="G1473" s="357"/>
      <c r="H1473" s="358" t="s">
        <v>1404</v>
      </c>
      <c r="I1473" s="359"/>
      <c r="K1473" s="361" t="s">
        <v>1538</v>
      </c>
      <c r="L1473" s="362"/>
      <c r="M1473" s="357" t="s">
        <v>1241</v>
      </c>
      <c r="N1473" s="365"/>
      <c r="O1473" s="356" t="s">
        <v>1539</v>
      </c>
      <c r="P1473" s="357"/>
      <c r="Q1473" s="358" t="s">
        <v>1404</v>
      </c>
      <c r="R1473" s="359"/>
    </row>
    <row r="1474" spans="2:18" ht="24.95" customHeight="1" thickBot="1">
      <c r="B1474" s="363"/>
      <c r="C1474" s="364"/>
      <c r="D1474" s="219" t="s">
        <v>1540</v>
      </c>
      <c r="E1474" s="220" t="s">
        <v>1541</v>
      </c>
      <c r="F1474" s="220" t="s">
        <v>1540</v>
      </c>
      <c r="G1474" s="221" t="s">
        <v>1541</v>
      </c>
      <c r="H1474" s="222" t="s">
        <v>1540</v>
      </c>
      <c r="I1474" s="223" t="s">
        <v>1541</v>
      </c>
      <c r="K1474" s="363"/>
      <c r="L1474" s="364"/>
      <c r="M1474" s="219" t="s">
        <v>1540</v>
      </c>
      <c r="N1474" s="220" t="s">
        <v>1541</v>
      </c>
      <c r="O1474" s="220" t="s">
        <v>1540</v>
      </c>
      <c r="P1474" s="221" t="s">
        <v>1541</v>
      </c>
      <c r="Q1474" s="222" t="s">
        <v>1540</v>
      </c>
      <c r="R1474" s="223" t="s">
        <v>1541</v>
      </c>
    </row>
    <row r="1475" spans="2:18" ht="24.95" customHeight="1" thickTop="1">
      <c r="B1475" s="224" t="s">
        <v>1542</v>
      </c>
      <c r="C1475" s="225"/>
      <c r="D1475" s="226">
        <v>1068</v>
      </c>
      <c r="E1475" s="227"/>
      <c r="F1475" s="227">
        <v>483</v>
      </c>
      <c r="G1475" s="228"/>
      <c r="H1475" s="229">
        <f t="shared" ref="H1475:H1483" si="86">D1475+F1475</f>
        <v>1551</v>
      </c>
      <c r="I1475" s="230"/>
      <c r="K1475" s="224" t="s">
        <v>1542</v>
      </c>
      <c r="L1475" s="225"/>
      <c r="M1475" s="226">
        <v>93</v>
      </c>
      <c r="N1475" s="227"/>
      <c r="O1475" s="227">
        <v>93</v>
      </c>
      <c r="P1475" s="228"/>
      <c r="Q1475" s="229">
        <f t="shared" ref="Q1475:Q1483" si="87">M1475+O1475</f>
        <v>186</v>
      </c>
      <c r="R1475" s="230"/>
    </row>
    <row r="1476" spans="2:18" ht="24.95" customHeight="1">
      <c r="B1476" s="231" t="s">
        <v>1543</v>
      </c>
      <c r="C1476" s="232"/>
      <c r="D1476" s="233">
        <v>60</v>
      </c>
      <c r="E1476" s="234"/>
      <c r="F1476" s="234">
        <v>20</v>
      </c>
      <c r="G1476" s="235"/>
      <c r="H1476" s="229">
        <f t="shared" si="86"/>
        <v>80</v>
      </c>
      <c r="I1476" s="236"/>
      <c r="K1476" s="231" t="s">
        <v>1543</v>
      </c>
      <c r="L1476" s="232"/>
      <c r="M1476" s="233">
        <v>40</v>
      </c>
      <c r="N1476" s="234"/>
      <c r="O1476" s="234">
        <v>40</v>
      </c>
      <c r="P1476" s="235"/>
      <c r="Q1476" s="229">
        <f t="shared" si="87"/>
        <v>80</v>
      </c>
      <c r="R1476" s="236"/>
    </row>
    <row r="1477" spans="2:18" ht="24.95" customHeight="1">
      <c r="B1477" s="231" t="s">
        <v>1544</v>
      </c>
      <c r="C1477" s="232"/>
      <c r="D1477" s="233">
        <v>60</v>
      </c>
      <c r="E1477" s="234"/>
      <c r="F1477" s="234">
        <v>20</v>
      </c>
      <c r="G1477" s="235"/>
      <c r="H1477" s="229">
        <f t="shared" si="86"/>
        <v>80</v>
      </c>
      <c r="I1477" s="236"/>
      <c r="K1477" s="231" t="s">
        <v>1544</v>
      </c>
      <c r="L1477" s="232"/>
      <c r="M1477" s="233">
        <v>40</v>
      </c>
      <c r="N1477" s="234"/>
      <c r="O1477" s="234">
        <v>40</v>
      </c>
      <c r="P1477" s="235"/>
      <c r="Q1477" s="229">
        <f t="shared" si="87"/>
        <v>80</v>
      </c>
      <c r="R1477" s="236"/>
    </row>
    <row r="1478" spans="2:18" ht="24.95" customHeight="1" thickBot="1">
      <c r="B1478" s="237" t="s">
        <v>1545</v>
      </c>
      <c r="C1478" s="238"/>
      <c r="D1478" s="239">
        <v>1500</v>
      </c>
      <c r="E1478" s="240"/>
      <c r="F1478" s="240">
        <v>750</v>
      </c>
      <c r="G1478" s="241"/>
      <c r="H1478" s="229">
        <f t="shared" si="86"/>
        <v>2250</v>
      </c>
      <c r="I1478" s="242"/>
      <c r="K1478" s="237" t="s">
        <v>1545</v>
      </c>
      <c r="L1478" s="238"/>
      <c r="M1478" s="239">
        <v>200</v>
      </c>
      <c r="N1478" s="240"/>
      <c r="O1478" s="240">
        <v>200</v>
      </c>
      <c r="P1478" s="241"/>
      <c r="Q1478" s="229">
        <f t="shared" si="87"/>
        <v>400</v>
      </c>
      <c r="R1478" s="242"/>
    </row>
    <row r="1479" spans="2:18" ht="24.95" customHeight="1" thickTop="1" thickBot="1">
      <c r="B1479" s="243"/>
      <c r="C1479" s="244" t="s">
        <v>1399</v>
      </c>
      <c r="D1479" s="245">
        <f>D1475+D1476+D1477+D1478</f>
        <v>2688</v>
      </c>
      <c r="E1479" s="246"/>
      <c r="F1479" s="247">
        <f>SUM(F1475:F1478)</f>
        <v>1273</v>
      </c>
      <c r="G1479" s="248"/>
      <c r="H1479" s="249">
        <f t="shared" si="86"/>
        <v>3961</v>
      </c>
      <c r="I1479" s="250"/>
      <c r="K1479" s="243"/>
      <c r="L1479" s="244" t="s">
        <v>1399</v>
      </c>
      <c r="M1479" s="245">
        <f>M1475+M1476+M1477+M1478</f>
        <v>373</v>
      </c>
      <c r="N1479" s="246"/>
      <c r="O1479" s="246">
        <f>SUM(O1475:O1478)</f>
        <v>373</v>
      </c>
      <c r="P1479" s="248"/>
      <c r="Q1479" s="251">
        <f t="shared" si="87"/>
        <v>746</v>
      </c>
      <c r="R1479" s="250"/>
    </row>
    <row r="1480" spans="2:18" ht="24.95" customHeight="1" thickTop="1">
      <c r="B1480" s="252" t="s">
        <v>1546</v>
      </c>
      <c r="C1480" s="253"/>
      <c r="D1480" s="254"/>
      <c r="E1480" s="255"/>
      <c r="F1480" s="255"/>
      <c r="G1480" s="256"/>
      <c r="H1480" s="257">
        <f t="shared" si="86"/>
        <v>0</v>
      </c>
      <c r="I1480" s="258"/>
      <c r="K1480" s="252" t="s">
        <v>1546</v>
      </c>
      <c r="L1480" s="253"/>
      <c r="M1480" s="254"/>
      <c r="N1480" s="255"/>
      <c r="O1480" s="255"/>
      <c r="P1480" s="256"/>
      <c r="Q1480" s="257">
        <f t="shared" si="87"/>
        <v>0</v>
      </c>
      <c r="R1480" s="258"/>
    </row>
    <row r="1481" spans="2:18" ht="24.95" customHeight="1">
      <c r="B1481" s="259" t="s">
        <v>1547</v>
      </c>
      <c r="C1481" s="260"/>
      <c r="D1481" s="233">
        <v>53</v>
      </c>
      <c r="E1481" s="234"/>
      <c r="F1481" s="234"/>
      <c r="G1481" s="261"/>
      <c r="H1481" s="262">
        <f t="shared" si="86"/>
        <v>53</v>
      </c>
      <c r="I1481" s="263"/>
      <c r="K1481" s="259" t="s">
        <v>1547</v>
      </c>
      <c r="L1481" s="260"/>
      <c r="M1481" s="233">
        <v>4</v>
      </c>
      <c r="N1481" s="234"/>
      <c r="O1481" s="234"/>
      <c r="P1481" s="261"/>
      <c r="Q1481" s="262">
        <f t="shared" si="87"/>
        <v>4</v>
      </c>
      <c r="R1481" s="263"/>
    </row>
    <row r="1482" spans="2:18" ht="24.95" customHeight="1">
      <c r="B1482" s="252" t="s">
        <v>1548</v>
      </c>
      <c r="C1482" s="253"/>
      <c r="D1482" s="233"/>
      <c r="E1482" s="234"/>
      <c r="F1482" s="234"/>
      <c r="G1482" s="261"/>
      <c r="H1482" s="262">
        <f t="shared" si="86"/>
        <v>0</v>
      </c>
      <c r="I1482" s="263"/>
      <c r="K1482" s="252" t="s">
        <v>1548</v>
      </c>
      <c r="L1482" s="253"/>
      <c r="M1482" s="233"/>
      <c r="N1482" s="234"/>
      <c r="O1482" s="234"/>
      <c r="P1482" s="261"/>
      <c r="Q1482" s="262">
        <f t="shared" si="87"/>
        <v>0</v>
      </c>
      <c r="R1482" s="263"/>
    </row>
    <row r="1483" spans="2:18" ht="24.95" customHeight="1" thickBot="1">
      <c r="B1483" s="264" t="s">
        <v>1549</v>
      </c>
      <c r="C1483" s="265"/>
      <c r="D1483" s="266"/>
      <c r="E1483" s="267"/>
      <c r="F1483" s="267"/>
      <c r="G1483" s="268"/>
      <c r="H1483" s="269">
        <f t="shared" si="86"/>
        <v>0</v>
      </c>
      <c r="I1483" s="270"/>
      <c r="K1483" s="264" t="s">
        <v>1549</v>
      </c>
      <c r="L1483" s="265"/>
      <c r="M1483" s="266"/>
      <c r="N1483" s="267"/>
      <c r="O1483" s="267"/>
      <c r="P1483" s="268"/>
      <c r="Q1483" s="269">
        <f t="shared" si="87"/>
        <v>0</v>
      </c>
      <c r="R1483" s="270"/>
    </row>
    <row r="1484" spans="2:18" ht="24.95" customHeight="1" thickTop="1" thickBot="1">
      <c r="B1484" s="243"/>
      <c r="C1484" s="244" t="s">
        <v>1399</v>
      </c>
      <c r="D1484" s="245">
        <f>SUM(D1479:D1483)</f>
        <v>2741</v>
      </c>
      <c r="E1484" s="246"/>
      <c r="F1484" s="247">
        <f>F1479+F1481</f>
        <v>1273</v>
      </c>
      <c r="G1484" s="248"/>
      <c r="H1484" s="271">
        <f>D1484+F1484</f>
        <v>4014</v>
      </c>
      <c r="I1484" s="250"/>
      <c r="K1484" s="243"/>
      <c r="L1484" s="244" t="s">
        <v>1399</v>
      </c>
      <c r="M1484" s="245">
        <f>SUM(M1479:M1483)</f>
        <v>377</v>
      </c>
      <c r="N1484" s="246"/>
      <c r="O1484" s="246">
        <f>O1479+O1481</f>
        <v>373</v>
      </c>
      <c r="P1484" s="248"/>
      <c r="Q1484" s="272">
        <f>M1484+O1484</f>
        <v>750</v>
      </c>
      <c r="R1484" s="250"/>
    </row>
    <row r="1485" spans="2:18" ht="24.95" customHeight="1" thickTop="1">
      <c r="B1485" s="273"/>
      <c r="C1485" s="274" t="s">
        <v>1550</v>
      </c>
      <c r="D1485" s="217"/>
      <c r="E1485" s="217"/>
      <c r="F1485" s="217"/>
      <c r="G1485" s="217"/>
      <c r="H1485" s="217"/>
      <c r="I1485" s="218"/>
      <c r="K1485" s="273"/>
      <c r="L1485" s="274" t="s">
        <v>1550</v>
      </c>
      <c r="M1485" s="217"/>
      <c r="N1485" s="217"/>
      <c r="O1485" s="217"/>
      <c r="P1485" s="217"/>
      <c r="Q1485" s="217"/>
      <c r="R1485" s="218"/>
    </row>
    <row r="1486" spans="2:18" ht="24.95" customHeight="1">
      <c r="B1486" s="216" t="s">
        <v>1551</v>
      </c>
      <c r="C1486" s="217"/>
      <c r="D1486" s="217"/>
      <c r="E1486" s="217"/>
      <c r="F1486" s="217"/>
      <c r="G1486" s="217"/>
      <c r="H1486" s="217"/>
      <c r="I1486" s="218"/>
      <c r="K1486" s="216" t="s">
        <v>1551</v>
      </c>
      <c r="L1486" s="217"/>
      <c r="M1486" s="217"/>
      <c r="N1486" s="217"/>
      <c r="O1486" s="217"/>
      <c r="P1486" s="217"/>
      <c r="Q1486" s="217"/>
      <c r="R1486" s="218"/>
    </row>
    <row r="1487" spans="2:18" ht="24.95" customHeight="1">
      <c r="B1487" s="216" t="s">
        <v>1552</v>
      </c>
      <c r="C1487" s="217"/>
      <c r="D1487" s="217"/>
      <c r="E1487" s="217"/>
      <c r="F1487" s="217"/>
      <c r="G1487" s="217"/>
      <c r="H1487" s="217"/>
      <c r="I1487" s="218"/>
      <c r="K1487" s="216" t="s">
        <v>1552</v>
      </c>
      <c r="L1487" s="217"/>
      <c r="M1487" s="217"/>
      <c r="N1487" s="217"/>
      <c r="O1487" s="217"/>
      <c r="P1487" s="217"/>
      <c r="Q1487" s="217"/>
      <c r="R1487" s="218"/>
    </row>
    <row r="1488" spans="2:18" ht="15.75">
      <c r="B1488" s="273"/>
      <c r="C1488" s="217"/>
      <c r="D1488" s="217"/>
      <c r="E1488" s="217"/>
      <c r="F1488" s="217"/>
      <c r="G1488" s="217"/>
      <c r="H1488" s="217"/>
      <c r="I1488" s="218"/>
      <c r="K1488" s="273"/>
      <c r="L1488" s="217"/>
      <c r="M1488" s="217"/>
      <c r="N1488" s="217"/>
      <c r="O1488" s="217"/>
      <c r="P1488" s="217"/>
      <c r="Q1488" s="217"/>
      <c r="R1488" s="218"/>
    </row>
    <row r="1489" spans="2:18" ht="15.75">
      <c r="B1489" s="273"/>
      <c r="C1489" s="217"/>
      <c r="D1489" s="217"/>
      <c r="E1489" s="217"/>
      <c r="F1489" s="217"/>
      <c r="G1489" s="217"/>
      <c r="H1489" s="217"/>
      <c r="I1489" s="218"/>
      <c r="K1489" s="273"/>
      <c r="L1489" s="217"/>
      <c r="M1489" s="217"/>
      <c r="N1489" s="217"/>
      <c r="O1489" s="217"/>
      <c r="P1489" s="217"/>
      <c r="Q1489" s="217"/>
      <c r="R1489" s="218"/>
    </row>
    <row r="1490" spans="2:18" ht="15.75">
      <c r="B1490" s="273"/>
      <c r="C1490" s="217"/>
      <c r="D1490" s="217"/>
      <c r="E1490" s="217"/>
      <c r="F1490" s="217"/>
      <c r="G1490" s="217"/>
      <c r="H1490" s="217"/>
      <c r="I1490" s="218"/>
      <c r="K1490" s="273"/>
      <c r="L1490" s="217"/>
      <c r="M1490" s="217"/>
      <c r="N1490" s="217"/>
      <c r="O1490" s="217"/>
      <c r="P1490" s="217"/>
      <c r="Q1490" s="217"/>
      <c r="R1490" s="218"/>
    </row>
    <row r="1491" spans="2:18" ht="15.75">
      <c r="B1491" s="273"/>
      <c r="C1491" s="217"/>
      <c r="D1491" s="217"/>
      <c r="E1491" s="217"/>
      <c r="F1491" s="217"/>
      <c r="G1491" s="217"/>
      <c r="H1491" s="217"/>
      <c r="I1491" s="218"/>
      <c r="K1491" s="273"/>
      <c r="L1491" s="217"/>
      <c r="M1491" s="217"/>
      <c r="N1491" s="217"/>
      <c r="O1491" s="217"/>
      <c r="P1491" s="217"/>
      <c r="Q1491" s="217"/>
      <c r="R1491" s="218"/>
    </row>
    <row r="1492" spans="2:18" ht="15.75">
      <c r="B1492" s="273"/>
      <c r="C1492" s="217"/>
      <c r="D1492" s="217"/>
      <c r="E1492" s="217"/>
      <c r="F1492" s="217"/>
      <c r="G1492" s="217"/>
      <c r="H1492" s="217"/>
      <c r="I1492" s="218"/>
      <c r="K1492" s="273"/>
      <c r="L1492" s="217"/>
      <c r="M1492" s="217"/>
      <c r="N1492" s="217"/>
      <c r="O1492" s="217"/>
      <c r="P1492" s="217"/>
      <c r="Q1492" s="217"/>
      <c r="R1492" s="218"/>
    </row>
    <row r="1493" spans="2:18" ht="15.75">
      <c r="B1493" s="273" t="s">
        <v>1553</v>
      </c>
      <c r="C1493" s="360">
        <v>45840</v>
      </c>
      <c r="D1493" s="360"/>
      <c r="E1493" s="217"/>
      <c r="F1493" s="217"/>
      <c r="G1493" s="217"/>
      <c r="H1493" s="217"/>
      <c r="I1493" s="218"/>
      <c r="K1493" s="273" t="s">
        <v>1553</v>
      </c>
      <c r="L1493" s="360">
        <v>45840</v>
      </c>
      <c r="M1493" s="360"/>
      <c r="N1493" s="217"/>
      <c r="O1493" s="217"/>
      <c r="P1493" s="217"/>
      <c r="Q1493" s="217"/>
      <c r="R1493" s="218"/>
    </row>
    <row r="1494" spans="2:18" ht="15.75">
      <c r="B1494" s="200"/>
      <c r="C1494" s="201"/>
      <c r="D1494" s="201"/>
      <c r="E1494" s="201"/>
      <c r="F1494" s="201"/>
      <c r="G1494" s="201" t="s">
        <v>1563</v>
      </c>
      <c r="H1494" s="201"/>
      <c r="I1494" s="202"/>
      <c r="K1494" s="200"/>
      <c r="L1494" s="201"/>
      <c r="M1494" s="201"/>
      <c r="N1494" s="201"/>
      <c r="O1494" s="201"/>
      <c r="P1494" s="201" t="s">
        <v>1563</v>
      </c>
      <c r="Q1494" s="201"/>
      <c r="R1494" s="202"/>
    </row>
    <row r="1495" spans="2:18" ht="16.5" thickBot="1">
      <c r="B1495" s="275"/>
      <c r="C1495" s="276"/>
      <c r="D1495" s="276"/>
      <c r="E1495" s="276"/>
      <c r="F1495" s="276"/>
      <c r="G1495" s="276"/>
      <c r="H1495" s="276"/>
      <c r="I1495" s="277"/>
      <c r="K1495" s="275"/>
      <c r="L1495" s="276"/>
      <c r="M1495" s="276"/>
      <c r="N1495" s="276"/>
      <c r="O1495" s="276"/>
      <c r="P1495" s="276"/>
      <c r="Q1495" s="276"/>
      <c r="R1495" s="277"/>
    </row>
    <row r="1497" spans="2:18" ht="15.75" thickBot="1"/>
    <row r="1498" spans="2:18">
      <c r="B1498" s="366" t="s">
        <v>1525</v>
      </c>
      <c r="C1498" s="367"/>
      <c r="D1498" s="367"/>
      <c r="E1498" s="367"/>
      <c r="F1498" s="367"/>
      <c r="G1498" s="367"/>
      <c r="H1498" s="367"/>
      <c r="I1498" s="368"/>
      <c r="K1498" s="366" t="s">
        <v>1525</v>
      </c>
      <c r="L1498" s="367"/>
      <c r="M1498" s="367"/>
      <c r="N1498" s="367"/>
      <c r="O1498" s="367"/>
      <c r="P1498" s="367"/>
      <c r="Q1498" s="367"/>
      <c r="R1498" s="368"/>
    </row>
    <row r="1499" spans="2:18" ht="15.75">
      <c r="B1499" s="200"/>
      <c r="C1499" s="201"/>
      <c r="D1499" s="201"/>
      <c r="E1499" s="201"/>
      <c r="F1499" s="201"/>
      <c r="G1499" s="201"/>
      <c r="H1499" s="201"/>
      <c r="I1499" s="202"/>
      <c r="K1499" s="200"/>
      <c r="L1499" s="201"/>
      <c r="M1499" s="201"/>
      <c r="N1499" s="201"/>
      <c r="O1499" s="201"/>
      <c r="P1499" s="201"/>
      <c r="Q1499" s="201"/>
      <c r="R1499" s="202"/>
    </row>
    <row r="1500" spans="2:18" ht="26.25">
      <c r="B1500" s="369" t="s">
        <v>1526</v>
      </c>
      <c r="C1500" s="370"/>
      <c r="D1500" s="370"/>
      <c r="E1500" s="370"/>
      <c r="F1500" s="370"/>
      <c r="G1500" s="370"/>
      <c r="H1500" s="370"/>
      <c r="I1500" s="371"/>
      <c r="K1500" s="369" t="s">
        <v>1526</v>
      </c>
      <c r="L1500" s="370"/>
      <c r="M1500" s="370"/>
      <c r="N1500" s="370"/>
      <c r="O1500" s="370"/>
      <c r="P1500" s="370"/>
      <c r="Q1500" s="370"/>
      <c r="R1500" s="371"/>
    </row>
    <row r="1501" spans="2:18" ht="24.95" customHeight="1">
      <c r="B1501" s="203"/>
      <c r="C1501" s="204"/>
      <c r="D1501" s="204"/>
      <c r="E1501" s="204"/>
      <c r="F1501" s="204"/>
      <c r="G1501" s="204"/>
      <c r="H1501" s="205" t="s">
        <v>1527</v>
      </c>
      <c r="I1501" s="206"/>
      <c r="K1501" s="203"/>
      <c r="L1501" s="204"/>
      <c r="M1501" s="204"/>
      <c r="N1501" s="204"/>
      <c r="O1501" s="204"/>
      <c r="P1501" s="204"/>
      <c r="Q1501" s="205" t="s">
        <v>1527</v>
      </c>
      <c r="R1501" s="206"/>
    </row>
    <row r="1502" spans="2:18" ht="24.95" customHeight="1">
      <c r="B1502" s="207" t="s">
        <v>1528</v>
      </c>
      <c r="C1502" s="208"/>
      <c r="D1502" s="208"/>
      <c r="E1502" s="208"/>
      <c r="F1502" s="208" t="s">
        <v>1529</v>
      </c>
      <c r="G1502" s="201"/>
      <c r="H1502" s="201" t="s">
        <v>1530</v>
      </c>
      <c r="I1502" s="202"/>
      <c r="K1502" s="207" t="s">
        <v>1528</v>
      </c>
      <c r="L1502" s="208"/>
      <c r="M1502" s="208"/>
      <c r="N1502" s="208"/>
      <c r="O1502" s="208" t="s">
        <v>1531</v>
      </c>
      <c r="P1502" s="201"/>
      <c r="Q1502" s="201" t="s">
        <v>1530</v>
      </c>
      <c r="R1502" s="202"/>
    </row>
    <row r="1503" spans="2:18" ht="24.95" customHeight="1">
      <c r="B1503" s="209" t="s">
        <v>1532</v>
      </c>
      <c r="C1503" s="210" t="s">
        <v>1661</v>
      </c>
      <c r="D1503" s="211"/>
      <c r="E1503" s="211"/>
      <c r="F1503" s="211"/>
      <c r="G1503" s="212"/>
      <c r="H1503" s="212"/>
      <c r="I1503" s="213"/>
      <c r="K1503" s="209" t="s">
        <v>1532</v>
      </c>
      <c r="L1503" s="210" t="s">
        <v>1663</v>
      </c>
      <c r="M1503" s="211"/>
      <c r="N1503" s="211"/>
      <c r="O1503" s="211"/>
      <c r="P1503" s="212"/>
      <c r="Q1503" s="212"/>
      <c r="R1503" s="213"/>
    </row>
    <row r="1504" spans="2:18" ht="24.95" customHeight="1">
      <c r="B1504" s="207" t="s">
        <v>1534</v>
      </c>
      <c r="C1504" s="214" t="s">
        <v>1662</v>
      </c>
      <c r="D1504" s="208" t="s">
        <v>1535</v>
      </c>
      <c r="E1504" s="208"/>
      <c r="F1504" s="201"/>
      <c r="G1504" s="201"/>
      <c r="H1504" s="201"/>
      <c r="I1504" s="202"/>
      <c r="K1504" s="207" t="s">
        <v>1534</v>
      </c>
      <c r="L1504" s="214">
        <v>28</v>
      </c>
      <c r="M1504" s="208" t="s">
        <v>1535</v>
      </c>
      <c r="N1504" s="208"/>
      <c r="O1504" s="201"/>
      <c r="P1504" s="201"/>
      <c r="Q1504" s="201"/>
      <c r="R1504" s="202"/>
    </row>
    <row r="1505" spans="2:18" ht="24.95" customHeight="1">
      <c r="B1505" s="216" t="s">
        <v>1562</v>
      </c>
      <c r="C1505" s="217"/>
      <c r="D1505" s="217"/>
      <c r="E1505" s="217"/>
      <c r="F1505" s="217"/>
      <c r="G1505" s="217"/>
      <c r="H1505" s="217"/>
      <c r="I1505" s="218"/>
      <c r="K1505" s="216" t="s">
        <v>1562</v>
      </c>
      <c r="L1505" s="217"/>
      <c r="M1505" s="217"/>
      <c r="N1505" s="217"/>
      <c r="O1505" s="217"/>
      <c r="P1505" s="217"/>
      <c r="Q1505" s="217"/>
      <c r="R1505" s="218"/>
    </row>
    <row r="1506" spans="2:18" ht="24.95" customHeight="1" thickBot="1">
      <c r="B1506" s="207" t="s">
        <v>1537</v>
      </c>
      <c r="C1506" s="201"/>
      <c r="D1506" s="201"/>
      <c r="E1506" s="201"/>
      <c r="F1506" s="201"/>
      <c r="G1506" s="201"/>
      <c r="H1506" s="201"/>
      <c r="I1506" s="202"/>
      <c r="K1506" s="207" t="s">
        <v>1537</v>
      </c>
      <c r="L1506" s="201"/>
      <c r="M1506" s="201"/>
      <c r="N1506" s="201"/>
      <c r="O1506" s="201"/>
      <c r="P1506" s="201"/>
      <c r="Q1506" s="201"/>
      <c r="R1506" s="202"/>
    </row>
    <row r="1507" spans="2:18" ht="24.95" customHeight="1" thickTop="1">
      <c r="B1507" s="361" t="s">
        <v>1538</v>
      </c>
      <c r="C1507" s="362"/>
      <c r="D1507" s="357" t="s">
        <v>1241</v>
      </c>
      <c r="E1507" s="365"/>
      <c r="F1507" s="356" t="s">
        <v>1539</v>
      </c>
      <c r="G1507" s="357"/>
      <c r="H1507" s="358" t="s">
        <v>1404</v>
      </c>
      <c r="I1507" s="359"/>
      <c r="K1507" s="361" t="s">
        <v>1538</v>
      </c>
      <c r="L1507" s="362"/>
      <c r="M1507" s="357" t="s">
        <v>1241</v>
      </c>
      <c r="N1507" s="365"/>
      <c r="O1507" s="356" t="s">
        <v>1539</v>
      </c>
      <c r="P1507" s="357"/>
      <c r="Q1507" s="358" t="s">
        <v>1404</v>
      </c>
      <c r="R1507" s="359"/>
    </row>
    <row r="1508" spans="2:18" ht="24.95" customHeight="1" thickBot="1">
      <c r="B1508" s="363"/>
      <c r="C1508" s="364"/>
      <c r="D1508" s="219" t="s">
        <v>1540</v>
      </c>
      <c r="E1508" s="220" t="s">
        <v>1541</v>
      </c>
      <c r="F1508" s="220" t="s">
        <v>1540</v>
      </c>
      <c r="G1508" s="221" t="s">
        <v>1541</v>
      </c>
      <c r="H1508" s="222" t="s">
        <v>1540</v>
      </c>
      <c r="I1508" s="223" t="s">
        <v>1541</v>
      </c>
      <c r="K1508" s="363"/>
      <c r="L1508" s="364"/>
      <c r="M1508" s="219" t="s">
        <v>1540</v>
      </c>
      <c r="N1508" s="220" t="s">
        <v>1541</v>
      </c>
      <c r="O1508" s="220" t="s">
        <v>1540</v>
      </c>
      <c r="P1508" s="221" t="s">
        <v>1541</v>
      </c>
      <c r="Q1508" s="222" t="s">
        <v>1540</v>
      </c>
      <c r="R1508" s="223" t="s">
        <v>1541</v>
      </c>
    </row>
    <row r="1509" spans="2:18" ht="24.95" customHeight="1" thickTop="1">
      <c r="B1509" s="224" t="s">
        <v>1542</v>
      </c>
      <c r="C1509" s="225"/>
      <c r="D1509" s="226">
        <v>325</v>
      </c>
      <c r="E1509" s="227"/>
      <c r="F1509" s="227">
        <v>312</v>
      </c>
      <c r="G1509" s="228"/>
      <c r="H1509" s="229">
        <f t="shared" ref="H1509:H1517" si="88">D1509+F1509</f>
        <v>637</v>
      </c>
      <c r="I1509" s="230"/>
      <c r="K1509" s="224" t="s">
        <v>1542</v>
      </c>
      <c r="L1509" s="225"/>
      <c r="M1509" s="226">
        <v>462</v>
      </c>
      <c r="N1509" s="227"/>
      <c r="O1509" s="227">
        <v>231</v>
      </c>
      <c r="P1509" s="228"/>
      <c r="Q1509" s="229">
        <f t="shared" ref="Q1509:Q1517" si="89">M1509+O1509</f>
        <v>693</v>
      </c>
      <c r="R1509" s="230"/>
    </row>
    <row r="1510" spans="2:18" ht="24.95" customHeight="1">
      <c r="B1510" s="231" t="s">
        <v>1543</v>
      </c>
      <c r="C1510" s="232"/>
      <c r="D1510" s="233">
        <v>30</v>
      </c>
      <c r="E1510" s="234"/>
      <c r="F1510" s="234">
        <v>30</v>
      </c>
      <c r="G1510" s="235"/>
      <c r="H1510" s="229">
        <f t="shared" si="88"/>
        <v>60</v>
      </c>
      <c r="I1510" s="236"/>
      <c r="K1510" s="231" t="s">
        <v>1543</v>
      </c>
      <c r="L1510" s="232"/>
      <c r="M1510" s="233">
        <v>60</v>
      </c>
      <c r="N1510" s="234"/>
      <c r="O1510" s="234">
        <v>30</v>
      </c>
      <c r="P1510" s="235"/>
      <c r="Q1510" s="229">
        <f t="shared" si="89"/>
        <v>90</v>
      </c>
      <c r="R1510" s="236"/>
    </row>
    <row r="1511" spans="2:18" ht="24.95" customHeight="1">
      <c r="B1511" s="231" t="s">
        <v>1544</v>
      </c>
      <c r="C1511" s="232"/>
      <c r="D1511" s="233">
        <v>30</v>
      </c>
      <c r="E1511" s="234"/>
      <c r="F1511" s="234">
        <v>30</v>
      </c>
      <c r="G1511" s="235"/>
      <c r="H1511" s="229">
        <f t="shared" si="88"/>
        <v>60</v>
      </c>
      <c r="I1511" s="236"/>
      <c r="K1511" s="231" t="s">
        <v>1544</v>
      </c>
      <c r="L1511" s="232"/>
      <c r="M1511" s="233">
        <v>60</v>
      </c>
      <c r="N1511" s="234"/>
      <c r="O1511" s="234">
        <v>30</v>
      </c>
      <c r="P1511" s="235"/>
      <c r="Q1511" s="229">
        <f t="shared" si="89"/>
        <v>90</v>
      </c>
      <c r="R1511" s="236"/>
    </row>
    <row r="1512" spans="2:18" ht="24.95" customHeight="1" thickBot="1">
      <c r="B1512" s="237" t="s">
        <v>1545</v>
      </c>
      <c r="C1512" s="238"/>
      <c r="D1512" s="239">
        <v>750</v>
      </c>
      <c r="E1512" s="240"/>
      <c r="F1512" s="240">
        <v>750</v>
      </c>
      <c r="G1512" s="241"/>
      <c r="H1512" s="229">
        <f t="shared" si="88"/>
        <v>1500</v>
      </c>
      <c r="I1512" s="242"/>
      <c r="K1512" s="237" t="s">
        <v>1545</v>
      </c>
      <c r="L1512" s="238"/>
      <c r="M1512" s="239">
        <v>1500</v>
      </c>
      <c r="N1512" s="240"/>
      <c r="O1512" s="240">
        <v>750</v>
      </c>
      <c r="P1512" s="241"/>
      <c r="Q1512" s="229">
        <f t="shared" si="89"/>
        <v>2250</v>
      </c>
      <c r="R1512" s="242"/>
    </row>
    <row r="1513" spans="2:18" ht="24.95" customHeight="1" thickTop="1" thickBot="1">
      <c r="B1513" s="243"/>
      <c r="C1513" s="244" t="s">
        <v>1399</v>
      </c>
      <c r="D1513" s="245">
        <f>D1509+D1510+D1511+D1512</f>
        <v>1135</v>
      </c>
      <c r="E1513" s="246"/>
      <c r="F1513" s="247">
        <f>SUM(F1509:F1512)</f>
        <v>1122</v>
      </c>
      <c r="G1513" s="248"/>
      <c r="H1513" s="249">
        <f t="shared" si="88"/>
        <v>2257</v>
      </c>
      <c r="I1513" s="250"/>
      <c r="K1513" s="243"/>
      <c r="L1513" s="244" t="s">
        <v>1399</v>
      </c>
      <c r="M1513" s="245">
        <f>M1509+M1510+M1511+M1512</f>
        <v>2082</v>
      </c>
      <c r="N1513" s="246"/>
      <c r="O1513" s="246">
        <f>SUM(O1509:O1512)</f>
        <v>1041</v>
      </c>
      <c r="P1513" s="248"/>
      <c r="Q1513" s="251">
        <f t="shared" si="89"/>
        <v>3123</v>
      </c>
      <c r="R1513" s="250"/>
    </row>
    <row r="1514" spans="2:18" ht="24.95" customHeight="1" thickTop="1">
      <c r="B1514" s="252" t="s">
        <v>1546</v>
      </c>
      <c r="C1514" s="253"/>
      <c r="D1514" s="254"/>
      <c r="E1514" s="255"/>
      <c r="F1514" s="255"/>
      <c r="G1514" s="256"/>
      <c r="H1514" s="257">
        <f t="shared" si="88"/>
        <v>0</v>
      </c>
      <c r="I1514" s="258"/>
      <c r="K1514" s="252" t="s">
        <v>1546</v>
      </c>
      <c r="L1514" s="253"/>
      <c r="M1514" s="254"/>
      <c r="N1514" s="255"/>
      <c r="O1514" s="255"/>
      <c r="P1514" s="256"/>
      <c r="Q1514" s="257">
        <f t="shared" si="89"/>
        <v>0</v>
      </c>
      <c r="R1514" s="258"/>
    </row>
    <row r="1515" spans="2:18" ht="24.95" customHeight="1">
      <c r="B1515" s="259" t="s">
        <v>1547</v>
      </c>
      <c r="C1515" s="260"/>
      <c r="D1515" s="233">
        <v>16</v>
      </c>
      <c r="E1515" s="234"/>
      <c r="F1515" s="234"/>
      <c r="G1515" s="261"/>
      <c r="H1515" s="262">
        <f t="shared" si="88"/>
        <v>16</v>
      </c>
      <c r="I1515" s="263"/>
      <c r="K1515" s="259" t="s">
        <v>1547</v>
      </c>
      <c r="L1515" s="260"/>
      <c r="M1515" s="233">
        <v>23</v>
      </c>
      <c r="N1515" s="234"/>
      <c r="O1515" s="234"/>
      <c r="P1515" s="261"/>
      <c r="Q1515" s="262">
        <f t="shared" si="89"/>
        <v>23</v>
      </c>
      <c r="R1515" s="263"/>
    </row>
    <row r="1516" spans="2:18" ht="24.95" customHeight="1">
      <c r="B1516" s="252" t="s">
        <v>1548</v>
      </c>
      <c r="C1516" s="253"/>
      <c r="D1516" s="233"/>
      <c r="E1516" s="234"/>
      <c r="F1516" s="234"/>
      <c r="G1516" s="261"/>
      <c r="H1516" s="262">
        <f t="shared" si="88"/>
        <v>0</v>
      </c>
      <c r="I1516" s="263"/>
      <c r="K1516" s="252" t="s">
        <v>1548</v>
      </c>
      <c r="L1516" s="253"/>
      <c r="M1516" s="233"/>
      <c r="N1516" s="234"/>
      <c r="O1516" s="234"/>
      <c r="P1516" s="261"/>
      <c r="Q1516" s="262">
        <f t="shared" si="89"/>
        <v>0</v>
      </c>
      <c r="R1516" s="263"/>
    </row>
    <row r="1517" spans="2:18" ht="24.95" customHeight="1" thickBot="1">
      <c r="B1517" s="264" t="s">
        <v>1549</v>
      </c>
      <c r="C1517" s="265"/>
      <c r="D1517" s="266"/>
      <c r="E1517" s="267"/>
      <c r="F1517" s="267"/>
      <c r="G1517" s="268"/>
      <c r="H1517" s="269">
        <f t="shared" si="88"/>
        <v>0</v>
      </c>
      <c r="I1517" s="270"/>
      <c r="K1517" s="264" t="s">
        <v>1549</v>
      </c>
      <c r="L1517" s="265"/>
      <c r="M1517" s="266"/>
      <c r="N1517" s="267"/>
      <c r="O1517" s="267"/>
      <c r="P1517" s="268"/>
      <c r="Q1517" s="269">
        <f t="shared" si="89"/>
        <v>0</v>
      </c>
      <c r="R1517" s="270"/>
    </row>
    <row r="1518" spans="2:18" ht="24.95" customHeight="1" thickTop="1" thickBot="1">
      <c r="B1518" s="243"/>
      <c r="C1518" s="244" t="s">
        <v>1399</v>
      </c>
      <c r="D1518" s="245">
        <f>SUM(D1513:D1517)</f>
        <v>1151</v>
      </c>
      <c r="E1518" s="246"/>
      <c r="F1518" s="247">
        <f>F1513+F1515</f>
        <v>1122</v>
      </c>
      <c r="G1518" s="248"/>
      <c r="H1518" s="271">
        <f>D1518+F1518</f>
        <v>2273</v>
      </c>
      <c r="I1518" s="250"/>
      <c r="K1518" s="243"/>
      <c r="L1518" s="244" t="s">
        <v>1399</v>
      </c>
      <c r="M1518" s="245">
        <f>SUM(M1513:M1517)</f>
        <v>2105</v>
      </c>
      <c r="N1518" s="246"/>
      <c r="O1518" s="246">
        <f>O1513+O1515</f>
        <v>1041</v>
      </c>
      <c r="P1518" s="248"/>
      <c r="Q1518" s="272">
        <f>M1518+O1518</f>
        <v>3146</v>
      </c>
      <c r="R1518" s="250"/>
    </row>
    <row r="1519" spans="2:18" ht="24.95" customHeight="1" thickTop="1">
      <c r="B1519" s="273"/>
      <c r="C1519" s="274" t="s">
        <v>1550</v>
      </c>
      <c r="D1519" s="217"/>
      <c r="E1519" s="217"/>
      <c r="F1519" s="217"/>
      <c r="G1519" s="217"/>
      <c r="H1519" s="217"/>
      <c r="I1519" s="218"/>
      <c r="K1519" s="273"/>
      <c r="L1519" s="274" t="s">
        <v>1550</v>
      </c>
      <c r="M1519" s="217"/>
      <c r="N1519" s="217"/>
      <c r="O1519" s="217"/>
      <c r="P1519" s="217"/>
      <c r="Q1519" s="217"/>
      <c r="R1519" s="218"/>
    </row>
    <row r="1520" spans="2:18" ht="24.95" customHeight="1">
      <c r="B1520" s="216" t="s">
        <v>1551</v>
      </c>
      <c r="C1520" s="217"/>
      <c r="D1520" s="217"/>
      <c r="E1520" s="217"/>
      <c r="F1520" s="217"/>
      <c r="G1520" s="217"/>
      <c r="H1520" s="217"/>
      <c r="I1520" s="218"/>
      <c r="K1520" s="216" t="s">
        <v>1551</v>
      </c>
      <c r="L1520" s="217"/>
      <c r="M1520" s="217"/>
      <c r="N1520" s="217"/>
      <c r="O1520" s="217"/>
      <c r="P1520" s="217"/>
      <c r="Q1520" s="217"/>
      <c r="R1520" s="218"/>
    </row>
    <row r="1521" spans="2:18" ht="24.95" customHeight="1">
      <c r="B1521" s="216" t="s">
        <v>1552</v>
      </c>
      <c r="C1521" s="217"/>
      <c r="D1521" s="217"/>
      <c r="E1521" s="217"/>
      <c r="F1521" s="217"/>
      <c r="G1521" s="217"/>
      <c r="H1521" s="217"/>
      <c r="I1521" s="218"/>
      <c r="K1521" s="216" t="s">
        <v>1552</v>
      </c>
      <c r="L1521" s="217"/>
      <c r="M1521" s="217"/>
      <c r="N1521" s="217"/>
      <c r="O1521" s="217"/>
      <c r="P1521" s="217"/>
      <c r="Q1521" s="217"/>
      <c r="R1521" s="218"/>
    </row>
    <row r="1522" spans="2:18" ht="15.75">
      <c r="B1522" s="273"/>
      <c r="C1522" s="217"/>
      <c r="D1522" s="217"/>
      <c r="E1522" s="217"/>
      <c r="F1522" s="217"/>
      <c r="G1522" s="217"/>
      <c r="H1522" s="217"/>
      <c r="I1522" s="218"/>
      <c r="K1522" s="273"/>
      <c r="L1522" s="217"/>
      <c r="M1522" s="217"/>
      <c r="N1522" s="217"/>
      <c r="O1522" s="217"/>
      <c r="P1522" s="217"/>
      <c r="Q1522" s="217"/>
      <c r="R1522" s="218"/>
    </row>
    <row r="1523" spans="2:18" ht="15.75">
      <c r="B1523" s="273"/>
      <c r="C1523" s="217"/>
      <c r="D1523" s="217"/>
      <c r="E1523" s="217"/>
      <c r="F1523" s="217"/>
      <c r="G1523" s="217"/>
      <c r="H1523" s="217"/>
      <c r="I1523" s="218"/>
      <c r="K1523" s="273"/>
      <c r="L1523" s="217"/>
      <c r="M1523" s="217"/>
      <c r="N1523" s="217"/>
      <c r="O1523" s="217"/>
      <c r="P1523" s="217"/>
      <c r="Q1523" s="217"/>
      <c r="R1523" s="218"/>
    </row>
    <row r="1524" spans="2:18" ht="15.75">
      <c r="B1524" s="273"/>
      <c r="C1524" s="217"/>
      <c r="D1524" s="217"/>
      <c r="E1524" s="217"/>
      <c r="F1524" s="217"/>
      <c r="G1524" s="217"/>
      <c r="H1524" s="217"/>
      <c r="I1524" s="218"/>
      <c r="K1524" s="273"/>
      <c r="L1524" s="217"/>
      <c r="M1524" s="217"/>
      <c r="N1524" s="217"/>
      <c r="O1524" s="217"/>
      <c r="P1524" s="217"/>
      <c r="Q1524" s="217"/>
      <c r="R1524" s="218"/>
    </row>
    <row r="1525" spans="2:18" ht="15.75">
      <c r="B1525" s="273"/>
      <c r="C1525" s="217"/>
      <c r="D1525" s="217"/>
      <c r="E1525" s="217"/>
      <c r="F1525" s="217"/>
      <c r="G1525" s="217"/>
      <c r="H1525" s="217"/>
      <c r="I1525" s="218"/>
      <c r="K1525" s="273"/>
      <c r="L1525" s="217"/>
      <c r="M1525" s="217"/>
      <c r="N1525" s="217"/>
      <c r="O1525" s="217"/>
      <c r="P1525" s="217"/>
      <c r="Q1525" s="217"/>
      <c r="R1525" s="218"/>
    </row>
    <row r="1526" spans="2:18" ht="15.75">
      <c r="B1526" s="273"/>
      <c r="C1526" s="217"/>
      <c r="D1526" s="217"/>
      <c r="E1526" s="217"/>
      <c r="F1526" s="217"/>
      <c r="G1526" s="217"/>
      <c r="H1526" s="217"/>
      <c r="I1526" s="218"/>
      <c r="K1526" s="273"/>
      <c r="L1526" s="217"/>
      <c r="M1526" s="217"/>
      <c r="N1526" s="217"/>
      <c r="O1526" s="217"/>
      <c r="P1526" s="217"/>
      <c r="Q1526" s="217"/>
      <c r="R1526" s="218"/>
    </row>
    <row r="1527" spans="2:18" ht="15.75">
      <c r="B1527" s="273" t="s">
        <v>1553</v>
      </c>
      <c r="C1527" s="360">
        <v>45840</v>
      </c>
      <c r="D1527" s="360"/>
      <c r="E1527" s="217"/>
      <c r="F1527" s="217"/>
      <c r="G1527" s="217"/>
      <c r="H1527" s="217"/>
      <c r="I1527" s="218"/>
      <c r="K1527" s="273" t="s">
        <v>1553</v>
      </c>
      <c r="L1527" s="360">
        <v>45840</v>
      </c>
      <c r="M1527" s="360"/>
      <c r="N1527" s="217"/>
      <c r="O1527" s="217"/>
      <c r="P1527" s="217"/>
      <c r="Q1527" s="217"/>
      <c r="R1527" s="218"/>
    </row>
    <row r="1528" spans="2:18" ht="15.75">
      <c r="B1528" s="200"/>
      <c r="C1528" s="201"/>
      <c r="D1528" s="201"/>
      <c r="E1528" s="201"/>
      <c r="F1528" s="201"/>
      <c r="G1528" s="201" t="s">
        <v>1563</v>
      </c>
      <c r="H1528" s="201"/>
      <c r="I1528" s="202"/>
      <c r="K1528" s="200"/>
      <c r="L1528" s="201"/>
      <c r="M1528" s="201"/>
      <c r="N1528" s="201"/>
      <c r="O1528" s="201"/>
      <c r="P1528" s="201" t="s">
        <v>1563</v>
      </c>
      <c r="Q1528" s="201"/>
      <c r="R1528" s="202"/>
    </row>
    <row r="1529" spans="2:18" ht="16.5" thickBot="1">
      <c r="B1529" s="275"/>
      <c r="C1529" s="276"/>
      <c r="D1529" s="276"/>
      <c r="E1529" s="276"/>
      <c r="F1529" s="276"/>
      <c r="G1529" s="276"/>
      <c r="H1529" s="276"/>
      <c r="I1529" s="277"/>
      <c r="K1529" s="275"/>
      <c r="L1529" s="276"/>
      <c r="M1529" s="276"/>
      <c r="N1529" s="276"/>
      <c r="O1529" s="276"/>
      <c r="P1529" s="276"/>
      <c r="Q1529" s="276"/>
      <c r="R1529" s="277"/>
    </row>
    <row r="1531" spans="2:18" ht="15.75" thickBot="1"/>
    <row r="1532" spans="2:18">
      <c r="B1532" s="366" t="s">
        <v>1525</v>
      </c>
      <c r="C1532" s="367"/>
      <c r="D1532" s="367"/>
      <c r="E1532" s="367"/>
      <c r="F1532" s="367"/>
      <c r="G1532" s="367"/>
      <c r="H1532" s="367"/>
      <c r="I1532" s="368"/>
      <c r="K1532" s="366" t="s">
        <v>1525</v>
      </c>
      <c r="L1532" s="367"/>
      <c r="M1532" s="367"/>
      <c r="N1532" s="367"/>
      <c r="O1532" s="367"/>
      <c r="P1532" s="367"/>
      <c r="Q1532" s="367"/>
      <c r="R1532" s="368"/>
    </row>
    <row r="1533" spans="2:18" ht="15.75">
      <c r="B1533" s="200"/>
      <c r="C1533" s="201"/>
      <c r="D1533" s="201"/>
      <c r="E1533" s="201"/>
      <c r="F1533" s="201"/>
      <c r="G1533" s="201"/>
      <c r="H1533" s="201"/>
      <c r="I1533" s="202"/>
      <c r="K1533" s="200"/>
      <c r="L1533" s="201"/>
      <c r="M1533" s="201"/>
      <c r="N1533" s="201"/>
      <c r="O1533" s="201"/>
      <c r="P1533" s="201"/>
      <c r="Q1533" s="201"/>
      <c r="R1533" s="202"/>
    </row>
    <row r="1534" spans="2:18" ht="26.25">
      <c r="B1534" s="369" t="s">
        <v>1526</v>
      </c>
      <c r="C1534" s="370"/>
      <c r="D1534" s="370"/>
      <c r="E1534" s="370"/>
      <c r="F1534" s="370"/>
      <c r="G1534" s="370"/>
      <c r="H1534" s="370"/>
      <c r="I1534" s="371"/>
      <c r="K1534" s="369" t="s">
        <v>1526</v>
      </c>
      <c r="L1534" s="370"/>
      <c r="M1534" s="370"/>
      <c r="N1534" s="370"/>
      <c r="O1534" s="370"/>
      <c r="P1534" s="370"/>
      <c r="Q1534" s="370"/>
      <c r="R1534" s="371"/>
    </row>
    <row r="1535" spans="2:18" ht="24.95" customHeight="1">
      <c r="B1535" s="203"/>
      <c r="C1535" s="204"/>
      <c r="D1535" s="204"/>
      <c r="E1535" s="204"/>
      <c r="F1535" s="204"/>
      <c r="G1535" s="204"/>
      <c r="H1535" s="205" t="s">
        <v>1527</v>
      </c>
      <c r="I1535" s="206"/>
      <c r="K1535" s="203"/>
      <c r="L1535" s="204"/>
      <c r="M1535" s="204"/>
      <c r="N1535" s="204"/>
      <c r="O1535" s="204"/>
      <c r="P1535" s="204"/>
      <c r="Q1535" s="205" t="s">
        <v>1527</v>
      </c>
      <c r="R1535" s="206"/>
    </row>
    <row r="1536" spans="2:18" ht="24.95" customHeight="1">
      <c r="B1536" s="207" t="s">
        <v>1528</v>
      </c>
      <c r="C1536" s="208"/>
      <c r="D1536" s="208"/>
      <c r="E1536" s="208"/>
      <c r="F1536" s="208" t="s">
        <v>1529</v>
      </c>
      <c r="G1536" s="201"/>
      <c r="H1536" s="201" t="s">
        <v>1530</v>
      </c>
      <c r="I1536" s="202"/>
      <c r="K1536" s="207" t="s">
        <v>1528</v>
      </c>
      <c r="L1536" s="208"/>
      <c r="M1536" s="208"/>
      <c r="N1536" s="208"/>
      <c r="O1536" s="208" t="s">
        <v>1531</v>
      </c>
      <c r="P1536" s="201"/>
      <c r="Q1536" s="201" t="s">
        <v>1530</v>
      </c>
      <c r="R1536" s="202"/>
    </row>
    <row r="1537" spans="2:18" ht="24.95" customHeight="1">
      <c r="B1537" s="209" t="s">
        <v>1532</v>
      </c>
      <c r="C1537" s="210" t="s">
        <v>1664</v>
      </c>
      <c r="D1537" s="211"/>
      <c r="E1537" s="211"/>
      <c r="F1537" s="211"/>
      <c r="G1537" s="212"/>
      <c r="H1537" s="212"/>
      <c r="I1537" s="213"/>
      <c r="K1537" s="209" t="s">
        <v>1532</v>
      </c>
      <c r="L1537" s="210" t="s">
        <v>1665</v>
      </c>
      <c r="M1537" s="211"/>
      <c r="N1537" s="211"/>
      <c r="O1537" s="211"/>
      <c r="P1537" s="212"/>
      <c r="Q1537" s="212"/>
      <c r="R1537" s="213"/>
    </row>
    <row r="1538" spans="2:18" ht="24.95" customHeight="1">
      <c r="B1538" s="207" t="s">
        <v>1534</v>
      </c>
      <c r="C1538" s="214">
        <v>370</v>
      </c>
      <c r="D1538" s="208" t="s">
        <v>1535</v>
      </c>
      <c r="E1538" s="208"/>
      <c r="F1538" s="201"/>
      <c r="G1538" s="201"/>
      <c r="H1538" s="201"/>
      <c r="I1538" s="202"/>
      <c r="K1538" s="207" t="s">
        <v>1534</v>
      </c>
      <c r="L1538" s="214">
        <v>234</v>
      </c>
      <c r="M1538" s="208" t="s">
        <v>1535</v>
      </c>
      <c r="N1538" s="208"/>
      <c r="O1538" s="201"/>
      <c r="P1538" s="201"/>
      <c r="Q1538" s="201"/>
      <c r="R1538" s="202"/>
    </row>
    <row r="1539" spans="2:18" ht="24.95" customHeight="1">
      <c r="B1539" s="216" t="s">
        <v>1562</v>
      </c>
      <c r="C1539" s="217"/>
      <c r="D1539" s="217"/>
      <c r="E1539" s="217"/>
      <c r="F1539" s="217"/>
      <c r="G1539" s="217"/>
      <c r="H1539" s="217"/>
      <c r="I1539" s="218"/>
      <c r="K1539" s="216" t="s">
        <v>1562</v>
      </c>
      <c r="L1539" s="217"/>
      <c r="M1539" s="217"/>
      <c r="N1539" s="217"/>
      <c r="O1539" s="217"/>
      <c r="P1539" s="217"/>
      <c r="Q1539" s="217"/>
      <c r="R1539" s="218"/>
    </row>
    <row r="1540" spans="2:18" ht="24.95" customHeight="1" thickBot="1">
      <c r="B1540" s="207" t="s">
        <v>1537</v>
      </c>
      <c r="C1540" s="201"/>
      <c r="D1540" s="201"/>
      <c r="E1540" s="201"/>
      <c r="F1540" s="201"/>
      <c r="G1540" s="201"/>
      <c r="H1540" s="201"/>
      <c r="I1540" s="202"/>
      <c r="K1540" s="207" t="s">
        <v>1537</v>
      </c>
      <c r="L1540" s="201"/>
      <c r="M1540" s="201"/>
      <c r="N1540" s="201"/>
      <c r="O1540" s="201"/>
      <c r="P1540" s="201"/>
      <c r="Q1540" s="201"/>
      <c r="R1540" s="202"/>
    </row>
    <row r="1541" spans="2:18" ht="24.95" customHeight="1" thickTop="1">
      <c r="B1541" s="361" t="s">
        <v>1538</v>
      </c>
      <c r="C1541" s="362"/>
      <c r="D1541" s="357" t="s">
        <v>1241</v>
      </c>
      <c r="E1541" s="365"/>
      <c r="F1541" s="356" t="s">
        <v>1539</v>
      </c>
      <c r="G1541" s="357"/>
      <c r="H1541" s="358" t="s">
        <v>1404</v>
      </c>
      <c r="I1541" s="359"/>
      <c r="K1541" s="361" t="s">
        <v>1538</v>
      </c>
      <c r="L1541" s="362"/>
      <c r="M1541" s="357" t="s">
        <v>1241</v>
      </c>
      <c r="N1541" s="365"/>
      <c r="O1541" s="356" t="s">
        <v>1539</v>
      </c>
      <c r="P1541" s="357"/>
      <c r="Q1541" s="358" t="s">
        <v>1404</v>
      </c>
      <c r="R1541" s="359"/>
    </row>
    <row r="1542" spans="2:18" ht="24.95" customHeight="1" thickBot="1">
      <c r="B1542" s="363"/>
      <c r="C1542" s="364"/>
      <c r="D1542" s="219" t="s">
        <v>1540</v>
      </c>
      <c r="E1542" s="220" t="s">
        <v>1541</v>
      </c>
      <c r="F1542" s="220" t="s">
        <v>1540</v>
      </c>
      <c r="G1542" s="221" t="s">
        <v>1541</v>
      </c>
      <c r="H1542" s="222" t="s">
        <v>1540</v>
      </c>
      <c r="I1542" s="223" t="s">
        <v>1541</v>
      </c>
      <c r="K1542" s="363"/>
      <c r="L1542" s="364"/>
      <c r="M1542" s="219" t="s">
        <v>1540</v>
      </c>
      <c r="N1542" s="220" t="s">
        <v>1541</v>
      </c>
      <c r="O1542" s="220" t="s">
        <v>1540</v>
      </c>
      <c r="P1542" s="221" t="s">
        <v>1541</v>
      </c>
      <c r="Q1542" s="222" t="s">
        <v>1540</v>
      </c>
      <c r="R1542" s="223" t="s">
        <v>1541</v>
      </c>
    </row>
    <row r="1543" spans="2:18" ht="24.95" customHeight="1" thickTop="1">
      <c r="B1543" s="224" t="s">
        <v>1542</v>
      </c>
      <c r="C1543" s="225"/>
      <c r="D1543" s="226">
        <v>467</v>
      </c>
      <c r="E1543" s="227"/>
      <c r="F1543" s="227">
        <v>467</v>
      </c>
      <c r="G1543" s="228"/>
      <c r="H1543" s="229">
        <f t="shared" ref="H1543:H1551" si="90">D1543+F1543</f>
        <v>934</v>
      </c>
      <c r="I1543" s="230"/>
      <c r="K1543" s="224" t="s">
        <v>1542</v>
      </c>
      <c r="L1543" s="225"/>
      <c r="M1543" s="226">
        <v>22354</v>
      </c>
      <c r="N1543" s="227"/>
      <c r="O1543" s="227">
        <v>7775</v>
      </c>
      <c r="P1543" s="228"/>
      <c r="Q1543" s="229">
        <f t="shared" ref="Q1543:Q1551" si="91">M1543+O1543</f>
        <v>30129</v>
      </c>
      <c r="R1543" s="230"/>
    </row>
    <row r="1544" spans="2:18" ht="24.95" customHeight="1">
      <c r="B1544" s="231" t="s">
        <v>1543</v>
      </c>
      <c r="C1544" s="232"/>
      <c r="D1544" s="233">
        <v>30</v>
      </c>
      <c r="E1544" s="234"/>
      <c r="F1544" s="234">
        <v>30</v>
      </c>
      <c r="G1544" s="235"/>
      <c r="H1544" s="229">
        <f t="shared" si="90"/>
        <v>60</v>
      </c>
      <c r="I1544" s="236"/>
      <c r="K1544" s="231" t="s">
        <v>1543</v>
      </c>
      <c r="L1544" s="232"/>
      <c r="M1544" s="233">
        <v>120</v>
      </c>
      <c r="N1544" s="234"/>
      <c r="O1544" s="234">
        <v>40</v>
      </c>
      <c r="P1544" s="235"/>
      <c r="Q1544" s="229">
        <f t="shared" si="91"/>
        <v>160</v>
      </c>
      <c r="R1544" s="236"/>
    </row>
    <row r="1545" spans="2:18" ht="24.95" customHeight="1">
      <c r="B1545" s="231" t="s">
        <v>1544</v>
      </c>
      <c r="C1545" s="232"/>
      <c r="D1545" s="233">
        <v>30</v>
      </c>
      <c r="E1545" s="234"/>
      <c r="F1545" s="234">
        <v>30</v>
      </c>
      <c r="G1545" s="235"/>
      <c r="H1545" s="229">
        <f t="shared" si="90"/>
        <v>60</v>
      </c>
      <c r="I1545" s="236"/>
      <c r="K1545" s="231" t="s">
        <v>1544</v>
      </c>
      <c r="L1545" s="232"/>
      <c r="M1545" s="233">
        <v>120</v>
      </c>
      <c r="N1545" s="234"/>
      <c r="O1545" s="234">
        <v>40</v>
      </c>
      <c r="P1545" s="235"/>
      <c r="Q1545" s="229">
        <f t="shared" si="91"/>
        <v>160</v>
      </c>
      <c r="R1545" s="236"/>
    </row>
    <row r="1546" spans="2:18" ht="24.95" customHeight="1" thickBot="1">
      <c r="B1546" s="237" t="s">
        <v>1545</v>
      </c>
      <c r="C1546" s="238"/>
      <c r="D1546" s="239"/>
      <c r="E1546" s="240"/>
      <c r="F1546" s="240">
        <v>0</v>
      </c>
      <c r="G1546" s="241"/>
      <c r="H1546" s="229">
        <f t="shared" si="90"/>
        <v>0</v>
      </c>
      <c r="I1546" s="242"/>
      <c r="K1546" s="237" t="s">
        <v>1545</v>
      </c>
      <c r="L1546" s="238"/>
      <c r="M1546" s="239">
        <v>2000</v>
      </c>
      <c r="N1546" s="240"/>
      <c r="O1546" s="240">
        <v>750</v>
      </c>
      <c r="P1546" s="241"/>
      <c r="Q1546" s="229">
        <f t="shared" si="91"/>
        <v>2750</v>
      </c>
      <c r="R1546" s="242"/>
    </row>
    <row r="1547" spans="2:18" ht="24.95" customHeight="1" thickTop="1" thickBot="1">
      <c r="B1547" s="243"/>
      <c r="C1547" s="244" t="s">
        <v>1399</v>
      </c>
      <c r="D1547" s="245">
        <f>D1543+D1544+D1545+D1546</f>
        <v>527</v>
      </c>
      <c r="E1547" s="246"/>
      <c r="F1547" s="247">
        <f>SUM(F1543:F1546)</f>
        <v>527</v>
      </c>
      <c r="G1547" s="248"/>
      <c r="H1547" s="249">
        <f t="shared" si="90"/>
        <v>1054</v>
      </c>
      <c r="I1547" s="250"/>
      <c r="K1547" s="243"/>
      <c r="L1547" s="244" t="s">
        <v>1399</v>
      </c>
      <c r="M1547" s="245">
        <f>M1543+M1544+M1545+M1546</f>
        <v>24594</v>
      </c>
      <c r="N1547" s="246"/>
      <c r="O1547" s="246">
        <f>SUM(O1543:O1546)</f>
        <v>8605</v>
      </c>
      <c r="P1547" s="248"/>
      <c r="Q1547" s="251">
        <f t="shared" si="91"/>
        <v>33199</v>
      </c>
      <c r="R1547" s="250"/>
    </row>
    <row r="1548" spans="2:18" ht="24.95" customHeight="1" thickTop="1">
      <c r="B1548" s="252" t="s">
        <v>1546</v>
      </c>
      <c r="C1548" s="253"/>
      <c r="D1548" s="254"/>
      <c r="E1548" s="255"/>
      <c r="F1548" s="255"/>
      <c r="G1548" s="256"/>
      <c r="H1548" s="257">
        <f t="shared" si="90"/>
        <v>0</v>
      </c>
      <c r="I1548" s="258"/>
      <c r="K1548" s="252" t="s">
        <v>1546</v>
      </c>
      <c r="L1548" s="253"/>
      <c r="M1548" s="254"/>
      <c r="N1548" s="255"/>
      <c r="O1548" s="255"/>
      <c r="P1548" s="256"/>
      <c r="Q1548" s="257">
        <f t="shared" si="91"/>
        <v>0</v>
      </c>
      <c r="R1548" s="258"/>
    </row>
    <row r="1549" spans="2:18" ht="24.95" customHeight="1">
      <c r="B1549" s="259" t="s">
        <v>1547</v>
      </c>
      <c r="C1549" s="260"/>
      <c r="D1549" s="233">
        <v>47</v>
      </c>
      <c r="E1549" s="234"/>
      <c r="F1549" s="234"/>
      <c r="G1549" s="261"/>
      <c r="H1549" s="262">
        <f t="shared" si="90"/>
        <v>47</v>
      </c>
      <c r="I1549" s="263"/>
      <c r="K1549" s="259" t="s">
        <v>1547</v>
      </c>
      <c r="L1549" s="260"/>
      <c r="M1549" s="233">
        <v>1117</v>
      </c>
      <c r="N1549" s="234"/>
      <c r="O1549" s="234"/>
      <c r="P1549" s="261"/>
      <c r="Q1549" s="262">
        <f t="shared" si="91"/>
        <v>1117</v>
      </c>
      <c r="R1549" s="263"/>
    </row>
    <row r="1550" spans="2:18" ht="24.95" customHeight="1">
      <c r="B1550" s="252" t="s">
        <v>1548</v>
      </c>
      <c r="C1550" s="253"/>
      <c r="D1550" s="233"/>
      <c r="E1550" s="234"/>
      <c r="F1550" s="234"/>
      <c r="G1550" s="261"/>
      <c r="H1550" s="262">
        <f t="shared" si="90"/>
        <v>0</v>
      </c>
      <c r="I1550" s="263"/>
      <c r="K1550" s="252" t="s">
        <v>1548</v>
      </c>
      <c r="L1550" s="253"/>
      <c r="M1550" s="233"/>
      <c r="N1550" s="234"/>
      <c r="O1550" s="234"/>
      <c r="P1550" s="261"/>
      <c r="Q1550" s="262">
        <f t="shared" si="91"/>
        <v>0</v>
      </c>
      <c r="R1550" s="263"/>
    </row>
    <row r="1551" spans="2:18" ht="24.95" customHeight="1" thickBot="1">
      <c r="B1551" s="264" t="s">
        <v>1549</v>
      </c>
      <c r="C1551" s="265"/>
      <c r="D1551" s="266"/>
      <c r="E1551" s="267"/>
      <c r="F1551" s="267"/>
      <c r="G1551" s="268"/>
      <c r="H1551" s="269">
        <f t="shared" si="90"/>
        <v>0</v>
      </c>
      <c r="I1551" s="270"/>
      <c r="K1551" s="264" t="s">
        <v>1549</v>
      </c>
      <c r="L1551" s="265"/>
      <c r="M1551" s="266"/>
      <c r="N1551" s="267"/>
      <c r="O1551" s="267"/>
      <c r="P1551" s="268"/>
      <c r="Q1551" s="269">
        <f t="shared" si="91"/>
        <v>0</v>
      </c>
      <c r="R1551" s="270"/>
    </row>
    <row r="1552" spans="2:18" ht="24.95" customHeight="1" thickTop="1" thickBot="1">
      <c r="B1552" s="243"/>
      <c r="C1552" s="244" t="s">
        <v>1399</v>
      </c>
      <c r="D1552" s="245">
        <f>SUM(D1547:D1551)</f>
        <v>574</v>
      </c>
      <c r="E1552" s="246"/>
      <c r="F1552" s="247">
        <f>F1547+F1549</f>
        <v>527</v>
      </c>
      <c r="G1552" s="248"/>
      <c r="H1552" s="271">
        <f>D1552+F1552</f>
        <v>1101</v>
      </c>
      <c r="I1552" s="250"/>
      <c r="K1552" s="243"/>
      <c r="L1552" s="244" t="s">
        <v>1399</v>
      </c>
      <c r="M1552" s="245">
        <f>SUM(M1547:M1551)</f>
        <v>25711</v>
      </c>
      <c r="N1552" s="246"/>
      <c r="O1552" s="246">
        <f>O1547+O1549</f>
        <v>8605</v>
      </c>
      <c r="P1552" s="248"/>
      <c r="Q1552" s="272">
        <f>M1552+O1552</f>
        <v>34316</v>
      </c>
      <c r="R1552" s="250"/>
    </row>
    <row r="1553" spans="2:18" ht="24.95" customHeight="1" thickTop="1">
      <c r="B1553" s="273"/>
      <c r="C1553" s="274" t="s">
        <v>1550</v>
      </c>
      <c r="D1553" s="217"/>
      <c r="E1553" s="217"/>
      <c r="F1553" s="217"/>
      <c r="G1553" s="217"/>
      <c r="H1553" s="217"/>
      <c r="I1553" s="218"/>
      <c r="K1553" s="273"/>
      <c r="L1553" s="274" t="s">
        <v>1550</v>
      </c>
      <c r="M1553" s="217"/>
      <c r="N1553" s="217"/>
      <c r="O1553" s="217"/>
      <c r="P1553" s="217"/>
      <c r="Q1553" s="217"/>
      <c r="R1553" s="218"/>
    </row>
    <row r="1554" spans="2:18" ht="24.95" customHeight="1">
      <c r="B1554" s="216" t="s">
        <v>1551</v>
      </c>
      <c r="C1554" s="217"/>
      <c r="D1554" s="217"/>
      <c r="E1554" s="217"/>
      <c r="F1554" s="217"/>
      <c r="G1554" s="217"/>
      <c r="H1554" s="217"/>
      <c r="I1554" s="218"/>
      <c r="K1554" s="216" t="s">
        <v>1551</v>
      </c>
      <c r="L1554" s="217"/>
      <c r="M1554" s="217"/>
      <c r="N1554" s="217"/>
      <c r="O1554" s="217"/>
      <c r="P1554" s="217"/>
      <c r="Q1554" s="217"/>
      <c r="R1554" s="218"/>
    </row>
    <row r="1555" spans="2:18" ht="24.95" customHeight="1">
      <c r="B1555" s="216" t="s">
        <v>1552</v>
      </c>
      <c r="C1555" s="217"/>
      <c r="D1555" s="217"/>
      <c r="E1555" s="217"/>
      <c r="F1555" s="217"/>
      <c r="G1555" s="217"/>
      <c r="H1555" s="217"/>
      <c r="I1555" s="218"/>
      <c r="K1555" s="216" t="s">
        <v>1552</v>
      </c>
      <c r="L1555" s="217"/>
      <c r="M1555" s="217"/>
      <c r="N1555" s="217"/>
      <c r="O1555" s="217"/>
      <c r="P1555" s="217"/>
      <c r="Q1555" s="217"/>
      <c r="R1555" s="218"/>
    </row>
    <row r="1556" spans="2:18" ht="15.75">
      <c r="B1556" s="273"/>
      <c r="C1556" s="217"/>
      <c r="D1556" s="217"/>
      <c r="E1556" s="217"/>
      <c r="F1556" s="217"/>
      <c r="G1556" s="217"/>
      <c r="H1556" s="217"/>
      <c r="I1556" s="218"/>
      <c r="K1556" s="273"/>
      <c r="L1556" s="217"/>
      <c r="M1556" s="217"/>
      <c r="N1556" s="217"/>
      <c r="O1556" s="217"/>
      <c r="P1556" s="217"/>
      <c r="Q1556" s="217"/>
      <c r="R1556" s="218"/>
    </row>
    <row r="1557" spans="2:18" ht="15.75">
      <c r="B1557" s="273"/>
      <c r="C1557" s="217"/>
      <c r="D1557" s="217"/>
      <c r="E1557" s="217"/>
      <c r="F1557" s="217"/>
      <c r="G1557" s="217"/>
      <c r="H1557" s="217"/>
      <c r="I1557" s="218"/>
      <c r="K1557" s="273"/>
      <c r="L1557" s="217"/>
      <c r="M1557" s="217"/>
      <c r="N1557" s="217"/>
      <c r="O1557" s="217"/>
      <c r="P1557" s="217"/>
      <c r="Q1557" s="217"/>
      <c r="R1557" s="218"/>
    </row>
    <row r="1558" spans="2:18" ht="15.75">
      <c r="B1558" s="273"/>
      <c r="C1558" s="217"/>
      <c r="D1558" s="217"/>
      <c r="E1558" s="217"/>
      <c r="F1558" s="217"/>
      <c r="G1558" s="217"/>
      <c r="H1558" s="217"/>
      <c r="I1558" s="218"/>
      <c r="K1558" s="273"/>
      <c r="L1558" s="217"/>
      <c r="M1558" s="217"/>
      <c r="N1558" s="217"/>
      <c r="O1558" s="217"/>
      <c r="P1558" s="217"/>
      <c r="Q1558" s="217"/>
      <c r="R1558" s="218"/>
    </row>
    <row r="1559" spans="2:18" ht="15.75">
      <c r="B1559" s="273"/>
      <c r="C1559" s="217"/>
      <c r="D1559" s="217"/>
      <c r="E1559" s="217"/>
      <c r="F1559" s="217"/>
      <c r="G1559" s="217"/>
      <c r="H1559" s="217"/>
      <c r="I1559" s="218"/>
      <c r="K1559" s="273"/>
      <c r="L1559" s="217"/>
      <c r="M1559" s="217"/>
      <c r="N1559" s="217"/>
      <c r="O1559" s="217"/>
      <c r="P1559" s="217"/>
      <c r="Q1559" s="217"/>
      <c r="R1559" s="218"/>
    </row>
    <row r="1560" spans="2:18" ht="15.75">
      <c r="B1560" s="273"/>
      <c r="C1560" s="217"/>
      <c r="D1560" s="217"/>
      <c r="E1560" s="217"/>
      <c r="F1560" s="217"/>
      <c r="G1560" s="217"/>
      <c r="H1560" s="217"/>
      <c r="I1560" s="218"/>
      <c r="K1560" s="273"/>
      <c r="L1560" s="217"/>
      <c r="M1560" s="217"/>
      <c r="N1560" s="217"/>
      <c r="O1560" s="217"/>
      <c r="P1560" s="217"/>
      <c r="Q1560" s="217"/>
      <c r="R1560" s="218"/>
    </row>
    <row r="1561" spans="2:18" ht="15.75">
      <c r="B1561" s="273" t="s">
        <v>1553</v>
      </c>
      <c r="C1561" s="360">
        <v>45840</v>
      </c>
      <c r="D1561" s="360"/>
      <c r="E1561" s="217"/>
      <c r="F1561" s="217"/>
      <c r="G1561" s="217"/>
      <c r="H1561" s="217"/>
      <c r="I1561" s="218"/>
      <c r="K1561" s="273" t="s">
        <v>1553</v>
      </c>
      <c r="L1561" s="360">
        <v>45840</v>
      </c>
      <c r="M1561" s="360"/>
      <c r="N1561" s="217"/>
      <c r="O1561" s="217"/>
      <c r="P1561" s="217"/>
      <c r="Q1561" s="217"/>
      <c r="R1561" s="218"/>
    </row>
    <row r="1562" spans="2:18" ht="15.75">
      <c r="B1562" s="200"/>
      <c r="C1562" s="201"/>
      <c r="D1562" s="201"/>
      <c r="E1562" s="201"/>
      <c r="F1562" s="201"/>
      <c r="G1562" s="201" t="s">
        <v>1563</v>
      </c>
      <c r="H1562" s="201"/>
      <c r="I1562" s="202"/>
      <c r="K1562" s="200"/>
      <c r="L1562" s="201"/>
      <c r="M1562" s="201"/>
      <c r="N1562" s="201"/>
      <c r="O1562" s="201"/>
      <c r="P1562" s="201" t="s">
        <v>1563</v>
      </c>
      <c r="Q1562" s="201"/>
      <c r="R1562" s="202"/>
    </row>
    <row r="1563" spans="2:18" ht="16.5" thickBot="1">
      <c r="B1563" s="275"/>
      <c r="C1563" s="276"/>
      <c r="D1563" s="276"/>
      <c r="E1563" s="276"/>
      <c r="F1563" s="276"/>
      <c r="G1563" s="276"/>
      <c r="H1563" s="276"/>
      <c r="I1563" s="277"/>
      <c r="K1563" s="275"/>
      <c r="L1563" s="276"/>
      <c r="M1563" s="276"/>
      <c r="N1563" s="276"/>
      <c r="O1563" s="276"/>
      <c r="P1563" s="276"/>
      <c r="Q1563" s="276"/>
      <c r="R1563" s="277"/>
    </row>
    <row r="1565" spans="2:18" ht="15.75" thickBot="1"/>
    <row r="1566" spans="2:18">
      <c r="B1566" s="366" t="s">
        <v>1525</v>
      </c>
      <c r="C1566" s="367"/>
      <c r="D1566" s="367"/>
      <c r="E1566" s="367"/>
      <c r="F1566" s="367"/>
      <c r="G1566" s="367"/>
      <c r="H1566" s="367"/>
      <c r="I1566" s="368"/>
      <c r="K1566" s="366" t="s">
        <v>1525</v>
      </c>
      <c r="L1566" s="367"/>
      <c r="M1566" s="367"/>
      <c r="N1566" s="367"/>
      <c r="O1566" s="367"/>
      <c r="P1566" s="367"/>
      <c r="Q1566" s="367"/>
      <c r="R1566" s="368"/>
    </row>
    <row r="1567" spans="2:18" ht="15.75">
      <c r="B1567" s="200"/>
      <c r="C1567" s="201"/>
      <c r="D1567" s="201"/>
      <c r="E1567" s="201"/>
      <c r="F1567" s="201"/>
      <c r="G1567" s="201"/>
      <c r="H1567" s="201"/>
      <c r="I1567" s="202"/>
      <c r="K1567" s="200"/>
      <c r="L1567" s="201"/>
      <c r="M1567" s="201"/>
      <c r="N1567" s="201"/>
      <c r="O1567" s="201"/>
      <c r="P1567" s="201"/>
      <c r="Q1567" s="201"/>
      <c r="R1567" s="202"/>
    </row>
    <row r="1568" spans="2:18" ht="26.25">
      <c r="B1568" s="369" t="s">
        <v>1526</v>
      </c>
      <c r="C1568" s="370"/>
      <c r="D1568" s="370"/>
      <c r="E1568" s="370"/>
      <c r="F1568" s="370"/>
      <c r="G1568" s="370"/>
      <c r="H1568" s="370"/>
      <c r="I1568" s="371"/>
      <c r="K1568" s="369" t="s">
        <v>1526</v>
      </c>
      <c r="L1568" s="370"/>
      <c r="M1568" s="370"/>
      <c r="N1568" s="370"/>
      <c r="O1568" s="370"/>
      <c r="P1568" s="370"/>
      <c r="Q1568" s="370"/>
      <c r="R1568" s="371"/>
    </row>
    <row r="1569" spans="2:18" ht="24.95" customHeight="1">
      <c r="B1569" s="203"/>
      <c r="C1569" s="204"/>
      <c r="D1569" s="204"/>
      <c r="E1569" s="204"/>
      <c r="F1569" s="204"/>
      <c r="G1569" s="204"/>
      <c r="H1569" s="205" t="s">
        <v>1527</v>
      </c>
      <c r="I1569" s="206"/>
      <c r="K1569" s="203"/>
      <c r="L1569" s="204"/>
      <c r="M1569" s="204"/>
      <c r="N1569" s="204"/>
      <c r="O1569" s="204"/>
      <c r="P1569" s="204"/>
      <c r="Q1569" s="205" t="s">
        <v>1527</v>
      </c>
      <c r="R1569" s="206"/>
    </row>
    <row r="1570" spans="2:18" ht="24.95" customHeight="1">
      <c r="B1570" s="207" t="s">
        <v>1528</v>
      </c>
      <c r="C1570" s="208"/>
      <c r="D1570" s="208"/>
      <c r="E1570" s="208"/>
      <c r="F1570" s="208" t="s">
        <v>1529</v>
      </c>
      <c r="G1570" s="201"/>
      <c r="H1570" s="201" t="s">
        <v>1530</v>
      </c>
      <c r="I1570" s="202"/>
      <c r="K1570" s="207" t="s">
        <v>1528</v>
      </c>
      <c r="L1570" s="208"/>
      <c r="M1570" s="208"/>
      <c r="N1570" s="208"/>
      <c r="O1570" s="208" t="s">
        <v>1531</v>
      </c>
      <c r="P1570" s="201"/>
      <c r="Q1570" s="201" t="s">
        <v>1530</v>
      </c>
      <c r="R1570" s="202"/>
    </row>
    <row r="1571" spans="2:18" ht="24.95" customHeight="1">
      <c r="B1571" s="209" t="s">
        <v>1532</v>
      </c>
      <c r="C1571" s="210" t="s">
        <v>1666</v>
      </c>
      <c r="D1571" s="211"/>
      <c r="E1571" s="211"/>
      <c r="F1571" s="211"/>
      <c r="G1571" s="212"/>
      <c r="H1571" s="212"/>
      <c r="I1571" s="213"/>
      <c r="K1571" s="209" t="s">
        <v>1532</v>
      </c>
      <c r="L1571" s="210" t="s">
        <v>1667</v>
      </c>
      <c r="M1571" s="211"/>
      <c r="N1571" s="211"/>
      <c r="O1571" s="211"/>
      <c r="P1571" s="212"/>
      <c r="Q1571" s="212"/>
      <c r="R1571" s="213"/>
    </row>
    <row r="1572" spans="2:18" ht="24.95" customHeight="1">
      <c r="B1572" s="207" t="s">
        <v>1534</v>
      </c>
      <c r="C1572" s="214">
        <v>84</v>
      </c>
      <c r="D1572" s="208" t="s">
        <v>1535</v>
      </c>
      <c r="E1572" s="208"/>
      <c r="F1572" s="201"/>
      <c r="G1572" s="201"/>
      <c r="H1572" s="201"/>
      <c r="I1572" s="202"/>
      <c r="K1572" s="207" t="s">
        <v>1534</v>
      </c>
      <c r="L1572" s="214">
        <v>87</v>
      </c>
      <c r="M1572" s="208" t="s">
        <v>1535</v>
      </c>
      <c r="N1572" s="208"/>
      <c r="O1572" s="201"/>
      <c r="P1572" s="201"/>
      <c r="Q1572" s="201"/>
      <c r="R1572" s="202"/>
    </row>
    <row r="1573" spans="2:18" ht="24.95" customHeight="1">
      <c r="B1573" s="216" t="s">
        <v>1562</v>
      </c>
      <c r="C1573" s="217"/>
      <c r="D1573" s="217"/>
      <c r="E1573" s="217"/>
      <c r="F1573" s="217"/>
      <c r="G1573" s="217"/>
      <c r="H1573" s="217"/>
      <c r="I1573" s="218"/>
      <c r="K1573" s="216" t="s">
        <v>1562</v>
      </c>
      <c r="L1573" s="217"/>
      <c r="M1573" s="217"/>
      <c r="N1573" s="217"/>
      <c r="O1573" s="217"/>
      <c r="P1573" s="217"/>
      <c r="Q1573" s="217"/>
      <c r="R1573" s="218"/>
    </row>
    <row r="1574" spans="2:18" ht="24.95" customHeight="1" thickBot="1">
      <c r="B1574" s="207" t="s">
        <v>1537</v>
      </c>
      <c r="C1574" s="201"/>
      <c r="D1574" s="201"/>
      <c r="E1574" s="201"/>
      <c r="F1574" s="201"/>
      <c r="G1574" s="201"/>
      <c r="H1574" s="201"/>
      <c r="I1574" s="202"/>
      <c r="K1574" s="207" t="s">
        <v>1537</v>
      </c>
      <c r="L1574" s="201"/>
      <c r="M1574" s="201"/>
      <c r="N1574" s="201"/>
      <c r="O1574" s="201"/>
      <c r="P1574" s="201"/>
      <c r="Q1574" s="201"/>
      <c r="R1574" s="202"/>
    </row>
    <row r="1575" spans="2:18" ht="24.95" customHeight="1" thickTop="1">
      <c r="B1575" s="361" t="s">
        <v>1538</v>
      </c>
      <c r="C1575" s="362"/>
      <c r="D1575" s="357" t="s">
        <v>1241</v>
      </c>
      <c r="E1575" s="365"/>
      <c r="F1575" s="356" t="s">
        <v>1539</v>
      </c>
      <c r="G1575" s="357"/>
      <c r="H1575" s="358" t="s">
        <v>1404</v>
      </c>
      <c r="I1575" s="359"/>
      <c r="K1575" s="361" t="s">
        <v>1538</v>
      </c>
      <c r="L1575" s="362"/>
      <c r="M1575" s="357" t="s">
        <v>1241</v>
      </c>
      <c r="N1575" s="365"/>
      <c r="O1575" s="356" t="s">
        <v>1539</v>
      </c>
      <c r="P1575" s="357"/>
      <c r="Q1575" s="358" t="s">
        <v>1404</v>
      </c>
      <c r="R1575" s="359"/>
    </row>
    <row r="1576" spans="2:18" ht="24.95" customHeight="1" thickBot="1">
      <c r="B1576" s="363"/>
      <c r="C1576" s="364"/>
      <c r="D1576" s="219" t="s">
        <v>1540</v>
      </c>
      <c r="E1576" s="220" t="s">
        <v>1541</v>
      </c>
      <c r="F1576" s="220" t="s">
        <v>1540</v>
      </c>
      <c r="G1576" s="221" t="s">
        <v>1541</v>
      </c>
      <c r="H1576" s="222" t="s">
        <v>1540</v>
      </c>
      <c r="I1576" s="223" t="s">
        <v>1541</v>
      </c>
      <c r="K1576" s="363"/>
      <c r="L1576" s="364"/>
      <c r="M1576" s="219" t="s">
        <v>1540</v>
      </c>
      <c r="N1576" s="220" t="s">
        <v>1541</v>
      </c>
      <c r="O1576" s="220" t="s">
        <v>1540</v>
      </c>
      <c r="P1576" s="221" t="s">
        <v>1541</v>
      </c>
      <c r="Q1576" s="222" t="s">
        <v>1540</v>
      </c>
      <c r="R1576" s="223" t="s">
        <v>1541</v>
      </c>
    </row>
    <row r="1577" spans="2:18" ht="24.95" customHeight="1" thickTop="1">
      <c r="B1577" s="224" t="s">
        <v>1542</v>
      </c>
      <c r="C1577" s="225"/>
      <c r="D1577" s="226">
        <v>150</v>
      </c>
      <c r="E1577" s="227"/>
      <c r="F1577" s="227">
        <v>878</v>
      </c>
      <c r="G1577" s="228"/>
      <c r="H1577" s="229">
        <f t="shared" ref="H1577:H1585" si="92">D1577+F1577</f>
        <v>1028</v>
      </c>
      <c r="I1577" s="230"/>
      <c r="K1577" s="224" t="s">
        <v>1542</v>
      </c>
      <c r="L1577" s="225"/>
      <c r="M1577" s="226">
        <v>1284</v>
      </c>
      <c r="N1577" s="227"/>
      <c r="O1577" s="227">
        <v>642</v>
      </c>
      <c r="P1577" s="228"/>
      <c r="Q1577" s="229">
        <f t="shared" ref="Q1577:Q1585" si="93">M1577+O1577</f>
        <v>1926</v>
      </c>
      <c r="R1577" s="230"/>
    </row>
    <row r="1578" spans="2:18" ht="24.95" customHeight="1">
      <c r="B1578" s="231" t="s">
        <v>1543</v>
      </c>
      <c r="C1578" s="232"/>
      <c r="D1578" s="233">
        <v>30</v>
      </c>
      <c r="E1578" s="234"/>
      <c r="F1578" s="234">
        <v>30</v>
      </c>
      <c r="G1578" s="235"/>
      <c r="H1578" s="229">
        <f t="shared" si="92"/>
        <v>60</v>
      </c>
      <c r="I1578" s="236"/>
      <c r="K1578" s="231" t="s">
        <v>1543</v>
      </c>
      <c r="L1578" s="232"/>
      <c r="M1578" s="233">
        <v>60</v>
      </c>
      <c r="N1578" s="234"/>
      <c r="O1578" s="234">
        <v>30</v>
      </c>
      <c r="P1578" s="235"/>
      <c r="Q1578" s="229">
        <f t="shared" si="93"/>
        <v>90</v>
      </c>
      <c r="R1578" s="236"/>
    </row>
    <row r="1579" spans="2:18" ht="24.95" customHeight="1">
      <c r="B1579" s="231" t="s">
        <v>1544</v>
      </c>
      <c r="C1579" s="232"/>
      <c r="D1579" s="233">
        <v>30</v>
      </c>
      <c r="E1579" s="234"/>
      <c r="F1579" s="234">
        <v>30</v>
      </c>
      <c r="G1579" s="235"/>
      <c r="H1579" s="229">
        <f t="shared" si="92"/>
        <v>60</v>
      </c>
      <c r="I1579" s="236"/>
      <c r="K1579" s="231" t="s">
        <v>1544</v>
      </c>
      <c r="L1579" s="232"/>
      <c r="M1579" s="233">
        <v>60</v>
      </c>
      <c r="N1579" s="234"/>
      <c r="O1579" s="234">
        <v>30</v>
      </c>
      <c r="P1579" s="235"/>
      <c r="Q1579" s="229">
        <f t="shared" si="93"/>
        <v>90</v>
      </c>
      <c r="R1579" s="236"/>
    </row>
    <row r="1580" spans="2:18" ht="24.95" customHeight="1" thickBot="1">
      <c r="B1580" s="237" t="s">
        <v>1545</v>
      </c>
      <c r="C1580" s="238"/>
      <c r="D1580" s="239">
        <v>200</v>
      </c>
      <c r="E1580" s="240"/>
      <c r="F1580" s="240">
        <v>200</v>
      </c>
      <c r="G1580" s="241"/>
      <c r="H1580" s="229">
        <f t="shared" si="92"/>
        <v>400</v>
      </c>
      <c r="I1580" s="242"/>
      <c r="K1580" s="237" t="s">
        <v>1545</v>
      </c>
      <c r="L1580" s="238"/>
      <c r="M1580" s="239">
        <v>950</v>
      </c>
      <c r="N1580" s="240"/>
      <c r="O1580" s="240">
        <v>750</v>
      </c>
      <c r="P1580" s="241"/>
      <c r="Q1580" s="229">
        <f t="shared" si="93"/>
        <v>1700</v>
      </c>
      <c r="R1580" s="242"/>
    </row>
    <row r="1581" spans="2:18" ht="24.95" customHeight="1" thickTop="1" thickBot="1">
      <c r="B1581" s="243"/>
      <c r="C1581" s="244" t="s">
        <v>1399</v>
      </c>
      <c r="D1581" s="245">
        <f>D1577+D1578+D1579+D1580</f>
        <v>410</v>
      </c>
      <c r="E1581" s="246"/>
      <c r="F1581" s="247">
        <f>SUM(F1577:F1580)</f>
        <v>1138</v>
      </c>
      <c r="G1581" s="248"/>
      <c r="H1581" s="249">
        <f t="shared" si="92"/>
        <v>1548</v>
      </c>
      <c r="I1581" s="250"/>
      <c r="K1581" s="243"/>
      <c r="L1581" s="244" t="s">
        <v>1399</v>
      </c>
      <c r="M1581" s="245">
        <f>M1577+M1578+M1579+M1580</f>
        <v>2354</v>
      </c>
      <c r="N1581" s="246"/>
      <c r="O1581" s="246">
        <f>SUM(O1577:O1580)</f>
        <v>1452</v>
      </c>
      <c r="P1581" s="248"/>
      <c r="Q1581" s="251">
        <f t="shared" si="93"/>
        <v>3806</v>
      </c>
      <c r="R1581" s="250"/>
    </row>
    <row r="1582" spans="2:18" ht="24.95" customHeight="1" thickTop="1">
      <c r="B1582" s="252" t="s">
        <v>1546</v>
      </c>
      <c r="C1582" s="253"/>
      <c r="D1582" s="254"/>
      <c r="E1582" s="255"/>
      <c r="F1582" s="255"/>
      <c r="G1582" s="256"/>
      <c r="H1582" s="257">
        <f t="shared" si="92"/>
        <v>0</v>
      </c>
      <c r="I1582" s="258"/>
      <c r="K1582" s="252" t="s">
        <v>1546</v>
      </c>
      <c r="L1582" s="253"/>
      <c r="M1582" s="254"/>
      <c r="N1582" s="255"/>
      <c r="O1582" s="255"/>
      <c r="P1582" s="256"/>
      <c r="Q1582" s="257">
        <f t="shared" si="93"/>
        <v>0</v>
      </c>
      <c r="R1582" s="258"/>
    </row>
    <row r="1583" spans="2:18" ht="24.95" customHeight="1">
      <c r="B1583" s="259" t="s">
        <v>1547</v>
      </c>
      <c r="C1583" s="260"/>
      <c r="D1583" s="233">
        <v>7</v>
      </c>
      <c r="E1583" s="234"/>
      <c r="F1583" s="234"/>
      <c r="G1583" s="261"/>
      <c r="H1583" s="262">
        <f t="shared" si="92"/>
        <v>7</v>
      </c>
      <c r="I1583" s="263"/>
      <c r="K1583" s="259" t="s">
        <v>1547</v>
      </c>
      <c r="L1583" s="260"/>
      <c r="M1583" s="233">
        <v>64</v>
      </c>
      <c r="N1583" s="234"/>
      <c r="O1583" s="234"/>
      <c r="P1583" s="261"/>
      <c r="Q1583" s="262">
        <f t="shared" si="93"/>
        <v>64</v>
      </c>
      <c r="R1583" s="263"/>
    </row>
    <row r="1584" spans="2:18" ht="24.95" customHeight="1">
      <c r="B1584" s="252" t="s">
        <v>1548</v>
      </c>
      <c r="C1584" s="253"/>
      <c r="D1584" s="233"/>
      <c r="E1584" s="234"/>
      <c r="F1584" s="234"/>
      <c r="G1584" s="261"/>
      <c r="H1584" s="262">
        <f t="shared" si="92"/>
        <v>0</v>
      </c>
      <c r="I1584" s="263"/>
      <c r="K1584" s="252" t="s">
        <v>1548</v>
      </c>
      <c r="L1584" s="253"/>
      <c r="M1584" s="233"/>
      <c r="N1584" s="234"/>
      <c r="O1584" s="234"/>
      <c r="P1584" s="261"/>
      <c r="Q1584" s="262">
        <f t="shared" si="93"/>
        <v>0</v>
      </c>
      <c r="R1584" s="263"/>
    </row>
    <row r="1585" spans="2:18" ht="24.95" customHeight="1" thickBot="1">
      <c r="B1585" s="264" t="s">
        <v>1549</v>
      </c>
      <c r="C1585" s="265"/>
      <c r="D1585" s="266"/>
      <c r="E1585" s="267"/>
      <c r="F1585" s="267"/>
      <c r="G1585" s="268"/>
      <c r="H1585" s="269">
        <f t="shared" si="92"/>
        <v>0</v>
      </c>
      <c r="I1585" s="270"/>
      <c r="K1585" s="264" t="s">
        <v>1549</v>
      </c>
      <c r="L1585" s="265"/>
      <c r="M1585" s="266"/>
      <c r="N1585" s="267"/>
      <c r="O1585" s="267"/>
      <c r="P1585" s="268"/>
      <c r="Q1585" s="269">
        <f t="shared" si="93"/>
        <v>0</v>
      </c>
      <c r="R1585" s="270"/>
    </row>
    <row r="1586" spans="2:18" ht="24.95" customHeight="1" thickTop="1" thickBot="1">
      <c r="B1586" s="243"/>
      <c r="C1586" s="244" t="s">
        <v>1399</v>
      </c>
      <c r="D1586" s="245">
        <f>SUM(D1581:D1585)</f>
        <v>417</v>
      </c>
      <c r="E1586" s="246"/>
      <c r="F1586" s="247">
        <f>F1581+F1583</f>
        <v>1138</v>
      </c>
      <c r="G1586" s="248"/>
      <c r="H1586" s="271">
        <f>D1586+F1586</f>
        <v>1555</v>
      </c>
      <c r="I1586" s="250"/>
      <c r="K1586" s="243"/>
      <c r="L1586" s="244" t="s">
        <v>1399</v>
      </c>
      <c r="M1586" s="245">
        <f>SUM(M1581:M1585)</f>
        <v>2418</v>
      </c>
      <c r="N1586" s="246"/>
      <c r="O1586" s="246">
        <f>O1581+O1583</f>
        <v>1452</v>
      </c>
      <c r="P1586" s="248"/>
      <c r="Q1586" s="272">
        <f>M1586+O1586</f>
        <v>3870</v>
      </c>
      <c r="R1586" s="250"/>
    </row>
    <row r="1587" spans="2:18" ht="24.95" customHeight="1" thickTop="1">
      <c r="B1587" s="273"/>
      <c r="C1587" s="274" t="s">
        <v>1550</v>
      </c>
      <c r="D1587" s="217"/>
      <c r="E1587" s="217"/>
      <c r="F1587" s="217"/>
      <c r="G1587" s="217"/>
      <c r="H1587" s="217"/>
      <c r="I1587" s="218"/>
      <c r="K1587" s="273"/>
      <c r="L1587" s="274" t="s">
        <v>1550</v>
      </c>
      <c r="M1587" s="217"/>
      <c r="N1587" s="217"/>
      <c r="O1587" s="217"/>
      <c r="P1587" s="217"/>
      <c r="Q1587" s="217"/>
      <c r="R1587" s="218"/>
    </row>
    <row r="1588" spans="2:18" ht="24.95" customHeight="1">
      <c r="B1588" s="216" t="s">
        <v>1551</v>
      </c>
      <c r="C1588" s="217"/>
      <c r="D1588" s="217"/>
      <c r="E1588" s="217"/>
      <c r="F1588" s="217"/>
      <c r="G1588" s="217"/>
      <c r="H1588" s="217"/>
      <c r="I1588" s="218"/>
      <c r="K1588" s="216" t="s">
        <v>1551</v>
      </c>
      <c r="L1588" s="217"/>
      <c r="M1588" s="217"/>
      <c r="N1588" s="217"/>
      <c r="O1588" s="217"/>
      <c r="P1588" s="217"/>
      <c r="Q1588" s="217"/>
      <c r="R1588" s="218"/>
    </row>
    <row r="1589" spans="2:18" ht="24.95" customHeight="1">
      <c r="B1589" s="216" t="s">
        <v>1552</v>
      </c>
      <c r="C1589" s="217"/>
      <c r="D1589" s="217"/>
      <c r="E1589" s="217"/>
      <c r="F1589" s="217"/>
      <c r="G1589" s="217"/>
      <c r="H1589" s="217"/>
      <c r="I1589" s="218"/>
      <c r="K1589" s="216" t="s">
        <v>1552</v>
      </c>
      <c r="L1589" s="217"/>
      <c r="M1589" s="217"/>
      <c r="N1589" s="217"/>
      <c r="O1589" s="217"/>
      <c r="P1589" s="217"/>
      <c r="Q1589" s="217"/>
      <c r="R1589" s="218"/>
    </row>
    <row r="1590" spans="2:18" ht="15.75">
      <c r="B1590" s="273"/>
      <c r="C1590" s="217"/>
      <c r="D1590" s="217"/>
      <c r="E1590" s="217"/>
      <c r="F1590" s="217"/>
      <c r="G1590" s="217"/>
      <c r="H1590" s="217"/>
      <c r="I1590" s="218"/>
      <c r="K1590" s="273"/>
      <c r="L1590" s="217"/>
      <c r="M1590" s="217"/>
      <c r="N1590" s="217"/>
      <c r="O1590" s="217"/>
      <c r="P1590" s="217"/>
      <c r="Q1590" s="217"/>
      <c r="R1590" s="218"/>
    </row>
    <row r="1591" spans="2:18" ht="15.75">
      <c r="B1591" s="273"/>
      <c r="C1591" s="217"/>
      <c r="D1591" s="217"/>
      <c r="E1591" s="217"/>
      <c r="F1591" s="217"/>
      <c r="G1591" s="217"/>
      <c r="H1591" s="217"/>
      <c r="I1591" s="218"/>
      <c r="K1591" s="273"/>
      <c r="L1591" s="217"/>
      <c r="M1591" s="217"/>
      <c r="N1591" s="217"/>
      <c r="O1591" s="217"/>
      <c r="P1591" s="217"/>
      <c r="Q1591" s="217"/>
      <c r="R1591" s="218"/>
    </row>
    <row r="1592" spans="2:18" ht="15.75">
      <c r="B1592" s="273"/>
      <c r="C1592" s="217"/>
      <c r="D1592" s="217"/>
      <c r="E1592" s="217"/>
      <c r="F1592" s="217"/>
      <c r="G1592" s="217"/>
      <c r="H1592" s="217"/>
      <c r="I1592" s="218"/>
      <c r="K1592" s="273"/>
      <c r="L1592" s="217"/>
      <c r="M1592" s="217"/>
      <c r="N1592" s="217"/>
      <c r="O1592" s="217"/>
      <c r="P1592" s="217"/>
      <c r="Q1592" s="217"/>
      <c r="R1592" s="218"/>
    </row>
    <row r="1593" spans="2:18" ht="15.75">
      <c r="B1593" s="273"/>
      <c r="C1593" s="217"/>
      <c r="D1593" s="217"/>
      <c r="E1593" s="217"/>
      <c r="F1593" s="217"/>
      <c r="G1593" s="217"/>
      <c r="H1593" s="217"/>
      <c r="I1593" s="218"/>
      <c r="K1593" s="273"/>
      <c r="L1593" s="217"/>
      <c r="M1593" s="217"/>
      <c r="N1593" s="217"/>
      <c r="O1593" s="217"/>
      <c r="P1593" s="217"/>
      <c r="Q1593" s="217"/>
      <c r="R1593" s="218"/>
    </row>
    <row r="1594" spans="2:18" ht="15.75">
      <c r="B1594" s="273"/>
      <c r="C1594" s="217"/>
      <c r="D1594" s="217"/>
      <c r="E1594" s="217"/>
      <c r="F1594" s="217"/>
      <c r="G1594" s="217"/>
      <c r="H1594" s="217"/>
      <c r="I1594" s="218"/>
      <c r="K1594" s="273"/>
      <c r="L1594" s="217"/>
      <c r="M1594" s="217"/>
      <c r="N1594" s="217"/>
      <c r="O1594" s="217"/>
      <c r="P1594" s="217"/>
      <c r="Q1594" s="217"/>
      <c r="R1594" s="218"/>
    </row>
    <row r="1595" spans="2:18" ht="15.75">
      <c r="B1595" s="273" t="s">
        <v>1553</v>
      </c>
      <c r="C1595" s="360">
        <v>45840</v>
      </c>
      <c r="D1595" s="360"/>
      <c r="E1595" s="217"/>
      <c r="F1595" s="217"/>
      <c r="G1595" s="217"/>
      <c r="H1595" s="217"/>
      <c r="I1595" s="218"/>
      <c r="K1595" s="273" t="s">
        <v>1553</v>
      </c>
      <c r="L1595" s="360">
        <v>45840</v>
      </c>
      <c r="M1595" s="360"/>
      <c r="N1595" s="217"/>
      <c r="O1595" s="217"/>
      <c r="P1595" s="217"/>
      <c r="Q1595" s="217"/>
      <c r="R1595" s="218"/>
    </row>
    <row r="1596" spans="2:18" ht="15.75">
      <c r="B1596" s="200"/>
      <c r="C1596" s="201"/>
      <c r="D1596" s="201"/>
      <c r="E1596" s="201"/>
      <c r="F1596" s="201"/>
      <c r="G1596" s="201" t="s">
        <v>1563</v>
      </c>
      <c r="H1596" s="201"/>
      <c r="I1596" s="202"/>
      <c r="K1596" s="200"/>
      <c r="L1596" s="201"/>
      <c r="M1596" s="201"/>
      <c r="N1596" s="201"/>
      <c r="O1596" s="201"/>
      <c r="P1596" s="201" t="s">
        <v>1563</v>
      </c>
      <c r="Q1596" s="201"/>
      <c r="R1596" s="202"/>
    </row>
    <row r="1597" spans="2:18" ht="16.5" thickBot="1">
      <c r="B1597" s="275"/>
      <c r="C1597" s="276"/>
      <c r="D1597" s="276"/>
      <c r="E1597" s="276"/>
      <c r="F1597" s="276"/>
      <c r="G1597" s="276"/>
      <c r="H1597" s="276"/>
      <c r="I1597" s="277"/>
      <c r="K1597" s="275"/>
      <c r="L1597" s="276"/>
      <c r="M1597" s="276"/>
      <c r="N1597" s="276"/>
      <c r="O1597" s="276"/>
      <c r="P1597" s="276"/>
      <c r="Q1597" s="276"/>
      <c r="R1597" s="277"/>
    </row>
    <row r="1599" spans="2:18" ht="15.75" thickBot="1"/>
    <row r="1600" spans="2:18">
      <c r="B1600" s="366" t="s">
        <v>1525</v>
      </c>
      <c r="C1600" s="367"/>
      <c r="D1600" s="367"/>
      <c r="E1600" s="367"/>
      <c r="F1600" s="367"/>
      <c r="G1600" s="367"/>
      <c r="H1600" s="367"/>
      <c r="I1600" s="368"/>
      <c r="K1600" s="366" t="s">
        <v>1525</v>
      </c>
      <c r="L1600" s="367"/>
      <c r="M1600" s="367"/>
      <c r="N1600" s="367"/>
      <c r="O1600" s="367"/>
      <c r="P1600" s="367"/>
      <c r="Q1600" s="367"/>
      <c r="R1600" s="368"/>
    </row>
    <row r="1601" spans="2:18" ht="15.75">
      <c r="B1601" s="200"/>
      <c r="C1601" s="201"/>
      <c r="D1601" s="201"/>
      <c r="E1601" s="201"/>
      <c r="F1601" s="201"/>
      <c r="G1601" s="201"/>
      <c r="H1601" s="201"/>
      <c r="I1601" s="202"/>
      <c r="K1601" s="200"/>
      <c r="L1601" s="201"/>
      <c r="M1601" s="201"/>
      <c r="N1601" s="201"/>
      <c r="O1601" s="201"/>
      <c r="P1601" s="201"/>
      <c r="Q1601" s="201"/>
      <c r="R1601" s="202"/>
    </row>
    <row r="1602" spans="2:18" ht="26.25">
      <c r="B1602" s="369" t="s">
        <v>1526</v>
      </c>
      <c r="C1602" s="370"/>
      <c r="D1602" s="370"/>
      <c r="E1602" s="370"/>
      <c r="F1602" s="370"/>
      <c r="G1602" s="370"/>
      <c r="H1602" s="370"/>
      <c r="I1602" s="371"/>
      <c r="K1602" s="369" t="s">
        <v>1526</v>
      </c>
      <c r="L1602" s="370"/>
      <c r="M1602" s="370"/>
      <c r="N1602" s="370"/>
      <c r="O1602" s="370"/>
      <c r="P1602" s="370"/>
      <c r="Q1602" s="370"/>
      <c r="R1602" s="371"/>
    </row>
    <row r="1603" spans="2:18" ht="24.95" customHeight="1">
      <c r="B1603" s="203"/>
      <c r="C1603" s="204"/>
      <c r="D1603" s="204"/>
      <c r="E1603" s="204"/>
      <c r="F1603" s="204"/>
      <c r="G1603" s="204"/>
      <c r="H1603" s="205" t="s">
        <v>1527</v>
      </c>
      <c r="I1603" s="206"/>
      <c r="K1603" s="203"/>
      <c r="L1603" s="204"/>
      <c r="M1603" s="204"/>
      <c r="N1603" s="204"/>
      <c r="O1603" s="204"/>
      <c r="P1603" s="204"/>
      <c r="Q1603" s="205" t="s">
        <v>1527</v>
      </c>
      <c r="R1603" s="206"/>
    </row>
    <row r="1604" spans="2:18" ht="24.95" customHeight="1">
      <c r="B1604" s="207" t="s">
        <v>1528</v>
      </c>
      <c r="C1604" s="208"/>
      <c r="D1604" s="208"/>
      <c r="E1604" s="208"/>
      <c r="F1604" s="208" t="s">
        <v>1529</v>
      </c>
      <c r="G1604" s="201"/>
      <c r="H1604" s="201" t="s">
        <v>1530</v>
      </c>
      <c r="I1604" s="202"/>
      <c r="K1604" s="207" t="s">
        <v>1528</v>
      </c>
      <c r="L1604" s="208"/>
      <c r="M1604" s="208"/>
      <c r="N1604" s="208"/>
      <c r="O1604" s="208" t="s">
        <v>1531</v>
      </c>
      <c r="P1604" s="201"/>
      <c r="Q1604" s="201" t="s">
        <v>1530</v>
      </c>
      <c r="R1604" s="202"/>
    </row>
    <row r="1605" spans="2:18" ht="24.95" customHeight="1">
      <c r="B1605" s="209" t="s">
        <v>1532</v>
      </c>
      <c r="C1605" s="210" t="s">
        <v>1668</v>
      </c>
      <c r="D1605" s="211"/>
      <c r="E1605" s="211"/>
      <c r="F1605" s="211"/>
      <c r="G1605" s="212"/>
      <c r="H1605" s="212"/>
      <c r="I1605" s="213"/>
      <c r="K1605" s="209" t="s">
        <v>1532</v>
      </c>
      <c r="L1605" s="210" t="s">
        <v>1670</v>
      </c>
      <c r="M1605" s="211"/>
      <c r="N1605" s="211"/>
      <c r="O1605" s="211"/>
      <c r="P1605" s="212"/>
      <c r="Q1605" s="212"/>
      <c r="R1605" s="213"/>
    </row>
    <row r="1606" spans="2:18" ht="24.95" customHeight="1">
      <c r="B1606" s="207" t="s">
        <v>1534</v>
      </c>
      <c r="C1606" s="214" t="s">
        <v>1669</v>
      </c>
      <c r="D1606" s="208" t="s">
        <v>1535</v>
      </c>
      <c r="E1606" s="208"/>
      <c r="F1606" s="201"/>
      <c r="G1606" s="201"/>
      <c r="H1606" s="201"/>
      <c r="I1606" s="202"/>
      <c r="K1606" s="207" t="s">
        <v>1534</v>
      </c>
      <c r="L1606" s="214">
        <v>553</v>
      </c>
      <c r="M1606" s="208" t="s">
        <v>1535</v>
      </c>
      <c r="N1606" s="208"/>
      <c r="O1606" s="201"/>
      <c r="P1606" s="201"/>
      <c r="Q1606" s="201"/>
      <c r="R1606" s="202"/>
    </row>
    <row r="1607" spans="2:18" ht="24.95" customHeight="1">
      <c r="B1607" s="216" t="s">
        <v>1562</v>
      </c>
      <c r="C1607" s="217"/>
      <c r="D1607" s="217"/>
      <c r="E1607" s="217"/>
      <c r="F1607" s="217"/>
      <c r="G1607" s="217"/>
      <c r="H1607" s="217"/>
      <c r="I1607" s="218"/>
      <c r="K1607" s="216" t="s">
        <v>1562</v>
      </c>
      <c r="L1607" s="217"/>
      <c r="M1607" s="217"/>
      <c r="N1607" s="217"/>
      <c r="O1607" s="217"/>
      <c r="P1607" s="217"/>
      <c r="Q1607" s="217"/>
      <c r="R1607" s="218"/>
    </row>
    <row r="1608" spans="2:18" ht="24.95" customHeight="1" thickBot="1">
      <c r="B1608" s="207" t="s">
        <v>1537</v>
      </c>
      <c r="C1608" s="201"/>
      <c r="D1608" s="201"/>
      <c r="E1608" s="201"/>
      <c r="F1608" s="201"/>
      <c r="G1608" s="201"/>
      <c r="H1608" s="201"/>
      <c r="I1608" s="202"/>
      <c r="K1608" s="207" t="s">
        <v>1537</v>
      </c>
      <c r="L1608" s="201"/>
      <c r="M1608" s="201"/>
      <c r="N1608" s="201"/>
      <c r="O1608" s="201"/>
      <c r="P1608" s="201"/>
      <c r="Q1608" s="201"/>
      <c r="R1608" s="202"/>
    </row>
    <row r="1609" spans="2:18" ht="24.95" customHeight="1" thickTop="1">
      <c r="B1609" s="361" t="s">
        <v>1538</v>
      </c>
      <c r="C1609" s="362"/>
      <c r="D1609" s="357" t="s">
        <v>1241</v>
      </c>
      <c r="E1609" s="365"/>
      <c r="F1609" s="356" t="s">
        <v>1539</v>
      </c>
      <c r="G1609" s="357"/>
      <c r="H1609" s="358" t="s">
        <v>1404</v>
      </c>
      <c r="I1609" s="359"/>
      <c r="K1609" s="361" t="s">
        <v>1538</v>
      </c>
      <c r="L1609" s="362"/>
      <c r="M1609" s="357" t="s">
        <v>1241</v>
      </c>
      <c r="N1609" s="365"/>
      <c r="O1609" s="356" t="s">
        <v>1539</v>
      </c>
      <c r="P1609" s="357"/>
      <c r="Q1609" s="358" t="s">
        <v>1404</v>
      </c>
      <c r="R1609" s="359"/>
    </row>
    <row r="1610" spans="2:18" ht="24.95" customHeight="1" thickBot="1">
      <c r="B1610" s="363"/>
      <c r="C1610" s="364"/>
      <c r="D1610" s="219" t="s">
        <v>1540</v>
      </c>
      <c r="E1610" s="220" t="s">
        <v>1541</v>
      </c>
      <c r="F1610" s="220" t="s">
        <v>1540</v>
      </c>
      <c r="G1610" s="221" t="s">
        <v>1541</v>
      </c>
      <c r="H1610" s="222" t="s">
        <v>1540</v>
      </c>
      <c r="I1610" s="223" t="s">
        <v>1541</v>
      </c>
      <c r="K1610" s="363"/>
      <c r="L1610" s="364"/>
      <c r="M1610" s="219" t="s">
        <v>1540</v>
      </c>
      <c r="N1610" s="220" t="s">
        <v>1541</v>
      </c>
      <c r="O1610" s="220" t="s">
        <v>1540</v>
      </c>
      <c r="P1610" s="221" t="s">
        <v>1541</v>
      </c>
      <c r="Q1610" s="222" t="s">
        <v>1540</v>
      </c>
      <c r="R1610" s="223" t="s">
        <v>1541</v>
      </c>
    </row>
    <row r="1611" spans="2:18" ht="24.95" customHeight="1" thickTop="1">
      <c r="B1611" s="224" t="s">
        <v>1542</v>
      </c>
      <c r="C1611" s="225"/>
      <c r="D1611" s="226">
        <v>341</v>
      </c>
      <c r="E1611" s="227"/>
      <c r="F1611" s="227">
        <v>246</v>
      </c>
      <c r="G1611" s="228"/>
      <c r="H1611" s="229">
        <f t="shared" ref="H1611:H1619" si="94">D1611+F1611</f>
        <v>587</v>
      </c>
      <c r="I1611" s="230"/>
      <c r="K1611" s="224" t="s">
        <v>1542</v>
      </c>
      <c r="L1611" s="225"/>
      <c r="M1611" s="226">
        <v>334</v>
      </c>
      <c r="N1611" s="227"/>
      <c r="O1611" s="227">
        <v>167</v>
      </c>
      <c r="P1611" s="228"/>
      <c r="Q1611" s="229">
        <f t="shared" ref="Q1611:Q1619" si="95">M1611+O1611</f>
        <v>501</v>
      </c>
      <c r="R1611" s="230"/>
    </row>
    <row r="1612" spans="2:18" ht="24.95" customHeight="1">
      <c r="B1612" s="231" t="s">
        <v>1543</v>
      </c>
      <c r="C1612" s="232"/>
      <c r="D1612" s="233">
        <v>15</v>
      </c>
      <c r="E1612" s="234"/>
      <c r="F1612" s="234">
        <v>30</v>
      </c>
      <c r="G1612" s="235"/>
      <c r="H1612" s="229">
        <f t="shared" si="94"/>
        <v>45</v>
      </c>
      <c r="I1612" s="236"/>
      <c r="K1612" s="231" t="s">
        <v>1543</v>
      </c>
      <c r="L1612" s="232"/>
      <c r="M1612" s="233">
        <v>40</v>
      </c>
      <c r="N1612" s="234"/>
      <c r="O1612" s="234">
        <v>20</v>
      </c>
      <c r="P1612" s="235"/>
      <c r="Q1612" s="229">
        <f t="shared" si="95"/>
        <v>60</v>
      </c>
      <c r="R1612" s="236"/>
    </row>
    <row r="1613" spans="2:18" ht="24.95" customHeight="1">
      <c r="B1613" s="231" t="s">
        <v>1544</v>
      </c>
      <c r="C1613" s="232"/>
      <c r="D1613" s="233">
        <v>15</v>
      </c>
      <c r="E1613" s="234"/>
      <c r="F1613" s="234">
        <v>30</v>
      </c>
      <c r="G1613" s="235"/>
      <c r="H1613" s="229">
        <f t="shared" si="94"/>
        <v>45</v>
      </c>
      <c r="I1613" s="236"/>
      <c r="K1613" s="231" t="s">
        <v>1544</v>
      </c>
      <c r="L1613" s="232"/>
      <c r="M1613" s="233">
        <v>40</v>
      </c>
      <c r="N1613" s="234"/>
      <c r="O1613" s="234">
        <v>20</v>
      </c>
      <c r="P1613" s="235"/>
      <c r="Q1613" s="229">
        <f t="shared" si="95"/>
        <v>60</v>
      </c>
      <c r="R1613" s="236"/>
    </row>
    <row r="1614" spans="2:18" ht="24.95" customHeight="1" thickBot="1">
      <c r="B1614" s="237" t="s">
        <v>1545</v>
      </c>
      <c r="C1614" s="238"/>
      <c r="D1614" s="239">
        <v>750</v>
      </c>
      <c r="E1614" s="240"/>
      <c r="F1614" s="240">
        <v>750</v>
      </c>
      <c r="G1614" s="241"/>
      <c r="H1614" s="229">
        <f t="shared" si="94"/>
        <v>1500</v>
      </c>
      <c r="I1614" s="242"/>
      <c r="K1614" s="237" t="s">
        <v>1545</v>
      </c>
      <c r="L1614" s="238"/>
      <c r="M1614" s="239">
        <v>400</v>
      </c>
      <c r="N1614" s="240"/>
      <c r="O1614" s="240">
        <v>200</v>
      </c>
      <c r="P1614" s="241"/>
      <c r="Q1614" s="229">
        <f t="shared" si="95"/>
        <v>600</v>
      </c>
      <c r="R1614" s="242"/>
    </row>
    <row r="1615" spans="2:18" ht="24.95" customHeight="1" thickTop="1" thickBot="1">
      <c r="B1615" s="243"/>
      <c r="C1615" s="244" t="s">
        <v>1399</v>
      </c>
      <c r="D1615" s="245">
        <f>D1611+D1612+D1613+D1614</f>
        <v>1121</v>
      </c>
      <c r="E1615" s="246"/>
      <c r="F1615" s="247">
        <f>SUM(F1611:F1614)</f>
        <v>1056</v>
      </c>
      <c r="G1615" s="248"/>
      <c r="H1615" s="249">
        <f t="shared" si="94"/>
        <v>2177</v>
      </c>
      <c r="I1615" s="250"/>
      <c r="K1615" s="243"/>
      <c r="L1615" s="244" t="s">
        <v>1399</v>
      </c>
      <c r="M1615" s="245">
        <f>M1611+M1612+M1613+M1614</f>
        <v>814</v>
      </c>
      <c r="N1615" s="246"/>
      <c r="O1615" s="246">
        <f>SUM(O1611:O1614)</f>
        <v>407</v>
      </c>
      <c r="P1615" s="248"/>
      <c r="Q1615" s="251">
        <f t="shared" si="95"/>
        <v>1221</v>
      </c>
      <c r="R1615" s="250"/>
    </row>
    <row r="1616" spans="2:18" ht="24.95" customHeight="1" thickTop="1">
      <c r="B1616" s="252" t="s">
        <v>1546</v>
      </c>
      <c r="C1616" s="253"/>
      <c r="D1616" s="254"/>
      <c r="E1616" s="255"/>
      <c r="F1616" s="255"/>
      <c r="G1616" s="256"/>
      <c r="H1616" s="257">
        <f t="shared" si="94"/>
        <v>0</v>
      </c>
      <c r="I1616" s="258"/>
      <c r="K1616" s="252" t="s">
        <v>1546</v>
      </c>
      <c r="L1616" s="253"/>
      <c r="M1616" s="254"/>
      <c r="N1616" s="255"/>
      <c r="O1616" s="255"/>
      <c r="P1616" s="256"/>
      <c r="Q1616" s="257">
        <f t="shared" si="95"/>
        <v>0</v>
      </c>
      <c r="R1616" s="258"/>
    </row>
    <row r="1617" spans="2:18" ht="24.95" customHeight="1">
      <c r="B1617" s="259" t="s">
        <v>1547</v>
      </c>
      <c r="C1617" s="260"/>
      <c r="D1617" s="233">
        <v>34</v>
      </c>
      <c r="E1617" s="234"/>
      <c r="F1617" s="234"/>
      <c r="G1617" s="261"/>
      <c r="H1617" s="262">
        <f t="shared" si="94"/>
        <v>34</v>
      </c>
      <c r="I1617" s="263"/>
      <c r="K1617" s="259" t="s">
        <v>1547</v>
      </c>
      <c r="L1617" s="260"/>
      <c r="M1617" s="233">
        <v>16</v>
      </c>
      <c r="N1617" s="234"/>
      <c r="O1617" s="234"/>
      <c r="P1617" s="261"/>
      <c r="Q1617" s="262">
        <f t="shared" si="95"/>
        <v>16</v>
      </c>
      <c r="R1617" s="263"/>
    </row>
    <row r="1618" spans="2:18" ht="24.95" customHeight="1">
      <c r="B1618" s="252" t="s">
        <v>1548</v>
      </c>
      <c r="C1618" s="253"/>
      <c r="D1618" s="233"/>
      <c r="E1618" s="234"/>
      <c r="F1618" s="234"/>
      <c r="G1618" s="261"/>
      <c r="H1618" s="262">
        <f t="shared" si="94"/>
        <v>0</v>
      </c>
      <c r="I1618" s="263"/>
      <c r="K1618" s="252" t="s">
        <v>1548</v>
      </c>
      <c r="L1618" s="253"/>
      <c r="M1618" s="233"/>
      <c r="N1618" s="234"/>
      <c r="O1618" s="234"/>
      <c r="P1618" s="261"/>
      <c r="Q1618" s="262">
        <f t="shared" si="95"/>
        <v>0</v>
      </c>
      <c r="R1618" s="263"/>
    </row>
    <row r="1619" spans="2:18" ht="24.95" customHeight="1" thickBot="1">
      <c r="B1619" s="264" t="s">
        <v>1549</v>
      </c>
      <c r="C1619" s="265"/>
      <c r="D1619" s="266"/>
      <c r="E1619" s="267"/>
      <c r="F1619" s="267"/>
      <c r="G1619" s="268"/>
      <c r="H1619" s="269">
        <f t="shared" si="94"/>
        <v>0</v>
      </c>
      <c r="I1619" s="270"/>
      <c r="K1619" s="264" t="s">
        <v>1549</v>
      </c>
      <c r="L1619" s="265"/>
      <c r="M1619" s="266"/>
      <c r="N1619" s="267"/>
      <c r="O1619" s="267"/>
      <c r="P1619" s="268"/>
      <c r="Q1619" s="269">
        <f t="shared" si="95"/>
        <v>0</v>
      </c>
      <c r="R1619" s="270"/>
    </row>
    <row r="1620" spans="2:18" ht="24.95" customHeight="1" thickTop="1" thickBot="1">
      <c r="B1620" s="243"/>
      <c r="C1620" s="244" t="s">
        <v>1399</v>
      </c>
      <c r="D1620" s="245">
        <f>SUM(D1615:D1619)</f>
        <v>1155</v>
      </c>
      <c r="E1620" s="246"/>
      <c r="F1620" s="247">
        <f>F1615+F1617</f>
        <v>1056</v>
      </c>
      <c r="G1620" s="248"/>
      <c r="H1620" s="271">
        <f>D1620+F1620</f>
        <v>2211</v>
      </c>
      <c r="I1620" s="250"/>
      <c r="K1620" s="243"/>
      <c r="L1620" s="244" t="s">
        <v>1399</v>
      </c>
      <c r="M1620" s="245">
        <f>SUM(M1615:M1619)</f>
        <v>830</v>
      </c>
      <c r="N1620" s="246"/>
      <c r="O1620" s="246">
        <f>O1615+O1617</f>
        <v>407</v>
      </c>
      <c r="P1620" s="248"/>
      <c r="Q1620" s="272">
        <f>M1620+O1620</f>
        <v>1237</v>
      </c>
      <c r="R1620" s="250"/>
    </row>
    <row r="1621" spans="2:18" ht="24.95" customHeight="1" thickTop="1">
      <c r="B1621" s="273"/>
      <c r="C1621" s="274" t="s">
        <v>1550</v>
      </c>
      <c r="D1621" s="217"/>
      <c r="E1621" s="217"/>
      <c r="F1621" s="217"/>
      <c r="G1621" s="217"/>
      <c r="H1621" s="217"/>
      <c r="I1621" s="218"/>
      <c r="K1621" s="273"/>
      <c r="L1621" s="274" t="s">
        <v>1550</v>
      </c>
      <c r="M1621" s="217"/>
      <c r="N1621" s="217"/>
      <c r="O1621" s="217"/>
      <c r="P1621" s="217"/>
      <c r="Q1621" s="217"/>
      <c r="R1621" s="218"/>
    </row>
    <row r="1622" spans="2:18" ht="24.95" customHeight="1">
      <c r="B1622" s="216" t="s">
        <v>1551</v>
      </c>
      <c r="C1622" s="217"/>
      <c r="D1622" s="217"/>
      <c r="E1622" s="217"/>
      <c r="F1622" s="217"/>
      <c r="G1622" s="217"/>
      <c r="H1622" s="217"/>
      <c r="I1622" s="218"/>
      <c r="K1622" s="216" t="s">
        <v>1551</v>
      </c>
      <c r="L1622" s="217"/>
      <c r="M1622" s="217"/>
      <c r="N1622" s="217"/>
      <c r="O1622" s="217"/>
      <c r="P1622" s="217"/>
      <c r="Q1622" s="217"/>
      <c r="R1622" s="218"/>
    </row>
    <row r="1623" spans="2:18" ht="24.95" customHeight="1">
      <c r="B1623" s="216" t="s">
        <v>1552</v>
      </c>
      <c r="C1623" s="217"/>
      <c r="D1623" s="217"/>
      <c r="E1623" s="217"/>
      <c r="F1623" s="217"/>
      <c r="G1623" s="217"/>
      <c r="H1623" s="217"/>
      <c r="I1623" s="218"/>
      <c r="K1623" s="216" t="s">
        <v>1552</v>
      </c>
      <c r="L1623" s="217"/>
      <c r="M1623" s="217"/>
      <c r="N1623" s="217"/>
      <c r="O1623" s="217"/>
      <c r="P1623" s="217"/>
      <c r="Q1623" s="217"/>
      <c r="R1623" s="218"/>
    </row>
    <row r="1624" spans="2:18" ht="15.75">
      <c r="B1624" s="273"/>
      <c r="C1624" s="217"/>
      <c r="D1624" s="217"/>
      <c r="E1624" s="217"/>
      <c r="F1624" s="217"/>
      <c r="G1624" s="217"/>
      <c r="H1624" s="217"/>
      <c r="I1624" s="218"/>
      <c r="K1624" s="273"/>
      <c r="L1624" s="217"/>
      <c r="M1624" s="217"/>
      <c r="N1624" s="217"/>
      <c r="O1624" s="217"/>
      <c r="P1624" s="217"/>
      <c r="Q1624" s="217"/>
      <c r="R1624" s="218"/>
    </row>
    <row r="1625" spans="2:18" ht="15.75">
      <c r="B1625" s="273"/>
      <c r="C1625" s="217"/>
      <c r="D1625" s="217"/>
      <c r="E1625" s="217"/>
      <c r="F1625" s="217"/>
      <c r="G1625" s="217"/>
      <c r="H1625" s="217"/>
      <c r="I1625" s="218"/>
      <c r="K1625" s="273"/>
      <c r="L1625" s="217"/>
      <c r="M1625" s="217"/>
      <c r="N1625" s="217"/>
      <c r="O1625" s="217"/>
      <c r="P1625" s="217"/>
      <c r="Q1625" s="217"/>
      <c r="R1625" s="218"/>
    </row>
    <row r="1626" spans="2:18" ht="15.75">
      <c r="B1626" s="273"/>
      <c r="C1626" s="217"/>
      <c r="D1626" s="217"/>
      <c r="E1626" s="217"/>
      <c r="F1626" s="217"/>
      <c r="G1626" s="217"/>
      <c r="H1626" s="217"/>
      <c r="I1626" s="218"/>
      <c r="K1626" s="273"/>
      <c r="L1626" s="217"/>
      <c r="M1626" s="217"/>
      <c r="N1626" s="217"/>
      <c r="O1626" s="217"/>
      <c r="P1626" s="217"/>
      <c r="Q1626" s="217"/>
      <c r="R1626" s="218"/>
    </row>
    <row r="1627" spans="2:18" ht="15.75">
      <c r="B1627" s="273"/>
      <c r="C1627" s="217"/>
      <c r="D1627" s="217"/>
      <c r="E1627" s="217"/>
      <c r="F1627" s="217"/>
      <c r="G1627" s="217"/>
      <c r="H1627" s="217"/>
      <c r="I1627" s="218"/>
      <c r="K1627" s="273"/>
      <c r="L1627" s="217"/>
      <c r="M1627" s="217"/>
      <c r="N1627" s="217"/>
      <c r="O1627" s="217"/>
      <c r="P1627" s="217"/>
      <c r="Q1627" s="217"/>
      <c r="R1627" s="218"/>
    </row>
    <row r="1628" spans="2:18" ht="15.75">
      <c r="B1628" s="273"/>
      <c r="C1628" s="217"/>
      <c r="D1628" s="217"/>
      <c r="E1628" s="217"/>
      <c r="F1628" s="217"/>
      <c r="G1628" s="217"/>
      <c r="H1628" s="217"/>
      <c r="I1628" s="218"/>
      <c r="K1628" s="273"/>
      <c r="L1628" s="217"/>
      <c r="M1628" s="217"/>
      <c r="N1628" s="217"/>
      <c r="O1628" s="217"/>
      <c r="P1628" s="217"/>
      <c r="Q1628" s="217"/>
      <c r="R1628" s="218"/>
    </row>
    <row r="1629" spans="2:18" ht="15.75">
      <c r="B1629" s="273" t="s">
        <v>1553</v>
      </c>
      <c r="C1629" s="360">
        <v>45840</v>
      </c>
      <c r="D1629" s="360"/>
      <c r="E1629" s="217"/>
      <c r="F1629" s="217"/>
      <c r="G1629" s="217"/>
      <c r="H1629" s="217"/>
      <c r="I1629" s="218"/>
      <c r="K1629" s="273" t="s">
        <v>1553</v>
      </c>
      <c r="L1629" s="360">
        <v>45840</v>
      </c>
      <c r="M1629" s="360"/>
      <c r="N1629" s="217"/>
      <c r="O1629" s="217"/>
      <c r="P1629" s="217"/>
      <c r="Q1629" s="217"/>
      <c r="R1629" s="218"/>
    </row>
    <row r="1630" spans="2:18" ht="15.75">
      <c r="B1630" s="200"/>
      <c r="C1630" s="201"/>
      <c r="D1630" s="201"/>
      <c r="E1630" s="201"/>
      <c r="F1630" s="201"/>
      <c r="G1630" s="201" t="s">
        <v>1563</v>
      </c>
      <c r="H1630" s="201"/>
      <c r="I1630" s="202"/>
      <c r="K1630" s="200"/>
      <c r="L1630" s="201"/>
      <c r="M1630" s="201"/>
      <c r="N1630" s="201"/>
      <c r="O1630" s="201"/>
      <c r="P1630" s="201" t="s">
        <v>1563</v>
      </c>
      <c r="Q1630" s="201"/>
      <c r="R1630" s="202"/>
    </row>
    <row r="1631" spans="2:18" ht="16.5" thickBot="1">
      <c r="B1631" s="275"/>
      <c r="C1631" s="276"/>
      <c r="D1631" s="276"/>
      <c r="E1631" s="276"/>
      <c r="F1631" s="276"/>
      <c r="G1631" s="276"/>
      <c r="H1631" s="276"/>
      <c r="I1631" s="277"/>
      <c r="K1631" s="275"/>
      <c r="L1631" s="276"/>
      <c r="M1631" s="276"/>
      <c r="N1631" s="276"/>
      <c r="O1631" s="276"/>
      <c r="P1631" s="276"/>
      <c r="Q1631" s="276"/>
      <c r="R1631" s="277"/>
    </row>
    <row r="1633" spans="2:18" ht="15.75" thickBot="1"/>
    <row r="1634" spans="2:18">
      <c r="B1634" s="366" t="s">
        <v>1525</v>
      </c>
      <c r="C1634" s="367"/>
      <c r="D1634" s="367"/>
      <c r="E1634" s="367"/>
      <c r="F1634" s="367"/>
      <c r="G1634" s="367"/>
      <c r="H1634" s="367"/>
      <c r="I1634" s="368"/>
      <c r="K1634" s="366" t="s">
        <v>1525</v>
      </c>
      <c r="L1634" s="367"/>
      <c r="M1634" s="367"/>
      <c r="N1634" s="367"/>
      <c r="O1634" s="367"/>
      <c r="P1634" s="367"/>
      <c r="Q1634" s="367"/>
      <c r="R1634" s="368"/>
    </row>
    <row r="1635" spans="2:18" ht="15.75">
      <c r="B1635" s="200"/>
      <c r="C1635" s="201"/>
      <c r="D1635" s="201"/>
      <c r="E1635" s="201"/>
      <c r="F1635" s="201"/>
      <c r="G1635" s="201"/>
      <c r="H1635" s="201"/>
      <c r="I1635" s="202"/>
      <c r="K1635" s="200"/>
      <c r="L1635" s="201"/>
      <c r="M1635" s="201"/>
      <c r="N1635" s="201"/>
      <c r="O1635" s="201"/>
      <c r="P1635" s="201"/>
      <c r="Q1635" s="201"/>
      <c r="R1635" s="202"/>
    </row>
    <row r="1636" spans="2:18" ht="26.25">
      <c r="B1636" s="369" t="s">
        <v>1526</v>
      </c>
      <c r="C1636" s="370"/>
      <c r="D1636" s="370"/>
      <c r="E1636" s="370"/>
      <c r="F1636" s="370"/>
      <c r="G1636" s="370"/>
      <c r="H1636" s="370"/>
      <c r="I1636" s="371"/>
      <c r="K1636" s="369" t="s">
        <v>1526</v>
      </c>
      <c r="L1636" s="370"/>
      <c r="M1636" s="370"/>
      <c r="N1636" s="370"/>
      <c r="O1636" s="370"/>
      <c r="P1636" s="370"/>
      <c r="Q1636" s="370"/>
      <c r="R1636" s="371"/>
    </row>
    <row r="1637" spans="2:18" ht="24.95" customHeight="1">
      <c r="B1637" s="203"/>
      <c r="C1637" s="204"/>
      <c r="D1637" s="204"/>
      <c r="E1637" s="204"/>
      <c r="F1637" s="204"/>
      <c r="G1637" s="204"/>
      <c r="H1637" s="205" t="s">
        <v>1527</v>
      </c>
      <c r="I1637" s="206"/>
      <c r="K1637" s="203"/>
      <c r="L1637" s="204"/>
      <c r="M1637" s="204"/>
      <c r="N1637" s="204"/>
      <c r="O1637" s="204"/>
      <c r="P1637" s="204"/>
      <c r="Q1637" s="205" t="s">
        <v>1527</v>
      </c>
      <c r="R1637" s="206"/>
    </row>
    <row r="1638" spans="2:18" ht="24.95" customHeight="1">
      <c r="B1638" s="207" t="s">
        <v>1528</v>
      </c>
      <c r="C1638" s="208"/>
      <c r="D1638" s="208"/>
      <c r="E1638" s="208"/>
      <c r="F1638" s="208" t="s">
        <v>1529</v>
      </c>
      <c r="G1638" s="201"/>
      <c r="H1638" s="201" t="s">
        <v>1530</v>
      </c>
      <c r="I1638" s="202"/>
      <c r="K1638" s="207" t="s">
        <v>1528</v>
      </c>
      <c r="L1638" s="208"/>
      <c r="M1638" s="208"/>
      <c r="N1638" s="208"/>
      <c r="O1638" s="208" t="s">
        <v>1531</v>
      </c>
      <c r="P1638" s="201"/>
      <c r="Q1638" s="201" t="s">
        <v>1530</v>
      </c>
      <c r="R1638" s="202"/>
    </row>
    <row r="1639" spans="2:18" ht="24.95" customHeight="1">
      <c r="B1639" s="209" t="s">
        <v>1532</v>
      </c>
      <c r="C1639" s="210" t="s">
        <v>1670</v>
      </c>
      <c r="D1639" s="211"/>
      <c r="E1639" s="211"/>
      <c r="F1639" s="211"/>
      <c r="G1639" s="212"/>
      <c r="H1639" s="212"/>
      <c r="I1639" s="213"/>
      <c r="K1639" s="209" t="s">
        <v>1532</v>
      </c>
      <c r="L1639" s="210" t="s">
        <v>1672</v>
      </c>
      <c r="M1639" s="211"/>
      <c r="N1639" s="211"/>
      <c r="O1639" s="211"/>
      <c r="P1639" s="212"/>
      <c r="Q1639" s="212"/>
      <c r="R1639" s="213"/>
    </row>
    <row r="1640" spans="2:18" ht="24.95" customHeight="1">
      <c r="B1640" s="207" t="s">
        <v>1534</v>
      </c>
      <c r="C1640" s="214" t="s">
        <v>1671</v>
      </c>
      <c r="D1640" s="208" t="s">
        <v>1535</v>
      </c>
      <c r="E1640" s="208"/>
      <c r="F1640" s="201"/>
      <c r="G1640" s="201"/>
      <c r="H1640" s="201"/>
      <c r="I1640" s="202"/>
      <c r="K1640" s="207" t="s">
        <v>1534</v>
      </c>
      <c r="L1640" s="214">
        <v>357</v>
      </c>
      <c r="M1640" s="208" t="s">
        <v>1535</v>
      </c>
      <c r="N1640" s="208"/>
      <c r="O1640" s="201"/>
      <c r="P1640" s="201"/>
      <c r="Q1640" s="201"/>
      <c r="R1640" s="202"/>
    </row>
    <row r="1641" spans="2:18" ht="24.95" customHeight="1">
      <c r="B1641" s="216" t="s">
        <v>1562</v>
      </c>
      <c r="C1641" s="217"/>
      <c r="D1641" s="217"/>
      <c r="E1641" s="217"/>
      <c r="F1641" s="217"/>
      <c r="G1641" s="217"/>
      <c r="H1641" s="217"/>
      <c r="I1641" s="218"/>
      <c r="K1641" s="216" t="s">
        <v>1562</v>
      </c>
      <c r="L1641" s="217"/>
      <c r="M1641" s="217"/>
      <c r="N1641" s="217"/>
      <c r="O1641" s="217"/>
      <c r="P1641" s="217"/>
      <c r="Q1641" s="217"/>
      <c r="R1641" s="218"/>
    </row>
    <row r="1642" spans="2:18" ht="24.95" customHeight="1" thickBot="1">
      <c r="B1642" s="207" t="s">
        <v>1537</v>
      </c>
      <c r="C1642" s="201"/>
      <c r="D1642" s="201"/>
      <c r="E1642" s="201"/>
      <c r="F1642" s="201"/>
      <c r="G1642" s="201"/>
      <c r="H1642" s="201"/>
      <c r="I1642" s="202"/>
      <c r="K1642" s="207" t="s">
        <v>1537</v>
      </c>
      <c r="L1642" s="201"/>
      <c r="M1642" s="201"/>
      <c r="N1642" s="201"/>
      <c r="O1642" s="201"/>
      <c r="P1642" s="201"/>
      <c r="Q1642" s="201"/>
      <c r="R1642" s="202"/>
    </row>
    <row r="1643" spans="2:18" ht="24.95" customHeight="1" thickTop="1">
      <c r="B1643" s="361" t="s">
        <v>1538</v>
      </c>
      <c r="C1643" s="362"/>
      <c r="D1643" s="357" t="s">
        <v>1241</v>
      </c>
      <c r="E1643" s="365"/>
      <c r="F1643" s="356" t="s">
        <v>1539</v>
      </c>
      <c r="G1643" s="357"/>
      <c r="H1643" s="358" t="s">
        <v>1404</v>
      </c>
      <c r="I1643" s="359"/>
      <c r="K1643" s="361" t="s">
        <v>1538</v>
      </c>
      <c r="L1643" s="362"/>
      <c r="M1643" s="357" t="s">
        <v>1241</v>
      </c>
      <c r="N1643" s="365"/>
      <c r="O1643" s="356" t="s">
        <v>1539</v>
      </c>
      <c r="P1643" s="357"/>
      <c r="Q1643" s="358" t="s">
        <v>1404</v>
      </c>
      <c r="R1643" s="359"/>
    </row>
    <row r="1644" spans="2:18" ht="24.95" customHeight="1" thickBot="1">
      <c r="B1644" s="363"/>
      <c r="C1644" s="364"/>
      <c r="D1644" s="219" t="s">
        <v>1540</v>
      </c>
      <c r="E1644" s="220" t="s">
        <v>1541</v>
      </c>
      <c r="F1644" s="220" t="s">
        <v>1540</v>
      </c>
      <c r="G1644" s="221" t="s">
        <v>1541</v>
      </c>
      <c r="H1644" s="222" t="s">
        <v>1540</v>
      </c>
      <c r="I1644" s="223" t="s">
        <v>1541</v>
      </c>
      <c r="K1644" s="363"/>
      <c r="L1644" s="364"/>
      <c r="M1644" s="219" t="s">
        <v>1540</v>
      </c>
      <c r="N1644" s="220" t="s">
        <v>1541</v>
      </c>
      <c r="O1644" s="220" t="s">
        <v>1540</v>
      </c>
      <c r="P1644" s="221" t="s">
        <v>1541</v>
      </c>
      <c r="Q1644" s="222" t="s">
        <v>1540</v>
      </c>
      <c r="R1644" s="223" t="s">
        <v>1541</v>
      </c>
    </row>
    <row r="1645" spans="2:18" ht="24.95" customHeight="1" thickTop="1">
      <c r="B1645" s="224" t="s">
        <v>1542</v>
      </c>
      <c r="C1645" s="225"/>
      <c r="D1645" s="226">
        <v>335</v>
      </c>
      <c r="E1645" s="227"/>
      <c r="F1645" s="227">
        <v>327</v>
      </c>
      <c r="G1645" s="228"/>
      <c r="H1645" s="229">
        <f t="shared" ref="H1645:H1653" si="96">D1645+F1645</f>
        <v>662</v>
      </c>
      <c r="I1645" s="230"/>
      <c r="K1645" s="224" t="s">
        <v>1542</v>
      </c>
      <c r="L1645" s="225"/>
      <c r="M1645" s="226">
        <v>1684</v>
      </c>
      <c r="N1645" s="227"/>
      <c r="O1645" s="227">
        <v>445</v>
      </c>
      <c r="P1645" s="228"/>
      <c r="Q1645" s="229">
        <f t="shared" ref="Q1645:Q1653" si="97">M1645+O1645</f>
        <v>2129</v>
      </c>
      <c r="R1645" s="230"/>
    </row>
    <row r="1646" spans="2:18" ht="24.95" customHeight="1">
      <c r="B1646" s="231" t="s">
        <v>1543</v>
      </c>
      <c r="C1646" s="232"/>
      <c r="D1646" s="233">
        <v>40</v>
      </c>
      <c r="E1646" s="234"/>
      <c r="F1646" s="234">
        <v>20</v>
      </c>
      <c r="G1646" s="235"/>
      <c r="H1646" s="229">
        <f t="shared" si="96"/>
        <v>60</v>
      </c>
      <c r="I1646" s="236"/>
      <c r="K1646" s="231" t="s">
        <v>1543</v>
      </c>
      <c r="L1646" s="232"/>
      <c r="M1646" s="233">
        <v>90</v>
      </c>
      <c r="N1646" s="234"/>
      <c r="O1646" s="234">
        <v>30</v>
      </c>
      <c r="P1646" s="235"/>
      <c r="Q1646" s="229">
        <f t="shared" si="97"/>
        <v>120</v>
      </c>
      <c r="R1646" s="236"/>
    </row>
    <row r="1647" spans="2:18" ht="24.95" customHeight="1">
      <c r="B1647" s="231" t="s">
        <v>1544</v>
      </c>
      <c r="C1647" s="232"/>
      <c r="D1647" s="233">
        <v>40</v>
      </c>
      <c r="E1647" s="234"/>
      <c r="F1647" s="234">
        <v>20</v>
      </c>
      <c r="G1647" s="235"/>
      <c r="H1647" s="229">
        <f t="shared" si="96"/>
        <v>60</v>
      </c>
      <c r="I1647" s="236"/>
      <c r="K1647" s="231" t="s">
        <v>1544</v>
      </c>
      <c r="L1647" s="232"/>
      <c r="M1647" s="233">
        <v>90</v>
      </c>
      <c r="N1647" s="234"/>
      <c r="O1647" s="234">
        <v>30</v>
      </c>
      <c r="P1647" s="235"/>
      <c r="Q1647" s="229">
        <f t="shared" si="97"/>
        <v>120</v>
      </c>
      <c r="R1647" s="236"/>
    </row>
    <row r="1648" spans="2:18" ht="24.95" customHeight="1" thickBot="1">
      <c r="B1648" s="237" t="s">
        <v>1545</v>
      </c>
      <c r="C1648" s="238"/>
      <c r="D1648" s="239">
        <v>1500</v>
      </c>
      <c r="E1648" s="240"/>
      <c r="F1648" s="240">
        <v>750</v>
      </c>
      <c r="G1648" s="241"/>
      <c r="H1648" s="229">
        <f t="shared" si="96"/>
        <v>2250</v>
      </c>
      <c r="I1648" s="242"/>
      <c r="K1648" s="237" t="s">
        <v>1545</v>
      </c>
      <c r="L1648" s="238"/>
      <c r="M1648" s="239">
        <v>2000</v>
      </c>
      <c r="N1648" s="240"/>
      <c r="O1648" s="240">
        <v>750</v>
      </c>
      <c r="P1648" s="241"/>
      <c r="Q1648" s="229">
        <f t="shared" si="97"/>
        <v>2750</v>
      </c>
      <c r="R1648" s="242"/>
    </row>
    <row r="1649" spans="2:18" ht="24.95" customHeight="1" thickTop="1" thickBot="1">
      <c r="B1649" s="243"/>
      <c r="C1649" s="244" t="s">
        <v>1399</v>
      </c>
      <c r="D1649" s="245">
        <f>D1645+D1646+D1647+D1648</f>
        <v>1915</v>
      </c>
      <c r="E1649" s="246"/>
      <c r="F1649" s="247">
        <f>SUM(F1645:F1648)</f>
        <v>1117</v>
      </c>
      <c r="G1649" s="248"/>
      <c r="H1649" s="249">
        <f t="shared" si="96"/>
        <v>3032</v>
      </c>
      <c r="I1649" s="250"/>
      <c r="K1649" s="243"/>
      <c r="L1649" s="244" t="s">
        <v>1399</v>
      </c>
      <c r="M1649" s="245">
        <f>M1645+M1646+M1647+M1648</f>
        <v>3864</v>
      </c>
      <c r="N1649" s="246"/>
      <c r="O1649" s="246">
        <f>SUM(O1645:O1648)</f>
        <v>1255</v>
      </c>
      <c r="P1649" s="248"/>
      <c r="Q1649" s="251">
        <f t="shared" si="97"/>
        <v>5119</v>
      </c>
      <c r="R1649" s="250"/>
    </row>
    <row r="1650" spans="2:18" ht="24.95" customHeight="1" thickTop="1">
      <c r="B1650" s="252" t="s">
        <v>1546</v>
      </c>
      <c r="C1650" s="253"/>
      <c r="D1650" s="254"/>
      <c r="E1650" s="255"/>
      <c r="F1650" s="255"/>
      <c r="G1650" s="256"/>
      <c r="H1650" s="257">
        <f t="shared" si="96"/>
        <v>0</v>
      </c>
      <c r="I1650" s="258"/>
      <c r="K1650" s="252" t="s">
        <v>1546</v>
      </c>
      <c r="L1650" s="253"/>
      <c r="M1650" s="254"/>
      <c r="N1650" s="255"/>
      <c r="O1650" s="255"/>
      <c r="P1650" s="256"/>
      <c r="Q1650" s="257">
        <f t="shared" si="97"/>
        <v>0</v>
      </c>
      <c r="R1650" s="258"/>
    </row>
    <row r="1651" spans="2:18" ht="24.95" customHeight="1">
      <c r="B1651" s="259" t="s">
        <v>1547</v>
      </c>
      <c r="C1651" s="260"/>
      <c r="D1651" s="233">
        <v>18</v>
      </c>
      <c r="E1651" s="234"/>
      <c r="F1651" s="234"/>
      <c r="G1651" s="261"/>
      <c r="H1651" s="262">
        <f t="shared" si="96"/>
        <v>18</v>
      </c>
      <c r="I1651" s="263"/>
      <c r="K1651" s="259" t="s">
        <v>1547</v>
      </c>
      <c r="L1651" s="260"/>
      <c r="M1651" s="233">
        <v>84</v>
      </c>
      <c r="N1651" s="234"/>
      <c r="O1651" s="234"/>
      <c r="P1651" s="261"/>
      <c r="Q1651" s="262">
        <f t="shared" si="97"/>
        <v>84</v>
      </c>
      <c r="R1651" s="263"/>
    </row>
    <row r="1652" spans="2:18" ht="24.95" customHeight="1">
      <c r="B1652" s="252" t="s">
        <v>1548</v>
      </c>
      <c r="C1652" s="253"/>
      <c r="D1652" s="233"/>
      <c r="E1652" s="234"/>
      <c r="F1652" s="234"/>
      <c r="G1652" s="261"/>
      <c r="H1652" s="262">
        <f t="shared" si="96"/>
        <v>0</v>
      </c>
      <c r="I1652" s="263"/>
      <c r="K1652" s="252" t="s">
        <v>1548</v>
      </c>
      <c r="L1652" s="253"/>
      <c r="M1652" s="233"/>
      <c r="N1652" s="234"/>
      <c r="O1652" s="234"/>
      <c r="P1652" s="261"/>
      <c r="Q1652" s="262">
        <f t="shared" si="97"/>
        <v>0</v>
      </c>
      <c r="R1652" s="263"/>
    </row>
    <row r="1653" spans="2:18" ht="24.95" customHeight="1" thickBot="1">
      <c r="B1653" s="264" t="s">
        <v>1549</v>
      </c>
      <c r="C1653" s="265"/>
      <c r="D1653" s="266"/>
      <c r="E1653" s="267"/>
      <c r="F1653" s="267"/>
      <c r="G1653" s="268"/>
      <c r="H1653" s="269">
        <f t="shared" si="96"/>
        <v>0</v>
      </c>
      <c r="I1653" s="270"/>
      <c r="K1653" s="264" t="s">
        <v>1549</v>
      </c>
      <c r="L1653" s="265"/>
      <c r="M1653" s="266"/>
      <c r="N1653" s="267"/>
      <c r="O1653" s="267"/>
      <c r="P1653" s="268"/>
      <c r="Q1653" s="269">
        <f t="shared" si="97"/>
        <v>0</v>
      </c>
      <c r="R1653" s="270"/>
    </row>
    <row r="1654" spans="2:18" ht="24.95" customHeight="1" thickTop="1" thickBot="1">
      <c r="B1654" s="243"/>
      <c r="C1654" s="244" t="s">
        <v>1399</v>
      </c>
      <c r="D1654" s="245">
        <f>SUM(D1649:D1653)</f>
        <v>1933</v>
      </c>
      <c r="E1654" s="246"/>
      <c r="F1654" s="247">
        <f>F1649+F1651</f>
        <v>1117</v>
      </c>
      <c r="G1654" s="248"/>
      <c r="H1654" s="271">
        <f>D1654+F1654</f>
        <v>3050</v>
      </c>
      <c r="I1654" s="250"/>
      <c r="K1654" s="243"/>
      <c r="L1654" s="244" t="s">
        <v>1399</v>
      </c>
      <c r="M1654" s="245">
        <f>SUM(M1649:M1653)</f>
        <v>3948</v>
      </c>
      <c r="N1654" s="246"/>
      <c r="O1654" s="246">
        <f>O1649+O1651</f>
        <v>1255</v>
      </c>
      <c r="P1654" s="248"/>
      <c r="Q1654" s="272">
        <f>M1654+O1654</f>
        <v>5203</v>
      </c>
      <c r="R1654" s="250"/>
    </row>
    <row r="1655" spans="2:18" ht="24.95" customHeight="1" thickTop="1">
      <c r="B1655" s="273"/>
      <c r="C1655" s="274" t="s">
        <v>1550</v>
      </c>
      <c r="D1655" s="217"/>
      <c r="E1655" s="217"/>
      <c r="F1655" s="217"/>
      <c r="G1655" s="217"/>
      <c r="H1655" s="217"/>
      <c r="I1655" s="218"/>
      <c r="K1655" s="273"/>
      <c r="L1655" s="274" t="s">
        <v>1550</v>
      </c>
      <c r="M1655" s="217"/>
      <c r="N1655" s="217"/>
      <c r="O1655" s="217"/>
      <c r="P1655" s="217"/>
      <c r="Q1655" s="217"/>
      <c r="R1655" s="218"/>
    </row>
    <row r="1656" spans="2:18" ht="24.95" customHeight="1">
      <c r="B1656" s="216" t="s">
        <v>1551</v>
      </c>
      <c r="C1656" s="217"/>
      <c r="D1656" s="217"/>
      <c r="E1656" s="217"/>
      <c r="F1656" s="217"/>
      <c r="G1656" s="217"/>
      <c r="H1656" s="217"/>
      <c r="I1656" s="218"/>
      <c r="K1656" s="216" t="s">
        <v>1551</v>
      </c>
      <c r="L1656" s="217"/>
      <c r="M1656" s="217"/>
      <c r="N1656" s="217"/>
      <c r="O1656" s="217"/>
      <c r="P1656" s="217"/>
      <c r="Q1656" s="217"/>
      <c r="R1656" s="218"/>
    </row>
    <row r="1657" spans="2:18" ht="24.95" customHeight="1">
      <c r="B1657" s="216" t="s">
        <v>1552</v>
      </c>
      <c r="C1657" s="217"/>
      <c r="D1657" s="217"/>
      <c r="E1657" s="217"/>
      <c r="F1657" s="217"/>
      <c r="G1657" s="217"/>
      <c r="H1657" s="217"/>
      <c r="I1657" s="218"/>
      <c r="K1657" s="216" t="s">
        <v>1552</v>
      </c>
      <c r="L1657" s="217"/>
      <c r="M1657" s="217"/>
      <c r="N1657" s="217"/>
      <c r="O1657" s="217"/>
      <c r="P1657" s="217"/>
      <c r="Q1657" s="217"/>
      <c r="R1657" s="218"/>
    </row>
    <row r="1658" spans="2:18" ht="15.75">
      <c r="B1658" s="273"/>
      <c r="C1658" s="217"/>
      <c r="D1658" s="217"/>
      <c r="E1658" s="217"/>
      <c r="F1658" s="217"/>
      <c r="G1658" s="217"/>
      <c r="H1658" s="217"/>
      <c r="I1658" s="218"/>
      <c r="K1658" s="273"/>
      <c r="L1658" s="217"/>
      <c r="M1658" s="217"/>
      <c r="N1658" s="217"/>
      <c r="O1658" s="217"/>
      <c r="P1658" s="217"/>
      <c r="Q1658" s="217"/>
      <c r="R1658" s="218"/>
    </row>
    <row r="1659" spans="2:18" ht="15.75">
      <c r="B1659" s="273"/>
      <c r="C1659" s="217"/>
      <c r="D1659" s="217"/>
      <c r="E1659" s="217"/>
      <c r="F1659" s="217"/>
      <c r="G1659" s="217"/>
      <c r="H1659" s="217"/>
      <c r="I1659" s="218"/>
      <c r="K1659" s="273"/>
      <c r="L1659" s="217"/>
      <c r="M1659" s="217"/>
      <c r="N1659" s="217"/>
      <c r="O1659" s="217"/>
      <c r="P1659" s="217"/>
      <c r="Q1659" s="217"/>
      <c r="R1659" s="218"/>
    </row>
    <row r="1660" spans="2:18" ht="15.75">
      <c r="B1660" s="273"/>
      <c r="C1660" s="217"/>
      <c r="D1660" s="217"/>
      <c r="E1660" s="217"/>
      <c r="F1660" s="217"/>
      <c r="G1660" s="217"/>
      <c r="H1660" s="217"/>
      <c r="I1660" s="218"/>
      <c r="K1660" s="273"/>
      <c r="L1660" s="217"/>
      <c r="M1660" s="217"/>
      <c r="N1660" s="217"/>
      <c r="O1660" s="217"/>
      <c r="P1660" s="217"/>
      <c r="Q1660" s="217"/>
      <c r="R1660" s="218"/>
    </row>
    <row r="1661" spans="2:18" ht="15.75">
      <c r="B1661" s="273"/>
      <c r="C1661" s="217"/>
      <c r="D1661" s="217"/>
      <c r="E1661" s="217"/>
      <c r="F1661" s="217"/>
      <c r="G1661" s="217"/>
      <c r="H1661" s="217"/>
      <c r="I1661" s="218"/>
      <c r="K1661" s="273"/>
      <c r="L1661" s="217"/>
      <c r="M1661" s="217"/>
      <c r="N1661" s="217"/>
      <c r="O1661" s="217"/>
      <c r="P1661" s="217"/>
      <c r="Q1661" s="217"/>
      <c r="R1661" s="218"/>
    </row>
    <row r="1662" spans="2:18" ht="15.75">
      <c r="B1662" s="273"/>
      <c r="C1662" s="217"/>
      <c r="D1662" s="217"/>
      <c r="E1662" s="217"/>
      <c r="F1662" s="217"/>
      <c r="G1662" s="217"/>
      <c r="H1662" s="217"/>
      <c r="I1662" s="218"/>
      <c r="K1662" s="273"/>
      <c r="L1662" s="217"/>
      <c r="M1662" s="217"/>
      <c r="N1662" s="217"/>
      <c r="O1662" s="217"/>
      <c r="P1662" s="217"/>
      <c r="Q1662" s="217"/>
      <c r="R1662" s="218"/>
    </row>
    <row r="1663" spans="2:18" ht="15.75">
      <c r="B1663" s="273" t="s">
        <v>1553</v>
      </c>
      <c r="C1663" s="360">
        <v>45840</v>
      </c>
      <c r="D1663" s="360"/>
      <c r="E1663" s="217"/>
      <c r="F1663" s="217"/>
      <c r="G1663" s="217"/>
      <c r="H1663" s="217"/>
      <c r="I1663" s="218"/>
      <c r="K1663" s="273" t="s">
        <v>1553</v>
      </c>
      <c r="L1663" s="360">
        <v>45840</v>
      </c>
      <c r="M1663" s="360"/>
      <c r="N1663" s="217"/>
      <c r="O1663" s="217"/>
      <c r="P1663" s="217"/>
      <c r="Q1663" s="217"/>
      <c r="R1663" s="218"/>
    </row>
    <row r="1664" spans="2:18" ht="15.75">
      <c r="B1664" s="200"/>
      <c r="C1664" s="201"/>
      <c r="D1664" s="201"/>
      <c r="E1664" s="201"/>
      <c r="F1664" s="201"/>
      <c r="G1664" s="201" t="s">
        <v>1563</v>
      </c>
      <c r="H1664" s="201"/>
      <c r="I1664" s="202"/>
      <c r="K1664" s="200"/>
      <c r="L1664" s="201"/>
      <c r="M1664" s="201"/>
      <c r="N1664" s="201"/>
      <c r="O1664" s="201"/>
      <c r="P1664" s="201" t="s">
        <v>1563</v>
      </c>
      <c r="Q1664" s="201"/>
      <c r="R1664" s="202"/>
    </row>
    <row r="1665" spans="2:18" ht="16.5" thickBot="1">
      <c r="B1665" s="275"/>
      <c r="C1665" s="276"/>
      <c r="D1665" s="276"/>
      <c r="E1665" s="276"/>
      <c r="F1665" s="276"/>
      <c r="G1665" s="276"/>
      <c r="H1665" s="276"/>
      <c r="I1665" s="277"/>
      <c r="K1665" s="275"/>
      <c r="L1665" s="276"/>
      <c r="M1665" s="276"/>
      <c r="N1665" s="276"/>
      <c r="O1665" s="276"/>
      <c r="P1665" s="276"/>
      <c r="Q1665" s="276"/>
      <c r="R1665" s="277"/>
    </row>
    <row r="1667" spans="2:18" ht="15.75" thickBot="1"/>
    <row r="1668" spans="2:18">
      <c r="B1668" s="366" t="s">
        <v>1525</v>
      </c>
      <c r="C1668" s="367"/>
      <c r="D1668" s="367"/>
      <c r="E1668" s="367"/>
      <c r="F1668" s="367"/>
      <c r="G1668" s="367"/>
      <c r="H1668" s="367"/>
      <c r="I1668" s="368"/>
      <c r="K1668" s="366" t="s">
        <v>1525</v>
      </c>
      <c r="L1668" s="367"/>
      <c r="M1668" s="367"/>
      <c r="N1668" s="367"/>
      <c r="O1668" s="367"/>
      <c r="P1668" s="367"/>
      <c r="Q1668" s="367"/>
      <c r="R1668" s="368"/>
    </row>
    <row r="1669" spans="2:18" ht="15.75">
      <c r="B1669" s="200"/>
      <c r="C1669" s="201"/>
      <c r="D1669" s="201"/>
      <c r="E1669" s="201"/>
      <c r="F1669" s="201"/>
      <c r="G1669" s="201"/>
      <c r="H1669" s="201"/>
      <c r="I1669" s="202"/>
      <c r="K1669" s="200"/>
      <c r="L1669" s="201"/>
      <c r="M1669" s="201"/>
      <c r="N1669" s="201"/>
      <c r="O1669" s="201"/>
      <c r="P1669" s="201"/>
      <c r="Q1669" s="201"/>
      <c r="R1669" s="202"/>
    </row>
    <row r="1670" spans="2:18" ht="26.25">
      <c r="B1670" s="369" t="s">
        <v>1526</v>
      </c>
      <c r="C1670" s="370"/>
      <c r="D1670" s="370"/>
      <c r="E1670" s="370"/>
      <c r="F1670" s="370"/>
      <c r="G1670" s="370"/>
      <c r="H1670" s="370"/>
      <c r="I1670" s="371"/>
      <c r="K1670" s="369" t="s">
        <v>1526</v>
      </c>
      <c r="L1670" s="370"/>
      <c r="M1670" s="370"/>
      <c r="N1670" s="370"/>
      <c r="O1670" s="370"/>
      <c r="P1670" s="370"/>
      <c r="Q1670" s="370"/>
      <c r="R1670" s="371"/>
    </row>
    <row r="1671" spans="2:18" ht="24.95" customHeight="1">
      <c r="B1671" s="203"/>
      <c r="C1671" s="204"/>
      <c r="D1671" s="204"/>
      <c r="E1671" s="204"/>
      <c r="F1671" s="204"/>
      <c r="G1671" s="204"/>
      <c r="H1671" s="205" t="s">
        <v>1527</v>
      </c>
      <c r="I1671" s="206"/>
      <c r="K1671" s="203"/>
      <c r="L1671" s="204"/>
      <c r="M1671" s="204"/>
      <c r="N1671" s="204"/>
      <c r="O1671" s="204"/>
      <c r="P1671" s="204"/>
      <c r="Q1671" s="205" t="s">
        <v>1527</v>
      </c>
      <c r="R1671" s="206"/>
    </row>
    <row r="1672" spans="2:18" ht="24.95" customHeight="1">
      <c r="B1672" s="207" t="s">
        <v>1528</v>
      </c>
      <c r="C1672" s="208"/>
      <c r="D1672" s="208"/>
      <c r="E1672" s="208"/>
      <c r="F1672" s="208" t="s">
        <v>1529</v>
      </c>
      <c r="G1672" s="201"/>
      <c r="H1672" s="201" t="s">
        <v>1530</v>
      </c>
      <c r="I1672" s="202"/>
      <c r="K1672" s="207" t="s">
        <v>1528</v>
      </c>
      <c r="L1672" s="208"/>
      <c r="M1672" s="208"/>
      <c r="N1672" s="208"/>
      <c r="O1672" s="208" t="s">
        <v>1531</v>
      </c>
      <c r="P1672" s="201"/>
      <c r="Q1672" s="201" t="s">
        <v>1530</v>
      </c>
      <c r="R1672" s="202"/>
    </row>
    <row r="1673" spans="2:18" ht="24.95" customHeight="1">
      <c r="B1673" s="209" t="s">
        <v>1532</v>
      </c>
      <c r="C1673" s="210" t="s">
        <v>1673</v>
      </c>
      <c r="D1673" s="211"/>
      <c r="E1673" s="211"/>
      <c r="F1673" s="211"/>
      <c r="G1673" s="212"/>
      <c r="H1673" s="212"/>
      <c r="I1673" s="213"/>
      <c r="K1673" s="209" t="s">
        <v>1532</v>
      </c>
      <c r="L1673" s="210" t="s">
        <v>1674</v>
      </c>
      <c r="M1673" s="211"/>
      <c r="N1673" s="211"/>
      <c r="O1673" s="211"/>
      <c r="P1673" s="212"/>
      <c r="Q1673" s="212"/>
      <c r="R1673" s="213"/>
    </row>
    <row r="1674" spans="2:18" ht="24.95" customHeight="1">
      <c r="B1674" s="207" t="s">
        <v>1534</v>
      </c>
      <c r="C1674" s="214">
        <v>407</v>
      </c>
      <c r="D1674" s="208" t="s">
        <v>1535</v>
      </c>
      <c r="E1674" s="208"/>
      <c r="F1674" s="201"/>
      <c r="G1674" s="201"/>
      <c r="H1674" s="201"/>
      <c r="I1674" s="202"/>
      <c r="K1674" s="207" t="s">
        <v>1534</v>
      </c>
      <c r="L1674" s="214">
        <v>476</v>
      </c>
      <c r="M1674" s="208" t="s">
        <v>1535</v>
      </c>
      <c r="N1674" s="208"/>
      <c r="O1674" s="201"/>
      <c r="P1674" s="201"/>
      <c r="Q1674" s="201"/>
      <c r="R1674" s="202"/>
    </row>
    <row r="1675" spans="2:18" ht="24.95" customHeight="1">
      <c r="B1675" s="216" t="s">
        <v>1562</v>
      </c>
      <c r="C1675" s="217"/>
      <c r="D1675" s="217"/>
      <c r="E1675" s="217"/>
      <c r="F1675" s="217"/>
      <c r="G1675" s="217"/>
      <c r="H1675" s="217"/>
      <c r="I1675" s="218"/>
      <c r="K1675" s="216" t="s">
        <v>1562</v>
      </c>
      <c r="L1675" s="217"/>
      <c r="M1675" s="217"/>
      <c r="N1675" s="217"/>
      <c r="O1675" s="217"/>
      <c r="P1675" s="217"/>
      <c r="Q1675" s="217"/>
      <c r="R1675" s="218"/>
    </row>
    <row r="1676" spans="2:18" ht="24.95" customHeight="1" thickBot="1">
      <c r="B1676" s="207" t="s">
        <v>1537</v>
      </c>
      <c r="C1676" s="201"/>
      <c r="D1676" s="201"/>
      <c r="E1676" s="201"/>
      <c r="F1676" s="201"/>
      <c r="G1676" s="201"/>
      <c r="H1676" s="201"/>
      <c r="I1676" s="202"/>
      <c r="K1676" s="207" t="s">
        <v>1537</v>
      </c>
      <c r="L1676" s="201"/>
      <c r="M1676" s="201"/>
      <c r="N1676" s="201"/>
      <c r="O1676" s="201"/>
      <c r="P1676" s="201"/>
      <c r="Q1676" s="201"/>
      <c r="R1676" s="202"/>
    </row>
    <row r="1677" spans="2:18" ht="24.95" customHeight="1" thickTop="1">
      <c r="B1677" s="361" t="s">
        <v>1538</v>
      </c>
      <c r="C1677" s="362"/>
      <c r="D1677" s="357" t="s">
        <v>1241</v>
      </c>
      <c r="E1677" s="365"/>
      <c r="F1677" s="356" t="s">
        <v>1539</v>
      </c>
      <c r="G1677" s="357"/>
      <c r="H1677" s="358" t="s">
        <v>1404</v>
      </c>
      <c r="I1677" s="359"/>
      <c r="K1677" s="361" t="s">
        <v>1538</v>
      </c>
      <c r="L1677" s="362"/>
      <c r="M1677" s="357" t="s">
        <v>1241</v>
      </c>
      <c r="N1677" s="365"/>
      <c r="O1677" s="356" t="s">
        <v>1539</v>
      </c>
      <c r="P1677" s="357"/>
      <c r="Q1677" s="358" t="s">
        <v>1404</v>
      </c>
      <c r="R1677" s="359"/>
    </row>
    <row r="1678" spans="2:18" ht="24.95" customHeight="1" thickBot="1">
      <c r="B1678" s="363"/>
      <c r="C1678" s="364"/>
      <c r="D1678" s="219" t="s">
        <v>1540</v>
      </c>
      <c r="E1678" s="220" t="s">
        <v>1541</v>
      </c>
      <c r="F1678" s="220" t="s">
        <v>1540</v>
      </c>
      <c r="G1678" s="221" t="s">
        <v>1541</v>
      </c>
      <c r="H1678" s="222" t="s">
        <v>1540</v>
      </c>
      <c r="I1678" s="223" t="s">
        <v>1541</v>
      </c>
      <c r="K1678" s="363"/>
      <c r="L1678" s="364"/>
      <c r="M1678" s="219" t="s">
        <v>1540</v>
      </c>
      <c r="N1678" s="220" t="s">
        <v>1541</v>
      </c>
      <c r="O1678" s="220" t="s">
        <v>1540</v>
      </c>
      <c r="P1678" s="221" t="s">
        <v>1541</v>
      </c>
      <c r="Q1678" s="222" t="s">
        <v>1540</v>
      </c>
      <c r="R1678" s="223" t="s">
        <v>1541</v>
      </c>
    </row>
    <row r="1679" spans="2:18" ht="24.95" customHeight="1" thickTop="1">
      <c r="B1679" s="224" t="s">
        <v>1542</v>
      </c>
      <c r="C1679" s="225"/>
      <c r="D1679" s="226">
        <v>374</v>
      </c>
      <c r="E1679" s="227"/>
      <c r="F1679" s="227">
        <v>885</v>
      </c>
      <c r="G1679" s="228"/>
      <c r="H1679" s="229">
        <f t="shared" ref="H1679:H1687" si="98">D1679+F1679</f>
        <v>1259</v>
      </c>
      <c r="I1679" s="230"/>
      <c r="K1679" s="224" t="s">
        <v>1542</v>
      </c>
      <c r="L1679" s="225"/>
      <c r="M1679" s="226">
        <v>362</v>
      </c>
      <c r="N1679" s="227"/>
      <c r="O1679" s="227">
        <v>280</v>
      </c>
      <c r="P1679" s="228"/>
      <c r="Q1679" s="229">
        <f t="shared" ref="Q1679:Q1687" si="99">M1679+O1679</f>
        <v>642</v>
      </c>
      <c r="R1679" s="230"/>
    </row>
    <row r="1680" spans="2:18" ht="24.95" customHeight="1">
      <c r="B1680" s="231" t="s">
        <v>1543</v>
      </c>
      <c r="C1680" s="232"/>
      <c r="D1680" s="233">
        <v>0</v>
      </c>
      <c r="E1680" s="234"/>
      <c r="F1680" s="234">
        <v>40</v>
      </c>
      <c r="G1680" s="235"/>
      <c r="H1680" s="229">
        <f t="shared" si="98"/>
        <v>40</v>
      </c>
      <c r="I1680" s="236"/>
      <c r="K1680" s="231" t="s">
        <v>1543</v>
      </c>
      <c r="L1680" s="232"/>
      <c r="M1680" s="233">
        <v>40</v>
      </c>
      <c r="N1680" s="234"/>
      <c r="O1680" s="234">
        <v>20</v>
      </c>
      <c r="P1680" s="235"/>
      <c r="Q1680" s="229">
        <f t="shared" si="99"/>
        <v>60</v>
      </c>
      <c r="R1680" s="236"/>
    </row>
    <row r="1681" spans="2:18" ht="24.95" customHeight="1">
      <c r="B1681" s="231" t="s">
        <v>1544</v>
      </c>
      <c r="C1681" s="232"/>
      <c r="D1681" s="233">
        <v>0</v>
      </c>
      <c r="E1681" s="234"/>
      <c r="F1681" s="234">
        <v>40</v>
      </c>
      <c r="G1681" s="235"/>
      <c r="H1681" s="229">
        <f t="shared" si="98"/>
        <v>40</v>
      </c>
      <c r="I1681" s="236"/>
      <c r="K1681" s="231" t="s">
        <v>1544</v>
      </c>
      <c r="L1681" s="232"/>
      <c r="M1681" s="233">
        <v>40</v>
      </c>
      <c r="N1681" s="234"/>
      <c r="O1681" s="234">
        <v>20</v>
      </c>
      <c r="P1681" s="235"/>
      <c r="Q1681" s="229">
        <f t="shared" si="99"/>
        <v>60</v>
      </c>
      <c r="R1681" s="236"/>
    </row>
    <row r="1682" spans="2:18" ht="24.95" customHeight="1" thickBot="1">
      <c r="B1682" s="237" t="s">
        <v>1545</v>
      </c>
      <c r="C1682" s="238"/>
      <c r="D1682" s="239"/>
      <c r="E1682" s="240"/>
      <c r="F1682" s="240">
        <v>200</v>
      </c>
      <c r="G1682" s="241"/>
      <c r="H1682" s="229">
        <f t="shared" si="98"/>
        <v>200</v>
      </c>
      <c r="I1682" s="242"/>
      <c r="K1682" s="237" t="s">
        <v>1545</v>
      </c>
      <c r="L1682" s="238"/>
      <c r="M1682" s="239">
        <v>0</v>
      </c>
      <c r="N1682" s="240"/>
      <c r="O1682" s="240">
        <v>200</v>
      </c>
      <c r="P1682" s="241"/>
      <c r="Q1682" s="229">
        <f t="shared" si="99"/>
        <v>200</v>
      </c>
      <c r="R1682" s="242"/>
    </row>
    <row r="1683" spans="2:18" ht="24.95" customHeight="1" thickTop="1" thickBot="1">
      <c r="B1683" s="243"/>
      <c r="C1683" s="244" t="s">
        <v>1399</v>
      </c>
      <c r="D1683" s="245">
        <f>D1679+D1680+D1681+D1682</f>
        <v>374</v>
      </c>
      <c r="E1683" s="246"/>
      <c r="F1683" s="247">
        <f>SUM(F1679:F1682)</f>
        <v>1165</v>
      </c>
      <c r="G1683" s="248"/>
      <c r="H1683" s="249">
        <f t="shared" si="98"/>
        <v>1539</v>
      </c>
      <c r="I1683" s="250"/>
      <c r="K1683" s="243"/>
      <c r="L1683" s="244" t="s">
        <v>1399</v>
      </c>
      <c r="M1683" s="245">
        <f>M1679+M1680+M1681+M1682</f>
        <v>442</v>
      </c>
      <c r="N1683" s="246"/>
      <c r="O1683" s="246">
        <f>SUM(O1679:O1682)</f>
        <v>520</v>
      </c>
      <c r="P1683" s="248"/>
      <c r="Q1683" s="251">
        <f t="shared" si="99"/>
        <v>962</v>
      </c>
      <c r="R1683" s="250"/>
    </row>
    <row r="1684" spans="2:18" ht="24.95" customHeight="1" thickTop="1">
      <c r="B1684" s="252" t="s">
        <v>1546</v>
      </c>
      <c r="C1684" s="253"/>
      <c r="D1684" s="254"/>
      <c r="E1684" s="255"/>
      <c r="F1684" s="255"/>
      <c r="G1684" s="256"/>
      <c r="H1684" s="257">
        <f t="shared" si="98"/>
        <v>0</v>
      </c>
      <c r="I1684" s="258"/>
      <c r="K1684" s="252" t="s">
        <v>1546</v>
      </c>
      <c r="L1684" s="253"/>
      <c r="M1684" s="254"/>
      <c r="N1684" s="255"/>
      <c r="O1684" s="255"/>
      <c r="P1684" s="256"/>
      <c r="Q1684" s="257">
        <f t="shared" si="99"/>
        <v>0</v>
      </c>
      <c r="R1684" s="258"/>
    </row>
    <row r="1685" spans="2:18" ht="24.95" customHeight="1">
      <c r="B1685" s="259" t="s">
        <v>1547</v>
      </c>
      <c r="C1685" s="260"/>
      <c r="D1685" s="233">
        <v>18</v>
      </c>
      <c r="E1685" s="234"/>
      <c r="F1685" s="234"/>
      <c r="G1685" s="261"/>
      <c r="H1685" s="262">
        <f t="shared" si="98"/>
        <v>18</v>
      </c>
      <c r="I1685" s="263"/>
      <c r="K1685" s="259" t="s">
        <v>1547</v>
      </c>
      <c r="L1685" s="260"/>
      <c r="M1685" s="233">
        <v>18</v>
      </c>
      <c r="N1685" s="234"/>
      <c r="O1685" s="234"/>
      <c r="P1685" s="261"/>
      <c r="Q1685" s="262">
        <f t="shared" si="99"/>
        <v>18</v>
      </c>
      <c r="R1685" s="263"/>
    </row>
    <row r="1686" spans="2:18" ht="24.95" customHeight="1">
      <c r="B1686" s="252" t="s">
        <v>1548</v>
      </c>
      <c r="C1686" s="253"/>
      <c r="D1686" s="233"/>
      <c r="E1686" s="234"/>
      <c r="F1686" s="234"/>
      <c r="G1686" s="261"/>
      <c r="H1686" s="262">
        <f t="shared" si="98"/>
        <v>0</v>
      </c>
      <c r="I1686" s="263"/>
      <c r="K1686" s="252" t="s">
        <v>1548</v>
      </c>
      <c r="L1686" s="253"/>
      <c r="M1686" s="233"/>
      <c r="N1686" s="234"/>
      <c r="O1686" s="234"/>
      <c r="P1686" s="261"/>
      <c r="Q1686" s="262">
        <f t="shared" si="99"/>
        <v>0</v>
      </c>
      <c r="R1686" s="263"/>
    </row>
    <row r="1687" spans="2:18" ht="24.95" customHeight="1" thickBot="1">
      <c r="B1687" s="264" t="s">
        <v>1549</v>
      </c>
      <c r="C1687" s="265"/>
      <c r="D1687" s="266"/>
      <c r="E1687" s="267"/>
      <c r="F1687" s="267"/>
      <c r="G1687" s="268"/>
      <c r="H1687" s="269">
        <f t="shared" si="98"/>
        <v>0</v>
      </c>
      <c r="I1687" s="270"/>
      <c r="K1687" s="264" t="s">
        <v>1549</v>
      </c>
      <c r="L1687" s="265"/>
      <c r="M1687" s="266"/>
      <c r="N1687" s="267"/>
      <c r="O1687" s="267"/>
      <c r="P1687" s="268"/>
      <c r="Q1687" s="269">
        <f t="shared" si="99"/>
        <v>0</v>
      </c>
      <c r="R1687" s="270"/>
    </row>
    <row r="1688" spans="2:18" ht="24.95" customHeight="1" thickTop="1" thickBot="1">
      <c r="B1688" s="243"/>
      <c r="C1688" s="244" t="s">
        <v>1399</v>
      </c>
      <c r="D1688" s="245">
        <f>SUM(D1683:D1687)</f>
        <v>392</v>
      </c>
      <c r="E1688" s="246"/>
      <c r="F1688" s="247">
        <f>F1683+F1685</f>
        <v>1165</v>
      </c>
      <c r="G1688" s="248"/>
      <c r="H1688" s="271">
        <f>D1688+F1688</f>
        <v>1557</v>
      </c>
      <c r="I1688" s="250"/>
      <c r="K1688" s="243"/>
      <c r="L1688" s="244" t="s">
        <v>1399</v>
      </c>
      <c r="M1688" s="245">
        <f>SUM(M1683:M1687)</f>
        <v>460</v>
      </c>
      <c r="N1688" s="246"/>
      <c r="O1688" s="246">
        <f>O1683+O1685</f>
        <v>520</v>
      </c>
      <c r="P1688" s="248"/>
      <c r="Q1688" s="272">
        <f>M1688+O1688</f>
        <v>980</v>
      </c>
      <c r="R1688" s="250"/>
    </row>
    <row r="1689" spans="2:18" ht="24.95" customHeight="1" thickTop="1">
      <c r="B1689" s="273"/>
      <c r="C1689" s="274" t="s">
        <v>1550</v>
      </c>
      <c r="D1689" s="217"/>
      <c r="E1689" s="217"/>
      <c r="F1689" s="217"/>
      <c r="G1689" s="217"/>
      <c r="H1689" s="217"/>
      <c r="I1689" s="218"/>
      <c r="K1689" s="273"/>
      <c r="L1689" s="274" t="s">
        <v>1550</v>
      </c>
      <c r="M1689" s="217"/>
      <c r="N1689" s="217"/>
      <c r="O1689" s="217"/>
      <c r="P1689" s="217"/>
      <c r="Q1689" s="217"/>
      <c r="R1689" s="218"/>
    </row>
    <row r="1690" spans="2:18" ht="24.95" customHeight="1">
      <c r="B1690" s="216" t="s">
        <v>1551</v>
      </c>
      <c r="C1690" s="217"/>
      <c r="D1690" s="217"/>
      <c r="E1690" s="217"/>
      <c r="F1690" s="217"/>
      <c r="G1690" s="217"/>
      <c r="H1690" s="217"/>
      <c r="I1690" s="218"/>
      <c r="K1690" s="216" t="s">
        <v>1551</v>
      </c>
      <c r="L1690" s="217"/>
      <c r="M1690" s="217"/>
      <c r="N1690" s="217"/>
      <c r="O1690" s="217"/>
      <c r="P1690" s="217"/>
      <c r="Q1690" s="217"/>
      <c r="R1690" s="218"/>
    </row>
    <row r="1691" spans="2:18" ht="24.95" customHeight="1">
      <c r="B1691" s="216" t="s">
        <v>1552</v>
      </c>
      <c r="C1691" s="217"/>
      <c r="D1691" s="217"/>
      <c r="E1691" s="217"/>
      <c r="F1691" s="217"/>
      <c r="G1691" s="217"/>
      <c r="H1691" s="217"/>
      <c r="I1691" s="218"/>
      <c r="K1691" s="216" t="s">
        <v>1552</v>
      </c>
      <c r="L1691" s="217"/>
      <c r="M1691" s="217"/>
      <c r="N1691" s="217"/>
      <c r="O1691" s="217"/>
      <c r="P1691" s="217"/>
      <c r="Q1691" s="217"/>
      <c r="R1691" s="218"/>
    </row>
    <row r="1692" spans="2:18" ht="15.75">
      <c r="B1692" s="273"/>
      <c r="C1692" s="217"/>
      <c r="D1692" s="217"/>
      <c r="E1692" s="217"/>
      <c r="F1692" s="217"/>
      <c r="G1692" s="217"/>
      <c r="H1692" s="217"/>
      <c r="I1692" s="218"/>
      <c r="K1692" s="273"/>
      <c r="L1692" s="217"/>
      <c r="M1692" s="217"/>
      <c r="N1692" s="217"/>
      <c r="O1692" s="217"/>
      <c r="P1692" s="217"/>
      <c r="Q1692" s="217"/>
      <c r="R1692" s="218"/>
    </row>
    <row r="1693" spans="2:18" ht="15.75">
      <c r="B1693" s="273"/>
      <c r="C1693" s="217"/>
      <c r="D1693" s="217"/>
      <c r="E1693" s="217"/>
      <c r="F1693" s="217"/>
      <c r="G1693" s="217"/>
      <c r="H1693" s="217"/>
      <c r="I1693" s="218"/>
      <c r="K1693" s="273"/>
      <c r="L1693" s="217"/>
      <c r="M1693" s="217"/>
      <c r="N1693" s="217"/>
      <c r="O1693" s="217"/>
      <c r="P1693" s="217"/>
      <c r="Q1693" s="217"/>
      <c r="R1693" s="218"/>
    </row>
    <row r="1694" spans="2:18" ht="15.75">
      <c r="B1694" s="273"/>
      <c r="C1694" s="217"/>
      <c r="D1694" s="217"/>
      <c r="E1694" s="217"/>
      <c r="F1694" s="217"/>
      <c r="G1694" s="217"/>
      <c r="H1694" s="217"/>
      <c r="I1694" s="218"/>
      <c r="K1694" s="273"/>
      <c r="L1694" s="217"/>
      <c r="M1694" s="217"/>
      <c r="N1694" s="217"/>
      <c r="O1694" s="217"/>
      <c r="P1694" s="217"/>
      <c r="Q1694" s="217"/>
      <c r="R1694" s="218"/>
    </row>
    <row r="1695" spans="2:18" ht="15.75">
      <c r="B1695" s="273"/>
      <c r="C1695" s="217"/>
      <c r="D1695" s="217"/>
      <c r="E1695" s="217"/>
      <c r="F1695" s="217"/>
      <c r="G1695" s="217"/>
      <c r="H1695" s="217"/>
      <c r="I1695" s="218"/>
      <c r="K1695" s="273"/>
      <c r="L1695" s="217"/>
      <c r="M1695" s="217"/>
      <c r="N1695" s="217"/>
      <c r="O1695" s="217"/>
      <c r="P1695" s="217"/>
      <c r="Q1695" s="217"/>
      <c r="R1695" s="218"/>
    </row>
    <row r="1696" spans="2:18" ht="15.75">
      <c r="B1696" s="273"/>
      <c r="C1696" s="217"/>
      <c r="D1696" s="217"/>
      <c r="E1696" s="217"/>
      <c r="F1696" s="217"/>
      <c r="G1696" s="217"/>
      <c r="H1696" s="217"/>
      <c r="I1696" s="218"/>
      <c r="K1696" s="273"/>
      <c r="L1696" s="217"/>
      <c r="M1696" s="217"/>
      <c r="N1696" s="217"/>
      <c r="O1696" s="217"/>
      <c r="P1696" s="217"/>
      <c r="Q1696" s="217"/>
      <c r="R1696" s="218"/>
    </row>
    <row r="1697" spans="2:18" ht="15.75">
      <c r="B1697" s="273" t="s">
        <v>1553</v>
      </c>
      <c r="C1697" s="360">
        <v>45840</v>
      </c>
      <c r="D1697" s="360"/>
      <c r="E1697" s="217"/>
      <c r="F1697" s="217"/>
      <c r="G1697" s="217"/>
      <c r="H1697" s="217"/>
      <c r="I1697" s="218"/>
      <c r="K1697" s="273" t="s">
        <v>1553</v>
      </c>
      <c r="L1697" s="360">
        <v>45840</v>
      </c>
      <c r="M1697" s="360"/>
      <c r="N1697" s="217"/>
      <c r="O1697" s="217"/>
      <c r="P1697" s="217"/>
      <c r="Q1697" s="217"/>
      <c r="R1697" s="218"/>
    </row>
    <row r="1698" spans="2:18" ht="15.75">
      <c r="B1698" s="200"/>
      <c r="C1698" s="201"/>
      <c r="D1698" s="201"/>
      <c r="E1698" s="201"/>
      <c r="F1698" s="201"/>
      <c r="G1698" s="201" t="s">
        <v>1563</v>
      </c>
      <c r="H1698" s="201"/>
      <c r="I1698" s="202"/>
      <c r="K1698" s="200"/>
      <c r="L1698" s="201"/>
      <c r="M1698" s="201"/>
      <c r="N1698" s="201"/>
      <c r="O1698" s="201"/>
      <c r="P1698" s="201" t="s">
        <v>1563</v>
      </c>
      <c r="Q1698" s="201"/>
      <c r="R1698" s="202"/>
    </row>
    <row r="1699" spans="2:18" ht="16.5" thickBot="1">
      <c r="B1699" s="275"/>
      <c r="C1699" s="276"/>
      <c r="D1699" s="276"/>
      <c r="E1699" s="276"/>
      <c r="F1699" s="276"/>
      <c r="G1699" s="276"/>
      <c r="H1699" s="276"/>
      <c r="I1699" s="277"/>
      <c r="K1699" s="275"/>
      <c r="L1699" s="276"/>
      <c r="M1699" s="276"/>
      <c r="N1699" s="276"/>
      <c r="O1699" s="276"/>
      <c r="P1699" s="276"/>
      <c r="Q1699" s="276"/>
      <c r="R1699" s="277"/>
    </row>
    <row r="1701" spans="2:18" ht="15.75" thickBot="1"/>
    <row r="1702" spans="2:18">
      <c r="B1702" s="366" t="s">
        <v>1525</v>
      </c>
      <c r="C1702" s="367"/>
      <c r="D1702" s="367"/>
      <c r="E1702" s="367"/>
      <c r="F1702" s="367"/>
      <c r="G1702" s="367"/>
      <c r="H1702" s="367"/>
      <c r="I1702" s="368"/>
      <c r="K1702" s="366" t="s">
        <v>1525</v>
      </c>
      <c r="L1702" s="367"/>
      <c r="M1702" s="367"/>
      <c r="N1702" s="367"/>
      <c r="O1702" s="367"/>
      <c r="P1702" s="367"/>
      <c r="Q1702" s="367"/>
      <c r="R1702" s="368"/>
    </row>
    <row r="1703" spans="2:18" ht="15.75">
      <c r="B1703" s="200"/>
      <c r="C1703" s="201"/>
      <c r="D1703" s="201"/>
      <c r="E1703" s="201"/>
      <c r="F1703" s="201"/>
      <c r="G1703" s="201"/>
      <c r="H1703" s="201"/>
      <c r="I1703" s="202"/>
      <c r="K1703" s="200"/>
      <c r="L1703" s="201"/>
      <c r="M1703" s="201"/>
      <c r="N1703" s="201"/>
      <c r="O1703" s="201"/>
      <c r="P1703" s="201"/>
      <c r="Q1703" s="201"/>
      <c r="R1703" s="202"/>
    </row>
    <row r="1704" spans="2:18" ht="26.25">
      <c r="B1704" s="369" t="s">
        <v>1526</v>
      </c>
      <c r="C1704" s="370"/>
      <c r="D1704" s="370"/>
      <c r="E1704" s="370"/>
      <c r="F1704" s="370"/>
      <c r="G1704" s="370"/>
      <c r="H1704" s="370"/>
      <c r="I1704" s="371"/>
      <c r="K1704" s="369" t="s">
        <v>1526</v>
      </c>
      <c r="L1704" s="370"/>
      <c r="M1704" s="370"/>
      <c r="N1704" s="370"/>
      <c r="O1704" s="370"/>
      <c r="P1704" s="370"/>
      <c r="Q1704" s="370"/>
      <c r="R1704" s="371"/>
    </row>
    <row r="1705" spans="2:18" ht="24.95" customHeight="1">
      <c r="B1705" s="203"/>
      <c r="C1705" s="204"/>
      <c r="D1705" s="204"/>
      <c r="E1705" s="204"/>
      <c r="F1705" s="204"/>
      <c r="G1705" s="204"/>
      <c r="H1705" s="205" t="s">
        <v>1527</v>
      </c>
      <c r="I1705" s="206"/>
      <c r="K1705" s="203"/>
      <c r="L1705" s="204"/>
      <c r="M1705" s="204"/>
      <c r="N1705" s="204"/>
      <c r="O1705" s="204"/>
      <c r="P1705" s="204"/>
      <c r="Q1705" s="205" t="s">
        <v>1527</v>
      </c>
      <c r="R1705" s="206"/>
    </row>
    <row r="1706" spans="2:18" ht="24.95" customHeight="1">
      <c r="B1706" s="207" t="s">
        <v>1528</v>
      </c>
      <c r="C1706" s="208"/>
      <c r="D1706" s="208"/>
      <c r="E1706" s="208"/>
      <c r="F1706" s="208" t="s">
        <v>1529</v>
      </c>
      <c r="G1706" s="201"/>
      <c r="H1706" s="201" t="s">
        <v>1530</v>
      </c>
      <c r="I1706" s="202"/>
      <c r="K1706" s="207" t="s">
        <v>1528</v>
      </c>
      <c r="L1706" s="208"/>
      <c r="M1706" s="208"/>
      <c r="N1706" s="208"/>
      <c r="O1706" s="208" t="s">
        <v>1531</v>
      </c>
      <c r="P1706" s="201"/>
      <c r="Q1706" s="201" t="s">
        <v>1530</v>
      </c>
      <c r="R1706" s="202"/>
    </row>
    <row r="1707" spans="2:18" ht="24.95" customHeight="1">
      <c r="B1707" s="209" t="s">
        <v>1532</v>
      </c>
      <c r="C1707" s="210" t="s">
        <v>1675</v>
      </c>
      <c r="D1707" s="211"/>
      <c r="E1707" s="211"/>
      <c r="F1707" s="211"/>
      <c r="G1707" s="212"/>
      <c r="H1707" s="212"/>
      <c r="I1707" s="213"/>
      <c r="K1707" s="209" t="s">
        <v>1532</v>
      </c>
      <c r="L1707" s="210" t="s">
        <v>886</v>
      </c>
      <c r="M1707" s="211"/>
      <c r="N1707" s="211"/>
      <c r="O1707" s="211"/>
      <c r="P1707" s="212"/>
      <c r="Q1707" s="212"/>
      <c r="R1707" s="213"/>
    </row>
    <row r="1708" spans="2:18" ht="24.95" customHeight="1">
      <c r="B1708" s="207" t="s">
        <v>1534</v>
      </c>
      <c r="C1708" s="214">
        <v>264</v>
      </c>
      <c r="D1708" s="208" t="s">
        <v>1535</v>
      </c>
      <c r="E1708" s="208"/>
      <c r="F1708" s="201"/>
      <c r="G1708" s="201"/>
      <c r="H1708" s="201"/>
      <c r="I1708" s="202"/>
      <c r="K1708" s="207" t="s">
        <v>1534</v>
      </c>
      <c r="L1708" s="214">
        <v>316</v>
      </c>
      <c r="M1708" s="208" t="s">
        <v>1535</v>
      </c>
      <c r="N1708" s="208"/>
      <c r="O1708" s="201"/>
      <c r="P1708" s="201"/>
      <c r="Q1708" s="201"/>
      <c r="R1708" s="202"/>
    </row>
    <row r="1709" spans="2:18" ht="24.95" customHeight="1">
      <c r="B1709" s="216" t="s">
        <v>1562</v>
      </c>
      <c r="C1709" s="217"/>
      <c r="D1709" s="217"/>
      <c r="E1709" s="217"/>
      <c r="F1709" s="217"/>
      <c r="G1709" s="217"/>
      <c r="H1709" s="217"/>
      <c r="I1709" s="218"/>
      <c r="K1709" s="216" t="s">
        <v>1562</v>
      </c>
      <c r="L1709" s="217"/>
      <c r="M1709" s="217"/>
      <c r="N1709" s="217"/>
      <c r="O1709" s="217"/>
      <c r="P1709" s="217"/>
      <c r="Q1709" s="217"/>
      <c r="R1709" s="218"/>
    </row>
    <row r="1710" spans="2:18" ht="24.95" customHeight="1" thickBot="1">
      <c r="B1710" s="207" t="s">
        <v>1537</v>
      </c>
      <c r="C1710" s="201"/>
      <c r="D1710" s="201"/>
      <c r="E1710" s="201"/>
      <c r="F1710" s="201"/>
      <c r="G1710" s="201"/>
      <c r="H1710" s="201"/>
      <c r="I1710" s="202"/>
      <c r="K1710" s="207" t="s">
        <v>1537</v>
      </c>
      <c r="L1710" s="201"/>
      <c r="M1710" s="201"/>
      <c r="N1710" s="201"/>
      <c r="O1710" s="201"/>
      <c r="P1710" s="201"/>
      <c r="Q1710" s="201"/>
      <c r="R1710" s="202"/>
    </row>
    <row r="1711" spans="2:18" ht="24.95" customHeight="1" thickTop="1">
      <c r="B1711" s="361" t="s">
        <v>1538</v>
      </c>
      <c r="C1711" s="362"/>
      <c r="D1711" s="357" t="s">
        <v>1241</v>
      </c>
      <c r="E1711" s="365"/>
      <c r="F1711" s="356" t="s">
        <v>1539</v>
      </c>
      <c r="G1711" s="357"/>
      <c r="H1711" s="358" t="s">
        <v>1404</v>
      </c>
      <c r="I1711" s="359"/>
      <c r="K1711" s="361" t="s">
        <v>1538</v>
      </c>
      <c r="L1711" s="362"/>
      <c r="M1711" s="357" t="s">
        <v>1241</v>
      </c>
      <c r="N1711" s="365"/>
      <c r="O1711" s="356" t="s">
        <v>1539</v>
      </c>
      <c r="P1711" s="357"/>
      <c r="Q1711" s="358" t="s">
        <v>1404</v>
      </c>
      <c r="R1711" s="359"/>
    </row>
    <row r="1712" spans="2:18" ht="24.95" customHeight="1" thickBot="1">
      <c r="B1712" s="363"/>
      <c r="C1712" s="364"/>
      <c r="D1712" s="219" t="s">
        <v>1540</v>
      </c>
      <c r="E1712" s="220" t="s">
        <v>1541</v>
      </c>
      <c r="F1712" s="220" t="s">
        <v>1540</v>
      </c>
      <c r="G1712" s="221" t="s">
        <v>1541</v>
      </c>
      <c r="H1712" s="222" t="s">
        <v>1540</v>
      </c>
      <c r="I1712" s="223" t="s">
        <v>1541</v>
      </c>
      <c r="K1712" s="363"/>
      <c r="L1712" s="364"/>
      <c r="M1712" s="219" t="s">
        <v>1540</v>
      </c>
      <c r="N1712" s="220" t="s">
        <v>1541</v>
      </c>
      <c r="O1712" s="220" t="s">
        <v>1540</v>
      </c>
      <c r="P1712" s="221" t="s">
        <v>1541</v>
      </c>
      <c r="Q1712" s="222" t="s">
        <v>1540</v>
      </c>
      <c r="R1712" s="223" t="s">
        <v>1541</v>
      </c>
    </row>
    <row r="1713" spans="2:18" ht="24.95" customHeight="1" thickTop="1">
      <c r="B1713" s="224" t="s">
        <v>1542</v>
      </c>
      <c r="C1713" s="225"/>
      <c r="D1713" s="226">
        <v>674</v>
      </c>
      <c r="E1713" s="227"/>
      <c r="F1713" s="227">
        <v>337</v>
      </c>
      <c r="G1713" s="228"/>
      <c r="H1713" s="229">
        <f t="shared" ref="H1713:H1721" si="100">D1713+F1713</f>
        <v>1011</v>
      </c>
      <c r="I1713" s="230"/>
      <c r="K1713" s="224" t="s">
        <v>1542</v>
      </c>
      <c r="L1713" s="225"/>
      <c r="M1713" s="226">
        <v>526</v>
      </c>
      <c r="N1713" s="227"/>
      <c r="O1713" s="227">
        <v>526</v>
      </c>
      <c r="P1713" s="228"/>
      <c r="Q1713" s="229">
        <f t="shared" ref="Q1713:Q1721" si="101">M1713+O1713</f>
        <v>1052</v>
      </c>
      <c r="R1713" s="230"/>
    </row>
    <row r="1714" spans="2:18" ht="24.95" customHeight="1">
      <c r="B1714" s="231" t="s">
        <v>1543</v>
      </c>
      <c r="C1714" s="232"/>
      <c r="D1714" s="233">
        <v>0</v>
      </c>
      <c r="E1714" s="234"/>
      <c r="F1714" s="234">
        <v>0</v>
      </c>
      <c r="G1714" s="235"/>
      <c r="H1714" s="229">
        <f t="shared" si="100"/>
        <v>0</v>
      </c>
      <c r="I1714" s="236"/>
      <c r="K1714" s="231" t="s">
        <v>1543</v>
      </c>
      <c r="L1714" s="232"/>
      <c r="M1714" s="233">
        <v>30</v>
      </c>
      <c r="N1714" s="234"/>
      <c r="O1714" s="234">
        <v>30</v>
      </c>
      <c r="P1714" s="235"/>
      <c r="Q1714" s="229">
        <f t="shared" si="101"/>
        <v>60</v>
      </c>
      <c r="R1714" s="236"/>
    </row>
    <row r="1715" spans="2:18" ht="24.95" customHeight="1">
      <c r="B1715" s="231" t="s">
        <v>1544</v>
      </c>
      <c r="C1715" s="232"/>
      <c r="D1715" s="233">
        <v>0</v>
      </c>
      <c r="E1715" s="234"/>
      <c r="F1715" s="234">
        <v>0</v>
      </c>
      <c r="G1715" s="235"/>
      <c r="H1715" s="229">
        <f t="shared" si="100"/>
        <v>0</v>
      </c>
      <c r="I1715" s="236"/>
      <c r="K1715" s="231" t="s">
        <v>1544</v>
      </c>
      <c r="L1715" s="232"/>
      <c r="M1715" s="233">
        <v>30</v>
      </c>
      <c r="N1715" s="234"/>
      <c r="O1715" s="234">
        <v>30</v>
      </c>
      <c r="P1715" s="235"/>
      <c r="Q1715" s="229">
        <f t="shared" si="101"/>
        <v>60</v>
      </c>
      <c r="R1715" s="236"/>
    </row>
    <row r="1716" spans="2:18" ht="24.95" customHeight="1" thickBot="1">
      <c r="B1716" s="237" t="s">
        <v>1545</v>
      </c>
      <c r="C1716" s="238"/>
      <c r="D1716" s="239"/>
      <c r="E1716" s="240"/>
      <c r="F1716" s="240">
        <v>0</v>
      </c>
      <c r="G1716" s="241"/>
      <c r="H1716" s="229">
        <f t="shared" si="100"/>
        <v>0</v>
      </c>
      <c r="I1716" s="242"/>
      <c r="K1716" s="237" t="s">
        <v>1545</v>
      </c>
      <c r="L1716" s="238"/>
      <c r="M1716" s="239">
        <v>750</v>
      </c>
      <c r="N1716" s="240"/>
      <c r="O1716" s="240">
        <v>750</v>
      </c>
      <c r="P1716" s="241"/>
      <c r="Q1716" s="229">
        <f t="shared" si="101"/>
        <v>1500</v>
      </c>
      <c r="R1716" s="242"/>
    </row>
    <row r="1717" spans="2:18" ht="24.95" customHeight="1" thickTop="1" thickBot="1">
      <c r="B1717" s="243"/>
      <c r="C1717" s="244" t="s">
        <v>1399</v>
      </c>
      <c r="D1717" s="245">
        <f>D1713+D1714+D1715+D1716</f>
        <v>674</v>
      </c>
      <c r="E1717" s="246"/>
      <c r="F1717" s="247">
        <f>SUM(F1713:F1716)</f>
        <v>337</v>
      </c>
      <c r="G1717" s="248"/>
      <c r="H1717" s="249">
        <f t="shared" si="100"/>
        <v>1011</v>
      </c>
      <c r="I1717" s="250"/>
      <c r="K1717" s="243"/>
      <c r="L1717" s="244" t="s">
        <v>1399</v>
      </c>
      <c r="M1717" s="245">
        <f>M1713+M1714+M1715+M1716</f>
        <v>1336</v>
      </c>
      <c r="N1717" s="246"/>
      <c r="O1717" s="246">
        <f>SUM(O1713:O1716)</f>
        <v>1336</v>
      </c>
      <c r="P1717" s="248"/>
      <c r="Q1717" s="251">
        <f t="shared" si="101"/>
        <v>2672</v>
      </c>
      <c r="R1717" s="250"/>
    </row>
    <row r="1718" spans="2:18" ht="24.95" customHeight="1" thickTop="1">
      <c r="B1718" s="252" t="s">
        <v>1546</v>
      </c>
      <c r="C1718" s="253"/>
      <c r="D1718" s="254"/>
      <c r="E1718" s="255"/>
      <c r="F1718" s="255"/>
      <c r="G1718" s="256"/>
      <c r="H1718" s="257">
        <f t="shared" si="100"/>
        <v>0</v>
      </c>
      <c r="I1718" s="258"/>
      <c r="K1718" s="252" t="s">
        <v>1546</v>
      </c>
      <c r="L1718" s="253"/>
      <c r="M1718" s="254"/>
      <c r="N1718" s="255"/>
      <c r="O1718" s="255"/>
      <c r="P1718" s="256"/>
      <c r="Q1718" s="257">
        <f t="shared" si="101"/>
        <v>0</v>
      </c>
      <c r="R1718" s="258"/>
    </row>
    <row r="1719" spans="2:18" ht="24.95" customHeight="1">
      <c r="B1719" s="259" t="s">
        <v>1547</v>
      </c>
      <c r="C1719" s="260"/>
      <c r="D1719" s="233">
        <v>34</v>
      </c>
      <c r="E1719" s="234"/>
      <c r="F1719" s="234"/>
      <c r="G1719" s="261"/>
      <c r="H1719" s="262">
        <f t="shared" si="100"/>
        <v>34</v>
      </c>
      <c r="I1719" s="263"/>
      <c r="K1719" s="259" t="s">
        <v>1547</v>
      </c>
      <c r="L1719" s="260"/>
      <c r="M1719" s="233">
        <v>27</v>
      </c>
      <c r="N1719" s="234"/>
      <c r="O1719" s="234"/>
      <c r="P1719" s="261"/>
      <c r="Q1719" s="262">
        <f t="shared" si="101"/>
        <v>27</v>
      </c>
      <c r="R1719" s="263"/>
    </row>
    <row r="1720" spans="2:18" ht="24.95" customHeight="1">
      <c r="B1720" s="252" t="s">
        <v>1548</v>
      </c>
      <c r="C1720" s="253"/>
      <c r="D1720" s="233"/>
      <c r="E1720" s="234"/>
      <c r="F1720" s="234"/>
      <c r="G1720" s="261"/>
      <c r="H1720" s="262">
        <f t="shared" si="100"/>
        <v>0</v>
      </c>
      <c r="I1720" s="263"/>
      <c r="K1720" s="252" t="s">
        <v>1548</v>
      </c>
      <c r="L1720" s="253"/>
      <c r="M1720" s="233"/>
      <c r="N1720" s="234"/>
      <c r="O1720" s="234"/>
      <c r="P1720" s="261"/>
      <c r="Q1720" s="262">
        <f t="shared" si="101"/>
        <v>0</v>
      </c>
      <c r="R1720" s="263"/>
    </row>
    <row r="1721" spans="2:18" ht="24.95" customHeight="1" thickBot="1">
      <c r="B1721" s="264" t="s">
        <v>1549</v>
      </c>
      <c r="C1721" s="265"/>
      <c r="D1721" s="266"/>
      <c r="E1721" s="267"/>
      <c r="F1721" s="267"/>
      <c r="G1721" s="268"/>
      <c r="H1721" s="269">
        <f t="shared" si="100"/>
        <v>0</v>
      </c>
      <c r="I1721" s="270"/>
      <c r="K1721" s="264" t="s">
        <v>1549</v>
      </c>
      <c r="L1721" s="265"/>
      <c r="M1721" s="266"/>
      <c r="N1721" s="267"/>
      <c r="O1721" s="267"/>
      <c r="P1721" s="268"/>
      <c r="Q1721" s="269">
        <f t="shared" si="101"/>
        <v>0</v>
      </c>
      <c r="R1721" s="270"/>
    </row>
    <row r="1722" spans="2:18" ht="24.95" customHeight="1" thickTop="1" thickBot="1">
      <c r="B1722" s="243"/>
      <c r="C1722" s="244" t="s">
        <v>1399</v>
      </c>
      <c r="D1722" s="245">
        <f>SUM(D1717:D1721)</f>
        <v>708</v>
      </c>
      <c r="E1722" s="246"/>
      <c r="F1722" s="247">
        <f>F1717+F1719</f>
        <v>337</v>
      </c>
      <c r="G1722" s="248"/>
      <c r="H1722" s="271">
        <f>D1722+F1722</f>
        <v>1045</v>
      </c>
      <c r="I1722" s="250"/>
      <c r="K1722" s="243"/>
      <c r="L1722" s="244" t="s">
        <v>1399</v>
      </c>
      <c r="M1722" s="245">
        <f>SUM(M1717:M1721)</f>
        <v>1363</v>
      </c>
      <c r="N1722" s="246"/>
      <c r="O1722" s="246">
        <f>O1717+O1719</f>
        <v>1336</v>
      </c>
      <c r="P1722" s="248"/>
      <c r="Q1722" s="272">
        <f>M1722+O1722</f>
        <v>2699</v>
      </c>
      <c r="R1722" s="250"/>
    </row>
    <row r="1723" spans="2:18" ht="24.95" customHeight="1" thickTop="1">
      <c r="B1723" s="273"/>
      <c r="C1723" s="274" t="s">
        <v>1550</v>
      </c>
      <c r="D1723" s="217"/>
      <c r="E1723" s="217"/>
      <c r="F1723" s="217"/>
      <c r="G1723" s="217"/>
      <c r="H1723" s="217"/>
      <c r="I1723" s="218"/>
      <c r="K1723" s="273"/>
      <c r="L1723" s="274" t="s">
        <v>1550</v>
      </c>
      <c r="M1723" s="217"/>
      <c r="N1723" s="217"/>
      <c r="O1723" s="217"/>
      <c r="P1723" s="217"/>
      <c r="Q1723" s="217"/>
      <c r="R1723" s="218"/>
    </row>
    <row r="1724" spans="2:18" ht="24.95" customHeight="1">
      <c r="B1724" s="216" t="s">
        <v>1551</v>
      </c>
      <c r="C1724" s="217"/>
      <c r="D1724" s="217"/>
      <c r="E1724" s="217"/>
      <c r="F1724" s="217"/>
      <c r="G1724" s="217"/>
      <c r="H1724" s="217"/>
      <c r="I1724" s="218"/>
      <c r="K1724" s="216" t="s">
        <v>1551</v>
      </c>
      <c r="L1724" s="217"/>
      <c r="M1724" s="217"/>
      <c r="N1724" s="217"/>
      <c r="O1724" s="217"/>
      <c r="P1724" s="217"/>
      <c r="Q1724" s="217"/>
      <c r="R1724" s="218"/>
    </row>
    <row r="1725" spans="2:18" ht="24.95" customHeight="1">
      <c r="B1725" s="216" t="s">
        <v>1552</v>
      </c>
      <c r="C1725" s="217"/>
      <c r="D1725" s="217"/>
      <c r="E1725" s="217"/>
      <c r="F1725" s="217"/>
      <c r="G1725" s="217"/>
      <c r="H1725" s="217"/>
      <c r="I1725" s="218"/>
      <c r="K1725" s="216" t="s">
        <v>1552</v>
      </c>
      <c r="L1725" s="217"/>
      <c r="M1725" s="217"/>
      <c r="N1725" s="217"/>
      <c r="O1725" s="217"/>
      <c r="P1725" s="217"/>
      <c r="Q1725" s="217"/>
      <c r="R1725" s="218"/>
    </row>
    <row r="1726" spans="2:18" ht="15.75">
      <c r="B1726" s="273"/>
      <c r="C1726" s="217"/>
      <c r="D1726" s="217"/>
      <c r="E1726" s="217"/>
      <c r="F1726" s="217"/>
      <c r="G1726" s="217"/>
      <c r="H1726" s="217"/>
      <c r="I1726" s="218"/>
      <c r="K1726" s="273"/>
      <c r="L1726" s="217"/>
      <c r="M1726" s="217"/>
      <c r="N1726" s="217"/>
      <c r="O1726" s="217"/>
      <c r="P1726" s="217"/>
      <c r="Q1726" s="217"/>
      <c r="R1726" s="218"/>
    </row>
    <row r="1727" spans="2:18" ht="15.75">
      <c r="B1727" s="273"/>
      <c r="C1727" s="217"/>
      <c r="D1727" s="217"/>
      <c r="E1727" s="217"/>
      <c r="F1727" s="217"/>
      <c r="G1727" s="217"/>
      <c r="H1727" s="217"/>
      <c r="I1727" s="218"/>
      <c r="K1727" s="273"/>
      <c r="L1727" s="217"/>
      <c r="M1727" s="217"/>
      <c r="N1727" s="217"/>
      <c r="O1727" s="217"/>
      <c r="P1727" s="217"/>
      <c r="Q1727" s="217"/>
      <c r="R1727" s="218"/>
    </row>
    <row r="1728" spans="2:18" ht="15.75">
      <c r="B1728" s="273"/>
      <c r="C1728" s="217"/>
      <c r="D1728" s="217"/>
      <c r="E1728" s="217"/>
      <c r="F1728" s="217"/>
      <c r="G1728" s="217"/>
      <c r="H1728" s="217"/>
      <c r="I1728" s="218"/>
      <c r="K1728" s="273"/>
      <c r="L1728" s="217"/>
      <c r="M1728" s="217"/>
      <c r="N1728" s="217"/>
      <c r="O1728" s="217"/>
      <c r="P1728" s="217"/>
      <c r="Q1728" s="217"/>
      <c r="R1728" s="218"/>
    </row>
    <row r="1729" spans="2:18" ht="15.75">
      <c r="B1729" s="273"/>
      <c r="C1729" s="217"/>
      <c r="D1729" s="217"/>
      <c r="E1729" s="217"/>
      <c r="F1729" s="217"/>
      <c r="G1729" s="217"/>
      <c r="H1729" s="217"/>
      <c r="I1729" s="218"/>
      <c r="K1729" s="273"/>
      <c r="L1729" s="217"/>
      <c r="M1729" s="217"/>
      <c r="N1729" s="217"/>
      <c r="O1729" s="217"/>
      <c r="P1729" s="217"/>
      <c r="Q1729" s="217"/>
      <c r="R1729" s="218"/>
    </row>
    <row r="1730" spans="2:18" ht="15.75">
      <c r="B1730" s="273"/>
      <c r="C1730" s="217"/>
      <c r="D1730" s="217"/>
      <c r="E1730" s="217"/>
      <c r="F1730" s="217"/>
      <c r="G1730" s="217"/>
      <c r="H1730" s="217"/>
      <c r="I1730" s="218"/>
      <c r="K1730" s="273"/>
      <c r="L1730" s="217"/>
      <c r="M1730" s="217"/>
      <c r="N1730" s="217"/>
      <c r="O1730" s="217"/>
      <c r="P1730" s="217"/>
      <c r="Q1730" s="217"/>
      <c r="R1730" s="218"/>
    </row>
    <row r="1731" spans="2:18" ht="15.75">
      <c r="B1731" s="273" t="s">
        <v>1553</v>
      </c>
      <c r="C1731" s="360">
        <v>45840</v>
      </c>
      <c r="D1731" s="360"/>
      <c r="E1731" s="217"/>
      <c r="F1731" s="217"/>
      <c r="G1731" s="217"/>
      <c r="H1731" s="217"/>
      <c r="I1731" s="218"/>
      <c r="K1731" s="273" t="s">
        <v>1553</v>
      </c>
      <c r="L1731" s="360">
        <v>45840</v>
      </c>
      <c r="M1731" s="360"/>
      <c r="N1731" s="217"/>
      <c r="O1731" s="217"/>
      <c r="P1731" s="217"/>
      <c r="Q1731" s="217"/>
      <c r="R1731" s="218"/>
    </row>
    <row r="1732" spans="2:18" ht="15.75">
      <c r="B1732" s="200"/>
      <c r="C1732" s="201"/>
      <c r="D1732" s="201"/>
      <c r="E1732" s="201"/>
      <c r="F1732" s="201"/>
      <c r="G1732" s="201" t="s">
        <v>1563</v>
      </c>
      <c r="H1732" s="201"/>
      <c r="I1732" s="202"/>
      <c r="K1732" s="200"/>
      <c r="L1732" s="201"/>
      <c r="M1732" s="201"/>
      <c r="N1732" s="201"/>
      <c r="O1732" s="201"/>
      <c r="P1732" s="201" t="s">
        <v>1563</v>
      </c>
      <c r="Q1732" s="201"/>
      <c r="R1732" s="202"/>
    </row>
    <row r="1733" spans="2:18" ht="16.5" thickBot="1">
      <c r="B1733" s="275"/>
      <c r="C1733" s="276"/>
      <c r="D1733" s="276"/>
      <c r="E1733" s="276"/>
      <c r="F1733" s="276"/>
      <c r="G1733" s="276"/>
      <c r="H1733" s="276"/>
      <c r="I1733" s="277"/>
      <c r="K1733" s="275"/>
      <c r="L1733" s="276"/>
      <c r="M1733" s="276"/>
      <c r="N1733" s="276"/>
      <c r="O1733" s="276"/>
      <c r="P1733" s="276"/>
      <c r="Q1733" s="276"/>
      <c r="R1733" s="277"/>
    </row>
    <row r="1735" spans="2:18" ht="15.75" thickBot="1"/>
    <row r="1736" spans="2:18">
      <c r="B1736" s="366" t="s">
        <v>1525</v>
      </c>
      <c r="C1736" s="367"/>
      <c r="D1736" s="367"/>
      <c r="E1736" s="367"/>
      <c r="F1736" s="367"/>
      <c r="G1736" s="367"/>
      <c r="H1736" s="367"/>
      <c r="I1736" s="368"/>
      <c r="K1736" s="366" t="s">
        <v>1525</v>
      </c>
      <c r="L1736" s="367"/>
      <c r="M1736" s="367"/>
      <c r="N1736" s="367"/>
      <c r="O1736" s="367"/>
      <c r="P1736" s="367"/>
      <c r="Q1736" s="367"/>
      <c r="R1736" s="368"/>
    </row>
    <row r="1737" spans="2:18" ht="15.75">
      <c r="B1737" s="200"/>
      <c r="C1737" s="201"/>
      <c r="D1737" s="201"/>
      <c r="E1737" s="201"/>
      <c r="F1737" s="201"/>
      <c r="G1737" s="201"/>
      <c r="H1737" s="201"/>
      <c r="I1737" s="202"/>
      <c r="K1737" s="200"/>
      <c r="L1737" s="201"/>
      <c r="M1737" s="201"/>
      <c r="N1737" s="201"/>
      <c r="O1737" s="201"/>
      <c r="P1737" s="201"/>
      <c r="Q1737" s="201"/>
      <c r="R1737" s="202"/>
    </row>
    <row r="1738" spans="2:18" ht="26.25">
      <c r="B1738" s="369" t="s">
        <v>1526</v>
      </c>
      <c r="C1738" s="370"/>
      <c r="D1738" s="370"/>
      <c r="E1738" s="370"/>
      <c r="F1738" s="370"/>
      <c r="G1738" s="370"/>
      <c r="H1738" s="370"/>
      <c r="I1738" s="371"/>
      <c r="K1738" s="369" t="s">
        <v>1526</v>
      </c>
      <c r="L1738" s="370"/>
      <c r="M1738" s="370"/>
      <c r="N1738" s="370"/>
      <c r="O1738" s="370"/>
      <c r="P1738" s="370"/>
      <c r="Q1738" s="370"/>
      <c r="R1738" s="371"/>
    </row>
    <row r="1739" spans="2:18" ht="24.95" customHeight="1">
      <c r="B1739" s="203"/>
      <c r="C1739" s="204"/>
      <c r="D1739" s="204"/>
      <c r="E1739" s="204"/>
      <c r="F1739" s="204"/>
      <c r="G1739" s="204"/>
      <c r="H1739" s="205" t="s">
        <v>1527</v>
      </c>
      <c r="I1739" s="206"/>
      <c r="K1739" s="203"/>
      <c r="L1739" s="204"/>
      <c r="M1739" s="204"/>
      <c r="N1739" s="204"/>
      <c r="O1739" s="204"/>
      <c r="P1739" s="204"/>
      <c r="Q1739" s="205" t="s">
        <v>1527</v>
      </c>
      <c r="R1739" s="206"/>
    </row>
    <row r="1740" spans="2:18" ht="24.95" customHeight="1">
      <c r="B1740" s="207" t="s">
        <v>1528</v>
      </c>
      <c r="C1740" s="208"/>
      <c r="D1740" s="208"/>
      <c r="E1740" s="208"/>
      <c r="F1740" s="208" t="s">
        <v>1529</v>
      </c>
      <c r="G1740" s="201"/>
      <c r="H1740" s="201" t="s">
        <v>1530</v>
      </c>
      <c r="I1740" s="202"/>
      <c r="K1740" s="207" t="s">
        <v>1528</v>
      </c>
      <c r="L1740" s="208"/>
      <c r="M1740" s="208"/>
      <c r="N1740" s="208"/>
      <c r="O1740" s="208" t="s">
        <v>1531</v>
      </c>
      <c r="P1740" s="201"/>
      <c r="Q1740" s="201" t="s">
        <v>1530</v>
      </c>
      <c r="R1740" s="202"/>
    </row>
    <row r="1741" spans="2:18" ht="24.95" customHeight="1">
      <c r="B1741" s="209" t="s">
        <v>1532</v>
      </c>
      <c r="C1741" s="210" t="s">
        <v>1676</v>
      </c>
      <c r="D1741" s="211"/>
      <c r="E1741" s="211"/>
      <c r="F1741" s="211"/>
      <c r="G1741" s="212"/>
      <c r="H1741" s="212"/>
      <c r="I1741" s="213"/>
      <c r="K1741" s="209" t="s">
        <v>1532</v>
      </c>
      <c r="L1741" s="210" t="s">
        <v>1677</v>
      </c>
      <c r="M1741" s="211"/>
      <c r="N1741" s="211"/>
      <c r="O1741" s="211"/>
      <c r="P1741" s="212"/>
      <c r="Q1741" s="212"/>
      <c r="R1741" s="213"/>
    </row>
    <row r="1742" spans="2:18" ht="24.95" customHeight="1">
      <c r="B1742" s="207" t="s">
        <v>1534</v>
      </c>
      <c r="C1742" s="214">
        <v>507</v>
      </c>
      <c r="D1742" s="208" t="s">
        <v>1535</v>
      </c>
      <c r="E1742" s="208"/>
      <c r="F1742" s="201"/>
      <c r="G1742" s="201"/>
      <c r="H1742" s="201"/>
      <c r="I1742" s="202"/>
      <c r="K1742" s="207" t="s">
        <v>1534</v>
      </c>
      <c r="L1742" s="214">
        <v>494</v>
      </c>
      <c r="M1742" s="208" t="s">
        <v>1535</v>
      </c>
      <c r="N1742" s="208"/>
      <c r="O1742" s="201"/>
      <c r="P1742" s="201"/>
      <c r="Q1742" s="201"/>
      <c r="R1742" s="202"/>
    </row>
    <row r="1743" spans="2:18" ht="24.95" customHeight="1">
      <c r="B1743" s="216" t="s">
        <v>1562</v>
      </c>
      <c r="C1743" s="217"/>
      <c r="D1743" s="217"/>
      <c r="E1743" s="217"/>
      <c r="F1743" s="217"/>
      <c r="G1743" s="217"/>
      <c r="H1743" s="217"/>
      <c r="I1743" s="218"/>
      <c r="K1743" s="216" t="s">
        <v>1562</v>
      </c>
      <c r="L1743" s="217"/>
      <c r="M1743" s="217"/>
      <c r="N1743" s="217"/>
      <c r="O1743" s="217"/>
      <c r="P1743" s="217"/>
      <c r="Q1743" s="217"/>
      <c r="R1743" s="218"/>
    </row>
    <row r="1744" spans="2:18" ht="24.95" customHeight="1" thickBot="1">
      <c r="B1744" s="207" t="s">
        <v>1537</v>
      </c>
      <c r="C1744" s="201"/>
      <c r="D1744" s="201"/>
      <c r="E1744" s="201"/>
      <c r="F1744" s="201"/>
      <c r="G1744" s="201"/>
      <c r="H1744" s="201"/>
      <c r="I1744" s="202"/>
      <c r="K1744" s="207" t="s">
        <v>1537</v>
      </c>
      <c r="L1744" s="201"/>
      <c r="M1744" s="201"/>
      <c r="N1744" s="201"/>
      <c r="O1744" s="201"/>
      <c r="P1744" s="201"/>
      <c r="Q1744" s="201"/>
      <c r="R1744" s="202"/>
    </row>
    <row r="1745" spans="2:18" ht="24.95" customHeight="1" thickTop="1">
      <c r="B1745" s="361" t="s">
        <v>1538</v>
      </c>
      <c r="C1745" s="362"/>
      <c r="D1745" s="357" t="s">
        <v>1241</v>
      </c>
      <c r="E1745" s="365"/>
      <c r="F1745" s="356" t="s">
        <v>1539</v>
      </c>
      <c r="G1745" s="357"/>
      <c r="H1745" s="358" t="s">
        <v>1404</v>
      </c>
      <c r="I1745" s="359"/>
      <c r="K1745" s="361" t="s">
        <v>1538</v>
      </c>
      <c r="L1745" s="362"/>
      <c r="M1745" s="357" t="s">
        <v>1241</v>
      </c>
      <c r="N1745" s="365"/>
      <c r="O1745" s="356" t="s">
        <v>1539</v>
      </c>
      <c r="P1745" s="357"/>
      <c r="Q1745" s="358" t="s">
        <v>1404</v>
      </c>
      <c r="R1745" s="359"/>
    </row>
    <row r="1746" spans="2:18" ht="24.95" customHeight="1" thickBot="1">
      <c r="B1746" s="363"/>
      <c r="C1746" s="364"/>
      <c r="D1746" s="219" t="s">
        <v>1540</v>
      </c>
      <c r="E1746" s="220" t="s">
        <v>1541</v>
      </c>
      <c r="F1746" s="220" t="s">
        <v>1540</v>
      </c>
      <c r="G1746" s="221" t="s">
        <v>1541</v>
      </c>
      <c r="H1746" s="222" t="s">
        <v>1540</v>
      </c>
      <c r="I1746" s="223" t="s">
        <v>1541</v>
      </c>
      <c r="K1746" s="363"/>
      <c r="L1746" s="364"/>
      <c r="M1746" s="219" t="s">
        <v>1540</v>
      </c>
      <c r="N1746" s="220" t="s">
        <v>1541</v>
      </c>
      <c r="O1746" s="220" t="s">
        <v>1540</v>
      </c>
      <c r="P1746" s="221" t="s">
        <v>1541</v>
      </c>
      <c r="Q1746" s="222" t="s">
        <v>1540</v>
      </c>
      <c r="R1746" s="223" t="s">
        <v>1541</v>
      </c>
    </row>
    <row r="1747" spans="2:18" ht="24.95" customHeight="1" thickTop="1">
      <c r="B1747" s="224" t="s">
        <v>1542</v>
      </c>
      <c r="C1747" s="225"/>
      <c r="D1747" s="226">
        <v>3236</v>
      </c>
      <c r="E1747" s="227"/>
      <c r="F1747" s="227">
        <v>1950</v>
      </c>
      <c r="G1747" s="228"/>
      <c r="H1747" s="229">
        <f t="shared" ref="H1747:H1755" si="102">D1747+F1747</f>
        <v>5186</v>
      </c>
      <c r="I1747" s="230"/>
      <c r="K1747" s="224" t="s">
        <v>1542</v>
      </c>
      <c r="L1747" s="225"/>
      <c r="M1747" s="226">
        <v>252</v>
      </c>
      <c r="N1747" s="227"/>
      <c r="O1747" s="227">
        <v>252</v>
      </c>
      <c r="P1747" s="228"/>
      <c r="Q1747" s="229">
        <f t="shared" ref="Q1747:Q1755" si="103">M1747+O1747</f>
        <v>504</v>
      </c>
      <c r="R1747" s="230"/>
    </row>
    <row r="1748" spans="2:18" ht="24.95" customHeight="1">
      <c r="B1748" s="231" t="s">
        <v>1543</v>
      </c>
      <c r="C1748" s="232"/>
      <c r="D1748" s="233">
        <v>0</v>
      </c>
      <c r="E1748" s="234"/>
      <c r="F1748" s="234">
        <v>0</v>
      </c>
      <c r="G1748" s="235"/>
      <c r="H1748" s="229">
        <f t="shared" si="102"/>
        <v>0</v>
      </c>
      <c r="I1748" s="236"/>
      <c r="K1748" s="231" t="s">
        <v>1543</v>
      </c>
      <c r="L1748" s="232"/>
      <c r="M1748" s="233">
        <v>30</v>
      </c>
      <c r="N1748" s="234"/>
      <c r="O1748" s="234">
        <v>30</v>
      </c>
      <c r="P1748" s="235"/>
      <c r="Q1748" s="229">
        <f t="shared" si="103"/>
        <v>60</v>
      </c>
      <c r="R1748" s="236"/>
    </row>
    <row r="1749" spans="2:18" ht="24.95" customHeight="1">
      <c r="B1749" s="231" t="s">
        <v>1544</v>
      </c>
      <c r="C1749" s="232"/>
      <c r="D1749" s="233">
        <v>0</v>
      </c>
      <c r="E1749" s="234"/>
      <c r="F1749" s="234">
        <v>0</v>
      </c>
      <c r="G1749" s="235"/>
      <c r="H1749" s="229">
        <f t="shared" si="102"/>
        <v>0</v>
      </c>
      <c r="I1749" s="236"/>
      <c r="K1749" s="231" t="s">
        <v>1544</v>
      </c>
      <c r="L1749" s="232"/>
      <c r="M1749" s="233">
        <v>30</v>
      </c>
      <c r="N1749" s="234"/>
      <c r="O1749" s="234">
        <v>30</v>
      </c>
      <c r="P1749" s="235"/>
      <c r="Q1749" s="229">
        <f t="shared" si="103"/>
        <v>60</v>
      </c>
      <c r="R1749" s="236"/>
    </row>
    <row r="1750" spans="2:18" ht="24.95" customHeight="1" thickBot="1">
      <c r="B1750" s="237" t="s">
        <v>1545</v>
      </c>
      <c r="C1750" s="238"/>
      <c r="D1750" s="239"/>
      <c r="E1750" s="240"/>
      <c r="F1750" s="240">
        <v>0</v>
      </c>
      <c r="G1750" s="241"/>
      <c r="H1750" s="229">
        <f t="shared" si="102"/>
        <v>0</v>
      </c>
      <c r="I1750" s="242"/>
      <c r="K1750" s="237" t="s">
        <v>1545</v>
      </c>
      <c r="L1750" s="238"/>
      <c r="M1750" s="239">
        <v>0</v>
      </c>
      <c r="N1750" s="240"/>
      <c r="O1750" s="240">
        <v>0</v>
      </c>
      <c r="P1750" s="241"/>
      <c r="Q1750" s="229">
        <f t="shared" si="103"/>
        <v>0</v>
      </c>
      <c r="R1750" s="242"/>
    </row>
    <row r="1751" spans="2:18" ht="24.95" customHeight="1" thickTop="1" thickBot="1">
      <c r="B1751" s="243"/>
      <c r="C1751" s="244" t="s">
        <v>1399</v>
      </c>
      <c r="D1751" s="245">
        <f>D1747+D1748+D1749+D1750</f>
        <v>3236</v>
      </c>
      <c r="E1751" s="246"/>
      <c r="F1751" s="247">
        <f>SUM(F1747:F1750)</f>
        <v>1950</v>
      </c>
      <c r="G1751" s="248"/>
      <c r="H1751" s="249">
        <f t="shared" si="102"/>
        <v>5186</v>
      </c>
      <c r="I1751" s="250"/>
      <c r="K1751" s="243"/>
      <c r="L1751" s="244" t="s">
        <v>1399</v>
      </c>
      <c r="M1751" s="245">
        <f>M1747+M1748+M1749+M1750</f>
        <v>312</v>
      </c>
      <c r="N1751" s="246"/>
      <c r="O1751" s="246">
        <f>SUM(O1747:O1750)</f>
        <v>312</v>
      </c>
      <c r="P1751" s="248"/>
      <c r="Q1751" s="251">
        <f t="shared" si="103"/>
        <v>624</v>
      </c>
      <c r="R1751" s="250"/>
    </row>
    <row r="1752" spans="2:18" ht="24.95" customHeight="1" thickTop="1">
      <c r="B1752" s="252" t="s">
        <v>1546</v>
      </c>
      <c r="C1752" s="253"/>
      <c r="D1752" s="254"/>
      <c r="E1752" s="255"/>
      <c r="F1752" s="255"/>
      <c r="G1752" s="256"/>
      <c r="H1752" s="257">
        <f t="shared" si="102"/>
        <v>0</v>
      </c>
      <c r="I1752" s="258"/>
      <c r="K1752" s="252" t="s">
        <v>1546</v>
      </c>
      <c r="L1752" s="253"/>
      <c r="M1752" s="254"/>
      <c r="N1752" s="255"/>
      <c r="O1752" s="255"/>
      <c r="P1752" s="256"/>
      <c r="Q1752" s="257">
        <f t="shared" si="103"/>
        <v>0</v>
      </c>
      <c r="R1752" s="258"/>
    </row>
    <row r="1753" spans="2:18" ht="24.95" customHeight="1">
      <c r="B1753" s="259" t="s">
        <v>1547</v>
      </c>
      <c r="C1753" s="260"/>
      <c r="D1753" s="233">
        <v>161</v>
      </c>
      <c r="E1753" s="234"/>
      <c r="F1753" s="234"/>
      <c r="G1753" s="261"/>
      <c r="H1753" s="262">
        <f t="shared" si="102"/>
        <v>161</v>
      </c>
      <c r="I1753" s="263"/>
      <c r="K1753" s="259" t="s">
        <v>1547</v>
      </c>
      <c r="L1753" s="260"/>
      <c r="M1753" s="233">
        <v>12</v>
      </c>
      <c r="N1753" s="234"/>
      <c r="O1753" s="234"/>
      <c r="P1753" s="261"/>
      <c r="Q1753" s="262">
        <f t="shared" si="103"/>
        <v>12</v>
      </c>
      <c r="R1753" s="263"/>
    </row>
    <row r="1754" spans="2:18" ht="24.95" customHeight="1">
      <c r="B1754" s="252" t="s">
        <v>1548</v>
      </c>
      <c r="C1754" s="253"/>
      <c r="D1754" s="233"/>
      <c r="E1754" s="234"/>
      <c r="F1754" s="234"/>
      <c r="G1754" s="261"/>
      <c r="H1754" s="262">
        <f t="shared" si="102"/>
        <v>0</v>
      </c>
      <c r="I1754" s="263"/>
      <c r="K1754" s="252" t="s">
        <v>1548</v>
      </c>
      <c r="L1754" s="253"/>
      <c r="M1754" s="233"/>
      <c r="N1754" s="234"/>
      <c r="O1754" s="234"/>
      <c r="P1754" s="261"/>
      <c r="Q1754" s="262">
        <f t="shared" si="103"/>
        <v>0</v>
      </c>
      <c r="R1754" s="263"/>
    </row>
    <row r="1755" spans="2:18" ht="24.95" customHeight="1" thickBot="1">
      <c r="B1755" s="264" t="s">
        <v>1549</v>
      </c>
      <c r="C1755" s="265"/>
      <c r="D1755" s="266"/>
      <c r="E1755" s="267"/>
      <c r="F1755" s="267"/>
      <c r="G1755" s="268"/>
      <c r="H1755" s="269">
        <f t="shared" si="102"/>
        <v>0</v>
      </c>
      <c r="I1755" s="270"/>
      <c r="K1755" s="264" t="s">
        <v>1549</v>
      </c>
      <c r="L1755" s="265"/>
      <c r="M1755" s="266"/>
      <c r="N1755" s="267"/>
      <c r="O1755" s="267"/>
      <c r="P1755" s="268"/>
      <c r="Q1755" s="269">
        <f t="shared" si="103"/>
        <v>0</v>
      </c>
      <c r="R1755" s="270"/>
    </row>
    <row r="1756" spans="2:18" ht="24.95" customHeight="1" thickTop="1" thickBot="1">
      <c r="B1756" s="243"/>
      <c r="C1756" s="244" t="s">
        <v>1399</v>
      </c>
      <c r="D1756" s="245">
        <f>SUM(D1751:D1755)</f>
        <v>3397</v>
      </c>
      <c r="E1756" s="246"/>
      <c r="F1756" s="247">
        <f>F1751+F1753</f>
        <v>1950</v>
      </c>
      <c r="G1756" s="248"/>
      <c r="H1756" s="271">
        <f>D1756+F1756</f>
        <v>5347</v>
      </c>
      <c r="I1756" s="250"/>
      <c r="K1756" s="243"/>
      <c r="L1756" s="244" t="s">
        <v>1399</v>
      </c>
      <c r="M1756" s="245">
        <f>SUM(M1751:M1755)</f>
        <v>324</v>
      </c>
      <c r="N1756" s="246"/>
      <c r="O1756" s="246">
        <f>O1751+O1753</f>
        <v>312</v>
      </c>
      <c r="P1756" s="248"/>
      <c r="Q1756" s="272">
        <f>M1756+O1756</f>
        <v>636</v>
      </c>
      <c r="R1756" s="250"/>
    </row>
    <row r="1757" spans="2:18" ht="24.95" customHeight="1" thickTop="1">
      <c r="B1757" s="273"/>
      <c r="C1757" s="274" t="s">
        <v>1550</v>
      </c>
      <c r="D1757" s="217"/>
      <c r="E1757" s="217"/>
      <c r="F1757" s="217"/>
      <c r="G1757" s="217"/>
      <c r="H1757" s="217"/>
      <c r="I1757" s="218"/>
      <c r="K1757" s="273"/>
      <c r="L1757" s="274" t="s">
        <v>1550</v>
      </c>
      <c r="M1757" s="217"/>
      <c r="N1757" s="217"/>
      <c r="O1757" s="217"/>
      <c r="P1757" s="217"/>
      <c r="Q1757" s="217"/>
      <c r="R1757" s="218"/>
    </row>
    <row r="1758" spans="2:18" ht="24.95" customHeight="1">
      <c r="B1758" s="216" t="s">
        <v>1551</v>
      </c>
      <c r="C1758" s="217"/>
      <c r="D1758" s="217"/>
      <c r="E1758" s="217"/>
      <c r="F1758" s="217"/>
      <c r="G1758" s="217"/>
      <c r="H1758" s="217"/>
      <c r="I1758" s="218"/>
      <c r="K1758" s="216" t="s">
        <v>1551</v>
      </c>
      <c r="L1758" s="217"/>
      <c r="M1758" s="217"/>
      <c r="N1758" s="217"/>
      <c r="O1758" s="217"/>
      <c r="P1758" s="217"/>
      <c r="Q1758" s="217"/>
      <c r="R1758" s="218"/>
    </row>
    <row r="1759" spans="2:18" ht="24.95" customHeight="1">
      <c r="B1759" s="216" t="s">
        <v>1552</v>
      </c>
      <c r="C1759" s="217"/>
      <c r="D1759" s="217"/>
      <c r="E1759" s="217"/>
      <c r="F1759" s="217"/>
      <c r="G1759" s="217"/>
      <c r="H1759" s="217"/>
      <c r="I1759" s="218"/>
      <c r="K1759" s="216" t="s">
        <v>1552</v>
      </c>
      <c r="L1759" s="217"/>
      <c r="M1759" s="217"/>
      <c r="N1759" s="217"/>
      <c r="O1759" s="217"/>
      <c r="P1759" s="217"/>
      <c r="Q1759" s="217"/>
      <c r="R1759" s="218"/>
    </row>
    <row r="1760" spans="2:18" ht="15.75">
      <c r="B1760" s="273"/>
      <c r="C1760" s="217"/>
      <c r="D1760" s="217"/>
      <c r="E1760" s="217"/>
      <c r="F1760" s="217"/>
      <c r="G1760" s="217"/>
      <c r="H1760" s="217"/>
      <c r="I1760" s="218"/>
      <c r="K1760" s="273"/>
      <c r="L1760" s="217"/>
      <c r="M1760" s="217"/>
      <c r="N1760" s="217"/>
      <c r="O1760" s="217"/>
      <c r="P1760" s="217"/>
      <c r="Q1760" s="217"/>
      <c r="R1760" s="218"/>
    </row>
    <row r="1761" spans="2:18" ht="15.75">
      <c r="B1761" s="273"/>
      <c r="C1761" s="217"/>
      <c r="D1761" s="217"/>
      <c r="E1761" s="217"/>
      <c r="F1761" s="217"/>
      <c r="G1761" s="217"/>
      <c r="H1761" s="217"/>
      <c r="I1761" s="218"/>
      <c r="K1761" s="273"/>
      <c r="L1761" s="217"/>
      <c r="M1761" s="217"/>
      <c r="N1761" s="217"/>
      <c r="O1761" s="217"/>
      <c r="P1761" s="217"/>
      <c r="Q1761" s="217"/>
      <c r="R1761" s="218"/>
    </row>
    <row r="1762" spans="2:18" ht="15.75">
      <c r="B1762" s="273"/>
      <c r="C1762" s="217"/>
      <c r="D1762" s="217"/>
      <c r="E1762" s="217"/>
      <c r="F1762" s="217"/>
      <c r="G1762" s="217"/>
      <c r="H1762" s="217"/>
      <c r="I1762" s="218"/>
      <c r="K1762" s="273"/>
      <c r="L1762" s="217"/>
      <c r="M1762" s="217"/>
      <c r="N1762" s="217"/>
      <c r="O1762" s="217"/>
      <c r="P1762" s="217"/>
      <c r="Q1762" s="217"/>
      <c r="R1762" s="218"/>
    </row>
    <row r="1763" spans="2:18" ht="15.75">
      <c r="B1763" s="273"/>
      <c r="C1763" s="217"/>
      <c r="D1763" s="217"/>
      <c r="E1763" s="217"/>
      <c r="F1763" s="217"/>
      <c r="G1763" s="217"/>
      <c r="H1763" s="217"/>
      <c r="I1763" s="218"/>
      <c r="K1763" s="273"/>
      <c r="L1763" s="217"/>
      <c r="M1763" s="217"/>
      <c r="N1763" s="217"/>
      <c r="O1763" s="217"/>
      <c r="P1763" s="217"/>
      <c r="Q1763" s="217"/>
      <c r="R1763" s="218"/>
    </row>
    <row r="1764" spans="2:18" ht="15.75">
      <c r="B1764" s="273"/>
      <c r="C1764" s="217"/>
      <c r="D1764" s="217"/>
      <c r="E1764" s="217"/>
      <c r="F1764" s="217"/>
      <c r="G1764" s="217"/>
      <c r="H1764" s="217"/>
      <c r="I1764" s="218"/>
      <c r="K1764" s="273"/>
      <c r="L1764" s="217"/>
      <c r="M1764" s="217"/>
      <c r="N1764" s="217"/>
      <c r="O1764" s="217"/>
      <c r="P1764" s="217"/>
      <c r="Q1764" s="217"/>
      <c r="R1764" s="218"/>
    </row>
    <row r="1765" spans="2:18" ht="15.75">
      <c r="B1765" s="273" t="s">
        <v>1553</v>
      </c>
      <c r="C1765" s="360">
        <v>45840</v>
      </c>
      <c r="D1765" s="360"/>
      <c r="E1765" s="217"/>
      <c r="F1765" s="217"/>
      <c r="G1765" s="217"/>
      <c r="H1765" s="217"/>
      <c r="I1765" s="218"/>
      <c r="K1765" s="273" t="s">
        <v>1553</v>
      </c>
      <c r="L1765" s="360">
        <v>45840</v>
      </c>
      <c r="M1765" s="360"/>
      <c r="N1765" s="217"/>
      <c r="O1765" s="217"/>
      <c r="P1765" s="217"/>
      <c r="Q1765" s="217"/>
      <c r="R1765" s="218"/>
    </row>
    <row r="1766" spans="2:18" ht="15.75">
      <c r="B1766" s="200"/>
      <c r="C1766" s="201"/>
      <c r="D1766" s="201"/>
      <c r="E1766" s="201"/>
      <c r="F1766" s="201"/>
      <c r="G1766" s="201" t="s">
        <v>1563</v>
      </c>
      <c r="H1766" s="201"/>
      <c r="I1766" s="202"/>
      <c r="K1766" s="200"/>
      <c r="L1766" s="201"/>
      <c r="M1766" s="201"/>
      <c r="N1766" s="201"/>
      <c r="O1766" s="201"/>
      <c r="P1766" s="201" t="s">
        <v>1563</v>
      </c>
      <c r="Q1766" s="201"/>
      <c r="R1766" s="202"/>
    </row>
    <row r="1767" spans="2:18" ht="16.5" thickBot="1">
      <c r="B1767" s="275"/>
      <c r="C1767" s="276"/>
      <c r="D1767" s="276"/>
      <c r="E1767" s="276"/>
      <c r="F1767" s="276"/>
      <c r="G1767" s="276"/>
      <c r="H1767" s="276"/>
      <c r="I1767" s="277"/>
      <c r="K1767" s="275"/>
      <c r="L1767" s="276"/>
      <c r="M1767" s="276"/>
      <c r="N1767" s="276"/>
      <c r="O1767" s="276"/>
      <c r="P1767" s="276"/>
      <c r="Q1767" s="276"/>
      <c r="R1767" s="277"/>
    </row>
    <row r="1769" spans="2:18" ht="15.75" thickBot="1"/>
    <row r="1770" spans="2:18">
      <c r="B1770" s="366" t="s">
        <v>1525</v>
      </c>
      <c r="C1770" s="367"/>
      <c r="D1770" s="367"/>
      <c r="E1770" s="367"/>
      <c r="F1770" s="367"/>
      <c r="G1770" s="367"/>
      <c r="H1770" s="367"/>
      <c r="I1770" s="368"/>
      <c r="K1770" s="366" t="s">
        <v>1525</v>
      </c>
      <c r="L1770" s="367"/>
      <c r="M1770" s="367"/>
      <c r="N1770" s="367"/>
      <c r="O1770" s="367"/>
      <c r="P1770" s="367"/>
      <c r="Q1770" s="367"/>
      <c r="R1770" s="368"/>
    </row>
    <row r="1771" spans="2:18" ht="15.75">
      <c r="B1771" s="200"/>
      <c r="C1771" s="201"/>
      <c r="D1771" s="201"/>
      <c r="E1771" s="201"/>
      <c r="F1771" s="201"/>
      <c r="G1771" s="201"/>
      <c r="H1771" s="201"/>
      <c r="I1771" s="202"/>
      <c r="K1771" s="200"/>
      <c r="L1771" s="201"/>
      <c r="M1771" s="201"/>
      <c r="N1771" s="201"/>
      <c r="O1771" s="201"/>
      <c r="P1771" s="201"/>
      <c r="Q1771" s="201"/>
      <c r="R1771" s="202"/>
    </row>
    <row r="1772" spans="2:18" ht="26.25">
      <c r="B1772" s="369" t="s">
        <v>1526</v>
      </c>
      <c r="C1772" s="370"/>
      <c r="D1772" s="370"/>
      <c r="E1772" s="370"/>
      <c r="F1772" s="370"/>
      <c r="G1772" s="370"/>
      <c r="H1772" s="370"/>
      <c r="I1772" s="371"/>
      <c r="K1772" s="369" t="s">
        <v>1526</v>
      </c>
      <c r="L1772" s="370"/>
      <c r="M1772" s="370"/>
      <c r="N1772" s="370"/>
      <c r="O1772" s="370"/>
      <c r="P1772" s="370"/>
      <c r="Q1772" s="370"/>
      <c r="R1772" s="371"/>
    </row>
    <row r="1773" spans="2:18" ht="24.95" customHeight="1">
      <c r="B1773" s="203"/>
      <c r="C1773" s="204"/>
      <c r="D1773" s="204"/>
      <c r="E1773" s="204"/>
      <c r="F1773" s="204"/>
      <c r="G1773" s="204"/>
      <c r="H1773" s="205" t="s">
        <v>1527</v>
      </c>
      <c r="I1773" s="206"/>
      <c r="K1773" s="203"/>
      <c r="L1773" s="204"/>
      <c r="M1773" s="204"/>
      <c r="N1773" s="204"/>
      <c r="O1773" s="204"/>
      <c r="P1773" s="204"/>
      <c r="Q1773" s="205" t="s">
        <v>1527</v>
      </c>
      <c r="R1773" s="206"/>
    </row>
    <row r="1774" spans="2:18" ht="24.95" customHeight="1">
      <c r="B1774" s="207" t="s">
        <v>1528</v>
      </c>
      <c r="C1774" s="208"/>
      <c r="D1774" s="208"/>
      <c r="E1774" s="208"/>
      <c r="F1774" s="208" t="s">
        <v>1529</v>
      </c>
      <c r="G1774" s="201"/>
      <c r="H1774" s="201" t="s">
        <v>1530</v>
      </c>
      <c r="I1774" s="202"/>
      <c r="K1774" s="207" t="s">
        <v>1528</v>
      </c>
      <c r="L1774" s="208"/>
      <c r="M1774" s="208"/>
      <c r="N1774" s="208"/>
      <c r="O1774" s="208" t="s">
        <v>1531</v>
      </c>
      <c r="P1774" s="201"/>
      <c r="Q1774" s="201" t="s">
        <v>1530</v>
      </c>
      <c r="R1774" s="202"/>
    </row>
    <row r="1775" spans="2:18" ht="24.95" customHeight="1">
      <c r="B1775" s="209" t="s">
        <v>1532</v>
      </c>
      <c r="C1775" s="210" t="s">
        <v>1678</v>
      </c>
      <c r="D1775" s="211"/>
      <c r="E1775" s="211"/>
      <c r="F1775" s="211"/>
      <c r="G1775" s="212"/>
      <c r="H1775" s="212"/>
      <c r="I1775" s="213"/>
      <c r="K1775" s="209" t="s">
        <v>1532</v>
      </c>
      <c r="L1775" s="210" t="s">
        <v>1679</v>
      </c>
      <c r="M1775" s="211"/>
      <c r="N1775" s="211"/>
      <c r="O1775" s="211"/>
      <c r="P1775" s="212"/>
      <c r="Q1775" s="212"/>
      <c r="R1775" s="213"/>
    </row>
    <row r="1776" spans="2:18" ht="24.95" customHeight="1">
      <c r="B1776" s="207" t="s">
        <v>1534</v>
      </c>
      <c r="C1776" s="214">
        <v>513</v>
      </c>
      <c r="D1776" s="208" t="s">
        <v>1535</v>
      </c>
      <c r="E1776" s="208"/>
      <c r="F1776" s="201"/>
      <c r="G1776" s="201"/>
      <c r="H1776" s="201"/>
      <c r="I1776" s="202"/>
      <c r="K1776" s="207" t="s">
        <v>1534</v>
      </c>
      <c r="L1776" s="214">
        <v>216</v>
      </c>
      <c r="M1776" s="208" t="s">
        <v>1535</v>
      </c>
      <c r="N1776" s="208"/>
      <c r="O1776" s="201"/>
      <c r="P1776" s="201"/>
      <c r="Q1776" s="201"/>
      <c r="R1776" s="202"/>
    </row>
    <row r="1777" spans="2:18" ht="24.95" customHeight="1">
      <c r="B1777" s="216" t="s">
        <v>1562</v>
      </c>
      <c r="C1777" s="217"/>
      <c r="D1777" s="217"/>
      <c r="E1777" s="217"/>
      <c r="F1777" s="217"/>
      <c r="G1777" s="217"/>
      <c r="H1777" s="217"/>
      <c r="I1777" s="218"/>
      <c r="K1777" s="216" t="s">
        <v>1562</v>
      </c>
      <c r="L1777" s="217"/>
      <c r="M1777" s="217"/>
      <c r="N1777" s="217"/>
      <c r="O1777" s="217"/>
      <c r="P1777" s="217"/>
      <c r="Q1777" s="217"/>
      <c r="R1777" s="218"/>
    </row>
    <row r="1778" spans="2:18" ht="24.95" customHeight="1" thickBot="1">
      <c r="B1778" s="207" t="s">
        <v>1537</v>
      </c>
      <c r="C1778" s="201"/>
      <c r="D1778" s="201"/>
      <c r="E1778" s="201"/>
      <c r="F1778" s="201"/>
      <c r="G1778" s="201"/>
      <c r="H1778" s="201"/>
      <c r="I1778" s="202"/>
      <c r="K1778" s="207" t="s">
        <v>1537</v>
      </c>
      <c r="L1778" s="201"/>
      <c r="M1778" s="201"/>
      <c r="N1778" s="201"/>
      <c r="O1778" s="201"/>
      <c r="P1778" s="201"/>
      <c r="Q1778" s="201"/>
      <c r="R1778" s="202"/>
    </row>
    <row r="1779" spans="2:18" ht="24.95" customHeight="1" thickTop="1">
      <c r="B1779" s="361" t="s">
        <v>1538</v>
      </c>
      <c r="C1779" s="362"/>
      <c r="D1779" s="357" t="s">
        <v>1241</v>
      </c>
      <c r="E1779" s="365"/>
      <c r="F1779" s="356" t="s">
        <v>1539</v>
      </c>
      <c r="G1779" s="357"/>
      <c r="H1779" s="358" t="s">
        <v>1404</v>
      </c>
      <c r="I1779" s="359"/>
      <c r="K1779" s="361" t="s">
        <v>1538</v>
      </c>
      <c r="L1779" s="362"/>
      <c r="M1779" s="357" t="s">
        <v>1241</v>
      </c>
      <c r="N1779" s="365"/>
      <c r="O1779" s="356" t="s">
        <v>1539</v>
      </c>
      <c r="P1779" s="357"/>
      <c r="Q1779" s="358" t="s">
        <v>1404</v>
      </c>
      <c r="R1779" s="359"/>
    </row>
    <row r="1780" spans="2:18" ht="24.95" customHeight="1" thickBot="1">
      <c r="B1780" s="363"/>
      <c r="C1780" s="364"/>
      <c r="D1780" s="219" t="s">
        <v>1540</v>
      </c>
      <c r="E1780" s="220" t="s">
        <v>1541</v>
      </c>
      <c r="F1780" s="220" t="s">
        <v>1540</v>
      </c>
      <c r="G1780" s="221" t="s">
        <v>1541</v>
      </c>
      <c r="H1780" s="222" t="s">
        <v>1540</v>
      </c>
      <c r="I1780" s="223" t="s">
        <v>1541</v>
      </c>
      <c r="K1780" s="363"/>
      <c r="L1780" s="364"/>
      <c r="M1780" s="219" t="s">
        <v>1540</v>
      </c>
      <c r="N1780" s="220" t="s">
        <v>1541</v>
      </c>
      <c r="O1780" s="220" t="s">
        <v>1540</v>
      </c>
      <c r="P1780" s="221" t="s">
        <v>1541</v>
      </c>
      <c r="Q1780" s="222" t="s">
        <v>1540</v>
      </c>
      <c r="R1780" s="223" t="s">
        <v>1541</v>
      </c>
    </row>
    <row r="1781" spans="2:18" ht="24.95" customHeight="1" thickTop="1">
      <c r="B1781" s="224" t="s">
        <v>1542</v>
      </c>
      <c r="C1781" s="225"/>
      <c r="D1781" s="226">
        <v>1958</v>
      </c>
      <c r="E1781" s="227"/>
      <c r="F1781" s="227">
        <v>753</v>
      </c>
      <c r="G1781" s="228"/>
      <c r="H1781" s="229">
        <f t="shared" ref="H1781:H1789" si="104">D1781+F1781</f>
        <v>2711</v>
      </c>
      <c r="I1781" s="230"/>
      <c r="K1781" s="224" t="s">
        <v>1542</v>
      </c>
      <c r="L1781" s="225"/>
      <c r="M1781" s="226">
        <v>748</v>
      </c>
      <c r="N1781" s="227"/>
      <c r="O1781" s="227">
        <v>648</v>
      </c>
      <c r="P1781" s="228"/>
      <c r="Q1781" s="229">
        <f t="shared" ref="Q1781:Q1789" si="105">M1781+O1781</f>
        <v>1396</v>
      </c>
      <c r="R1781" s="230"/>
    </row>
    <row r="1782" spans="2:18" ht="24.95" customHeight="1">
      <c r="B1782" s="231" t="s">
        <v>1543</v>
      </c>
      <c r="C1782" s="232"/>
      <c r="D1782" s="233">
        <v>0</v>
      </c>
      <c r="E1782" s="234"/>
      <c r="F1782" s="234">
        <v>0</v>
      </c>
      <c r="G1782" s="235"/>
      <c r="H1782" s="229">
        <f t="shared" si="104"/>
        <v>0</v>
      </c>
      <c r="I1782" s="236"/>
      <c r="K1782" s="231" t="s">
        <v>1543</v>
      </c>
      <c r="L1782" s="232"/>
      <c r="M1782" s="233">
        <v>30</v>
      </c>
      <c r="N1782" s="234"/>
      <c r="O1782" s="234">
        <v>30</v>
      </c>
      <c r="P1782" s="235"/>
      <c r="Q1782" s="229">
        <f t="shared" si="105"/>
        <v>60</v>
      </c>
      <c r="R1782" s="236"/>
    </row>
    <row r="1783" spans="2:18" ht="24.95" customHeight="1">
      <c r="B1783" s="231" t="s">
        <v>1544</v>
      </c>
      <c r="C1783" s="232"/>
      <c r="D1783" s="233">
        <v>0</v>
      </c>
      <c r="E1783" s="234"/>
      <c r="F1783" s="234">
        <v>0</v>
      </c>
      <c r="G1783" s="235"/>
      <c r="H1783" s="229">
        <f t="shared" si="104"/>
        <v>0</v>
      </c>
      <c r="I1783" s="236"/>
      <c r="K1783" s="231" t="s">
        <v>1544</v>
      </c>
      <c r="L1783" s="232"/>
      <c r="M1783" s="233">
        <v>30</v>
      </c>
      <c r="N1783" s="234"/>
      <c r="O1783" s="234">
        <v>30</v>
      </c>
      <c r="P1783" s="235"/>
      <c r="Q1783" s="229">
        <f t="shared" si="105"/>
        <v>60</v>
      </c>
      <c r="R1783" s="236"/>
    </row>
    <row r="1784" spans="2:18" ht="24.95" customHeight="1" thickBot="1">
      <c r="B1784" s="237" t="s">
        <v>1545</v>
      </c>
      <c r="C1784" s="238"/>
      <c r="D1784" s="239"/>
      <c r="E1784" s="240"/>
      <c r="F1784" s="240">
        <v>0</v>
      </c>
      <c r="G1784" s="241"/>
      <c r="H1784" s="229">
        <f t="shared" si="104"/>
        <v>0</v>
      </c>
      <c r="I1784" s="242"/>
      <c r="K1784" s="237" t="s">
        <v>1545</v>
      </c>
      <c r="L1784" s="238"/>
      <c r="M1784" s="239">
        <v>1500</v>
      </c>
      <c r="N1784" s="240"/>
      <c r="O1784" s="240">
        <v>750</v>
      </c>
      <c r="P1784" s="241"/>
      <c r="Q1784" s="229">
        <f t="shared" si="105"/>
        <v>2250</v>
      </c>
      <c r="R1784" s="242"/>
    </row>
    <row r="1785" spans="2:18" ht="24.95" customHeight="1" thickTop="1" thickBot="1">
      <c r="B1785" s="243"/>
      <c r="C1785" s="244" t="s">
        <v>1399</v>
      </c>
      <c r="D1785" s="245">
        <f>D1781+D1782+D1783+D1784</f>
        <v>1958</v>
      </c>
      <c r="E1785" s="246"/>
      <c r="F1785" s="247">
        <f>SUM(F1781:F1784)</f>
        <v>753</v>
      </c>
      <c r="G1785" s="248"/>
      <c r="H1785" s="249">
        <f t="shared" si="104"/>
        <v>2711</v>
      </c>
      <c r="I1785" s="250"/>
      <c r="K1785" s="243"/>
      <c r="L1785" s="244" t="s">
        <v>1399</v>
      </c>
      <c r="M1785" s="245">
        <f>M1781+M1782+M1783+M1784</f>
        <v>2308</v>
      </c>
      <c r="N1785" s="246"/>
      <c r="O1785" s="246">
        <f>SUM(O1781:O1784)</f>
        <v>1458</v>
      </c>
      <c r="P1785" s="248"/>
      <c r="Q1785" s="251">
        <f t="shared" si="105"/>
        <v>3766</v>
      </c>
      <c r="R1785" s="250"/>
    </row>
    <row r="1786" spans="2:18" ht="24.95" customHeight="1" thickTop="1">
      <c r="B1786" s="252" t="s">
        <v>1546</v>
      </c>
      <c r="C1786" s="253"/>
      <c r="D1786" s="254"/>
      <c r="E1786" s="255"/>
      <c r="F1786" s="255"/>
      <c r="G1786" s="256"/>
      <c r="H1786" s="257">
        <f t="shared" si="104"/>
        <v>0</v>
      </c>
      <c r="I1786" s="258"/>
      <c r="K1786" s="252" t="s">
        <v>1546</v>
      </c>
      <c r="L1786" s="253"/>
      <c r="M1786" s="254"/>
      <c r="N1786" s="255"/>
      <c r="O1786" s="255"/>
      <c r="P1786" s="256"/>
      <c r="Q1786" s="257">
        <f t="shared" si="105"/>
        <v>0</v>
      </c>
      <c r="R1786" s="258"/>
    </row>
    <row r="1787" spans="2:18" ht="24.95" customHeight="1">
      <c r="B1787" s="259" t="s">
        <v>1547</v>
      </c>
      <c r="C1787" s="260"/>
      <c r="D1787" s="233">
        <v>97</v>
      </c>
      <c r="E1787" s="234"/>
      <c r="F1787" s="234"/>
      <c r="G1787" s="261"/>
      <c r="H1787" s="262">
        <f t="shared" si="104"/>
        <v>97</v>
      </c>
      <c r="I1787" s="263"/>
      <c r="K1787" s="259" t="s">
        <v>1547</v>
      </c>
      <c r="L1787" s="260"/>
      <c r="M1787" s="233">
        <v>37</v>
      </c>
      <c r="N1787" s="234"/>
      <c r="O1787" s="234"/>
      <c r="P1787" s="261"/>
      <c r="Q1787" s="262">
        <f t="shared" si="105"/>
        <v>37</v>
      </c>
      <c r="R1787" s="263"/>
    </row>
    <row r="1788" spans="2:18" ht="24.95" customHeight="1">
      <c r="B1788" s="252" t="s">
        <v>1548</v>
      </c>
      <c r="C1788" s="253"/>
      <c r="D1788" s="233"/>
      <c r="E1788" s="234"/>
      <c r="F1788" s="234"/>
      <c r="G1788" s="261"/>
      <c r="H1788" s="262">
        <f t="shared" si="104"/>
        <v>0</v>
      </c>
      <c r="I1788" s="263"/>
      <c r="K1788" s="252" t="s">
        <v>1548</v>
      </c>
      <c r="L1788" s="253"/>
      <c r="M1788" s="233"/>
      <c r="N1788" s="234"/>
      <c r="O1788" s="234"/>
      <c r="P1788" s="261"/>
      <c r="Q1788" s="262">
        <f t="shared" si="105"/>
        <v>0</v>
      </c>
      <c r="R1788" s="263"/>
    </row>
    <row r="1789" spans="2:18" ht="24.95" customHeight="1" thickBot="1">
      <c r="B1789" s="264" t="s">
        <v>1549</v>
      </c>
      <c r="C1789" s="265"/>
      <c r="D1789" s="266"/>
      <c r="E1789" s="267"/>
      <c r="F1789" s="267"/>
      <c r="G1789" s="268"/>
      <c r="H1789" s="269">
        <f t="shared" si="104"/>
        <v>0</v>
      </c>
      <c r="I1789" s="270"/>
      <c r="K1789" s="264" t="s">
        <v>1549</v>
      </c>
      <c r="L1789" s="265"/>
      <c r="M1789" s="266"/>
      <c r="N1789" s="267"/>
      <c r="O1789" s="267"/>
      <c r="P1789" s="268"/>
      <c r="Q1789" s="269">
        <f t="shared" si="105"/>
        <v>0</v>
      </c>
      <c r="R1789" s="270"/>
    </row>
    <row r="1790" spans="2:18" ht="24.95" customHeight="1" thickTop="1" thickBot="1">
      <c r="B1790" s="243"/>
      <c r="C1790" s="244" t="s">
        <v>1399</v>
      </c>
      <c r="D1790" s="245">
        <f>SUM(D1785:D1789)</f>
        <v>2055</v>
      </c>
      <c r="E1790" s="246"/>
      <c r="F1790" s="247">
        <f>F1785+F1787</f>
        <v>753</v>
      </c>
      <c r="G1790" s="248"/>
      <c r="H1790" s="271">
        <f>D1790+F1790</f>
        <v>2808</v>
      </c>
      <c r="I1790" s="250"/>
      <c r="K1790" s="243"/>
      <c r="L1790" s="244" t="s">
        <v>1399</v>
      </c>
      <c r="M1790" s="245">
        <f>SUM(M1785:M1789)</f>
        <v>2345</v>
      </c>
      <c r="N1790" s="246"/>
      <c r="O1790" s="246">
        <f>O1785+O1787</f>
        <v>1458</v>
      </c>
      <c r="P1790" s="248"/>
      <c r="Q1790" s="272">
        <f>M1790+O1790</f>
        <v>3803</v>
      </c>
      <c r="R1790" s="250"/>
    </row>
    <row r="1791" spans="2:18" ht="24.95" customHeight="1" thickTop="1">
      <c r="B1791" s="273"/>
      <c r="C1791" s="274" t="s">
        <v>1550</v>
      </c>
      <c r="D1791" s="217"/>
      <c r="E1791" s="217"/>
      <c r="F1791" s="217"/>
      <c r="G1791" s="217"/>
      <c r="H1791" s="217"/>
      <c r="I1791" s="218"/>
      <c r="K1791" s="273"/>
      <c r="L1791" s="274" t="s">
        <v>1550</v>
      </c>
      <c r="M1791" s="217"/>
      <c r="N1791" s="217"/>
      <c r="O1791" s="217"/>
      <c r="P1791" s="217"/>
      <c r="Q1791" s="217"/>
      <c r="R1791" s="218"/>
    </row>
    <row r="1792" spans="2:18" ht="24.95" customHeight="1">
      <c r="B1792" s="216" t="s">
        <v>1551</v>
      </c>
      <c r="C1792" s="217"/>
      <c r="D1792" s="217"/>
      <c r="E1792" s="217"/>
      <c r="F1792" s="217"/>
      <c r="G1792" s="217"/>
      <c r="H1792" s="217"/>
      <c r="I1792" s="218"/>
      <c r="K1792" s="216" t="s">
        <v>1551</v>
      </c>
      <c r="L1792" s="217"/>
      <c r="M1792" s="217"/>
      <c r="N1792" s="217"/>
      <c r="O1792" s="217"/>
      <c r="P1792" s="217"/>
      <c r="Q1792" s="217"/>
      <c r="R1792" s="218"/>
    </row>
    <row r="1793" spans="2:18" ht="24.95" customHeight="1">
      <c r="B1793" s="216" t="s">
        <v>1552</v>
      </c>
      <c r="C1793" s="217"/>
      <c r="D1793" s="217"/>
      <c r="E1793" s="217"/>
      <c r="F1793" s="217"/>
      <c r="G1793" s="217"/>
      <c r="H1793" s="217"/>
      <c r="I1793" s="218"/>
      <c r="K1793" s="216" t="s">
        <v>1552</v>
      </c>
      <c r="L1793" s="217"/>
      <c r="M1793" s="217"/>
      <c r="N1793" s="217"/>
      <c r="O1793" s="217"/>
      <c r="P1793" s="217"/>
      <c r="Q1793" s="217"/>
      <c r="R1793" s="218"/>
    </row>
    <row r="1794" spans="2:18" ht="15.75">
      <c r="B1794" s="273"/>
      <c r="C1794" s="217"/>
      <c r="D1794" s="217"/>
      <c r="E1794" s="217"/>
      <c r="F1794" s="217"/>
      <c r="G1794" s="217"/>
      <c r="H1794" s="217"/>
      <c r="I1794" s="218"/>
      <c r="K1794" s="273"/>
      <c r="L1794" s="217"/>
      <c r="M1794" s="217"/>
      <c r="N1794" s="217"/>
      <c r="O1794" s="217"/>
      <c r="P1794" s="217"/>
      <c r="Q1794" s="217"/>
      <c r="R1794" s="218"/>
    </row>
    <row r="1795" spans="2:18" ht="15.75">
      <c r="B1795" s="273"/>
      <c r="C1795" s="217"/>
      <c r="D1795" s="217"/>
      <c r="E1795" s="217"/>
      <c r="F1795" s="217"/>
      <c r="G1795" s="217"/>
      <c r="H1795" s="217"/>
      <c r="I1795" s="218"/>
      <c r="K1795" s="273"/>
      <c r="L1795" s="217"/>
      <c r="M1795" s="217"/>
      <c r="N1795" s="217"/>
      <c r="O1795" s="217"/>
      <c r="P1795" s="217"/>
      <c r="Q1795" s="217"/>
      <c r="R1795" s="218"/>
    </row>
    <row r="1796" spans="2:18" ht="15.75">
      <c r="B1796" s="273"/>
      <c r="C1796" s="217"/>
      <c r="D1796" s="217"/>
      <c r="E1796" s="217"/>
      <c r="F1796" s="217"/>
      <c r="G1796" s="217"/>
      <c r="H1796" s="217"/>
      <c r="I1796" s="218"/>
      <c r="K1796" s="273"/>
      <c r="L1796" s="217"/>
      <c r="M1796" s="217"/>
      <c r="N1796" s="217"/>
      <c r="O1796" s="217"/>
      <c r="P1796" s="217"/>
      <c r="Q1796" s="217"/>
      <c r="R1796" s="218"/>
    </row>
    <row r="1797" spans="2:18" ht="15.75">
      <c r="B1797" s="273"/>
      <c r="C1797" s="217"/>
      <c r="D1797" s="217"/>
      <c r="E1797" s="217"/>
      <c r="F1797" s="217"/>
      <c r="G1797" s="217"/>
      <c r="H1797" s="217"/>
      <c r="I1797" s="218"/>
      <c r="K1797" s="273"/>
      <c r="L1797" s="217"/>
      <c r="M1797" s="217"/>
      <c r="N1797" s="217"/>
      <c r="O1797" s="217"/>
      <c r="P1797" s="217"/>
      <c r="Q1797" s="217"/>
      <c r="R1797" s="218"/>
    </row>
    <row r="1798" spans="2:18" ht="15.75">
      <c r="B1798" s="273"/>
      <c r="C1798" s="217"/>
      <c r="D1798" s="217"/>
      <c r="E1798" s="217"/>
      <c r="F1798" s="217"/>
      <c r="G1798" s="217"/>
      <c r="H1798" s="217"/>
      <c r="I1798" s="218"/>
      <c r="K1798" s="273"/>
      <c r="L1798" s="217"/>
      <c r="M1798" s="217"/>
      <c r="N1798" s="217"/>
      <c r="O1798" s="217"/>
      <c r="P1798" s="217"/>
      <c r="Q1798" s="217"/>
      <c r="R1798" s="218"/>
    </row>
    <row r="1799" spans="2:18" ht="15.75">
      <c r="B1799" s="273" t="s">
        <v>1553</v>
      </c>
      <c r="C1799" s="360">
        <v>45840</v>
      </c>
      <c r="D1799" s="360"/>
      <c r="E1799" s="217"/>
      <c r="F1799" s="217"/>
      <c r="G1799" s="217"/>
      <c r="H1799" s="217"/>
      <c r="I1799" s="218"/>
      <c r="K1799" s="273" t="s">
        <v>1553</v>
      </c>
      <c r="L1799" s="360">
        <v>45840</v>
      </c>
      <c r="M1799" s="360"/>
      <c r="N1799" s="217"/>
      <c r="O1799" s="217"/>
      <c r="P1799" s="217"/>
      <c r="Q1799" s="217"/>
      <c r="R1799" s="218"/>
    </row>
    <row r="1800" spans="2:18" ht="15.75">
      <c r="B1800" s="200"/>
      <c r="C1800" s="201"/>
      <c r="D1800" s="201"/>
      <c r="E1800" s="201"/>
      <c r="F1800" s="201"/>
      <c r="G1800" s="201" t="s">
        <v>1563</v>
      </c>
      <c r="H1800" s="201"/>
      <c r="I1800" s="202"/>
      <c r="K1800" s="200"/>
      <c r="L1800" s="201"/>
      <c r="M1800" s="201"/>
      <c r="N1800" s="201"/>
      <c r="O1800" s="201"/>
      <c r="P1800" s="201" t="s">
        <v>1563</v>
      </c>
      <c r="Q1800" s="201"/>
      <c r="R1800" s="202"/>
    </row>
    <row r="1801" spans="2:18" ht="16.5" thickBot="1">
      <c r="B1801" s="275"/>
      <c r="C1801" s="276"/>
      <c r="D1801" s="276"/>
      <c r="E1801" s="276"/>
      <c r="F1801" s="276"/>
      <c r="G1801" s="276"/>
      <c r="H1801" s="276"/>
      <c r="I1801" s="277"/>
      <c r="K1801" s="275"/>
      <c r="L1801" s="276"/>
      <c r="M1801" s="276"/>
      <c r="N1801" s="276"/>
      <c r="O1801" s="276"/>
      <c r="P1801" s="276"/>
      <c r="Q1801" s="276"/>
      <c r="R1801" s="277"/>
    </row>
    <row r="1803" spans="2:18" ht="15.75" thickBot="1"/>
    <row r="1804" spans="2:18">
      <c r="B1804" s="366" t="s">
        <v>1525</v>
      </c>
      <c r="C1804" s="367"/>
      <c r="D1804" s="367"/>
      <c r="E1804" s="367"/>
      <c r="F1804" s="367"/>
      <c r="G1804" s="367"/>
      <c r="H1804" s="367"/>
      <c r="I1804" s="368"/>
      <c r="K1804" s="366" t="s">
        <v>1525</v>
      </c>
      <c r="L1804" s="367"/>
      <c r="M1804" s="367"/>
      <c r="N1804" s="367"/>
      <c r="O1804" s="367"/>
      <c r="P1804" s="367"/>
      <c r="Q1804" s="367"/>
      <c r="R1804" s="368"/>
    </row>
    <row r="1805" spans="2:18" ht="15.75">
      <c r="B1805" s="200"/>
      <c r="C1805" s="201"/>
      <c r="D1805" s="201"/>
      <c r="E1805" s="201"/>
      <c r="F1805" s="201"/>
      <c r="G1805" s="201"/>
      <c r="H1805" s="201"/>
      <c r="I1805" s="202"/>
      <c r="K1805" s="200"/>
      <c r="L1805" s="201"/>
      <c r="M1805" s="201"/>
      <c r="N1805" s="201"/>
      <c r="O1805" s="201"/>
      <c r="P1805" s="201"/>
      <c r="Q1805" s="201"/>
      <c r="R1805" s="202"/>
    </row>
    <row r="1806" spans="2:18" ht="26.25">
      <c r="B1806" s="369" t="s">
        <v>1526</v>
      </c>
      <c r="C1806" s="370"/>
      <c r="D1806" s="370"/>
      <c r="E1806" s="370"/>
      <c r="F1806" s="370"/>
      <c r="G1806" s="370"/>
      <c r="H1806" s="370"/>
      <c r="I1806" s="371"/>
      <c r="K1806" s="369" t="s">
        <v>1526</v>
      </c>
      <c r="L1806" s="370"/>
      <c r="M1806" s="370"/>
      <c r="N1806" s="370"/>
      <c r="O1806" s="370"/>
      <c r="P1806" s="370"/>
      <c r="Q1806" s="370"/>
      <c r="R1806" s="371"/>
    </row>
    <row r="1807" spans="2:18" ht="24.95" customHeight="1">
      <c r="B1807" s="203"/>
      <c r="C1807" s="204"/>
      <c r="D1807" s="204"/>
      <c r="E1807" s="204"/>
      <c r="F1807" s="204"/>
      <c r="G1807" s="204"/>
      <c r="H1807" s="205" t="s">
        <v>1527</v>
      </c>
      <c r="I1807" s="206"/>
      <c r="K1807" s="203"/>
      <c r="L1807" s="204"/>
      <c r="M1807" s="204"/>
      <c r="N1807" s="204"/>
      <c r="O1807" s="204"/>
      <c r="P1807" s="204"/>
      <c r="Q1807" s="205" t="s">
        <v>1527</v>
      </c>
      <c r="R1807" s="206"/>
    </row>
    <row r="1808" spans="2:18" ht="24.95" customHeight="1">
      <c r="B1808" s="207" t="s">
        <v>1528</v>
      </c>
      <c r="C1808" s="208"/>
      <c r="D1808" s="208"/>
      <c r="E1808" s="208"/>
      <c r="F1808" s="208" t="s">
        <v>1529</v>
      </c>
      <c r="G1808" s="201"/>
      <c r="H1808" s="201" t="s">
        <v>1530</v>
      </c>
      <c r="I1808" s="202"/>
      <c r="K1808" s="207" t="s">
        <v>1528</v>
      </c>
      <c r="L1808" s="208"/>
      <c r="M1808" s="208"/>
      <c r="N1808" s="208"/>
      <c r="O1808" s="208" t="s">
        <v>1531</v>
      </c>
      <c r="P1808" s="201"/>
      <c r="Q1808" s="201" t="s">
        <v>1530</v>
      </c>
      <c r="R1808" s="202"/>
    </row>
    <row r="1809" spans="2:18" ht="24.95" customHeight="1">
      <c r="B1809" s="209" t="s">
        <v>1532</v>
      </c>
      <c r="C1809" s="210" t="s">
        <v>1680</v>
      </c>
      <c r="D1809" s="211"/>
      <c r="E1809" s="211"/>
      <c r="F1809" s="211"/>
      <c r="G1809" s="212"/>
      <c r="H1809" s="212"/>
      <c r="I1809" s="213"/>
      <c r="K1809" s="209" t="s">
        <v>1532</v>
      </c>
      <c r="L1809" s="210" t="s">
        <v>1682</v>
      </c>
      <c r="M1809" s="211"/>
      <c r="N1809" s="211"/>
      <c r="O1809" s="211"/>
      <c r="P1809" s="212"/>
      <c r="Q1809" s="212"/>
      <c r="R1809" s="213"/>
    </row>
    <row r="1810" spans="2:18" ht="24.95" customHeight="1">
      <c r="B1810" s="207" t="s">
        <v>1534</v>
      </c>
      <c r="C1810" s="214" t="s">
        <v>1681</v>
      </c>
      <c r="D1810" s="208" t="s">
        <v>1535</v>
      </c>
      <c r="E1810" s="208"/>
      <c r="F1810" s="201"/>
      <c r="G1810" s="201"/>
      <c r="H1810" s="201"/>
      <c r="I1810" s="202"/>
      <c r="K1810" s="207" t="s">
        <v>1534</v>
      </c>
      <c r="L1810" s="214">
        <v>14</v>
      </c>
      <c r="M1810" s="208" t="s">
        <v>1535</v>
      </c>
      <c r="N1810" s="208"/>
      <c r="O1810" s="201"/>
      <c r="P1810" s="201"/>
      <c r="Q1810" s="201"/>
      <c r="R1810" s="202"/>
    </row>
    <row r="1811" spans="2:18" ht="24.95" customHeight="1">
      <c r="B1811" s="216" t="s">
        <v>1562</v>
      </c>
      <c r="C1811" s="217"/>
      <c r="D1811" s="217"/>
      <c r="E1811" s="217"/>
      <c r="F1811" s="217"/>
      <c r="G1811" s="217"/>
      <c r="H1811" s="217"/>
      <c r="I1811" s="218"/>
      <c r="K1811" s="216" t="s">
        <v>1562</v>
      </c>
      <c r="L1811" s="217"/>
      <c r="M1811" s="217"/>
      <c r="N1811" s="217"/>
      <c r="O1811" s="217"/>
      <c r="P1811" s="217"/>
      <c r="Q1811" s="217"/>
      <c r="R1811" s="218"/>
    </row>
    <row r="1812" spans="2:18" ht="24.95" customHeight="1" thickBot="1">
      <c r="B1812" s="207" t="s">
        <v>1537</v>
      </c>
      <c r="C1812" s="201"/>
      <c r="D1812" s="201"/>
      <c r="E1812" s="201"/>
      <c r="F1812" s="201"/>
      <c r="G1812" s="201"/>
      <c r="H1812" s="201"/>
      <c r="I1812" s="202"/>
      <c r="K1812" s="207" t="s">
        <v>1537</v>
      </c>
      <c r="L1812" s="201"/>
      <c r="M1812" s="201"/>
      <c r="N1812" s="201"/>
      <c r="O1812" s="201"/>
      <c r="P1812" s="201"/>
      <c r="Q1812" s="201"/>
      <c r="R1812" s="202"/>
    </row>
    <row r="1813" spans="2:18" ht="24.95" customHeight="1" thickTop="1">
      <c r="B1813" s="361" t="s">
        <v>1538</v>
      </c>
      <c r="C1813" s="362"/>
      <c r="D1813" s="357" t="s">
        <v>1241</v>
      </c>
      <c r="E1813" s="365"/>
      <c r="F1813" s="356" t="s">
        <v>1539</v>
      </c>
      <c r="G1813" s="357"/>
      <c r="H1813" s="358" t="s">
        <v>1404</v>
      </c>
      <c r="I1813" s="359"/>
      <c r="K1813" s="361" t="s">
        <v>1538</v>
      </c>
      <c r="L1813" s="362"/>
      <c r="M1813" s="357" t="s">
        <v>1241</v>
      </c>
      <c r="N1813" s="365"/>
      <c r="O1813" s="356" t="s">
        <v>1539</v>
      </c>
      <c r="P1813" s="357"/>
      <c r="Q1813" s="358" t="s">
        <v>1404</v>
      </c>
      <c r="R1813" s="359"/>
    </row>
    <row r="1814" spans="2:18" ht="24.95" customHeight="1" thickBot="1">
      <c r="B1814" s="363"/>
      <c r="C1814" s="364"/>
      <c r="D1814" s="219" t="s">
        <v>1540</v>
      </c>
      <c r="E1814" s="220" t="s">
        <v>1541</v>
      </c>
      <c r="F1814" s="220" t="s">
        <v>1540</v>
      </c>
      <c r="G1814" s="221" t="s">
        <v>1541</v>
      </c>
      <c r="H1814" s="222" t="s">
        <v>1540</v>
      </c>
      <c r="I1814" s="223" t="s">
        <v>1541</v>
      </c>
      <c r="K1814" s="363"/>
      <c r="L1814" s="364"/>
      <c r="M1814" s="219" t="s">
        <v>1540</v>
      </c>
      <c r="N1814" s="220" t="s">
        <v>1541</v>
      </c>
      <c r="O1814" s="220" t="s">
        <v>1540</v>
      </c>
      <c r="P1814" s="221" t="s">
        <v>1541</v>
      </c>
      <c r="Q1814" s="222" t="s">
        <v>1540</v>
      </c>
      <c r="R1814" s="223" t="s">
        <v>1541</v>
      </c>
    </row>
    <row r="1815" spans="2:18" ht="24.95" customHeight="1" thickTop="1">
      <c r="B1815" s="224" t="s">
        <v>1542</v>
      </c>
      <c r="C1815" s="225"/>
      <c r="D1815" s="226">
        <v>285</v>
      </c>
      <c r="E1815" s="227"/>
      <c r="F1815" s="227">
        <v>285</v>
      </c>
      <c r="G1815" s="228"/>
      <c r="H1815" s="229">
        <f t="shared" ref="H1815:H1823" si="106">D1815+F1815</f>
        <v>570</v>
      </c>
      <c r="I1815" s="230"/>
      <c r="K1815" s="224" t="s">
        <v>1542</v>
      </c>
      <c r="L1815" s="225"/>
      <c r="M1815" s="226">
        <v>198</v>
      </c>
      <c r="N1815" s="227"/>
      <c r="O1815" s="227">
        <v>699</v>
      </c>
      <c r="P1815" s="228"/>
      <c r="Q1815" s="229">
        <f t="shared" ref="Q1815:Q1823" si="107">M1815+O1815</f>
        <v>897</v>
      </c>
      <c r="R1815" s="230"/>
    </row>
    <row r="1816" spans="2:18" ht="24.95" customHeight="1">
      <c r="B1816" s="231" t="s">
        <v>1543</v>
      </c>
      <c r="C1816" s="232"/>
      <c r="D1816" s="233">
        <v>40</v>
      </c>
      <c r="E1816" s="234"/>
      <c r="F1816" s="234">
        <v>40</v>
      </c>
      <c r="G1816" s="235"/>
      <c r="H1816" s="229">
        <f t="shared" si="106"/>
        <v>80</v>
      </c>
      <c r="I1816" s="236"/>
      <c r="K1816" s="231" t="s">
        <v>1543</v>
      </c>
      <c r="L1816" s="232"/>
      <c r="M1816" s="233">
        <v>30</v>
      </c>
      <c r="N1816" s="234"/>
      <c r="O1816" s="234">
        <v>30</v>
      </c>
      <c r="P1816" s="235"/>
      <c r="Q1816" s="229">
        <f t="shared" si="107"/>
        <v>60</v>
      </c>
      <c r="R1816" s="236"/>
    </row>
    <row r="1817" spans="2:18" ht="24.95" customHeight="1">
      <c r="B1817" s="231" t="s">
        <v>1544</v>
      </c>
      <c r="C1817" s="232"/>
      <c r="D1817" s="233">
        <v>40</v>
      </c>
      <c r="E1817" s="234"/>
      <c r="F1817" s="234">
        <v>40</v>
      </c>
      <c r="G1817" s="235"/>
      <c r="H1817" s="229">
        <f t="shared" si="106"/>
        <v>80</v>
      </c>
      <c r="I1817" s="236"/>
      <c r="K1817" s="231" t="s">
        <v>1544</v>
      </c>
      <c r="L1817" s="232"/>
      <c r="M1817" s="233">
        <v>30</v>
      </c>
      <c r="N1817" s="234"/>
      <c r="O1817" s="234">
        <v>30</v>
      </c>
      <c r="P1817" s="235"/>
      <c r="Q1817" s="229">
        <f t="shared" si="107"/>
        <v>60</v>
      </c>
      <c r="R1817" s="236"/>
    </row>
    <row r="1818" spans="2:18" ht="24.95" customHeight="1" thickBot="1">
      <c r="B1818" s="237" t="s">
        <v>1545</v>
      </c>
      <c r="C1818" s="238"/>
      <c r="D1818" s="239">
        <v>200</v>
      </c>
      <c r="E1818" s="240"/>
      <c r="F1818" s="240">
        <v>200</v>
      </c>
      <c r="G1818" s="241"/>
      <c r="H1818" s="229">
        <f t="shared" si="106"/>
        <v>400</v>
      </c>
      <c r="I1818" s="242"/>
      <c r="K1818" s="237" t="s">
        <v>1545</v>
      </c>
      <c r="L1818" s="238"/>
      <c r="M1818" s="239">
        <v>750</v>
      </c>
      <c r="N1818" s="240"/>
      <c r="O1818" s="240">
        <v>750</v>
      </c>
      <c r="P1818" s="241"/>
      <c r="Q1818" s="229">
        <f t="shared" si="107"/>
        <v>1500</v>
      </c>
      <c r="R1818" s="242"/>
    </row>
    <row r="1819" spans="2:18" ht="24.95" customHeight="1" thickTop="1" thickBot="1">
      <c r="B1819" s="243"/>
      <c r="C1819" s="244" t="s">
        <v>1399</v>
      </c>
      <c r="D1819" s="245">
        <f>D1815+D1816+D1817+D1818</f>
        <v>565</v>
      </c>
      <c r="E1819" s="246"/>
      <c r="F1819" s="247">
        <f>SUM(F1815:F1818)</f>
        <v>565</v>
      </c>
      <c r="G1819" s="248"/>
      <c r="H1819" s="249">
        <f t="shared" si="106"/>
        <v>1130</v>
      </c>
      <c r="I1819" s="250"/>
      <c r="K1819" s="243"/>
      <c r="L1819" s="244" t="s">
        <v>1399</v>
      </c>
      <c r="M1819" s="245">
        <f>M1815+M1816+M1817+M1818</f>
        <v>1008</v>
      </c>
      <c r="N1819" s="246"/>
      <c r="O1819" s="246">
        <f>SUM(O1815:O1818)</f>
        <v>1509</v>
      </c>
      <c r="P1819" s="248"/>
      <c r="Q1819" s="251">
        <f t="shared" si="107"/>
        <v>2517</v>
      </c>
      <c r="R1819" s="250"/>
    </row>
    <row r="1820" spans="2:18" ht="24.95" customHeight="1" thickTop="1">
      <c r="B1820" s="252" t="s">
        <v>1546</v>
      </c>
      <c r="C1820" s="253"/>
      <c r="D1820" s="254"/>
      <c r="E1820" s="255"/>
      <c r="F1820" s="255"/>
      <c r="G1820" s="256"/>
      <c r="H1820" s="257">
        <f t="shared" si="106"/>
        <v>0</v>
      </c>
      <c r="I1820" s="258"/>
      <c r="K1820" s="252" t="s">
        <v>1546</v>
      </c>
      <c r="L1820" s="253"/>
      <c r="M1820" s="254"/>
      <c r="N1820" s="255"/>
      <c r="O1820" s="255"/>
      <c r="P1820" s="256"/>
      <c r="Q1820" s="257">
        <f t="shared" si="107"/>
        <v>0</v>
      </c>
      <c r="R1820" s="258"/>
    </row>
    <row r="1821" spans="2:18" ht="24.95" customHeight="1">
      <c r="B1821" s="259" t="s">
        <v>1547</v>
      </c>
      <c r="C1821" s="260"/>
      <c r="D1821" s="233">
        <v>17</v>
      </c>
      <c r="E1821" s="234"/>
      <c r="F1821" s="234"/>
      <c r="G1821" s="261"/>
      <c r="H1821" s="262">
        <f t="shared" si="106"/>
        <v>17</v>
      </c>
      <c r="I1821" s="263"/>
      <c r="K1821" s="259" t="s">
        <v>1547</v>
      </c>
      <c r="L1821" s="260"/>
      <c r="M1821" s="233">
        <v>10</v>
      </c>
      <c r="N1821" s="234"/>
      <c r="O1821" s="234"/>
      <c r="P1821" s="261"/>
      <c r="Q1821" s="262">
        <f t="shared" si="107"/>
        <v>10</v>
      </c>
      <c r="R1821" s="263"/>
    </row>
    <row r="1822" spans="2:18" ht="24.95" customHeight="1">
      <c r="B1822" s="252" t="s">
        <v>1548</v>
      </c>
      <c r="C1822" s="253"/>
      <c r="D1822" s="233"/>
      <c r="E1822" s="234"/>
      <c r="F1822" s="234"/>
      <c r="G1822" s="261"/>
      <c r="H1822" s="262">
        <f t="shared" si="106"/>
        <v>0</v>
      </c>
      <c r="I1822" s="263"/>
      <c r="K1822" s="252" t="s">
        <v>1548</v>
      </c>
      <c r="L1822" s="253"/>
      <c r="M1822" s="233"/>
      <c r="N1822" s="234"/>
      <c r="O1822" s="234"/>
      <c r="P1822" s="261"/>
      <c r="Q1822" s="262">
        <f t="shared" si="107"/>
        <v>0</v>
      </c>
      <c r="R1822" s="263"/>
    </row>
    <row r="1823" spans="2:18" ht="24.95" customHeight="1" thickBot="1">
      <c r="B1823" s="264" t="s">
        <v>1549</v>
      </c>
      <c r="C1823" s="265"/>
      <c r="D1823" s="266"/>
      <c r="E1823" s="267"/>
      <c r="F1823" s="267"/>
      <c r="G1823" s="268"/>
      <c r="H1823" s="269">
        <f t="shared" si="106"/>
        <v>0</v>
      </c>
      <c r="I1823" s="270"/>
      <c r="K1823" s="264" t="s">
        <v>1549</v>
      </c>
      <c r="L1823" s="265"/>
      <c r="M1823" s="266"/>
      <c r="N1823" s="267"/>
      <c r="O1823" s="267"/>
      <c r="P1823" s="268"/>
      <c r="Q1823" s="269">
        <f t="shared" si="107"/>
        <v>0</v>
      </c>
      <c r="R1823" s="270"/>
    </row>
    <row r="1824" spans="2:18" ht="24.95" customHeight="1" thickTop="1" thickBot="1">
      <c r="B1824" s="243"/>
      <c r="C1824" s="244" t="s">
        <v>1399</v>
      </c>
      <c r="D1824" s="245">
        <f>SUM(D1819:D1823)</f>
        <v>582</v>
      </c>
      <c r="E1824" s="246"/>
      <c r="F1824" s="247">
        <f>F1819+F1821</f>
        <v>565</v>
      </c>
      <c r="G1824" s="248"/>
      <c r="H1824" s="271">
        <f>D1824+F1824</f>
        <v>1147</v>
      </c>
      <c r="I1824" s="250"/>
      <c r="K1824" s="243"/>
      <c r="L1824" s="244" t="s">
        <v>1399</v>
      </c>
      <c r="M1824" s="245">
        <f>SUM(M1819:M1823)</f>
        <v>1018</v>
      </c>
      <c r="N1824" s="246"/>
      <c r="O1824" s="246">
        <f>O1819+O1821</f>
        <v>1509</v>
      </c>
      <c r="P1824" s="248"/>
      <c r="Q1824" s="272">
        <f>M1824+O1824</f>
        <v>2527</v>
      </c>
      <c r="R1824" s="250"/>
    </row>
    <row r="1825" spans="2:18" ht="24.95" customHeight="1" thickTop="1">
      <c r="B1825" s="273"/>
      <c r="C1825" s="274" t="s">
        <v>1550</v>
      </c>
      <c r="D1825" s="217"/>
      <c r="E1825" s="217"/>
      <c r="F1825" s="217"/>
      <c r="G1825" s="217"/>
      <c r="H1825" s="217"/>
      <c r="I1825" s="218"/>
      <c r="K1825" s="273"/>
      <c r="L1825" s="274" t="s">
        <v>1550</v>
      </c>
      <c r="M1825" s="217"/>
      <c r="N1825" s="217"/>
      <c r="O1825" s="217"/>
      <c r="P1825" s="217"/>
      <c r="Q1825" s="217"/>
      <c r="R1825" s="218"/>
    </row>
    <row r="1826" spans="2:18" ht="24.95" customHeight="1">
      <c r="B1826" s="216" t="s">
        <v>1551</v>
      </c>
      <c r="C1826" s="217"/>
      <c r="D1826" s="217"/>
      <c r="E1826" s="217"/>
      <c r="F1826" s="217"/>
      <c r="G1826" s="217"/>
      <c r="H1826" s="217"/>
      <c r="I1826" s="218"/>
      <c r="K1826" s="216" t="s">
        <v>1551</v>
      </c>
      <c r="L1826" s="217"/>
      <c r="M1826" s="217"/>
      <c r="N1826" s="217"/>
      <c r="O1826" s="217"/>
      <c r="P1826" s="217"/>
      <c r="Q1826" s="217"/>
      <c r="R1826" s="218"/>
    </row>
    <row r="1827" spans="2:18" ht="24.95" customHeight="1">
      <c r="B1827" s="216" t="s">
        <v>1552</v>
      </c>
      <c r="C1827" s="217"/>
      <c r="D1827" s="217"/>
      <c r="E1827" s="217"/>
      <c r="F1827" s="217"/>
      <c r="G1827" s="217"/>
      <c r="H1827" s="217"/>
      <c r="I1827" s="218"/>
      <c r="K1827" s="216" t="s">
        <v>1552</v>
      </c>
      <c r="L1827" s="217"/>
      <c r="M1827" s="217"/>
      <c r="N1827" s="217"/>
      <c r="O1827" s="217"/>
      <c r="P1827" s="217"/>
      <c r="Q1827" s="217"/>
      <c r="R1827" s="218"/>
    </row>
    <row r="1828" spans="2:18" ht="15.75">
      <c r="B1828" s="273"/>
      <c r="C1828" s="217"/>
      <c r="D1828" s="217"/>
      <c r="E1828" s="217"/>
      <c r="F1828" s="217"/>
      <c r="G1828" s="217"/>
      <c r="H1828" s="217"/>
      <c r="I1828" s="218"/>
      <c r="K1828" s="273"/>
      <c r="L1828" s="217"/>
      <c r="M1828" s="217"/>
      <c r="N1828" s="217"/>
      <c r="O1828" s="217"/>
      <c r="P1828" s="217"/>
      <c r="Q1828" s="217"/>
      <c r="R1828" s="218"/>
    </row>
    <row r="1829" spans="2:18" ht="15.75">
      <c r="B1829" s="273"/>
      <c r="C1829" s="217"/>
      <c r="D1829" s="217"/>
      <c r="E1829" s="217"/>
      <c r="F1829" s="217"/>
      <c r="G1829" s="217"/>
      <c r="H1829" s="217"/>
      <c r="I1829" s="218"/>
      <c r="K1829" s="273"/>
      <c r="L1829" s="217"/>
      <c r="M1829" s="217"/>
      <c r="N1829" s="217"/>
      <c r="O1829" s="217"/>
      <c r="P1829" s="217"/>
      <c r="Q1829" s="217"/>
      <c r="R1829" s="218"/>
    </row>
    <row r="1830" spans="2:18" ht="15.75">
      <c r="B1830" s="273"/>
      <c r="C1830" s="217"/>
      <c r="D1830" s="217"/>
      <c r="E1830" s="217"/>
      <c r="F1830" s="217"/>
      <c r="G1830" s="217"/>
      <c r="H1830" s="217"/>
      <c r="I1830" s="218"/>
      <c r="K1830" s="273"/>
      <c r="L1830" s="217"/>
      <c r="M1830" s="217"/>
      <c r="N1830" s="217"/>
      <c r="O1830" s="217"/>
      <c r="P1830" s="217"/>
      <c r="Q1830" s="217"/>
      <c r="R1830" s="218"/>
    </row>
    <row r="1831" spans="2:18" ht="15.75">
      <c r="B1831" s="273"/>
      <c r="C1831" s="217"/>
      <c r="D1831" s="217"/>
      <c r="E1831" s="217"/>
      <c r="F1831" s="217"/>
      <c r="G1831" s="217"/>
      <c r="H1831" s="217"/>
      <c r="I1831" s="218"/>
      <c r="K1831" s="273"/>
      <c r="L1831" s="217"/>
      <c r="M1831" s="217"/>
      <c r="N1831" s="217"/>
      <c r="O1831" s="217"/>
      <c r="P1831" s="217"/>
      <c r="Q1831" s="217"/>
      <c r="R1831" s="218"/>
    </row>
    <row r="1832" spans="2:18" ht="15.75">
      <c r="B1832" s="273"/>
      <c r="C1832" s="217"/>
      <c r="D1832" s="217"/>
      <c r="E1832" s="217"/>
      <c r="F1832" s="217"/>
      <c r="G1832" s="217"/>
      <c r="H1832" s="217"/>
      <c r="I1832" s="218"/>
      <c r="K1832" s="273"/>
      <c r="L1832" s="217"/>
      <c r="M1832" s="217"/>
      <c r="N1832" s="217"/>
      <c r="O1832" s="217"/>
      <c r="P1832" s="217"/>
      <c r="Q1832" s="217"/>
      <c r="R1832" s="218"/>
    </row>
    <row r="1833" spans="2:18" ht="15.75">
      <c r="B1833" s="273" t="s">
        <v>1553</v>
      </c>
      <c r="C1833" s="360">
        <v>45840</v>
      </c>
      <c r="D1833" s="360"/>
      <c r="E1833" s="217"/>
      <c r="F1833" s="217"/>
      <c r="G1833" s="217"/>
      <c r="H1833" s="217"/>
      <c r="I1833" s="218"/>
      <c r="K1833" s="273" t="s">
        <v>1553</v>
      </c>
      <c r="L1833" s="360">
        <v>45840</v>
      </c>
      <c r="M1833" s="360"/>
      <c r="N1833" s="217"/>
      <c r="O1833" s="217"/>
      <c r="P1833" s="217"/>
      <c r="Q1833" s="217"/>
      <c r="R1833" s="218"/>
    </row>
    <row r="1834" spans="2:18" ht="15.75">
      <c r="B1834" s="200"/>
      <c r="C1834" s="201"/>
      <c r="D1834" s="201"/>
      <c r="E1834" s="201"/>
      <c r="F1834" s="201"/>
      <c r="G1834" s="201" t="s">
        <v>1563</v>
      </c>
      <c r="H1834" s="201"/>
      <c r="I1834" s="202"/>
      <c r="K1834" s="200"/>
      <c r="L1834" s="201"/>
      <c r="M1834" s="201"/>
      <c r="N1834" s="201"/>
      <c r="O1834" s="201"/>
      <c r="P1834" s="201" t="s">
        <v>1563</v>
      </c>
      <c r="Q1834" s="201"/>
      <c r="R1834" s="202"/>
    </row>
    <row r="1835" spans="2:18" ht="16.5" thickBot="1">
      <c r="B1835" s="275"/>
      <c r="C1835" s="276"/>
      <c r="D1835" s="276"/>
      <c r="E1835" s="276"/>
      <c r="F1835" s="276"/>
      <c r="G1835" s="276"/>
      <c r="H1835" s="276"/>
      <c r="I1835" s="277"/>
      <c r="K1835" s="275"/>
      <c r="L1835" s="276"/>
      <c r="M1835" s="276"/>
      <c r="N1835" s="276"/>
      <c r="O1835" s="276"/>
      <c r="P1835" s="276"/>
      <c r="Q1835" s="276"/>
      <c r="R1835" s="277"/>
    </row>
    <row r="1837" spans="2:18" ht="15.75" thickBot="1"/>
    <row r="1838" spans="2:18">
      <c r="B1838" s="366" t="s">
        <v>1525</v>
      </c>
      <c r="C1838" s="367"/>
      <c r="D1838" s="367"/>
      <c r="E1838" s="367"/>
      <c r="F1838" s="367"/>
      <c r="G1838" s="367"/>
      <c r="H1838" s="367"/>
      <c r="I1838" s="368"/>
      <c r="K1838" s="366" t="s">
        <v>1525</v>
      </c>
      <c r="L1838" s="367"/>
      <c r="M1838" s="367"/>
      <c r="N1838" s="367"/>
      <c r="O1838" s="367"/>
      <c r="P1838" s="367"/>
      <c r="Q1838" s="367"/>
      <c r="R1838" s="368"/>
    </row>
    <row r="1839" spans="2:18" ht="15.75">
      <c r="B1839" s="200"/>
      <c r="C1839" s="201"/>
      <c r="D1839" s="201"/>
      <c r="E1839" s="201"/>
      <c r="F1839" s="201"/>
      <c r="G1839" s="201"/>
      <c r="H1839" s="201"/>
      <c r="I1839" s="202"/>
      <c r="K1839" s="200"/>
      <c r="L1839" s="201"/>
      <c r="M1839" s="201"/>
      <c r="N1839" s="201"/>
      <c r="O1839" s="201"/>
      <c r="P1839" s="201"/>
      <c r="Q1839" s="201"/>
      <c r="R1839" s="202"/>
    </row>
    <row r="1840" spans="2:18" ht="26.25">
      <c r="B1840" s="369" t="s">
        <v>1526</v>
      </c>
      <c r="C1840" s="370"/>
      <c r="D1840" s="370"/>
      <c r="E1840" s="370"/>
      <c r="F1840" s="370"/>
      <c r="G1840" s="370"/>
      <c r="H1840" s="370"/>
      <c r="I1840" s="371"/>
      <c r="K1840" s="369" t="s">
        <v>1526</v>
      </c>
      <c r="L1840" s="370"/>
      <c r="M1840" s="370"/>
      <c r="N1840" s="370"/>
      <c r="O1840" s="370"/>
      <c r="P1840" s="370"/>
      <c r="Q1840" s="370"/>
      <c r="R1840" s="371"/>
    </row>
    <row r="1841" spans="2:18" ht="24.95" customHeight="1">
      <c r="B1841" s="203"/>
      <c r="C1841" s="204"/>
      <c r="D1841" s="204"/>
      <c r="E1841" s="204"/>
      <c r="F1841" s="204"/>
      <c r="G1841" s="204"/>
      <c r="H1841" s="205" t="s">
        <v>1527</v>
      </c>
      <c r="I1841" s="206"/>
      <c r="K1841" s="203"/>
      <c r="L1841" s="204"/>
      <c r="M1841" s="204"/>
      <c r="N1841" s="204"/>
      <c r="O1841" s="204"/>
      <c r="P1841" s="204"/>
      <c r="Q1841" s="205" t="s">
        <v>1527</v>
      </c>
      <c r="R1841" s="206"/>
    </row>
    <row r="1842" spans="2:18" ht="24.95" customHeight="1">
      <c r="B1842" s="207" t="s">
        <v>1528</v>
      </c>
      <c r="C1842" s="208"/>
      <c r="D1842" s="208"/>
      <c r="E1842" s="208"/>
      <c r="F1842" s="208" t="s">
        <v>1529</v>
      </c>
      <c r="G1842" s="201"/>
      <c r="H1842" s="201" t="s">
        <v>1530</v>
      </c>
      <c r="I1842" s="202"/>
      <c r="K1842" s="207" t="s">
        <v>1528</v>
      </c>
      <c r="L1842" s="208"/>
      <c r="M1842" s="208"/>
      <c r="N1842" s="208"/>
      <c r="O1842" s="208" t="s">
        <v>1531</v>
      </c>
      <c r="P1842" s="201"/>
      <c r="Q1842" s="201" t="s">
        <v>1530</v>
      </c>
      <c r="R1842" s="202"/>
    </row>
    <row r="1843" spans="2:18" ht="24.95" customHeight="1">
      <c r="B1843" s="209" t="s">
        <v>1532</v>
      </c>
      <c r="C1843" s="210" t="s">
        <v>1683</v>
      </c>
      <c r="D1843" s="211"/>
      <c r="E1843" s="211"/>
      <c r="F1843" s="211"/>
      <c r="G1843" s="212"/>
      <c r="H1843" s="212"/>
      <c r="I1843" s="213"/>
      <c r="K1843" s="209" t="s">
        <v>1532</v>
      </c>
      <c r="L1843" s="210" t="s">
        <v>1684</v>
      </c>
      <c r="M1843" s="211"/>
      <c r="N1843" s="211"/>
      <c r="O1843" s="211"/>
      <c r="P1843" s="212"/>
      <c r="Q1843" s="212"/>
      <c r="R1843" s="213"/>
    </row>
    <row r="1844" spans="2:18" ht="24.95" customHeight="1">
      <c r="B1844" s="207" t="s">
        <v>1534</v>
      </c>
      <c r="C1844" s="214">
        <v>435</v>
      </c>
      <c r="D1844" s="208" t="s">
        <v>1535</v>
      </c>
      <c r="E1844" s="208"/>
      <c r="F1844" s="201"/>
      <c r="G1844" s="201"/>
      <c r="H1844" s="201"/>
      <c r="I1844" s="202"/>
      <c r="K1844" s="207" t="s">
        <v>1534</v>
      </c>
      <c r="L1844" s="214">
        <v>176</v>
      </c>
      <c r="M1844" s="208" t="s">
        <v>1535</v>
      </c>
      <c r="N1844" s="208"/>
      <c r="O1844" s="201"/>
      <c r="P1844" s="201"/>
      <c r="Q1844" s="201"/>
      <c r="R1844" s="202"/>
    </row>
    <row r="1845" spans="2:18" ht="24.95" customHeight="1">
      <c r="B1845" s="216" t="s">
        <v>1562</v>
      </c>
      <c r="C1845" s="217"/>
      <c r="D1845" s="217"/>
      <c r="E1845" s="217"/>
      <c r="F1845" s="217"/>
      <c r="G1845" s="217"/>
      <c r="H1845" s="217"/>
      <c r="I1845" s="218"/>
      <c r="K1845" s="216" t="s">
        <v>1562</v>
      </c>
      <c r="L1845" s="217"/>
      <c r="M1845" s="217"/>
      <c r="N1845" s="217"/>
      <c r="O1845" s="217"/>
      <c r="P1845" s="217"/>
      <c r="Q1845" s="217"/>
      <c r="R1845" s="218"/>
    </row>
    <row r="1846" spans="2:18" ht="24.95" customHeight="1" thickBot="1">
      <c r="B1846" s="207" t="s">
        <v>1537</v>
      </c>
      <c r="C1846" s="201"/>
      <c r="D1846" s="201"/>
      <c r="E1846" s="201"/>
      <c r="F1846" s="201"/>
      <c r="G1846" s="201"/>
      <c r="H1846" s="201"/>
      <c r="I1846" s="202"/>
      <c r="K1846" s="207" t="s">
        <v>1537</v>
      </c>
      <c r="L1846" s="201"/>
      <c r="M1846" s="201"/>
      <c r="N1846" s="201"/>
      <c r="O1846" s="201"/>
      <c r="P1846" s="201"/>
      <c r="Q1846" s="201"/>
      <c r="R1846" s="202"/>
    </row>
    <row r="1847" spans="2:18" ht="24.95" customHeight="1" thickTop="1">
      <c r="B1847" s="361" t="s">
        <v>1538</v>
      </c>
      <c r="C1847" s="362"/>
      <c r="D1847" s="357" t="s">
        <v>1241</v>
      </c>
      <c r="E1847" s="365"/>
      <c r="F1847" s="356" t="s">
        <v>1539</v>
      </c>
      <c r="G1847" s="357"/>
      <c r="H1847" s="358" t="s">
        <v>1404</v>
      </c>
      <c r="I1847" s="359"/>
      <c r="K1847" s="361" t="s">
        <v>1538</v>
      </c>
      <c r="L1847" s="362"/>
      <c r="M1847" s="357" t="s">
        <v>1241</v>
      </c>
      <c r="N1847" s="365"/>
      <c r="O1847" s="356" t="s">
        <v>1539</v>
      </c>
      <c r="P1847" s="357"/>
      <c r="Q1847" s="358" t="s">
        <v>1404</v>
      </c>
      <c r="R1847" s="359"/>
    </row>
    <row r="1848" spans="2:18" ht="24.95" customHeight="1" thickBot="1">
      <c r="B1848" s="363"/>
      <c r="C1848" s="364"/>
      <c r="D1848" s="219" t="s">
        <v>1540</v>
      </c>
      <c r="E1848" s="220" t="s">
        <v>1541</v>
      </c>
      <c r="F1848" s="220" t="s">
        <v>1540</v>
      </c>
      <c r="G1848" s="221" t="s">
        <v>1541</v>
      </c>
      <c r="H1848" s="222" t="s">
        <v>1540</v>
      </c>
      <c r="I1848" s="223" t="s">
        <v>1541</v>
      </c>
      <c r="K1848" s="363"/>
      <c r="L1848" s="364"/>
      <c r="M1848" s="219" t="s">
        <v>1540</v>
      </c>
      <c r="N1848" s="220" t="s">
        <v>1541</v>
      </c>
      <c r="O1848" s="220" t="s">
        <v>1540</v>
      </c>
      <c r="P1848" s="221" t="s">
        <v>1541</v>
      </c>
      <c r="Q1848" s="222" t="s">
        <v>1540</v>
      </c>
      <c r="R1848" s="223" t="s">
        <v>1541</v>
      </c>
    </row>
    <row r="1849" spans="2:18" ht="24.95" customHeight="1" thickTop="1">
      <c r="B1849" s="224" t="s">
        <v>1542</v>
      </c>
      <c r="C1849" s="225"/>
      <c r="D1849" s="226">
        <v>2184</v>
      </c>
      <c r="E1849" s="227"/>
      <c r="F1849" s="227">
        <v>572</v>
      </c>
      <c r="G1849" s="228"/>
      <c r="H1849" s="229">
        <f t="shared" ref="H1849:H1857" si="108">D1849+F1849</f>
        <v>2756</v>
      </c>
      <c r="I1849" s="230"/>
      <c r="K1849" s="224" t="s">
        <v>1542</v>
      </c>
      <c r="L1849" s="225"/>
      <c r="M1849" s="226">
        <v>426</v>
      </c>
      <c r="N1849" s="227"/>
      <c r="O1849" s="227">
        <v>449</v>
      </c>
      <c r="P1849" s="228"/>
      <c r="Q1849" s="229">
        <f t="shared" ref="Q1849:Q1857" si="109">M1849+O1849</f>
        <v>875</v>
      </c>
      <c r="R1849" s="230"/>
    </row>
    <row r="1850" spans="2:18" ht="24.95" customHeight="1">
      <c r="B1850" s="231" t="s">
        <v>1543</v>
      </c>
      <c r="C1850" s="232"/>
      <c r="D1850" s="233">
        <v>250</v>
      </c>
      <c r="E1850" s="234"/>
      <c r="F1850" s="234">
        <v>30</v>
      </c>
      <c r="G1850" s="235"/>
      <c r="H1850" s="229">
        <f t="shared" si="108"/>
        <v>280</v>
      </c>
      <c r="I1850" s="236"/>
      <c r="K1850" s="231" t="s">
        <v>1543</v>
      </c>
      <c r="L1850" s="232"/>
      <c r="M1850" s="233">
        <v>30</v>
      </c>
      <c r="N1850" s="234"/>
      <c r="O1850" s="234">
        <v>30</v>
      </c>
      <c r="P1850" s="235"/>
      <c r="Q1850" s="229">
        <f t="shared" si="109"/>
        <v>60</v>
      </c>
      <c r="R1850" s="236"/>
    </row>
    <row r="1851" spans="2:18" ht="24.95" customHeight="1">
      <c r="B1851" s="231" t="s">
        <v>1544</v>
      </c>
      <c r="C1851" s="232"/>
      <c r="D1851" s="233">
        <v>250</v>
      </c>
      <c r="E1851" s="234"/>
      <c r="F1851" s="234">
        <v>30</v>
      </c>
      <c r="G1851" s="235"/>
      <c r="H1851" s="229">
        <f t="shared" si="108"/>
        <v>280</v>
      </c>
      <c r="I1851" s="236"/>
      <c r="K1851" s="231" t="s">
        <v>1544</v>
      </c>
      <c r="L1851" s="232"/>
      <c r="M1851" s="233">
        <v>30</v>
      </c>
      <c r="N1851" s="234"/>
      <c r="O1851" s="234">
        <v>30</v>
      </c>
      <c r="P1851" s="235"/>
      <c r="Q1851" s="229">
        <f t="shared" si="109"/>
        <v>60</v>
      </c>
      <c r="R1851" s="236"/>
    </row>
    <row r="1852" spans="2:18" ht="24.95" customHeight="1" thickBot="1">
      <c r="B1852" s="237" t="s">
        <v>1545</v>
      </c>
      <c r="C1852" s="238"/>
      <c r="D1852" s="239">
        <v>1400</v>
      </c>
      <c r="E1852" s="240"/>
      <c r="F1852" s="240">
        <v>200</v>
      </c>
      <c r="G1852" s="241"/>
      <c r="H1852" s="229">
        <f t="shared" si="108"/>
        <v>1600</v>
      </c>
      <c r="I1852" s="242"/>
      <c r="K1852" s="237" t="s">
        <v>1545</v>
      </c>
      <c r="L1852" s="238"/>
      <c r="M1852" s="239">
        <v>750</v>
      </c>
      <c r="N1852" s="240"/>
      <c r="O1852" s="240">
        <v>750</v>
      </c>
      <c r="P1852" s="241"/>
      <c r="Q1852" s="229">
        <f t="shared" si="109"/>
        <v>1500</v>
      </c>
      <c r="R1852" s="242"/>
    </row>
    <row r="1853" spans="2:18" ht="24.95" customHeight="1" thickTop="1" thickBot="1">
      <c r="B1853" s="243"/>
      <c r="C1853" s="244" t="s">
        <v>1399</v>
      </c>
      <c r="D1853" s="245">
        <f>D1849+D1850+D1851+D1852</f>
        <v>4084</v>
      </c>
      <c r="E1853" s="246"/>
      <c r="F1853" s="247">
        <f>SUM(F1849:F1852)</f>
        <v>832</v>
      </c>
      <c r="G1853" s="248"/>
      <c r="H1853" s="249">
        <f t="shared" si="108"/>
        <v>4916</v>
      </c>
      <c r="I1853" s="250"/>
      <c r="K1853" s="243"/>
      <c r="L1853" s="244" t="s">
        <v>1399</v>
      </c>
      <c r="M1853" s="245">
        <f>M1849+M1850+M1851+M1852</f>
        <v>1236</v>
      </c>
      <c r="N1853" s="246"/>
      <c r="O1853" s="246">
        <f>SUM(O1849:O1852)</f>
        <v>1259</v>
      </c>
      <c r="P1853" s="248"/>
      <c r="Q1853" s="251">
        <f t="shared" si="109"/>
        <v>2495</v>
      </c>
      <c r="R1853" s="250"/>
    </row>
    <row r="1854" spans="2:18" ht="24.95" customHeight="1" thickTop="1">
      <c r="B1854" s="252" t="s">
        <v>1546</v>
      </c>
      <c r="C1854" s="253"/>
      <c r="D1854" s="254"/>
      <c r="E1854" s="255"/>
      <c r="F1854" s="255"/>
      <c r="G1854" s="256"/>
      <c r="H1854" s="257">
        <f t="shared" si="108"/>
        <v>0</v>
      </c>
      <c r="I1854" s="258"/>
      <c r="K1854" s="252" t="s">
        <v>1546</v>
      </c>
      <c r="L1854" s="253"/>
      <c r="M1854" s="254"/>
      <c r="N1854" s="255"/>
      <c r="O1854" s="255"/>
      <c r="P1854" s="256"/>
      <c r="Q1854" s="257">
        <f t="shared" si="109"/>
        <v>0</v>
      </c>
      <c r="R1854" s="258"/>
    </row>
    <row r="1855" spans="2:18" ht="24.95" customHeight="1">
      <c r="B1855" s="259" t="s">
        <v>1547</v>
      </c>
      <c r="C1855" s="260"/>
      <c r="D1855" s="233">
        <v>109</v>
      </c>
      <c r="E1855" s="234"/>
      <c r="F1855" s="234"/>
      <c r="G1855" s="261"/>
      <c r="H1855" s="262">
        <f t="shared" si="108"/>
        <v>109</v>
      </c>
      <c r="I1855" s="263"/>
      <c r="K1855" s="259" t="s">
        <v>1547</v>
      </c>
      <c r="L1855" s="260"/>
      <c r="M1855" s="233">
        <v>21</v>
      </c>
      <c r="N1855" s="234"/>
      <c r="O1855" s="234"/>
      <c r="P1855" s="261"/>
      <c r="Q1855" s="262">
        <f t="shared" si="109"/>
        <v>21</v>
      </c>
      <c r="R1855" s="263"/>
    </row>
    <row r="1856" spans="2:18" ht="24.95" customHeight="1">
      <c r="B1856" s="252" t="s">
        <v>1548</v>
      </c>
      <c r="C1856" s="253"/>
      <c r="D1856" s="233"/>
      <c r="E1856" s="234"/>
      <c r="F1856" s="234"/>
      <c r="G1856" s="261"/>
      <c r="H1856" s="262">
        <f t="shared" si="108"/>
        <v>0</v>
      </c>
      <c r="I1856" s="263"/>
      <c r="K1856" s="252" t="s">
        <v>1548</v>
      </c>
      <c r="L1856" s="253"/>
      <c r="M1856" s="233"/>
      <c r="N1856" s="234"/>
      <c r="O1856" s="234"/>
      <c r="P1856" s="261"/>
      <c r="Q1856" s="262">
        <f t="shared" si="109"/>
        <v>0</v>
      </c>
      <c r="R1856" s="263"/>
    </row>
    <row r="1857" spans="2:18" ht="24.95" customHeight="1" thickBot="1">
      <c r="B1857" s="264" t="s">
        <v>1549</v>
      </c>
      <c r="C1857" s="265"/>
      <c r="D1857" s="266"/>
      <c r="E1857" s="267"/>
      <c r="F1857" s="267"/>
      <c r="G1857" s="268"/>
      <c r="H1857" s="269">
        <f t="shared" si="108"/>
        <v>0</v>
      </c>
      <c r="I1857" s="270"/>
      <c r="K1857" s="264" t="s">
        <v>1549</v>
      </c>
      <c r="L1857" s="265"/>
      <c r="M1857" s="266"/>
      <c r="N1857" s="267"/>
      <c r="O1857" s="267"/>
      <c r="P1857" s="268"/>
      <c r="Q1857" s="269">
        <f t="shared" si="109"/>
        <v>0</v>
      </c>
      <c r="R1857" s="270"/>
    </row>
    <row r="1858" spans="2:18" ht="24.95" customHeight="1" thickTop="1" thickBot="1">
      <c r="B1858" s="243"/>
      <c r="C1858" s="244" t="s">
        <v>1399</v>
      </c>
      <c r="D1858" s="245">
        <f>SUM(D1853:D1857)</f>
        <v>4193</v>
      </c>
      <c r="E1858" s="246"/>
      <c r="F1858" s="247">
        <f>F1853+F1855</f>
        <v>832</v>
      </c>
      <c r="G1858" s="248"/>
      <c r="H1858" s="271">
        <f>D1858+F1858</f>
        <v>5025</v>
      </c>
      <c r="I1858" s="250"/>
      <c r="K1858" s="243"/>
      <c r="L1858" s="244" t="s">
        <v>1399</v>
      </c>
      <c r="M1858" s="245">
        <f>SUM(M1853:M1857)</f>
        <v>1257</v>
      </c>
      <c r="N1858" s="246"/>
      <c r="O1858" s="246">
        <f>O1853+O1855</f>
        <v>1259</v>
      </c>
      <c r="P1858" s="248"/>
      <c r="Q1858" s="272">
        <f>M1858+O1858</f>
        <v>2516</v>
      </c>
      <c r="R1858" s="250"/>
    </row>
    <row r="1859" spans="2:18" ht="24.95" customHeight="1" thickTop="1">
      <c r="B1859" s="273"/>
      <c r="C1859" s="274" t="s">
        <v>1550</v>
      </c>
      <c r="D1859" s="217"/>
      <c r="E1859" s="217"/>
      <c r="F1859" s="217"/>
      <c r="G1859" s="217"/>
      <c r="H1859" s="217"/>
      <c r="I1859" s="218"/>
      <c r="K1859" s="273"/>
      <c r="L1859" s="274" t="s">
        <v>1550</v>
      </c>
      <c r="M1859" s="217"/>
      <c r="N1859" s="217"/>
      <c r="O1859" s="217"/>
      <c r="P1859" s="217"/>
      <c r="Q1859" s="217"/>
      <c r="R1859" s="218"/>
    </row>
    <row r="1860" spans="2:18" ht="24.95" customHeight="1">
      <c r="B1860" s="216" t="s">
        <v>1551</v>
      </c>
      <c r="C1860" s="217"/>
      <c r="D1860" s="217"/>
      <c r="E1860" s="217"/>
      <c r="F1860" s="217"/>
      <c r="G1860" s="217"/>
      <c r="H1860" s="217"/>
      <c r="I1860" s="218"/>
      <c r="K1860" s="216" t="s">
        <v>1551</v>
      </c>
      <c r="L1860" s="217"/>
      <c r="M1860" s="217"/>
      <c r="N1860" s="217"/>
      <c r="O1860" s="217"/>
      <c r="P1860" s="217"/>
      <c r="Q1860" s="217"/>
      <c r="R1860" s="218"/>
    </row>
    <row r="1861" spans="2:18" ht="24.95" customHeight="1">
      <c r="B1861" s="216" t="s">
        <v>1552</v>
      </c>
      <c r="C1861" s="217"/>
      <c r="D1861" s="217"/>
      <c r="E1861" s="217"/>
      <c r="F1861" s="217"/>
      <c r="G1861" s="217"/>
      <c r="H1861" s="217"/>
      <c r="I1861" s="218"/>
      <c r="K1861" s="216" t="s">
        <v>1552</v>
      </c>
      <c r="L1861" s="217"/>
      <c r="M1861" s="217"/>
      <c r="N1861" s="217"/>
      <c r="O1861" s="217"/>
      <c r="P1861" s="217"/>
      <c r="Q1861" s="217"/>
      <c r="R1861" s="218"/>
    </row>
    <row r="1862" spans="2:18" ht="15.75">
      <c r="B1862" s="273"/>
      <c r="C1862" s="217"/>
      <c r="D1862" s="217"/>
      <c r="E1862" s="217"/>
      <c r="F1862" s="217"/>
      <c r="G1862" s="217"/>
      <c r="H1862" s="217"/>
      <c r="I1862" s="218"/>
      <c r="K1862" s="273"/>
      <c r="L1862" s="217"/>
      <c r="M1862" s="217"/>
      <c r="N1862" s="217"/>
      <c r="O1862" s="217"/>
      <c r="P1862" s="217"/>
      <c r="Q1862" s="217"/>
      <c r="R1862" s="218"/>
    </row>
    <row r="1863" spans="2:18" ht="15.75">
      <c r="B1863" s="273"/>
      <c r="C1863" s="217"/>
      <c r="D1863" s="217"/>
      <c r="E1863" s="217"/>
      <c r="F1863" s="217"/>
      <c r="G1863" s="217"/>
      <c r="H1863" s="217"/>
      <c r="I1863" s="218"/>
      <c r="K1863" s="273"/>
      <c r="L1863" s="217"/>
      <c r="M1863" s="217"/>
      <c r="N1863" s="217"/>
      <c r="O1863" s="217"/>
      <c r="P1863" s="217"/>
      <c r="Q1863" s="217"/>
      <c r="R1863" s="218"/>
    </row>
    <row r="1864" spans="2:18" ht="15.75">
      <c r="B1864" s="273"/>
      <c r="C1864" s="217"/>
      <c r="D1864" s="217"/>
      <c r="E1864" s="217"/>
      <c r="F1864" s="217"/>
      <c r="G1864" s="217"/>
      <c r="H1864" s="217"/>
      <c r="I1864" s="218"/>
      <c r="K1864" s="273"/>
      <c r="L1864" s="217"/>
      <c r="M1864" s="217"/>
      <c r="N1864" s="217"/>
      <c r="O1864" s="217"/>
      <c r="P1864" s="217"/>
      <c r="Q1864" s="217"/>
      <c r="R1864" s="218"/>
    </row>
    <row r="1865" spans="2:18" ht="15.75">
      <c r="B1865" s="273"/>
      <c r="C1865" s="217"/>
      <c r="D1865" s="217"/>
      <c r="E1865" s="217"/>
      <c r="F1865" s="217"/>
      <c r="G1865" s="217"/>
      <c r="H1865" s="217"/>
      <c r="I1865" s="218"/>
      <c r="K1865" s="273"/>
      <c r="L1865" s="217"/>
      <c r="M1865" s="217"/>
      <c r="N1865" s="217"/>
      <c r="O1865" s="217"/>
      <c r="P1865" s="217"/>
      <c r="Q1865" s="217"/>
      <c r="R1865" s="218"/>
    </row>
    <row r="1866" spans="2:18" ht="15.75">
      <c r="B1866" s="273"/>
      <c r="C1866" s="217"/>
      <c r="D1866" s="217"/>
      <c r="E1866" s="217"/>
      <c r="F1866" s="217"/>
      <c r="G1866" s="217"/>
      <c r="H1866" s="217"/>
      <c r="I1866" s="218"/>
      <c r="K1866" s="273"/>
      <c r="L1866" s="217"/>
      <c r="M1866" s="217"/>
      <c r="N1866" s="217"/>
      <c r="O1866" s="217"/>
      <c r="P1866" s="217"/>
      <c r="Q1866" s="217"/>
      <c r="R1866" s="218"/>
    </row>
    <row r="1867" spans="2:18" ht="15.75">
      <c r="B1867" s="273" t="s">
        <v>1553</v>
      </c>
      <c r="C1867" s="360">
        <v>45840</v>
      </c>
      <c r="D1867" s="360"/>
      <c r="E1867" s="217"/>
      <c r="F1867" s="217"/>
      <c r="G1867" s="217"/>
      <c r="H1867" s="217"/>
      <c r="I1867" s="218"/>
      <c r="K1867" s="273" t="s">
        <v>1553</v>
      </c>
      <c r="L1867" s="360">
        <v>45840</v>
      </c>
      <c r="M1867" s="360"/>
      <c r="N1867" s="217"/>
      <c r="O1867" s="217"/>
      <c r="P1867" s="217"/>
      <c r="Q1867" s="217"/>
      <c r="R1867" s="218"/>
    </row>
    <row r="1868" spans="2:18" ht="15.75">
      <c r="B1868" s="200"/>
      <c r="C1868" s="201"/>
      <c r="D1868" s="201"/>
      <c r="E1868" s="201"/>
      <c r="F1868" s="201"/>
      <c r="G1868" s="201" t="s">
        <v>1563</v>
      </c>
      <c r="H1868" s="201"/>
      <c r="I1868" s="202"/>
      <c r="K1868" s="200"/>
      <c r="L1868" s="201"/>
      <c r="M1868" s="201"/>
      <c r="N1868" s="201"/>
      <c r="O1868" s="201"/>
      <c r="P1868" s="201" t="s">
        <v>1563</v>
      </c>
      <c r="Q1868" s="201"/>
      <c r="R1868" s="202"/>
    </row>
    <row r="1869" spans="2:18" ht="16.5" thickBot="1">
      <c r="B1869" s="275"/>
      <c r="C1869" s="276"/>
      <c r="D1869" s="276"/>
      <c r="E1869" s="276"/>
      <c r="F1869" s="276"/>
      <c r="G1869" s="276"/>
      <c r="H1869" s="276"/>
      <c r="I1869" s="277"/>
      <c r="K1869" s="275"/>
      <c r="L1869" s="276"/>
      <c r="M1869" s="276"/>
      <c r="N1869" s="276"/>
      <c r="O1869" s="276"/>
      <c r="P1869" s="276"/>
      <c r="Q1869" s="276"/>
      <c r="R1869" s="277"/>
    </row>
    <row r="1871" spans="2:18" ht="15.75" thickBot="1"/>
    <row r="1872" spans="2:18">
      <c r="B1872" s="366" t="s">
        <v>1525</v>
      </c>
      <c r="C1872" s="367"/>
      <c r="D1872" s="367"/>
      <c r="E1872" s="367"/>
      <c r="F1872" s="367"/>
      <c r="G1872" s="367"/>
      <c r="H1872" s="367"/>
      <c r="I1872" s="368"/>
      <c r="K1872" s="366" t="s">
        <v>1525</v>
      </c>
      <c r="L1872" s="367"/>
      <c r="M1872" s="367"/>
      <c r="N1872" s="367"/>
      <c r="O1872" s="367"/>
      <c r="P1872" s="367"/>
      <c r="Q1872" s="367"/>
      <c r="R1872" s="368"/>
    </row>
    <row r="1873" spans="2:18" ht="15.75">
      <c r="B1873" s="200"/>
      <c r="C1873" s="201"/>
      <c r="D1873" s="201"/>
      <c r="E1873" s="201"/>
      <c r="F1873" s="201"/>
      <c r="G1873" s="201"/>
      <c r="H1873" s="201"/>
      <c r="I1873" s="202"/>
      <c r="K1873" s="200"/>
      <c r="L1873" s="201"/>
      <c r="M1873" s="201"/>
      <c r="N1873" s="201"/>
      <c r="O1873" s="201"/>
      <c r="P1873" s="201"/>
      <c r="Q1873" s="201"/>
      <c r="R1873" s="202"/>
    </row>
    <row r="1874" spans="2:18" ht="26.25">
      <c r="B1874" s="369" t="s">
        <v>1526</v>
      </c>
      <c r="C1874" s="370"/>
      <c r="D1874" s="370"/>
      <c r="E1874" s="370"/>
      <c r="F1874" s="370"/>
      <c r="G1874" s="370"/>
      <c r="H1874" s="370"/>
      <c r="I1874" s="371"/>
      <c r="K1874" s="369" t="s">
        <v>1526</v>
      </c>
      <c r="L1874" s="370"/>
      <c r="M1874" s="370"/>
      <c r="N1874" s="370"/>
      <c r="O1874" s="370"/>
      <c r="P1874" s="370"/>
      <c r="Q1874" s="370"/>
      <c r="R1874" s="371"/>
    </row>
    <row r="1875" spans="2:18" ht="24.95" customHeight="1">
      <c r="B1875" s="203"/>
      <c r="C1875" s="204"/>
      <c r="D1875" s="204"/>
      <c r="E1875" s="204"/>
      <c r="F1875" s="204"/>
      <c r="G1875" s="204"/>
      <c r="H1875" s="205" t="s">
        <v>1527</v>
      </c>
      <c r="I1875" s="206"/>
      <c r="K1875" s="203"/>
      <c r="L1875" s="204"/>
      <c r="M1875" s="204"/>
      <c r="N1875" s="204"/>
      <c r="O1875" s="204"/>
      <c r="P1875" s="204"/>
      <c r="Q1875" s="205" t="s">
        <v>1527</v>
      </c>
      <c r="R1875" s="206"/>
    </row>
    <row r="1876" spans="2:18" ht="24.95" customHeight="1">
      <c r="B1876" s="207" t="s">
        <v>1528</v>
      </c>
      <c r="C1876" s="208"/>
      <c r="D1876" s="208"/>
      <c r="E1876" s="208"/>
      <c r="F1876" s="208" t="s">
        <v>1529</v>
      </c>
      <c r="G1876" s="201"/>
      <c r="H1876" s="201" t="s">
        <v>1530</v>
      </c>
      <c r="I1876" s="202"/>
      <c r="K1876" s="207" t="s">
        <v>1528</v>
      </c>
      <c r="L1876" s="208"/>
      <c r="M1876" s="208"/>
      <c r="N1876" s="208"/>
      <c r="O1876" s="208" t="s">
        <v>1531</v>
      </c>
      <c r="P1876" s="201"/>
      <c r="Q1876" s="201" t="s">
        <v>1530</v>
      </c>
      <c r="R1876" s="202"/>
    </row>
    <row r="1877" spans="2:18" ht="24.95" customHeight="1">
      <c r="B1877" s="209" t="s">
        <v>1532</v>
      </c>
      <c r="C1877" s="210" t="s">
        <v>1685</v>
      </c>
      <c r="D1877" s="211"/>
      <c r="E1877" s="211"/>
      <c r="F1877" s="211"/>
      <c r="G1877" s="212"/>
      <c r="H1877" s="212"/>
      <c r="I1877" s="213"/>
      <c r="K1877" s="209" t="s">
        <v>1532</v>
      </c>
      <c r="L1877" s="210" t="s">
        <v>1686</v>
      </c>
      <c r="M1877" s="211"/>
      <c r="N1877" s="211"/>
      <c r="O1877" s="211"/>
      <c r="P1877" s="212"/>
      <c r="Q1877" s="212"/>
      <c r="R1877" s="213"/>
    </row>
    <row r="1878" spans="2:18" ht="24.95" customHeight="1">
      <c r="B1878" s="207" t="s">
        <v>1534</v>
      </c>
      <c r="C1878" s="214">
        <v>26</v>
      </c>
      <c r="D1878" s="208" t="s">
        <v>1535</v>
      </c>
      <c r="E1878" s="208"/>
      <c r="F1878" s="201"/>
      <c r="G1878" s="201"/>
      <c r="H1878" s="201"/>
      <c r="I1878" s="202"/>
      <c r="K1878" s="207" t="s">
        <v>1534</v>
      </c>
      <c r="L1878" s="214">
        <v>207</v>
      </c>
      <c r="M1878" s="208" t="s">
        <v>1535</v>
      </c>
      <c r="N1878" s="208"/>
      <c r="O1878" s="201"/>
      <c r="P1878" s="201"/>
      <c r="Q1878" s="201"/>
      <c r="R1878" s="202"/>
    </row>
    <row r="1879" spans="2:18" ht="24.95" customHeight="1">
      <c r="B1879" s="216" t="s">
        <v>1562</v>
      </c>
      <c r="C1879" s="217"/>
      <c r="D1879" s="217"/>
      <c r="E1879" s="217"/>
      <c r="F1879" s="217"/>
      <c r="G1879" s="217"/>
      <c r="H1879" s="217"/>
      <c r="I1879" s="218"/>
      <c r="K1879" s="216" t="s">
        <v>1562</v>
      </c>
      <c r="L1879" s="217"/>
      <c r="M1879" s="217"/>
      <c r="N1879" s="217"/>
      <c r="O1879" s="217"/>
      <c r="P1879" s="217"/>
      <c r="Q1879" s="217"/>
      <c r="R1879" s="218"/>
    </row>
    <row r="1880" spans="2:18" ht="24.95" customHeight="1" thickBot="1">
      <c r="B1880" s="207" t="s">
        <v>1537</v>
      </c>
      <c r="C1880" s="201"/>
      <c r="D1880" s="201"/>
      <c r="E1880" s="201"/>
      <c r="F1880" s="201"/>
      <c r="G1880" s="201"/>
      <c r="H1880" s="201"/>
      <c r="I1880" s="202"/>
      <c r="K1880" s="207" t="s">
        <v>1537</v>
      </c>
      <c r="L1880" s="201"/>
      <c r="M1880" s="201"/>
      <c r="N1880" s="201"/>
      <c r="O1880" s="201"/>
      <c r="P1880" s="201"/>
      <c r="Q1880" s="201"/>
      <c r="R1880" s="202"/>
    </row>
    <row r="1881" spans="2:18" ht="24.95" customHeight="1" thickTop="1">
      <c r="B1881" s="361" t="s">
        <v>1538</v>
      </c>
      <c r="C1881" s="362"/>
      <c r="D1881" s="357" t="s">
        <v>1241</v>
      </c>
      <c r="E1881" s="365"/>
      <c r="F1881" s="356" t="s">
        <v>1539</v>
      </c>
      <c r="G1881" s="357"/>
      <c r="H1881" s="358" t="s">
        <v>1404</v>
      </c>
      <c r="I1881" s="359"/>
      <c r="K1881" s="361" t="s">
        <v>1538</v>
      </c>
      <c r="L1881" s="362"/>
      <c r="M1881" s="357" t="s">
        <v>1241</v>
      </c>
      <c r="N1881" s="365"/>
      <c r="O1881" s="356" t="s">
        <v>1539</v>
      </c>
      <c r="P1881" s="357"/>
      <c r="Q1881" s="358" t="s">
        <v>1404</v>
      </c>
      <c r="R1881" s="359"/>
    </row>
    <row r="1882" spans="2:18" ht="24.95" customHeight="1" thickBot="1">
      <c r="B1882" s="363"/>
      <c r="C1882" s="364"/>
      <c r="D1882" s="219" t="s">
        <v>1540</v>
      </c>
      <c r="E1882" s="220" t="s">
        <v>1541</v>
      </c>
      <c r="F1882" s="220" t="s">
        <v>1540</v>
      </c>
      <c r="G1882" s="221" t="s">
        <v>1541</v>
      </c>
      <c r="H1882" s="222" t="s">
        <v>1540</v>
      </c>
      <c r="I1882" s="223" t="s">
        <v>1541</v>
      </c>
      <c r="K1882" s="363"/>
      <c r="L1882" s="364"/>
      <c r="M1882" s="219" t="s">
        <v>1540</v>
      </c>
      <c r="N1882" s="220" t="s">
        <v>1541</v>
      </c>
      <c r="O1882" s="220" t="s">
        <v>1540</v>
      </c>
      <c r="P1882" s="221" t="s">
        <v>1541</v>
      </c>
      <c r="Q1882" s="222" t="s">
        <v>1540</v>
      </c>
      <c r="R1882" s="223" t="s">
        <v>1541</v>
      </c>
    </row>
    <row r="1883" spans="2:18" ht="24.95" customHeight="1" thickTop="1">
      <c r="B1883" s="224" t="s">
        <v>1542</v>
      </c>
      <c r="C1883" s="225"/>
      <c r="D1883" s="226">
        <v>1779</v>
      </c>
      <c r="E1883" s="227"/>
      <c r="F1883" s="227">
        <v>2015</v>
      </c>
      <c r="G1883" s="228"/>
      <c r="H1883" s="229">
        <f t="shared" ref="H1883:H1891" si="110">D1883+F1883</f>
        <v>3794</v>
      </c>
      <c r="I1883" s="230"/>
      <c r="K1883" s="224" t="s">
        <v>1542</v>
      </c>
      <c r="L1883" s="225"/>
      <c r="M1883" s="226">
        <v>212</v>
      </c>
      <c r="N1883" s="227"/>
      <c r="O1883" s="227">
        <v>212</v>
      </c>
      <c r="P1883" s="228"/>
      <c r="Q1883" s="229">
        <f t="shared" ref="Q1883:Q1891" si="111">M1883+O1883</f>
        <v>424</v>
      </c>
      <c r="R1883" s="230"/>
    </row>
    <row r="1884" spans="2:18" ht="24.95" customHeight="1">
      <c r="B1884" s="231" t="s">
        <v>1543</v>
      </c>
      <c r="C1884" s="232"/>
      <c r="D1884" s="233">
        <v>80</v>
      </c>
      <c r="E1884" s="234"/>
      <c r="F1884" s="234">
        <v>40</v>
      </c>
      <c r="G1884" s="235"/>
      <c r="H1884" s="229">
        <f t="shared" si="110"/>
        <v>120</v>
      </c>
      <c r="I1884" s="236"/>
      <c r="K1884" s="231" t="s">
        <v>1543</v>
      </c>
      <c r="L1884" s="232"/>
      <c r="M1884" s="233">
        <v>20</v>
      </c>
      <c r="N1884" s="234"/>
      <c r="O1884" s="234">
        <v>20</v>
      </c>
      <c r="P1884" s="235"/>
      <c r="Q1884" s="229">
        <f t="shared" si="111"/>
        <v>40</v>
      </c>
      <c r="R1884" s="236"/>
    </row>
    <row r="1885" spans="2:18" ht="24.95" customHeight="1">
      <c r="B1885" s="231" t="s">
        <v>1544</v>
      </c>
      <c r="C1885" s="232"/>
      <c r="D1885" s="233">
        <v>80</v>
      </c>
      <c r="E1885" s="234"/>
      <c r="F1885" s="234">
        <v>40</v>
      </c>
      <c r="G1885" s="235"/>
      <c r="H1885" s="229">
        <f t="shared" si="110"/>
        <v>120</v>
      </c>
      <c r="I1885" s="236"/>
      <c r="K1885" s="231" t="s">
        <v>1544</v>
      </c>
      <c r="L1885" s="232"/>
      <c r="M1885" s="233">
        <v>20</v>
      </c>
      <c r="N1885" s="234"/>
      <c r="O1885" s="234">
        <v>20</v>
      </c>
      <c r="P1885" s="235"/>
      <c r="Q1885" s="229">
        <f t="shared" si="111"/>
        <v>40</v>
      </c>
      <c r="R1885" s="236"/>
    </row>
    <row r="1886" spans="2:18" ht="24.95" customHeight="1" thickBot="1">
      <c r="B1886" s="237" t="s">
        <v>1545</v>
      </c>
      <c r="C1886" s="238"/>
      <c r="D1886" s="239">
        <v>1500</v>
      </c>
      <c r="E1886" s="240"/>
      <c r="F1886" s="240">
        <v>750</v>
      </c>
      <c r="G1886" s="241"/>
      <c r="H1886" s="229">
        <f t="shared" si="110"/>
        <v>2250</v>
      </c>
      <c r="I1886" s="242"/>
      <c r="K1886" s="237" t="s">
        <v>1545</v>
      </c>
      <c r="L1886" s="238"/>
      <c r="M1886" s="239">
        <v>750</v>
      </c>
      <c r="N1886" s="240"/>
      <c r="O1886" s="240">
        <v>1500</v>
      </c>
      <c r="P1886" s="241"/>
      <c r="Q1886" s="229">
        <f t="shared" si="111"/>
        <v>2250</v>
      </c>
      <c r="R1886" s="242"/>
    </row>
    <row r="1887" spans="2:18" ht="24.95" customHeight="1" thickTop="1" thickBot="1">
      <c r="B1887" s="243"/>
      <c r="C1887" s="244" t="s">
        <v>1399</v>
      </c>
      <c r="D1887" s="245">
        <f>D1883+D1884+D1885+D1886</f>
        <v>3439</v>
      </c>
      <c r="E1887" s="246"/>
      <c r="F1887" s="247">
        <f>SUM(F1883:F1886)</f>
        <v>2845</v>
      </c>
      <c r="G1887" s="248"/>
      <c r="H1887" s="249">
        <f t="shared" si="110"/>
        <v>6284</v>
      </c>
      <c r="I1887" s="250"/>
      <c r="K1887" s="243"/>
      <c r="L1887" s="244" t="s">
        <v>1399</v>
      </c>
      <c r="M1887" s="245">
        <f>M1883+M1884+M1885+M1886</f>
        <v>1002</v>
      </c>
      <c r="N1887" s="246"/>
      <c r="O1887" s="246">
        <f>SUM(O1883:O1886)</f>
        <v>1752</v>
      </c>
      <c r="P1887" s="248"/>
      <c r="Q1887" s="251">
        <f t="shared" si="111"/>
        <v>2754</v>
      </c>
      <c r="R1887" s="250"/>
    </row>
    <row r="1888" spans="2:18" ht="24.95" customHeight="1" thickTop="1">
      <c r="B1888" s="252" t="s">
        <v>1546</v>
      </c>
      <c r="C1888" s="253"/>
      <c r="D1888" s="254"/>
      <c r="E1888" s="255"/>
      <c r="F1888" s="255"/>
      <c r="G1888" s="256"/>
      <c r="H1888" s="257">
        <f t="shared" si="110"/>
        <v>0</v>
      </c>
      <c r="I1888" s="258"/>
      <c r="K1888" s="252" t="s">
        <v>1546</v>
      </c>
      <c r="L1888" s="253"/>
      <c r="M1888" s="254"/>
      <c r="N1888" s="255"/>
      <c r="O1888" s="255"/>
      <c r="P1888" s="256"/>
      <c r="Q1888" s="257">
        <f t="shared" si="111"/>
        <v>0</v>
      </c>
      <c r="R1888" s="258"/>
    </row>
    <row r="1889" spans="2:18" ht="24.95" customHeight="1">
      <c r="B1889" s="259" t="s">
        <v>1547</v>
      </c>
      <c r="C1889" s="260"/>
      <c r="D1889" s="233">
        <v>88</v>
      </c>
      <c r="E1889" s="234"/>
      <c r="F1889" s="234"/>
      <c r="G1889" s="261"/>
      <c r="H1889" s="262">
        <f t="shared" si="110"/>
        <v>88</v>
      </c>
      <c r="I1889" s="263"/>
      <c r="K1889" s="259" t="s">
        <v>1547</v>
      </c>
      <c r="L1889" s="260"/>
      <c r="M1889" s="233">
        <v>10</v>
      </c>
      <c r="N1889" s="234"/>
      <c r="O1889" s="234"/>
      <c r="P1889" s="261"/>
      <c r="Q1889" s="262">
        <f t="shared" si="111"/>
        <v>10</v>
      </c>
      <c r="R1889" s="263"/>
    </row>
    <row r="1890" spans="2:18" ht="24.95" customHeight="1">
      <c r="B1890" s="252" t="s">
        <v>1548</v>
      </c>
      <c r="C1890" s="253"/>
      <c r="D1890" s="233"/>
      <c r="E1890" s="234"/>
      <c r="F1890" s="234"/>
      <c r="G1890" s="261"/>
      <c r="H1890" s="262">
        <f t="shared" si="110"/>
        <v>0</v>
      </c>
      <c r="I1890" s="263"/>
      <c r="K1890" s="252" t="s">
        <v>1548</v>
      </c>
      <c r="L1890" s="253"/>
      <c r="M1890" s="233"/>
      <c r="N1890" s="234"/>
      <c r="O1890" s="234"/>
      <c r="P1890" s="261"/>
      <c r="Q1890" s="262">
        <f t="shared" si="111"/>
        <v>0</v>
      </c>
      <c r="R1890" s="263"/>
    </row>
    <row r="1891" spans="2:18" ht="24.95" customHeight="1" thickBot="1">
      <c r="B1891" s="264" t="s">
        <v>1549</v>
      </c>
      <c r="C1891" s="265"/>
      <c r="D1891" s="266"/>
      <c r="E1891" s="267"/>
      <c r="F1891" s="267"/>
      <c r="G1891" s="268"/>
      <c r="H1891" s="269">
        <f t="shared" si="110"/>
        <v>0</v>
      </c>
      <c r="I1891" s="270"/>
      <c r="K1891" s="264" t="s">
        <v>1549</v>
      </c>
      <c r="L1891" s="265"/>
      <c r="M1891" s="266"/>
      <c r="N1891" s="267"/>
      <c r="O1891" s="267"/>
      <c r="P1891" s="268"/>
      <c r="Q1891" s="269">
        <f t="shared" si="111"/>
        <v>0</v>
      </c>
      <c r="R1891" s="270"/>
    </row>
    <row r="1892" spans="2:18" ht="24.95" customHeight="1" thickTop="1" thickBot="1">
      <c r="B1892" s="243"/>
      <c r="C1892" s="244" t="s">
        <v>1399</v>
      </c>
      <c r="D1892" s="245">
        <f>SUM(D1887:D1891)</f>
        <v>3527</v>
      </c>
      <c r="E1892" s="246"/>
      <c r="F1892" s="247">
        <f>F1887+F1889</f>
        <v>2845</v>
      </c>
      <c r="G1892" s="248"/>
      <c r="H1892" s="271">
        <f>D1892+F1892</f>
        <v>6372</v>
      </c>
      <c r="I1892" s="250"/>
      <c r="K1892" s="243"/>
      <c r="L1892" s="244" t="s">
        <v>1399</v>
      </c>
      <c r="M1892" s="245">
        <f>SUM(M1887:M1891)</f>
        <v>1012</v>
      </c>
      <c r="N1892" s="246"/>
      <c r="O1892" s="246">
        <f>O1887+O1889</f>
        <v>1752</v>
      </c>
      <c r="P1892" s="248"/>
      <c r="Q1892" s="272">
        <f>M1892+O1892</f>
        <v>2764</v>
      </c>
      <c r="R1892" s="250"/>
    </row>
    <row r="1893" spans="2:18" ht="24.95" customHeight="1" thickTop="1">
      <c r="B1893" s="273"/>
      <c r="C1893" s="274" t="s">
        <v>1550</v>
      </c>
      <c r="D1893" s="217"/>
      <c r="E1893" s="217"/>
      <c r="F1893" s="217"/>
      <c r="G1893" s="217"/>
      <c r="H1893" s="217"/>
      <c r="I1893" s="218"/>
      <c r="K1893" s="273"/>
      <c r="L1893" s="274" t="s">
        <v>1550</v>
      </c>
      <c r="M1893" s="217"/>
      <c r="N1893" s="217"/>
      <c r="O1893" s="217"/>
      <c r="P1893" s="217"/>
      <c r="Q1893" s="217"/>
      <c r="R1893" s="218"/>
    </row>
    <row r="1894" spans="2:18" ht="24.95" customHeight="1">
      <c r="B1894" s="216" t="s">
        <v>1551</v>
      </c>
      <c r="C1894" s="217"/>
      <c r="D1894" s="217"/>
      <c r="E1894" s="217"/>
      <c r="F1894" s="217"/>
      <c r="G1894" s="217"/>
      <c r="H1894" s="217"/>
      <c r="I1894" s="218"/>
      <c r="K1894" s="216" t="s">
        <v>1551</v>
      </c>
      <c r="L1894" s="217"/>
      <c r="M1894" s="217"/>
      <c r="N1894" s="217"/>
      <c r="O1894" s="217"/>
      <c r="P1894" s="217"/>
      <c r="Q1894" s="217"/>
      <c r="R1894" s="218"/>
    </row>
    <row r="1895" spans="2:18" ht="24.95" customHeight="1">
      <c r="B1895" s="216" t="s">
        <v>1552</v>
      </c>
      <c r="C1895" s="217"/>
      <c r="D1895" s="217"/>
      <c r="E1895" s="217"/>
      <c r="F1895" s="217"/>
      <c r="G1895" s="217"/>
      <c r="H1895" s="217"/>
      <c r="I1895" s="218"/>
      <c r="K1895" s="216" t="s">
        <v>1552</v>
      </c>
      <c r="L1895" s="217"/>
      <c r="M1895" s="217"/>
      <c r="N1895" s="217"/>
      <c r="O1895" s="217"/>
      <c r="P1895" s="217"/>
      <c r="Q1895" s="217"/>
      <c r="R1895" s="218"/>
    </row>
    <row r="1896" spans="2:18" ht="15.75">
      <c r="B1896" s="273"/>
      <c r="C1896" s="217"/>
      <c r="D1896" s="217"/>
      <c r="E1896" s="217"/>
      <c r="F1896" s="217"/>
      <c r="G1896" s="217"/>
      <c r="H1896" s="217"/>
      <c r="I1896" s="218"/>
      <c r="K1896" s="273"/>
      <c r="L1896" s="217"/>
      <c r="M1896" s="217"/>
      <c r="N1896" s="217"/>
      <c r="O1896" s="217"/>
      <c r="P1896" s="217"/>
      <c r="Q1896" s="217"/>
      <c r="R1896" s="218"/>
    </row>
    <row r="1897" spans="2:18" ht="15.75">
      <c r="B1897" s="273"/>
      <c r="C1897" s="217"/>
      <c r="D1897" s="217"/>
      <c r="E1897" s="217"/>
      <c r="F1897" s="217"/>
      <c r="G1897" s="217"/>
      <c r="H1897" s="217"/>
      <c r="I1897" s="218"/>
      <c r="K1897" s="273"/>
      <c r="L1897" s="217"/>
      <c r="M1897" s="217"/>
      <c r="N1897" s="217"/>
      <c r="O1897" s="217"/>
      <c r="P1897" s="217"/>
      <c r="Q1897" s="217"/>
      <c r="R1897" s="218"/>
    </row>
    <row r="1898" spans="2:18" ht="15.75">
      <c r="B1898" s="273"/>
      <c r="C1898" s="217"/>
      <c r="D1898" s="217"/>
      <c r="E1898" s="217"/>
      <c r="F1898" s="217"/>
      <c r="G1898" s="217"/>
      <c r="H1898" s="217"/>
      <c r="I1898" s="218"/>
      <c r="K1898" s="273"/>
      <c r="L1898" s="217"/>
      <c r="M1898" s="217"/>
      <c r="N1898" s="217"/>
      <c r="O1898" s="217"/>
      <c r="P1898" s="217"/>
      <c r="Q1898" s="217"/>
      <c r="R1898" s="218"/>
    </row>
    <row r="1899" spans="2:18" ht="15.75">
      <c r="B1899" s="273"/>
      <c r="C1899" s="217"/>
      <c r="D1899" s="217"/>
      <c r="E1899" s="217"/>
      <c r="F1899" s="217"/>
      <c r="G1899" s="217"/>
      <c r="H1899" s="217"/>
      <c r="I1899" s="218"/>
      <c r="K1899" s="273"/>
      <c r="L1899" s="217"/>
      <c r="M1899" s="217"/>
      <c r="N1899" s="217"/>
      <c r="O1899" s="217"/>
      <c r="P1899" s="217"/>
      <c r="Q1899" s="217"/>
      <c r="R1899" s="218"/>
    </row>
    <row r="1900" spans="2:18" ht="15.75">
      <c r="B1900" s="273"/>
      <c r="C1900" s="217"/>
      <c r="D1900" s="217"/>
      <c r="E1900" s="217"/>
      <c r="F1900" s="217"/>
      <c r="G1900" s="217"/>
      <c r="H1900" s="217"/>
      <c r="I1900" s="218"/>
      <c r="K1900" s="273"/>
      <c r="L1900" s="217"/>
      <c r="M1900" s="217"/>
      <c r="N1900" s="217"/>
      <c r="O1900" s="217"/>
      <c r="P1900" s="217"/>
      <c r="Q1900" s="217"/>
      <c r="R1900" s="218"/>
    </row>
    <row r="1901" spans="2:18" ht="15.75">
      <c r="B1901" s="273" t="s">
        <v>1553</v>
      </c>
      <c r="C1901" s="360">
        <v>45840</v>
      </c>
      <c r="D1901" s="360"/>
      <c r="E1901" s="217"/>
      <c r="F1901" s="217"/>
      <c r="G1901" s="217"/>
      <c r="H1901" s="217"/>
      <c r="I1901" s="218"/>
      <c r="K1901" s="273" t="s">
        <v>1553</v>
      </c>
      <c r="L1901" s="360">
        <v>45840</v>
      </c>
      <c r="M1901" s="360"/>
      <c r="N1901" s="217"/>
      <c r="O1901" s="217"/>
      <c r="P1901" s="217"/>
      <c r="Q1901" s="217"/>
      <c r="R1901" s="218"/>
    </row>
    <row r="1902" spans="2:18" ht="15.75">
      <c r="B1902" s="200"/>
      <c r="C1902" s="201"/>
      <c r="D1902" s="201"/>
      <c r="E1902" s="201"/>
      <c r="F1902" s="201"/>
      <c r="G1902" s="201" t="s">
        <v>1563</v>
      </c>
      <c r="H1902" s="201"/>
      <c r="I1902" s="202"/>
      <c r="K1902" s="200"/>
      <c r="L1902" s="201"/>
      <c r="M1902" s="201"/>
      <c r="N1902" s="201"/>
      <c r="O1902" s="201"/>
      <c r="P1902" s="201" t="s">
        <v>1563</v>
      </c>
      <c r="Q1902" s="201"/>
      <c r="R1902" s="202"/>
    </row>
    <row r="1903" spans="2:18" ht="16.5" thickBot="1">
      <c r="B1903" s="275"/>
      <c r="C1903" s="276"/>
      <c r="D1903" s="276"/>
      <c r="E1903" s="276"/>
      <c r="F1903" s="276"/>
      <c r="G1903" s="276"/>
      <c r="H1903" s="276"/>
      <c r="I1903" s="277"/>
      <c r="K1903" s="275"/>
      <c r="L1903" s="276"/>
      <c r="M1903" s="276"/>
      <c r="N1903" s="276"/>
      <c r="O1903" s="276"/>
      <c r="P1903" s="276"/>
      <c r="Q1903" s="276"/>
      <c r="R1903" s="277"/>
    </row>
    <row r="1905" spans="2:18" ht="15.75" thickBot="1"/>
    <row r="1906" spans="2:18">
      <c r="B1906" s="366" t="s">
        <v>1525</v>
      </c>
      <c r="C1906" s="367"/>
      <c r="D1906" s="367"/>
      <c r="E1906" s="367"/>
      <c r="F1906" s="367"/>
      <c r="G1906" s="367"/>
      <c r="H1906" s="367"/>
      <c r="I1906" s="368"/>
      <c r="K1906" s="366" t="s">
        <v>1525</v>
      </c>
      <c r="L1906" s="367"/>
      <c r="M1906" s="367"/>
      <c r="N1906" s="367"/>
      <c r="O1906" s="367"/>
      <c r="P1906" s="367"/>
      <c r="Q1906" s="367"/>
      <c r="R1906" s="368"/>
    </row>
    <row r="1907" spans="2:18" ht="15.75">
      <c r="B1907" s="200"/>
      <c r="C1907" s="201"/>
      <c r="D1907" s="201"/>
      <c r="E1907" s="201"/>
      <c r="F1907" s="201"/>
      <c r="G1907" s="201"/>
      <c r="H1907" s="201"/>
      <c r="I1907" s="202"/>
      <c r="K1907" s="200"/>
      <c r="L1907" s="201"/>
      <c r="M1907" s="201"/>
      <c r="N1907" s="201"/>
      <c r="O1907" s="201"/>
      <c r="P1907" s="201"/>
      <c r="Q1907" s="201"/>
      <c r="R1907" s="202"/>
    </row>
    <row r="1908" spans="2:18" ht="26.25">
      <c r="B1908" s="369" t="s">
        <v>1526</v>
      </c>
      <c r="C1908" s="370"/>
      <c r="D1908" s="370"/>
      <c r="E1908" s="370"/>
      <c r="F1908" s="370"/>
      <c r="G1908" s="370"/>
      <c r="H1908" s="370"/>
      <c r="I1908" s="371"/>
      <c r="K1908" s="369" t="s">
        <v>1526</v>
      </c>
      <c r="L1908" s="370"/>
      <c r="M1908" s="370"/>
      <c r="N1908" s="370"/>
      <c r="O1908" s="370"/>
      <c r="P1908" s="370"/>
      <c r="Q1908" s="370"/>
      <c r="R1908" s="371"/>
    </row>
    <row r="1909" spans="2:18" ht="24.95" customHeight="1">
      <c r="B1909" s="203"/>
      <c r="C1909" s="204"/>
      <c r="D1909" s="204"/>
      <c r="E1909" s="204"/>
      <c r="F1909" s="204"/>
      <c r="G1909" s="204"/>
      <c r="H1909" s="205" t="s">
        <v>1527</v>
      </c>
      <c r="I1909" s="206"/>
      <c r="K1909" s="203"/>
      <c r="L1909" s="204"/>
      <c r="M1909" s="204"/>
      <c r="N1909" s="204"/>
      <c r="O1909" s="204"/>
      <c r="P1909" s="204"/>
      <c r="Q1909" s="205" t="s">
        <v>1527</v>
      </c>
      <c r="R1909" s="206"/>
    </row>
    <row r="1910" spans="2:18" ht="24.95" customHeight="1">
      <c r="B1910" s="207" t="s">
        <v>1528</v>
      </c>
      <c r="C1910" s="208"/>
      <c r="D1910" s="208"/>
      <c r="E1910" s="208"/>
      <c r="F1910" s="208" t="s">
        <v>1529</v>
      </c>
      <c r="G1910" s="201"/>
      <c r="H1910" s="201" t="s">
        <v>1530</v>
      </c>
      <c r="I1910" s="202"/>
      <c r="K1910" s="207" t="s">
        <v>1528</v>
      </c>
      <c r="L1910" s="208"/>
      <c r="M1910" s="208"/>
      <c r="N1910" s="208"/>
      <c r="O1910" s="208" t="s">
        <v>1531</v>
      </c>
      <c r="P1910" s="201"/>
      <c r="Q1910" s="201" t="s">
        <v>1530</v>
      </c>
      <c r="R1910" s="202"/>
    </row>
    <row r="1911" spans="2:18" ht="24.95" customHeight="1">
      <c r="B1911" s="209" t="s">
        <v>1532</v>
      </c>
      <c r="C1911" s="210" t="s">
        <v>1687</v>
      </c>
      <c r="D1911" s="211"/>
      <c r="E1911" s="211"/>
      <c r="F1911" s="211"/>
      <c r="G1911" s="212"/>
      <c r="H1911" s="212"/>
      <c r="I1911" s="213"/>
      <c r="K1911" s="209" t="s">
        <v>1532</v>
      </c>
      <c r="L1911" s="210" t="s">
        <v>1689</v>
      </c>
      <c r="M1911" s="211"/>
      <c r="N1911" s="211"/>
      <c r="O1911" s="211"/>
      <c r="P1911" s="212"/>
      <c r="Q1911" s="212"/>
      <c r="R1911" s="213"/>
    </row>
    <row r="1912" spans="2:18" ht="24.95" customHeight="1">
      <c r="B1912" s="207" t="s">
        <v>1534</v>
      </c>
      <c r="C1912" s="214" t="s">
        <v>1688</v>
      </c>
      <c r="D1912" s="208" t="s">
        <v>1535</v>
      </c>
      <c r="E1912" s="208"/>
      <c r="F1912" s="201"/>
      <c r="G1912" s="201"/>
      <c r="H1912" s="201"/>
      <c r="I1912" s="202"/>
      <c r="K1912" s="207" t="s">
        <v>1534</v>
      </c>
      <c r="L1912" s="214">
        <v>177</v>
      </c>
      <c r="M1912" s="208" t="s">
        <v>1535</v>
      </c>
      <c r="N1912" s="208"/>
      <c r="O1912" s="201"/>
      <c r="P1912" s="201"/>
      <c r="Q1912" s="201"/>
      <c r="R1912" s="202"/>
    </row>
    <row r="1913" spans="2:18" ht="24.95" customHeight="1">
      <c r="B1913" s="216" t="s">
        <v>1562</v>
      </c>
      <c r="C1913" s="217"/>
      <c r="D1913" s="217"/>
      <c r="E1913" s="217"/>
      <c r="F1913" s="217"/>
      <c r="G1913" s="217"/>
      <c r="H1913" s="217"/>
      <c r="I1913" s="218"/>
      <c r="K1913" s="216" t="s">
        <v>1562</v>
      </c>
      <c r="L1913" s="217"/>
      <c r="M1913" s="217"/>
      <c r="N1913" s="217"/>
      <c r="O1913" s="217"/>
      <c r="P1913" s="217"/>
      <c r="Q1913" s="217"/>
      <c r="R1913" s="218"/>
    </row>
    <row r="1914" spans="2:18" ht="24.95" customHeight="1" thickBot="1">
      <c r="B1914" s="207" t="s">
        <v>1537</v>
      </c>
      <c r="C1914" s="201"/>
      <c r="D1914" s="201"/>
      <c r="E1914" s="201"/>
      <c r="F1914" s="201"/>
      <c r="G1914" s="201"/>
      <c r="H1914" s="201"/>
      <c r="I1914" s="202"/>
      <c r="K1914" s="207" t="s">
        <v>1537</v>
      </c>
      <c r="L1914" s="201"/>
      <c r="M1914" s="201"/>
      <c r="N1914" s="201"/>
      <c r="O1914" s="201"/>
      <c r="P1914" s="201"/>
      <c r="Q1914" s="201"/>
      <c r="R1914" s="202"/>
    </row>
    <row r="1915" spans="2:18" ht="24.95" customHeight="1" thickTop="1">
      <c r="B1915" s="361" t="s">
        <v>1538</v>
      </c>
      <c r="C1915" s="362"/>
      <c r="D1915" s="357" t="s">
        <v>1241</v>
      </c>
      <c r="E1915" s="365"/>
      <c r="F1915" s="356" t="s">
        <v>1539</v>
      </c>
      <c r="G1915" s="357"/>
      <c r="H1915" s="358" t="s">
        <v>1404</v>
      </c>
      <c r="I1915" s="359"/>
      <c r="K1915" s="361" t="s">
        <v>1538</v>
      </c>
      <c r="L1915" s="362"/>
      <c r="M1915" s="357" t="s">
        <v>1241</v>
      </c>
      <c r="N1915" s="365"/>
      <c r="O1915" s="356" t="s">
        <v>1539</v>
      </c>
      <c r="P1915" s="357"/>
      <c r="Q1915" s="358" t="s">
        <v>1404</v>
      </c>
      <c r="R1915" s="359"/>
    </row>
    <row r="1916" spans="2:18" ht="24.95" customHeight="1" thickBot="1">
      <c r="B1916" s="363"/>
      <c r="C1916" s="364"/>
      <c r="D1916" s="219" t="s">
        <v>1540</v>
      </c>
      <c r="E1916" s="220" t="s">
        <v>1541</v>
      </c>
      <c r="F1916" s="220" t="s">
        <v>1540</v>
      </c>
      <c r="G1916" s="221" t="s">
        <v>1541</v>
      </c>
      <c r="H1916" s="222" t="s">
        <v>1540</v>
      </c>
      <c r="I1916" s="223" t="s">
        <v>1541</v>
      </c>
      <c r="K1916" s="363"/>
      <c r="L1916" s="364"/>
      <c r="M1916" s="219" t="s">
        <v>1540</v>
      </c>
      <c r="N1916" s="220" t="s">
        <v>1541</v>
      </c>
      <c r="O1916" s="220" t="s">
        <v>1540</v>
      </c>
      <c r="P1916" s="221" t="s">
        <v>1541</v>
      </c>
      <c r="Q1916" s="222" t="s">
        <v>1540</v>
      </c>
      <c r="R1916" s="223" t="s">
        <v>1541</v>
      </c>
    </row>
    <row r="1917" spans="2:18" ht="24.95" customHeight="1" thickTop="1">
      <c r="B1917" s="224" t="s">
        <v>1542</v>
      </c>
      <c r="C1917" s="225"/>
      <c r="D1917" s="226">
        <v>742</v>
      </c>
      <c r="E1917" s="227"/>
      <c r="F1917" s="227">
        <v>692</v>
      </c>
      <c r="G1917" s="228"/>
      <c r="H1917" s="229">
        <f t="shared" ref="H1917:H1925" si="112">D1917+F1917</f>
        <v>1434</v>
      </c>
      <c r="I1917" s="230"/>
      <c r="K1917" s="224" t="s">
        <v>1542</v>
      </c>
      <c r="L1917" s="225"/>
      <c r="M1917" s="226">
        <v>1200</v>
      </c>
      <c r="N1917" s="227"/>
      <c r="O1917" s="227">
        <v>202</v>
      </c>
      <c r="P1917" s="228"/>
      <c r="Q1917" s="229">
        <f t="shared" ref="Q1917:Q1925" si="113">M1917+O1917</f>
        <v>1402</v>
      </c>
      <c r="R1917" s="230"/>
    </row>
    <row r="1918" spans="2:18" ht="24.95" customHeight="1">
      <c r="B1918" s="231" t="s">
        <v>1543</v>
      </c>
      <c r="C1918" s="232"/>
      <c r="D1918" s="233">
        <v>40</v>
      </c>
      <c r="E1918" s="234"/>
      <c r="F1918" s="234">
        <v>40</v>
      </c>
      <c r="G1918" s="235"/>
      <c r="H1918" s="229">
        <f t="shared" si="112"/>
        <v>80</v>
      </c>
      <c r="I1918" s="236"/>
      <c r="K1918" s="231" t="s">
        <v>1543</v>
      </c>
      <c r="L1918" s="232"/>
      <c r="M1918" s="233">
        <v>100</v>
      </c>
      <c r="N1918" s="234"/>
      <c r="O1918" s="234">
        <v>20</v>
      </c>
      <c r="P1918" s="235"/>
      <c r="Q1918" s="229">
        <f t="shared" si="113"/>
        <v>120</v>
      </c>
      <c r="R1918" s="236"/>
    </row>
    <row r="1919" spans="2:18" ht="24.95" customHeight="1">
      <c r="B1919" s="231" t="s">
        <v>1544</v>
      </c>
      <c r="C1919" s="232"/>
      <c r="D1919" s="233">
        <v>40</v>
      </c>
      <c r="E1919" s="234"/>
      <c r="F1919" s="234">
        <v>40</v>
      </c>
      <c r="G1919" s="235"/>
      <c r="H1919" s="229">
        <f t="shared" si="112"/>
        <v>80</v>
      </c>
      <c r="I1919" s="236"/>
      <c r="K1919" s="231" t="s">
        <v>1544</v>
      </c>
      <c r="L1919" s="232"/>
      <c r="M1919" s="233">
        <v>100</v>
      </c>
      <c r="N1919" s="234"/>
      <c r="O1919" s="234">
        <v>20</v>
      </c>
      <c r="P1919" s="235"/>
      <c r="Q1919" s="229">
        <f t="shared" si="113"/>
        <v>120</v>
      </c>
      <c r="R1919" s="236"/>
    </row>
    <row r="1920" spans="2:18" ht="24.95" customHeight="1" thickBot="1">
      <c r="B1920" s="237" t="s">
        <v>1545</v>
      </c>
      <c r="C1920" s="238"/>
      <c r="D1920" s="239">
        <v>200</v>
      </c>
      <c r="E1920" s="240"/>
      <c r="F1920" s="240">
        <v>200</v>
      </c>
      <c r="G1920" s="241"/>
      <c r="H1920" s="229">
        <f t="shared" si="112"/>
        <v>400</v>
      </c>
      <c r="I1920" s="242"/>
      <c r="K1920" s="237" t="s">
        <v>1545</v>
      </c>
      <c r="L1920" s="238"/>
      <c r="M1920" s="239">
        <v>1000</v>
      </c>
      <c r="N1920" s="240"/>
      <c r="O1920" s="240">
        <v>200</v>
      </c>
      <c r="P1920" s="241"/>
      <c r="Q1920" s="229">
        <f t="shared" si="113"/>
        <v>1200</v>
      </c>
      <c r="R1920" s="242"/>
    </row>
    <row r="1921" spans="2:18" ht="24.95" customHeight="1" thickTop="1" thickBot="1">
      <c r="B1921" s="243"/>
      <c r="C1921" s="244" t="s">
        <v>1399</v>
      </c>
      <c r="D1921" s="245">
        <f>D1917+D1918+D1919+D1920</f>
        <v>1022</v>
      </c>
      <c r="E1921" s="246"/>
      <c r="F1921" s="247">
        <f>SUM(F1917:F1920)</f>
        <v>972</v>
      </c>
      <c r="G1921" s="248"/>
      <c r="H1921" s="249">
        <f t="shared" si="112"/>
        <v>1994</v>
      </c>
      <c r="I1921" s="250"/>
      <c r="K1921" s="243"/>
      <c r="L1921" s="244" t="s">
        <v>1399</v>
      </c>
      <c r="M1921" s="245">
        <f>M1917+M1918+M1919+M1920</f>
        <v>2400</v>
      </c>
      <c r="N1921" s="246"/>
      <c r="O1921" s="246">
        <f>SUM(O1917:O1920)</f>
        <v>442</v>
      </c>
      <c r="P1921" s="248"/>
      <c r="Q1921" s="251">
        <f t="shared" si="113"/>
        <v>2842</v>
      </c>
      <c r="R1921" s="250"/>
    </row>
    <row r="1922" spans="2:18" ht="24.95" customHeight="1" thickTop="1">
      <c r="B1922" s="252" t="s">
        <v>1546</v>
      </c>
      <c r="C1922" s="253"/>
      <c r="D1922" s="254"/>
      <c r="E1922" s="255"/>
      <c r="F1922" s="255"/>
      <c r="G1922" s="256"/>
      <c r="H1922" s="257">
        <f t="shared" si="112"/>
        <v>0</v>
      </c>
      <c r="I1922" s="258"/>
      <c r="K1922" s="252" t="s">
        <v>1546</v>
      </c>
      <c r="L1922" s="253"/>
      <c r="M1922" s="254"/>
      <c r="N1922" s="255"/>
      <c r="O1922" s="255"/>
      <c r="P1922" s="256"/>
      <c r="Q1922" s="257">
        <f t="shared" si="113"/>
        <v>0</v>
      </c>
      <c r="R1922" s="258"/>
    </row>
    <row r="1923" spans="2:18" ht="24.95" customHeight="1">
      <c r="B1923" s="259" t="s">
        <v>1547</v>
      </c>
      <c r="C1923" s="260"/>
      <c r="D1923" s="233">
        <v>37</v>
      </c>
      <c r="E1923" s="234"/>
      <c r="F1923" s="234"/>
      <c r="G1923" s="261"/>
      <c r="H1923" s="262">
        <f t="shared" si="112"/>
        <v>37</v>
      </c>
      <c r="I1923" s="263"/>
      <c r="K1923" s="259" t="s">
        <v>1547</v>
      </c>
      <c r="L1923" s="260"/>
      <c r="M1923" s="233">
        <v>60</v>
      </c>
      <c r="N1923" s="234"/>
      <c r="O1923" s="234"/>
      <c r="P1923" s="261"/>
      <c r="Q1923" s="262">
        <f t="shared" si="113"/>
        <v>60</v>
      </c>
      <c r="R1923" s="263"/>
    </row>
    <row r="1924" spans="2:18" ht="24.95" customHeight="1">
      <c r="B1924" s="252" t="s">
        <v>1548</v>
      </c>
      <c r="C1924" s="253"/>
      <c r="D1924" s="233"/>
      <c r="E1924" s="234"/>
      <c r="F1924" s="234"/>
      <c r="G1924" s="261"/>
      <c r="H1924" s="262">
        <f t="shared" si="112"/>
        <v>0</v>
      </c>
      <c r="I1924" s="263"/>
      <c r="K1924" s="252" t="s">
        <v>1548</v>
      </c>
      <c r="L1924" s="253"/>
      <c r="M1924" s="233"/>
      <c r="N1924" s="234"/>
      <c r="O1924" s="234"/>
      <c r="P1924" s="261"/>
      <c r="Q1924" s="262">
        <f t="shared" si="113"/>
        <v>0</v>
      </c>
      <c r="R1924" s="263"/>
    </row>
    <row r="1925" spans="2:18" ht="24.95" customHeight="1" thickBot="1">
      <c r="B1925" s="264" t="s">
        <v>1549</v>
      </c>
      <c r="C1925" s="265"/>
      <c r="D1925" s="266"/>
      <c r="E1925" s="267"/>
      <c r="F1925" s="267"/>
      <c r="G1925" s="268"/>
      <c r="H1925" s="269">
        <f t="shared" si="112"/>
        <v>0</v>
      </c>
      <c r="I1925" s="270"/>
      <c r="K1925" s="264" t="s">
        <v>1549</v>
      </c>
      <c r="L1925" s="265"/>
      <c r="M1925" s="266"/>
      <c r="N1925" s="267"/>
      <c r="O1925" s="267"/>
      <c r="P1925" s="268"/>
      <c r="Q1925" s="269">
        <f t="shared" si="113"/>
        <v>0</v>
      </c>
      <c r="R1925" s="270"/>
    </row>
    <row r="1926" spans="2:18" ht="24.95" customHeight="1" thickTop="1" thickBot="1">
      <c r="B1926" s="243"/>
      <c r="C1926" s="244" t="s">
        <v>1399</v>
      </c>
      <c r="D1926" s="245">
        <f>SUM(D1921:D1925)</f>
        <v>1059</v>
      </c>
      <c r="E1926" s="246"/>
      <c r="F1926" s="247">
        <f>F1921+F1923</f>
        <v>972</v>
      </c>
      <c r="G1926" s="248"/>
      <c r="H1926" s="271">
        <f>D1926+F1926</f>
        <v>2031</v>
      </c>
      <c r="I1926" s="250"/>
      <c r="K1926" s="243"/>
      <c r="L1926" s="244" t="s">
        <v>1399</v>
      </c>
      <c r="M1926" s="245">
        <f>SUM(M1921:M1925)</f>
        <v>2460</v>
      </c>
      <c r="N1926" s="246"/>
      <c r="O1926" s="246">
        <f>O1921+O1923</f>
        <v>442</v>
      </c>
      <c r="P1926" s="248"/>
      <c r="Q1926" s="272">
        <f>M1926+O1926</f>
        <v>2902</v>
      </c>
      <c r="R1926" s="250"/>
    </row>
    <row r="1927" spans="2:18" ht="24.95" customHeight="1" thickTop="1">
      <c r="B1927" s="273"/>
      <c r="C1927" s="274" t="s">
        <v>1550</v>
      </c>
      <c r="D1927" s="217"/>
      <c r="E1927" s="217"/>
      <c r="F1927" s="217"/>
      <c r="G1927" s="217"/>
      <c r="H1927" s="217"/>
      <c r="I1927" s="218"/>
      <c r="K1927" s="273"/>
      <c r="L1927" s="274" t="s">
        <v>1550</v>
      </c>
      <c r="M1927" s="217"/>
      <c r="N1927" s="217"/>
      <c r="O1927" s="217"/>
      <c r="P1927" s="217"/>
      <c r="Q1927" s="217"/>
      <c r="R1927" s="218"/>
    </row>
    <row r="1928" spans="2:18" ht="24.95" customHeight="1">
      <c r="B1928" s="216" t="s">
        <v>1551</v>
      </c>
      <c r="C1928" s="217"/>
      <c r="D1928" s="217"/>
      <c r="E1928" s="217"/>
      <c r="F1928" s="217"/>
      <c r="G1928" s="217"/>
      <c r="H1928" s="217"/>
      <c r="I1928" s="218"/>
      <c r="K1928" s="216" t="s">
        <v>1551</v>
      </c>
      <c r="L1928" s="217"/>
      <c r="M1928" s="217"/>
      <c r="N1928" s="217"/>
      <c r="O1928" s="217"/>
      <c r="P1928" s="217"/>
      <c r="Q1928" s="217"/>
      <c r="R1928" s="218"/>
    </row>
    <row r="1929" spans="2:18" ht="24.95" customHeight="1">
      <c r="B1929" s="216" t="s">
        <v>1552</v>
      </c>
      <c r="C1929" s="217"/>
      <c r="D1929" s="217"/>
      <c r="E1929" s="217"/>
      <c r="F1929" s="217"/>
      <c r="G1929" s="217"/>
      <c r="H1929" s="217"/>
      <c r="I1929" s="218"/>
      <c r="K1929" s="216" t="s">
        <v>1552</v>
      </c>
      <c r="L1929" s="217"/>
      <c r="M1929" s="217"/>
      <c r="N1929" s="217"/>
      <c r="O1929" s="217"/>
      <c r="P1929" s="217"/>
      <c r="Q1929" s="217"/>
      <c r="R1929" s="218"/>
    </row>
    <row r="1930" spans="2:18" ht="15.75">
      <c r="B1930" s="273"/>
      <c r="C1930" s="217"/>
      <c r="D1930" s="217"/>
      <c r="E1930" s="217"/>
      <c r="F1930" s="217"/>
      <c r="G1930" s="217"/>
      <c r="H1930" s="217"/>
      <c r="I1930" s="218"/>
      <c r="K1930" s="273"/>
      <c r="L1930" s="217"/>
      <c r="M1930" s="217"/>
      <c r="N1930" s="217"/>
      <c r="O1930" s="217"/>
      <c r="P1930" s="217"/>
      <c r="Q1930" s="217"/>
      <c r="R1930" s="218"/>
    </row>
    <row r="1931" spans="2:18" ht="15.75">
      <c r="B1931" s="273"/>
      <c r="C1931" s="217"/>
      <c r="D1931" s="217"/>
      <c r="E1931" s="217"/>
      <c r="F1931" s="217"/>
      <c r="G1931" s="217"/>
      <c r="H1931" s="217"/>
      <c r="I1931" s="218"/>
      <c r="K1931" s="273"/>
      <c r="L1931" s="217"/>
      <c r="M1931" s="217"/>
      <c r="N1931" s="217"/>
      <c r="O1931" s="217"/>
      <c r="P1931" s="217"/>
      <c r="Q1931" s="217"/>
      <c r="R1931" s="218"/>
    </row>
    <row r="1932" spans="2:18" ht="15.75">
      <c r="B1932" s="273"/>
      <c r="C1932" s="217"/>
      <c r="D1932" s="217"/>
      <c r="E1932" s="217"/>
      <c r="F1932" s="217"/>
      <c r="G1932" s="217"/>
      <c r="H1932" s="217"/>
      <c r="I1932" s="218"/>
      <c r="K1932" s="273"/>
      <c r="L1932" s="217"/>
      <c r="M1932" s="217"/>
      <c r="N1932" s="217"/>
      <c r="O1932" s="217"/>
      <c r="P1932" s="217"/>
      <c r="Q1932" s="217"/>
      <c r="R1932" s="218"/>
    </row>
    <row r="1933" spans="2:18" ht="15.75">
      <c r="B1933" s="273"/>
      <c r="C1933" s="217"/>
      <c r="D1933" s="217"/>
      <c r="E1933" s="217"/>
      <c r="F1933" s="217"/>
      <c r="G1933" s="217"/>
      <c r="H1933" s="217"/>
      <c r="I1933" s="218"/>
      <c r="K1933" s="273"/>
      <c r="L1933" s="217"/>
      <c r="M1933" s="217"/>
      <c r="N1933" s="217"/>
      <c r="O1933" s="217"/>
      <c r="P1933" s="217"/>
      <c r="Q1933" s="217"/>
      <c r="R1933" s="218"/>
    </row>
    <row r="1934" spans="2:18" ht="15.75">
      <c r="B1934" s="273"/>
      <c r="C1934" s="217"/>
      <c r="D1934" s="217"/>
      <c r="E1934" s="217"/>
      <c r="F1934" s="217"/>
      <c r="G1934" s="217"/>
      <c r="H1934" s="217"/>
      <c r="I1934" s="218"/>
      <c r="K1934" s="273"/>
      <c r="L1934" s="217"/>
      <c r="M1934" s="217"/>
      <c r="N1934" s="217"/>
      <c r="O1934" s="217"/>
      <c r="P1934" s="217"/>
      <c r="Q1934" s="217"/>
      <c r="R1934" s="218"/>
    </row>
    <row r="1935" spans="2:18" ht="15.75">
      <c r="B1935" s="273" t="s">
        <v>1553</v>
      </c>
      <c r="C1935" s="360">
        <v>45840</v>
      </c>
      <c r="D1935" s="360"/>
      <c r="E1935" s="217"/>
      <c r="F1935" s="217"/>
      <c r="G1935" s="217"/>
      <c r="H1935" s="217"/>
      <c r="I1935" s="218"/>
      <c r="K1935" s="273" t="s">
        <v>1553</v>
      </c>
      <c r="L1935" s="360">
        <v>45840</v>
      </c>
      <c r="M1935" s="360"/>
      <c r="N1935" s="217"/>
      <c r="O1935" s="217"/>
      <c r="P1935" s="217"/>
      <c r="Q1935" s="217"/>
      <c r="R1935" s="218"/>
    </row>
    <row r="1936" spans="2:18" ht="15.75">
      <c r="B1936" s="200"/>
      <c r="C1936" s="201"/>
      <c r="D1936" s="201"/>
      <c r="E1936" s="201"/>
      <c r="F1936" s="201"/>
      <c r="G1936" s="201" t="s">
        <v>1563</v>
      </c>
      <c r="H1936" s="201"/>
      <c r="I1936" s="202"/>
      <c r="K1936" s="200"/>
      <c r="L1936" s="201"/>
      <c r="M1936" s="201"/>
      <c r="N1936" s="201"/>
      <c r="O1936" s="201"/>
      <c r="P1936" s="201" t="s">
        <v>1563</v>
      </c>
      <c r="Q1936" s="201"/>
      <c r="R1936" s="202"/>
    </row>
    <row r="1937" spans="2:18" ht="16.5" thickBot="1">
      <c r="B1937" s="275"/>
      <c r="C1937" s="276"/>
      <c r="D1937" s="276"/>
      <c r="E1937" s="276"/>
      <c r="F1937" s="276"/>
      <c r="G1937" s="276"/>
      <c r="H1937" s="276"/>
      <c r="I1937" s="277"/>
      <c r="K1937" s="275"/>
      <c r="L1937" s="276"/>
      <c r="M1937" s="276"/>
      <c r="N1937" s="276"/>
      <c r="O1937" s="276"/>
      <c r="P1937" s="276"/>
      <c r="Q1937" s="276"/>
      <c r="R1937" s="277"/>
    </row>
    <row r="1939" spans="2:18" ht="15.75" thickBot="1"/>
    <row r="1940" spans="2:18">
      <c r="B1940" s="366" t="s">
        <v>1525</v>
      </c>
      <c r="C1940" s="367"/>
      <c r="D1940" s="367"/>
      <c r="E1940" s="367"/>
      <c r="F1940" s="367"/>
      <c r="G1940" s="367"/>
      <c r="H1940" s="367"/>
      <c r="I1940" s="368"/>
      <c r="K1940" s="366" t="s">
        <v>1525</v>
      </c>
      <c r="L1940" s="367"/>
      <c r="M1940" s="367"/>
      <c r="N1940" s="367"/>
      <c r="O1940" s="367"/>
      <c r="P1940" s="367"/>
      <c r="Q1940" s="367"/>
      <c r="R1940" s="368"/>
    </row>
    <row r="1941" spans="2:18" ht="15.75">
      <c r="B1941" s="200"/>
      <c r="C1941" s="201"/>
      <c r="D1941" s="201"/>
      <c r="E1941" s="201"/>
      <c r="F1941" s="201"/>
      <c r="G1941" s="201"/>
      <c r="H1941" s="201"/>
      <c r="I1941" s="202"/>
      <c r="K1941" s="200"/>
      <c r="L1941" s="201"/>
      <c r="M1941" s="201"/>
      <c r="N1941" s="201"/>
      <c r="O1941" s="201"/>
      <c r="P1941" s="201"/>
      <c r="Q1941" s="201"/>
      <c r="R1941" s="202"/>
    </row>
    <row r="1942" spans="2:18" ht="26.25">
      <c r="B1942" s="369" t="s">
        <v>1526</v>
      </c>
      <c r="C1942" s="370"/>
      <c r="D1942" s="370"/>
      <c r="E1942" s="370"/>
      <c r="F1942" s="370"/>
      <c r="G1942" s="370"/>
      <c r="H1942" s="370"/>
      <c r="I1942" s="371"/>
      <c r="K1942" s="369" t="s">
        <v>1526</v>
      </c>
      <c r="L1942" s="370"/>
      <c r="M1942" s="370"/>
      <c r="N1942" s="370"/>
      <c r="O1942" s="370"/>
      <c r="P1942" s="370"/>
      <c r="Q1942" s="370"/>
      <c r="R1942" s="371"/>
    </row>
    <row r="1943" spans="2:18" ht="24.95" customHeight="1">
      <c r="B1943" s="203"/>
      <c r="C1943" s="204"/>
      <c r="D1943" s="204"/>
      <c r="E1943" s="204"/>
      <c r="F1943" s="204"/>
      <c r="G1943" s="204"/>
      <c r="H1943" s="205" t="s">
        <v>1527</v>
      </c>
      <c r="I1943" s="206"/>
      <c r="K1943" s="203"/>
      <c r="L1943" s="204"/>
      <c r="M1943" s="204"/>
      <c r="N1943" s="204"/>
      <c r="O1943" s="204"/>
      <c r="P1943" s="204"/>
      <c r="Q1943" s="205" t="s">
        <v>1527</v>
      </c>
      <c r="R1943" s="206"/>
    </row>
    <row r="1944" spans="2:18" ht="24.95" customHeight="1">
      <c r="B1944" s="207" t="s">
        <v>1528</v>
      </c>
      <c r="C1944" s="208"/>
      <c r="D1944" s="208"/>
      <c r="E1944" s="208"/>
      <c r="F1944" s="208" t="s">
        <v>1529</v>
      </c>
      <c r="G1944" s="201"/>
      <c r="H1944" s="201" t="s">
        <v>1530</v>
      </c>
      <c r="I1944" s="202"/>
      <c r="K1944" s="207" t="s">
        <v>1528</v>
      </c>
      <c r="L1944" s="208"/>
      <c r="M1944" s="208"/>
      <c r="N1944" s="208"/>
      <c r="O1944" s="208" t="s">
        <v>1531</v>
      </c>
      <c r="P1944" s="201"/>
      <c r="Q1944" s="201" t="s">
        <v>1530</v>
      </c>
      <c r="R1944" s="202"/>
    </row>
    <row r="1945" spans="2:18" ht="24.95" customHeight="1">
      <c r="B1945" s="209" t="s">
        <v>1532</v>
      </c>
      <c r="C1945" s="210" t="s">
        <v>1690</v>
      </c>
      <c r="D1945" s="211"/>
      <c r="E1945" s="211"/>
      <c r="F1945" s="211"/>
      <c r="G1945" s="212"/>
      <c r="H1945" s="212"/>
      <c r="I1945" s="213"/>
      <c r="K1945" s="209" t="s">
        <v>1532</v>
      </c>
      <c r="L1945" s="210" t="s">
        <v>1691</v>
      </c>
      <c r="M1945" s="211"/>
      <c r="N1945" s="211"/>
      <c r="O1945" s="211"/>
      <c r="P1945" s="212"/>
      <c r="Q1945" s="212"/>
      <c r="R1945" s="213"/>
    </row>
    <row r="1946" spans="2:18" ht="24.95" customHeight="1">
      <c r="B1946" s="207" t="s">
        <v>1534</v>
      </c>
      <c r="C1946" s="214">
        <v>223</v>
      </c>
      <c r="D1946" s="208" t="s">
        <v>1535</v>
      </c>
      <c r="E1946" s="208"/>
      <c r="F1946" s="201"/>
      <c r="G1946" s="201"/>
      <c r="H1946" s="201"/>
      <c r="I1946" s="202"/>
      <c r="K1946" s="207" t="s">
        <v>1534</v>
      </c>
      <c r="L1946" s="214">
        <v>505</v>
      </c>
      <c r="M1946" s="208" t="s">
        <v>1535</v>
      </c>
      <c r="N1946" s="208"/>
      <c r="O1946" s="201"/>
      <c r="P1946" s="201"/>
      <c r="Q1946" s="201"/>
      <c r="R1946" s="202"/>
    </row>
    <row r="1947" spans="2:18" ht="24.95" customHeight="1">
      <c r="B1947" s="216" t="s">
        <v>1562</v>
      </c>
      <c r="C1947" s="217"/>
      <c r="D1947" s="217"/>
      <c r="E1947" s="217"/>
      <c r="F1947" s="217"/>
      <c r="G1947" s="217"/>
      <c r="H1947" s="217"/>
      <c r="I1947" s="218"/>
      <c r="K1947" s="216" t="s">
        <v>1562</v>
      </c>
      <c r="L1947" s="217"/>
      <c r="M1947" s="217"/>
      <c r="N1947" s="217"/>
      <c r="O1947" s="217"/>
      <c r="P1947" s="217"/>
      <c r="Q1947" s="217"/>
      <c r="R1947" s="218"/>
    </row>
    <row r="1948" spans="2:18" ht="24.95" customHeight="1" thickBot="1">
      <c r="B1948" s="207" t="s">
        <v>1537</v>
      </c>
      <c r="C1948" s="201"/>
      <c r="D1948" s="201"/>
      <c r="E1948" s="201"/>
      <c r="F1948" s="201"/>
      <c r="G1948" s="201"/>
      <c r="H1948" s="201"/>
      <c r="I1948" s="202"/>
      <c r="K1948" s="207" t="s">
        <v>1537</v>
      </c>
      <c r="L1948" s="201"/>
      <c r="M1948" s="201"/>
      <c r="N1948" s="201"/>
      <c r="O1948" s="201"/>
      <c r="P1948" s="201"/>
      <c r="Q1948" s="201"/>
      <c r="R1948" s="202"/>
    </row>
    <row r="1949" spans="2:18" ht="24.95" customHeight="1" thickTop="1">
      <c r="B1949" s="361" t="s">
        <v>1538</v>
      </c>
      <c r="C1949" s="362"/>
      <c r="D1949" s="357" t="s">
        <v>1241</v>
      </c>
      <c r="E1949" s="365"/>
      <c r="F1949" s="356" t="s">
        <v>1539</v>
      </c>
      <c r="G1949" s="357"/>
      <c r="H1949" s="358" t="s">
        <v>1404</v>
      </c>
      <c r="I1949" s="359"/>
      <c r="K1949" s="361" t="s">
        <v>1538</v>
      </c>
      <c r="L1949" s="362"/>
      <c r="M1949" s="357" t="s">
        <v>1241</v>
      </c>
      <c r="N1949" s="365"/>
      <c r="O1949" s="356" t="s">
        <v>1539</v>
      </c>
      <c r="P1949" s="357"/>
      <c r="Q1949" s="358" t="s">
        <v>1404</v>
      </c>
      <c r="R1949" s="359"/>
    </row>
    <row r="1950" spans="2:18" ht="24.95" customHeight="1" thickBot="1">
      <c r="B1950" s="363"/>
      <c r="C1950" s="364"/>
      <c r="D1950" s="219" t="s">
        <v>1540</v>
      </c>
      <c r="E1950" s="220" t="s">
        <v>1541</v>
      </c>
      <c r="F1950" s="220" t="s">
        <v>1540</v>
      </c>
      <c r="G1950" s="221" t="s">
        <v>1541</v>
      </c>
      <c r="H1950" s="222" t="s">
        <v>1540</v>
      </c>
      <c r="I1950" s="223" t="s">
        <v>1541</v>
      </c>
      <c r="K1950" s="363"/>
      <c r="L1950" s="364"/>
      <c r="M1950" s="219" t="s">
        <v>1540</v>
      </c>
      <c r="N1950" s="220" t="s">
        <v>1541</v>
      </c>
      <c r="O1950" s="220" t="s">
        <v>1540</v>
      </c>
      <c r="P1950" s="221" t="s">
        <v>1541</v>
      </c>
      <c r="Q1950" s="222" t="s">
        <v>1540</v>
      </c>
      <c r="R1950" s="223" t="s">
        <v>1541</v>
      </c>
    </row>
    <row r="1951" spans="2:18" ht="24.95" customHeight="1" thickTop="1">
      <c r="B1951" s="224" t="s">
        <v>1542</v>
      </c>
      <c r="C1951" s="225"/>
      <c r="D1951" s="226">
        <v>336</v>
      </c>
      <c r="E1951" s="227"/>
      <c r="F1951" s="227">
        <v>652</v>
      </c>
      <c r="G1951" s="228"/>
      <c r="H1951" s="229">
        <f t="shared" ref="H1951:H1959" si="114">D1951+F1951</f>
        <v>988</v>
      </c>
      <c r="I1951" s="230"/>
      <c r="K1951" s="224" t="s">
        <v>1542</v>
      </c>
      <c r="L1951" s="225"/>
      <c r="M1951" s="226">
        <v>281</v>
      </c>
      <c r="N1951" s="227"/>
      <c r="O1951" s="227">
        <v>565</v>
      </c>
      <c r="P1951" s="228"/>
      <c r="Q1951" s="229">
        <f t="shared" ref="Q1951:Q1959" si="115">M1951+O1951</f>
        <v>846</v>
      </c>
      <c r="R1951" s="230"/>
    </row>
    <row r="1952" spans="2:18" ht="24.95" customHeight="1">
      <c r="B1952" s="231" t="s">
        <v>1543</v>
      </c>
      <c r="C1952" s="232"/>
      <c r="D1952" s="233">
        <v>60</v>
      </c>
      <c r="E1952" s="234"/>
      <c r="F1952" s="234">
        <v>30</v>
      </c>
      <c r="G1952" s="235"/>
      <c r="H1952" s="229">
        <f t="shared" si="114"/>
        <v>90</v>
      </c>
      <c r="I1952" s="236"/>
      <c r="K1952" s="231" t="s">
        <v>1543</v>
      </c>
      <c r="L1952" s="232"/>
      <c r="M1952" s="233">
        <v>0</v>
      </c>
      <c r="N1952" s="234"/>
      <c r="O1952" s="234">
        <v>0</v>
      </c>
      <c r="P1952" s="235"/>
      <c r="Q1952" s="229">
        <f t="shared" si="115"/>
        <v>0</v>
      </c>
      <c r="R1952" s="236"/>
    </row>
    <row r="1953" spans="2:18" ht="24.95" customHeight="1">
      <c r="B1953" s="231" t="s">
        <v>1544</v>
      </c>
      <c r="C1953" s="232"/>
      <c r="D1953" s="233">
        <v>60</v>
      </c>
      <c r="E1953" s="234"/>
      <c r="F1953" s="234">
        <v>30</v>
      </c>
      <c r="G1953" s="235"/>
      <c r="H1953" s="229">
        <f t="shared" si="114"/>
        <v>90</v>
      </c>
      <c r="I1953" s="236"/>
      <c r="K1953" s="231" t="s">
        <v>1544</v>
      </c>
      <c r="L1953" s="232"/>
      <c r="M1953" s="233">
        <v>0</v>
      </c>
      <c r="N1953" s="234"/>
      <c r="O1953" s="234">
        <v>0</v>
      </c>
      <c r="P1953" s="235"/>
      <c r="Q1953" s="229">
        <f t="shared" si="115"/>
        <v>0</v>
      </c>
      <c r="R1953" s="236"/>
    </row>
    <row r="1954" spans="2:18" ht="24.95" customHeight="1" thickBot="1">
      <c r="B1954" s="237" t="s">
        <v>1545</v>
      </c>
      <c r="C1954" s="238"/>
      <c r="D1954" s="239">
        <v>400</v>
      </c>
      <c r="E1954" s="240"/>
      <c r="F1954" s="240">
        <v>200</v>
      </c>
      <c r="G1954" s="241"/>
      <c r="H1954" s="229">
        <f t="shared" si="114"/>
        <v>600</v>
      </c>
      <c r="I1954" s="242"/>
      <c r="K1954" s="237" t="s">
        <v>1545</v>
      </c>
      <c r="L1954" s="238"/>
      <c r="M1954" s="239">
        <v>0</v>
      </c>
      <c r="N1954" s="240"/>
      <c r="O1954" s="240">
        <v>0</v>
      </c>
      <c r="P1954" s="241"/>
      <c r="Q1954" s="229">
        <f t="shared" si="115"/>
        <v>0</v>
      </c>
      <c r="R1954" s="242"/>
    </row>
    <row r="1955" spans="2:18" ht="24.95" customHeight="1" thickTop="1" thickBot="1">
      <c r="B1955" s="243"/>
      <c r="C1955" s="244" t="s">
        <v>1399</v>
      </c>
      <c r="D1955" s="245">
        <f>D1951+D1952+D1953+D1954</f>
        <v>856</v>
      </c>
      <c r="E1955" s="246"/>
      <c r="F1955" s="247">
        <f>SUM(F1951:F1954)</f>
        <v>912</v>
      </c>
      <c r="G1955" s="248"/>
      <c r="H1955" s="249">
        <f t="shared" si="114"/>
        <v>1768</v>
      </c>
      <c r="I1955" s="250"/>
      <c r="K1955" s="243"/>
      <c r="L1955" s="244" t="s">
        <v>1399</v>
      </c>
      <c r="M1955" s="245">
        <f>M1951+M1952+M1953+M1954</f>
        <v>281</v>
      </c>
      <c r="N1955" s="246"/>
      <c r="O1955" s="246">
        <f>SUM(O1951:O1954)</f>
        <v>565</v>
      </c>
      <c r="P1955" s="248"/>
      <c r="Q1955" s="251">
        <f t="shared" si="115"/>
        <v>846</v>
      </c>
      <c r="R1955" s="250"/>
    </row>
    <row r="1956" spans="2:18" ht="24.95" customHeight="1" thickTop="1">
      <c r="B1956" s="252" t="s">
        <v>1546</v>
      </c>
      <c r="C1956" s="253"/>
      <c r="D1956" s="254"/>
      <c r="E1956" s="255"/>
      <c r="F1956" s="255"/>
      <c r="G1956" s="256"/>
      <c r="H1956" s="257">
        <f t="shared" si="114"/>
        <v>0</v>
      </c>
      <c r="I1956" s="258"/>
      <c r="K1956" s="252" t="s">
        <v>1546</v>
      </c>
      <c r="L1956" s="253"/>
      <c r="M1956" s="254"/>
      <c r="N1956" s="255"/>
      <c r="O1956" s="255"/>
      <c r="P1956" s="256"/>
      <c r="Q1956" s="257">
        <f t="shared" si="115"/>
        <v>0</v>
      </c>
      <c r="R1956" s="258"/>
    </row>
    <row r="1957" spans="2:18" ht="24.95" customHeight="1">
      <c r="B1957" s="259" t="s">
        <v>1547</v>
      </c>
      <c r="C1957" s="260"/>
      <c r="D1957" s="233">
        <v>15</v>
      </c>
      <c r="E1957" s="234"/>
      <c r="F1957" s="234"/>
      <c r="G1957" s="261"/>
      <c r="H1957" s="262">
        <f t="shared" si="114"/>
        <v>15</v>
      </c>
      <c r="I1957" s="263"/>
      <c r="K1957" s="259" t="s">
        <v>1547</v>
      </c>
      <c r="L1957" s="260"/>
      <c r="M1957" s="233">
        <v>14</v>
      </c>
      <c r="N1957" s="234"/>
      <c r="O1957" s="234"/>
      <c r="P1957" s="261"/>
      <c r="Q1957" s="262">
        <f t="shared" si="115"/>
        <v>14</v>
      </c>
      <c r="R1957" s="263"/>
    </row>
    <row r="1958" spans="2:18" ht="24.95" customHeight="1">
      <c r="B1958" s="252" t="s">
        <v>1548</v>
      </c>
      <c r="C1958" s="253"/>
      <c r="D1958" s="233"/>
      <c r="E1958" s="234"/>
      <c r="F1958" s="234"/>
      <c r="G1958" s="261"/>
      <c r="H1958" s="262">
        <f t="shared" si="114"/>
        <v>0</v>
      </c>
      <c r="I1958" s="263"/>
      <c r="K1958" s="252" t="s">
        <v>1548</v>
      </c>
      <c r="L1958" s="253"/>
      <c r="M1958" s="233"/>
      <c r="N1958" s="234"/>
      <c r="O1958" s="234"/>
      <c r="P1958" s="261"/>
      <c r="Q1958" s="262">
        <f t="shared" si="115"/>
        <v>0</v>
      </c>
      <c r="R1958" s="263"/>
    </row>
    <row r="1959" spans="2:18" ht="24.95" customHeight="1" thickBot="1">
      <c r="B1959" s="264" t="s">
        <v>1549</v>
      </c>
      <c r="C1959" s="265"/>
      <c r="D1959" s="266"/>
      <c r="E1959" s="267"/>
      <c r="F1959" s="267"/>
      <c r="G1959" s="268"/>
      <c r="H1959" s="269">
        <f t="shared" si="114"/>
        <v>0</v>
      </c>
      <c r="I1959" s="270"/>
      <c r="K1959" s="264" t="s">
        <v>1549</v>
      </c>
      <c r="L1959" s="265"/>
      <c r="M1959" s="266"/>
      <c r="N1959" s="267"/>
      <c r="O1959" s="267"/>
      <c r="P1959" s="268"/>
      <c r="Q1959" s="269">
        <f t="shared" si="115"/>
        <v>0</v>
      </c>
      <c r="R1959" s="270"/>
    </row>
    <row r="1960" spans="2:18" ht="24.95" customHeight="1" thickTop="1" thickBot="1">
      <c r="B1960" s="243"/>
      <c r="C1960" s="244" t="s">
        <v>1399</v>
      </c>
      <c r="D1960" s="245">
        <f>SUM(D1955:D1959)</f>
        <v>871</v>
      </c>
      <c r="E1960" s="246"/>
      <c r="F1960" s="247">
        <f>F1955+F1957</f>
        <v>912</v>
      </c>
      <c r="G1960" s="248"/>
      <c r="H1960" s="271">
        <f>D1960+F1960</f>
        <v>1783</v>
      </c>
      <c r="I1960" s="250"/>
      <c r="K1960" s="243"/>
      <c r="L1960" s="244" t="s">
        <v>1399</v>
      </c>
      <c r="M1960" s="245">
        <f>SUM(M1955:M1959)</f>
        <v>295</v>
      </c>
      <c r="N1960" s="246"/>
      <c r="O1960" s="246">
        <f>O1955+O1957</f>
        <v>565</v>
      </c>
      <c r="P1960" s="248"/>
      <c r="Q1960" s="272">
        <f>M1960+O1960</f>
        <v>860</v>
      </c>
      <c r="R1960" s="250"/>
    </row>
    <row r="1961" spans="2:18" ht="24.95" customHeight="1" thickTop="1">
      <c r="B1961" s="273"/>
      <c r="C1961" s="274" t="s">
        <v>1550</v>
      </c>
      <c r="D1961" s="217"/>
      <c r="E1961" s="217"/>
      <c r="F1961" s="217"/>
      <c r="G1961" s="217"/>
      <c r="H1961" s="217"/>
      <c r="I1961" s="218"/>
      <c r="K1961" s="273"/>
      <c r="L1961" s="274" t="s">
        <v>1550</v>
      </c>
      <c r="M1961" s="217"/>
      <c r="N1961" s="217"/>
      <c r="O1961" s="217"/>
      <c r="P1961" s="217"/>
      <c r="Q1961" s="217"/>
      <c r="R1961" s="218"/>
    </row>
    <row r="1962" spans="2:18" ht="24.95" customHeight="1">
      <c r="B1962" s="216" t="s">
        <v>1551</v>
      </c>
      <c r="C1962" s="217"/>
      <c r="D1962" s="217"/>
      <c r="E1962" s="217"/>
      <c r="F1962" s="217"/>
      <c r="G1962" s="217"/>
      <c r="H1962" s="217"/>
      <c r="I1962" s="218"/>
      <c r="K1962" s="216" t="s">
        <v>1551</v>
      </c>
      <c r="L1962" s="217"/>
      <c r="M1962" s="217"/>
      <c r="N1962" s="217"/>
      <c r="O1962" s="217"/>
      <c r="P1962" s="217"/>
      <c r="Q1962" s="217"/>
      <c r="R1962" s="218"/>
    </row>
    <row r="1963" spans="2:18" ht="24.95" customHeight="1">
      <c r="B1963" s="216" t="s">
        <v>1552</v>
      </c>
      <c r="C1963" s="217"/>
      <c r="D1963" s="217"/>
      <c r="E1963" s="217"/>
      <c r="F1963" s="217"/>
      <c r="G1963" s="217"/>
      <c r="H1963" s="217"/>
      <c r="I1963" s="218"/>
      <c r="K1963" s="216" t="s">
        <v>1552</v>
      </c>
      <c r="L1963" s="217"/>
      <c r="M1963" s="217"/>
      <c r="N1963" s="217"/>
      <c r="O1963" s="217"/>
      <c r="P1963" s="217"/>
      <c r="Q1963" s="217"/>
      <c r="R1963" s="218"/>
    </row>
    <row r="1964" spans="2:18" ht="15.75">
      <c r="B1964" s="273"/>
      <c r="C1964" s="217"/>
      <c r="D1964" s="217"/>
      <c r="E1964" s="217"/>
      <c r="F1964" s="217"/>
      <c r="G1964" s="217"/>
      <c r="H1964" s="217"/>
      <c r="I1964" s="218"/>
      <c r="K1964" s="273"/>
      <c r="L1964" s="217"/>
      <c r="M1964" s="217"/>
      <c r="N1964" s="217"/>
      <c r="O1964" s="217"/>
      <c r="P1964" s="217"/>
      <c r="Q1964" s="217"/>
      <c r="R1964" s="218"/>
    </row>
    <row r="1965" spans="2:18" ht="15.75">
      <c r="B1965" s="273"/>
      <c r="C1965" s="217"/>
      <c r="D1965" s="217"/>
      <c r="E1965" s="217"/>
      <c r="F1965" s="217"/>
      <c r="G1965" s="217"/>
      <c r="H1965" s="217"/>
      <c r="I1965" s="218"/>
      <c r="K1965" s="273"/>
      <c r="L1965" s="217"/>
      <c r="M1965" s="217"/>
      <c r="N1965" s="217"/>
      <c r="O1965" s="217"/>
      <c r="P1965" s="217"/>
      <c r="Q1965" s="217"/>
      <c r="R1965" s="218"/>
    </row>
    <row r="1966" spans="2:18" ht="15.75">
      <c r="B1966" s="273"/>
      <c r="C1966" s="217"/>
      <c r="D1966" s="217"/>
      <c r="E1966" s="217"/>
      <c r="F1966" s="217"/>
      <c r="G1966" s="217"/>
      <c r="H1966" s="217"/>
      <c r="I1966" s="218"/>
      <c r="K1966" s="273"/>
      <c r="L1966" s="217"/>
      <c r="M1966" s="217"/>
      <c r="N1966" s="217"/>
      <c r="O1966" s="217"/>
      <c r="P1966" s="217"/>
      <c r="Q1966" s="217"/>
      <c r="R1966" s="218"/>
    </row>
    <row r="1967" spans="2:18" ht="15.75">
      <c r="B1967" s="273"/>
      <c r="C1967" s="217"/>
      <c r="D1967" s="217"/>
      <c r="E1967" s="217"/>
      <c r="F1967" s="217"/>
      <c r="G1967" s="217"/>
      <c r="H1967" s="217"/>
      <c r="I1967" s="218"/>
      <c r="K1967" s="273"/>
      <c r="L1967" s="217"/>
      <c r="M1967" s="217"/>
      <c r="N1967" s="217"/>
      <c r="O1967" s="217"/>
      <c r="P1967" s="217"/>
      <c r="Q1967" s="217"/>
      <c r="R1967" s="218"/>
    </row>
    <row r="1968" spans="2:18" ht="15.75">
      <c r="B1968" s="273"/>
      <c r="C1968" s="217"/>
      <c r="D1968" s="217"/>
      <c r="E1968" s="217"/>
      <c r="F1968" s="217"/>
      <c r="G1968" s="217"/>
      <c r="H1968" s="217"/>
      <c r="I1968" s="218"/>
      <c r="K1968" s="273"/>
      <c r="L1968" s="217"/>
      <c r="M1968" s="217"/>
      <c r="N1968" s="217"/>
      <c r="O1968" s="217"/>
      <c r="P1968" s="217"/>
      <c r="Q1968" s="217"/>
      <c r="R1968" s="218"/>
    </row>
    <row r="1969" spans="2:18" ht="15.75">
      <c r="B1969" s="273" t="s">
        <v>1553</v>
      </c>
      <c r="C1969" s="360">
        <v>45840</v>
      </c>
      <c r="D1969" s="360"/>
      <c r="E1969" s="217"/>
      <c r="F1969" s="217"/>
      <c r="G1969" s="217"/>
      <c r="H1969" s="217"/>
      <c r="I1969" s="218"/>
      <c r="K1969" s="273" t="s">
        <v>1553</v>
      </c>
      <c r="L1969" s="360">
        <v>45840</v>
      </c>
      <c r="M1969" s="360"/>
      <c r="N1969" s="217"/>
      <c r="O1969" s="217"/>
      <c r="P1969" s="217"/>
      <c r="Q1969" s="217"/>
      <c r="R1969" s="218"/>
    </row>
    <row r="1970" spans="2:18" ht="15.75">
      <c r="B1970" s="200"/>
      <c r="C1970" s="201"/>
      <c r="D1970" s="201"/>
      <c r="E1970" s="201"/>
      <c r="F1970" s="201"/>
      <c r="G1970" s="201" t="s">
        <v>1563</v>
      </c>
      <c r="H1970" s="201"/>
      <c r="I1970" s="202"/>
      <c r="K1970" s="200"/>
      <c r="L1970" s="201"/>
      <c r="M1970" s="201"/>
      <c r="N1970" s="201"/>
      <c r="O1970" s="201"/>
      <c r="P1970" s="201" t="s">
        <v>1563</v>
      </c>
      <c r="Q1970" s="201"/>
      <c r="R1970" s="202"/>
    </row>
    <row r="1971" spans="2:18" ht="16.5" thickBot="1">
      <c r="B1971" s="275"/>
      <c r="C1971" s="276"/>
      <c r="D1971" s="276"/>
      <c r="E1971" s="276"/>
      <c r="F1971" s="276"/>
      <c r="G1971" s="276"/>
      <c r="H1971" s="276"/>
      <c r="I1971" s="277"/>
      <c r="K1971" s="275"/>
      <c r="L1971" s="276"/>
      <c r="M1971" s="276"/>
      <c r="N1971" s="276"/>
      <c r="O1971" s="276"/>
      <c r="P1971" s="276"/>
      <c r="Q1971" s="276"/>
      <c r="R1971" s="277"/>
    </row>
    <row r="1973" spans="2:18" ht="15.75" thickBot="1"/>
    <row r="1974" spans="2:18">
      <c r="B1974" s="366" t="s">
        <v>1525</v>
      </c>
      <c r="C1974" s="367"/>
      <c r="D1974" s="367"/>
      <c r="E1974" s="367"/>
      <c r="F1974" s="367"/>
      <c r="G1974" s="367"/>
      <c r="H1974" s="367"/>
      <c r="I1974" s="368"/>
      <c r="K1974" s="366" t="s">
        <v>1525</v>
      </c>
      <c r="L1974" s="367"/>
      <c r="M1974" s="367"/>
      <c r="N1974" s="367"/>
      <c r="O1974" s="367"/>
      <c r="P1974" s="367"/>
      <c r="Q1974" s="367"/>
      <c r="R1974" s="368"/>
    </row>
    <row r="1975" spans="2:18" ht="15.75">
      <c r="B1975" s="200"/>
      <c r="C1975" s="201"/>
      <c r="D1975" s="201"/>
      <c r="E1975" s="201"/>
      <c r="F1975" s="201"/>
      <c r="G1975" s="201"/>
      <c r="H1975" s="201"/>
      <c r="I1975" s="202"/>
      <c r="K1975" s="200"/>
      <c r="L1975" s="201"/>
      <c r="M1975" s="201"/>
      <c r="N1975" s="201"/>
      <c r="O1975" s="201"/>
      <c r="P1975" s="201"/>
      <c r="Q1975" s="201"/>
      <c r="R1975" s="202"/>
    </row>
    <row r="1976" spans="2:18" ht="26.25">
      <c r="B1976" s="369" t="s">
        <v>1526</v>
      </c>
      <c r="C1976" s="370"/>
      <c r="D1976" s="370"/>
      <c r="E1976" s="370"/>
      <c r="F1976" s="370"/>
      <c r="G1976" s="370"/>
      <c r="H1976" s="370"/>
      <c r="I1976" s="371"/>
      <c r="K1976" s="369" t="s">
        <v>1526</v>
      </c>
      <c r="L1976" s="370"/>
      <c r="M1976" s="370"/>
      <c r="N1976" s="370"/>
      <c r="O1976" s="370"/>
      <c r="P1976" s="370"/>
      <c r="Q1976" s="370"/>
      <c r="R1976" s="371"/>
    </row>
    <row r="1977" spans="2:18" ht="24.95" customHeight="1">
      <c r="B1977" s="203"/>
      <c r="C1977" s="204"/>
      <c r="D1977" s="204"/>
      <c r="E1977" s="204"/>
      <c r="F1977" s="204"/>
      <c r="G1977" s="204"/>
      <c r="H1977" s="205" t="s">
        <v>1527</v>
      </c>
      <c r="I1977" s="206"/>
      <c r="K1977" s="203"/>
      <c r="L1977" s="204"/>
      <c r="M1977" s="204"/>
      <c r="N1977" s="204"/>
      <c r="O1977" s="204"/>
      <c r="P1977" s="204"/>
      <c r="Q1977" s="205" t="s">
        <v>1527</v>
      </c>
      <c r="R1977" s="206"/>
    </row>
    <row r="1978" spans="2:18" ht="24.95" customHeight="1">
      <c r="B1978" s="207" t="s">
        <v>1528</v>
      </c>
      <c r="C1978" s="208"/>
      <c r="D1978" s="208"/>
      <c r="E1978" s="208"/>
      <c r="F1978" s="208" t="s">
        <v>1529</v>
      </c>
      <c r="G1978" s="201"/>
      <c r="H1978" s="201" t="s">
        <v>1530</v>
      </c>
      <c r="I1978" s="202"/>
      <c r="K1978" s="207" t="s">
        <v>1528</v>
      </c>
      <c r="L1978" s="208"/>
      <c r="M1978" s="208"/>
      <c r="N1978" s="208"/>
      <c r="O1978" s="208" t="s">
        <v>1531</v>
      </c>
      <c r="P1978" s="201"/>
      <c r="Q1978" s="201" t="s">
        <v>1530</v>
      </c>
      <c r="R1978" s="202"/>
    </row>
    <row r="1979" spans="2:18" ht="24.95" customHeight="1">
      <c r="B1979" s="209" t="s">
        <v>1532</v>
      </c>
      <c r="C1979" s="210" t="s">
        <v>1692</v>
      </c>
      <c r="D1979" s="211"/>
      <c r="E1979" s="211"/>
      <c r="F1979" s="211"/>
      <c r="G1979" s="212"/>
      <c r="H1979" s="212"/>
      <c r="I1979" s="213"/>
      <c r="K1979" s="209" t="s">
        <v>1532</v>
      </c>
      <c r="L1979" s="210"/>
      <c r="M1979" s="211"/>
      <c r="N1979" s="211"/>
      <c r="O1979" s="211"/>
      <c r="P1979" s="212"/>
      <c r="Q1979" s="212"/>
      <c r="R1979" s="213"/>
    </row>
    <row r="1980" spans="2:18" ht="24.95" customHeight="1">
      <c r="B1980" s="207" t="s">
        <v>1534</v>
      </c>
      <c r="C1980" s="214">
        <v>547</v>
      </c>
      <c r="D1980" s="208" t="s">
        <v>1535</v>
      </c>
      <c r="E1980" s="208"/>
      <c r="F1980" s="201"/>
      <c r="G1980" s="201"/>
      <c r="H1980" s="201"/>
      <c r="I1980" s="202"/>
      <c r="K1980" s="207" t="s">
        <v>1534</v>
      </c>
      <c r="L1980" s="214"/>
      <c r="M1980" s="208" t="s">
        <v>1535</v>
      </c>
      <c r="N1980" s="208"/>
      <c r="O1980" s="201"/>
      <c r="P1980" s="201"/>
      <c r="Q1980" s="201"/>
      <c r="R1980" s="202"/>
    </row>
    <row r="1981" spans="2:18" ht="24.95" customHeight="1">
      <c r="B1981" s="216" t="s">
        <v>1562</v>
      </c>
      <c r="C1981" s="217"/>
      <c r="D1981" s="217"/>
      <c r="E1981" s="217"/>
      <c r="F1981" s="217"/>
      <c r="G1981" s="217"/>
      <c r="H1981" s="217"/>
      <c r="I1981" s="218"/>
      <c r="K1981" s="216" t="s">
        <v>1562</v>
      </c>
      <c r="L1981" s="217"/>
      <c r="M1981" s="217"/>
      <c r="N1981" s="217"/>
      <c r="O1981" s="217"/>
      <c r="P1981" s="217"/>
      <c r="Q1981" s="217"/>
      <c r="R1981" s="218"/>
    </row>
    <row r="1982" spans="2:18" ht="24.95" customHeight="1" thickBot="1">
      <c r="B1982" s="207" t="s">
        <v>1537</v>
      </c>
      <c r="C1982" s="201"/>
      <c r="D1982" s="201"/>
      <c r="E1982" s="201"/>
      <c r="F1982" s="201"/>
      <c r="G1982" s="201"/>
      <c r="H1982" s="201"/>
      <c r="I1982" s="202"/>
      <c r="K1982" s="207" t="s">
        <v>1537</v>
      </c>
      <c r="L1982" s="201"/>
      <c r="M1982" s="201"/>
      <c r="N1982" s="201"/>
      <c r="O1982" s="201"/>
      <c r="P1982" s="201"/>
      <c r="Q1982" s="201"/>
      <c r="R1982" s="202"/>
    </row>
    <row r="1983" spans="2:18" ht="24.95" customHeight="1" thickTop="1">
      <c r="B1983" s="361" t="s">
        <v>1538</v>
      </c>
      <c r="C1983" s="362"/>
      <c r="D1983" s="357" t="s">
        <v>1241</v>
      </c>
      <c r="E1983" s="365"/>
      <c r="F1983" s="356" t="s">
        <v>1539</v>
      </c>
      <c r="G1983" s="357"/>
      <c r="H1983" s="358" t="s">
        <v>1404</v>
      </c>
      <c r="I1983" s="359"/>
      <c r="K1983" s="361" t="s">
        <v>1538</v>
      </c>
      <c r="L1983" s="362"/>
      <c r="M1983" s="357" t="s">
        <v>1241</v>
      </c>
      <c r="N1983" s="365"/>
      <c r="O1983" s="356" t="s">
        <v>1539</v>
      </c>
      <c r="P1983" s="357"/>
      <c r="Q1983" s="358" t="s">
        <v>1404</v>
      </c>
      <c r="R1983" s="359"/>
    </row>
    <row r="1984" spans="2:18" ht="24.95" customHeight="1" thickBot="1">
      <c r="B1984" s="363"/>
      <c r="C1984" s="364"/>
      <c r="D1984" s="219" t="s">
        <v>1540</v>
      </c>
      <c r="E1984" s="220" t="s">
        <v>1541</v>
      </c>
      <c r="F1984" s="220" t="s">
        <v>1540</v>
      </c>
      <c r="G1984" s="221" t="s">
        <v>1541</v>
      </c>
      <c r="H1984" s="222" t="s">
        <v>1540</v>
      </c>
      <c r="I1984" s="223" t="s">
        <v>1541</v>
      </c>
      <c r="K1984" s="363"/>
      <c r="L1984" s="364"/>
      <c r="M1984" s="219" t="s">
        <v>1540</v>
      </c>
      <c r="N1984" s="220" t="s">
        <v>1541</v>
      </c>
      <c r="O1984" s="220" t="s">
        <v>1540</v>
      </c>
      <c r="P1984" s="221" t="s">
        <v>1541</v>
      </c>
      <c r="Q1984" s="222" t="s">
        <v>1540</v>
      </c>
      <c r="R1984" s="223" t="s">
        <v>1541</v>
      </c>
    </row>
    <row r="1985" spans="2:18" ht="24.95" customHeight="1" thickTop="1">
      <c r="B1985" s="224" t="s">
        <v>1542</v>
      </c>
      <c r="C1985" s="225"/>
      <c r="D1985" s="226">
        <v>958</v>
      </c>
      <c r="E1985" s="227"/>
      <c r="F1985" s="227">
        <v>281</v>
      </c>
      <c r="G1985" s="228"/>
      <c r="H1985" s="229">
        <f t="shared" ref="H1985:H1993" si="116">D1985+F1985</f>
        <v>1239</v>
      </c>
      <c r="I1985" s="230"/>
      <c r="K1985" s="224" t="s">
        <v>1542</v>
      </c>
      <c r="L1985" s="225"/>
      <c r="M1985" s="226">
        <v>281</v>
      </c>
      <c r="N1985" s="227"/>
      <c r="O1985" s="227">
        <v>565</v>
      </c>
      <c r="P1985" s="228"/>
      <c r="Q1985" s="229">
        <f t="shared" ref="Q1985:Q1993" si="117">M1985+O1985</f>
        <v>846</v>
      </c>
      <c r="R1985" s="230"/>
    </row>
    <row r="1986" spans="2:18" ht="24.95" customHeight="1">
      <c r="B1986" s="231" t="s">
        <v>1543</v>
      </c>
      <c r="C1986" s="232"/>
      <c r="D1986" s="233">
        <v>100</v>
      </c>
      <c r="E1986" s="234"/>
      <c r="F1986" s="234">
        <v>30</v>
      </c>
      <c r="G1986" s="235"/>
      <c r="H1986" s="229">
        <f t="shared" si="116"/>
        <v>130</v>
      </c>
      <c r="I1986" s="236"/>
      <c r="K1986" s="231" t="s">
        <v>1543</v>
      </c>
      <c r="L1986" s="232"/>
      <c r="M1986" s="233">
        <v>0</v>
      </c>
      <c r="N1986" s="234"/>
      <c r="O1986" s="234">
        <v>0</v>
      </c>
      <c r="P1986" s="235"/>
      <c r="Q1986" s="229">
        <f t="shared" si="117"/>
        <v>0</v>
      </c>
      <c r="R1986" s="236"/>
    </row>
    <row r="1987" spans="2:18" ht="24.95" customHeight="1">
      <c r="B1987" s="231" t="s">
        <v>1544</v>
      </c>
      <c r="C1987" s="232"/>
      <c r="D1987" s="233">
        <v>100</v>
      </c>
      <c r="E1987" s="234"/>
      <c r="F1987" s="234">
        <v>30</v>
      </c>
      <c r="G1987" s="235"/>
      <c r="H1987" s="229">
        <f t="shared" si="116"/>
        <v>130</v>
      </c>
      <c r="I1987" s="236"/>
      <c r="K1987" s="231" t="s">
        <v>1544</v>
      </c>
      <c r="L1987" s="232"/>
      <c r="M1987" s="233">
        <v>0</v>
      </c>
      <c r="N1987" s="234"/>
      <c r="O1987" s="234">
        <v>0</v>
      </c>
      <c r="P1987" s="235"/>
      <c r="Q1987" s="229">
        <f t="shared" si="117"/>
        <v>0</v>
      </c>
      <c r="R1987" s="236"/>
    </row>
    <row r="1988" spans="2:18" ht="24.95" customHeight="1" thickBot="1">
      <c r="B1988" s="237" t="s">
        <v>1545</v>
      </c>
      <c r="C1988" s="238"/>
      <c r="D1988" s="239">
        <v>600</v>
      </c>
      <c r="E1988" s="240"/>
      <c r="F1988" s="240">
        <v>200</v>
      </c>
      <c r="G1988" s="241"/>
      <c r="H1988" s="229">
        <f t="shared" si="116"/>
        <v>800</v>
      </c>
      <c r="I1988" s="242"/>
      <c r="K1988" s="237" t="s">
        <v>1545</v>
      </c>
      <c r="L1988" s="238"/>
      <c r="M1988" s="239">
        <v>0</v>
      </c>
      <c r="N1988" s="240"/>
      <c r="O1988" s="240">
        <v>0</v>
      </c>
      <c r="P1988" s="241"/>
      <c r="Q1988" s="229">
        <f t="shared" si="117"/>
        <v>0</v>
      </c>
      <c r="R1988" s="242"/>
    </row>
    <row r="1989" spans="2:18" ht="24.95" customHeight="1" thickTop="1" thickBot="1">
      <c r="B1989" s="243"/>
      <c r="C1989" s="244" t="s">
        <v>1399</v>
      </c>
      <c r="D1989" s="245">
        <f>D1985+D1986+D1987+D1988</f>
        <v>1758</v>
      </c>
      <c r="E1989" s="246"/>
      <c r="F1989" s="247">
        <f>SUM(F1985:F1988)</f>
        <v>541</v>
      </c>
      <c r="G1989" s="248"/>
      <c r="H1989" s="249">
        <f t="shared" si="116"/>
        <v>2299</v>
      </c>
      <c r="I1989" s="250"/>
      <c r="K1989" s="243"/>
      <c r="L1989" s="244" t="s">
        <v>1399</v>
      </c>
      <c r="M1989" s="245">
        <f>M1985+M1986+M1987+M1988</f>
        <v>281</v>
      </c>
      <c r="N1989" s="246"/>
      <c r="O1989" s="246">
        <f>SUM(O1985:O1988)</f>
        <v>565</v>
      </c>
      <c r="P1989" s="248"/>
      <c r="Q1989" s="251">
        <f t="shared" si="117"/>
        <v>846</v>
      </c>
      <c r="R1989" s="250"/>
    </row>
    <row r="1990" spans="2:18" ht="24.95" customHeight="1" thickTop="1">
      <c r="B1990" s="252" t="s">
        <v>1546</v>
      </c>
      <c r="C1990" s="253"/>
      <c r="D1990" s="254"/>
      <c r="E1990" s="255"/>
      <c r="F1990" s="255"/>
      <c r="G1990" s="256"/>
      <c r="H1990" s="257">
        <f t="shared" si="116"/>
        <v>0</v>
      </c>
      <c r="I1990" s="258"/>
      <c r="K1990" s="252" t="s">
        <v>1546</v>
      </c>
      <c r="L1990" s="253"/>
      <c r="M1990" s="254"/>
      <c r="N1990" s="255"/>
      <c r="O1990" s="255"/>
      <c r="P1990" s="256"/>
      <c r="Q1990" s="257">
        <f t="shared" si="117"/>
        <v>0</v>
      </c>
      <c r="R1990" s="258"/>
    </row>
    <row r="1991" spans="2:18" ht="24.95" customHeight="1">
      <c r="B1991" s="259" t="s">
        <v>1547</v>
      </c>
      <c r="C1991" s="260"/>
      <c r="D1991" s="233">
        <v>48</v>
      </c>
      <c r="E1991" s="234"/>
      <c r="F1991" s="234"/>
      <c r="G1991" s="261"/>
      <c r="H1991" s="262">
        <f t="shared" si="116"/>
        <v>48</v>
      </c>
      <c r="I1991" s="263"/>
      <c r="K1991" s="259" t="s">
        <v>1547</v>
      </c>
      <c r="L1991" s="260"/>
      <c r="M1991" s="233">
        <v>14</v>
      </c>
      <c r="N1991" s="234"/>
      <c r="O1991" s="234"/>
      <c r="P1991" s="261"/>
      <c r="Q1991" s="262">
        <f t="shared" si="117"/>
        <v>14</v>
      </c>
      <c r="R1991" s="263"/>
    </row>
    <row r="1992" spans="2:18" ht="24.95" customHeight="1">
      <c r="B1992" s="252" t="s">
        <v>1548</v>
      </c>
      <c r="C1992" s="253"/>
      <c r="D1992" s="233"/>
      <c r="E1992" s="234"/>
      <c r="F1992" s="234"/>
      <c r="G1992" s="261"/>
      <c r="H1992" s="262">
        <f t="shared" si="116"/>
        <v>0</v>
      </c>
      <c r="I1992" s="263"/>
      <c r="K1992" s="252" t="s">
        <v>1548</v>
      </c>
      <c r="L1992" s="253"/>
      <c r="M1992" s="233"/>
      <c r="N1992" s="234"/>
      <c r="O1992" s="234"/>
      <c r="P1992" s="261"/>
      <c r="Q1992" s="262">
        <f t="shared" si="117"/>
        <v>0</v>
      </c>
      <c r="R1992" s="263"/>
    </row>
    <row r="1993" spans="2:18" ht="24.95" customHeight="1" thickBot="1">
      <c r="B1993" s="264" t="s">
        <v>1549</v>
      </c>
      <c r="C1993" s="265"/>
      <c r="D1993" s="266"/>
      <c r="E1993" s="267"/>
      <c r="F1993" s="267"/>
      <c r="G1993" s="268"/>
      <c r="H1993" s="269">
        <f t="shared" si="116"/>
        <v>0</v>
      </c>
      <c r="I1993" s="270"/>
      <c r="K1993" s="264" t="s">
        <v>1549</v>
      </c>
      <c r="L1993" s="265"/>
      <c r="M1993" s="266"/>
      <c r="N1993" s="267"/>
      <c r="O1993" s="267"/>
      <c r="P1993" s="268"/>
      <c r="Q1993" s="269">
        <f t="shared" si="117"/>
        <v>0</v>
      </c>
      <c r="R1993" s="270"/>
    </row>
    <row r="1994" spans="2:18" ht="24.95" customHeight="1" thickTop="1" thickBot="1">
      <c r="B1994" s="243"/>
      <c r="C1994" s="244" t="s">
        <v>1399</v>
      </c>
      <c r="D1994" s="245">
        <f>SUM(D1989:D1993)</f>
        <v>1806</v>
      </c>
      <c r="E1994" s="246"/>
      <c r="F1994" s="247">
        <f>F1989+F1991</f>
        <v>541</v>
      </c>
      <c r="G1994" s="248"/>
      <c r="H1994" s="271">
        <f>D1994+F1994</f>
        <v>2347</v>
      </c>
      <c r="I1994" s="250"/>
      <c r="K1994" s="243"/>
      <c r="L1994" s="244" t="s">
        <v>1399</v>
      </c>
      <c r="M1994" s="245">
        <f>SUM(M1989:M1993)</f>
        <v>295</v>
      </c>
      <c r="N1994" s="246"/>
      <c r="O1994" s="246">
        <f>O1989+O1991</f>
        <v>565</v>
      </c>
      <c r="P1994" s="248"/>
      <c r="Q1994" s="272">
        <f>M1994+O1994</f>
        <v>860</v>
      </c>
      <c r="R1994" s="250"/>
    </row>
    <row r="1995" spans="2:18" ht="24.95" customHeight="1" thickTop="1">
      <c r="B1995" s="273"/>
      <c r="C1995" s="274" t="s">
        <v>1550</v>
      </c>
      <c r="D1995" s="217"/>
      <c r="E1995" s="217"/>
      <c r="F1995" s="217"/>
      <c r="G1995" s="217"/>
      <c r="H1995" s="217"/>
      <c r="I1995" s="218"/>
      <c r="K1995" s="273"/>
      <c r="L1995" s="274" t="s">
        <v>1550</v>
      </c>
      <c r="M1995" s="217"/>
      <c r="N1995" s="217"/>
      <c r="O1995" s="217"/>
      <c r="P1995" s="217"/>
      <c r="Q1995" s="217"/>
      <c r="R1995" s="218"/>
    </row>
    <row r="1996" spans="2:18" ht="24.95" customHeight="1">
      <c r="B1996" s="216" t="s">
        <v>1551</v>
      </c>
      <c r="C1996" s="217"/>
      <c r="D1996" s="217"/>
      <c r="E1996" s="217"/>
      <c r="F1996" s="217"/>
      <c r="G1996" s="217"/>
      <c r="H1996" s="217"/>
      <c r="I1996" s="218"/>
      <c r="K1996" s="216" t="s">
        <v>1551</v>
      </c>
      <c r="L1996" s="217"/>
      <c r="M1996" s="217"/>
      <c r="N1996" s="217"/>
      <c r="O1996" s="217"/>
      <c r="P1996" s="217"/>
      <c r="Q1996" s="217"/>
      <c r="R1996" s="218"/>
    </row>
    <row r="1997" spans="2:18" ht="24.95" customHeight="1">
      <c r="B1997" s="216" t="s">
        <v>1552</v>
      </c>
      <c r="C1997" s="217"/>
      <c r="D1997" s="217"/>
      <c r="E1997" s="217"/>
      <c r="F1997" s="217"/>
      <c r="G1997" s="217"/>
      <c r="H1997" s="217"/>
      <c r="I1997" s="218"/>
      <c r="K1997" s="216" t="s">
        <v>1552</v>
      </c>
      <c r="L1997" s="217"/>
      <c r="M1997" s="217"/>
      <c r="N1997" s="217"/>
      <c r="O1997" s="217"/>
      <c r="P1997" s="217"/>
      <c r="Q1997" s="217"/>
      <c r="R1997" s="218"/>
    </row>
    <row r="1998" spans="2:18" ht="15.75">
      <c r="B1998" s="273"/>
      <c r="C1998" s="217"/>
      <c r="D1998" s="217"/>
      <c r="E1998" s="217"/>
      <c r="F1998" s="217"/>
      <c r="G1998" s="217"/>
      <c r="H1998" s="217"/>
      <c r="I1998" s="218"/>
      <c r="K1998" s="273"/>
      <c r="L1998" s="217"/>
      <c r="M1998" s="217"/>
      <c r="N1998" s="217"/>
      <c r="O1998" s="217"/>
      <c r="P1998" s="217"/>
      <c r="Q1998" s="217"/>
      <c r="R1998" s="218"/>
    </row>
    <row r="1999" spans="2:18" ht="15.75">
      <c r="B1999" s="273"/>
      <c r="C1999" s="217"/>
      <c r="D1999" s="217"/>
      <c r="E1999" s="217"/>
      <c r="F1999" s="217"/>
      <c r="G1999" s="217"/>
      <c r="H1999" s="217"/>
      <c r="I1999" s="218"/>
      <c r="K1999" s="273"/>
      <c r="L1999" s="217"/>
      <c r="M1999" s="217"/>
      <c r="N1999" s="217"/>
      <c r="O1999" s="217"/>
      <c r="P1999" s="217"/>
      <c r="Q1999" s="217"/>
      <c r="R1999" s="218"/>
    </row>
    <row r="2000" spans="2:18" ht="15.75">
      <c r="B2000" s="273"/>
      <c r="C2000" s="217"/>
      <c r="D2000" s="217"/>
      <c r="E2000" s="217"/>
      <c r="F2000" s="217"/>
      <c r="G2000" s="217"/>
      <c r="H2000" s="217"/>
      <c r="I2000" s="218"/>
      <c r="K2000" s="273"/>
      <c r="L2000" s="217"/>
      <c r="M2000" s="217"/>
      <c r="N2000" s="217"/>
      <c r="O2000" s="217"/>
      <c r="P2000" s="217"/>
      <c r="Q2000" s="217"/>
      <c r="R2000" s="218"/>
    </row>
    <row r="2001" spans="2:18" ht="15.75">
      <c r="B2001" s="273"/>
      <c r="C2001" s="217"/>
      <c r="D2001" s="217"/>
      <c r="E2001" s="217"/>
      <c r="F2001" s="217"/>
      <c r="G2001" s="217"/>
      <c r="H2001" s="217"/>
      <c r="I2001" s="218"/>
      <c r="K2001" s="273"/>
      <c r="L2001" s="217"/>
      <c r="M2001" s="217"/>
      <c r="N2001" s="217"/>
      <c r="O2001" s="217"/>
      <c r="P2001" s="217"/>
      <c r="Q2001" s="217"/>
      <c r="R2001" s="218"/>
    </row>
    <row r="2002" spans="2:18" ht="15.75">
      <c r="B2002" s="273"/>
      <c r="C2002" s="217"/>
      <c r="D2002" s="217"/>
      <c r="E2002" s="217"/>
      <c r="F2002" s="217"/>
      <c r="G2002" s="217"/>
      <c r="H2002" s="217"/>
      <c r="I2002" s="218"/>
      <c r="K2002" s="273"/>
      <c r="L2002" s="217"/>
      <c r="M2002" s="217"/>
      <c r="N2002" s="217"/>
      <c r="O2002" s="217"/>
      <c r="P2002" s="217"/>
      <c r="Q2002" s="217"/>
      <c r="R2002" s="218"/>
    </row>
    <row r="2003" spans="2:18" ht="15.75">
      <c r="B2003" s="273" t="s">
        <v>1553</v>
      </c>
      <c r="C2003" s="360">
        <v>45840</v>
      </c>
      <c r="D2003" s="360"/>
      <c r="E2003" s="217"/>
      <c r="F2003" s="217"/>
      <c r="G2003" s="217"/>
      <c r="H2003" s="217"/>
      <c r="I2003" s="218"/>
      <c r="K2003" s="273" t="s">
        <v>1553</v>
      </c>
      <c r="L2003" s="360">
        <v>45840</v>
      </c>
      <c r="M2003" s="360"/>
      <c r="N2003" s="217"/>
      <c r="O2003" s="217"/>
      <c r="P2003" s="217"/>
      <c r="Q2003" s="217"/>
      <c r="R2003" s="218"/>
    </row>
    <row r="2004" spans="2:18" ht="15.75">
      <c r="B2004" s="200"/>
      <c r="C2004" s="201"/>
      <c r="D2004" s="201"/>
      <c r="E2004" s="201"/>
      <c r="F2004" s="201"/>
      <c r="G2004" s="201" t="s">
        <v>1563</v>
      </c>
      <c r="H2004" s="201"/>
      <c r="I2004" s="202"/>
      <c r="K2004" s="200"/>
      <c r="L2004" s="201"/>
      <c r="M2004" s="201"/>
      <c r="N2004" s="201"/>
      <c r="O2004" s="201"/>
      <c r="P2004" s="201" t="s">
        <v>1563</v>
      </c>
      <c r="Q2004" s="201"/>
      <c r="R2004" s="202"/>
    </row>
    <row r="2005" spans="2:18" ht="16.5" thickBot="1">
      <c r="B2005" s="275"/>
      <c r="C2005" s="276"/>
      <c r="D2005" s="276"/>
      <c r="E2005" s="276"/>
      <c r="F2005" s="276"/>
      <c r="G2005" s="276"/>
      <c r="H2005" s="276"/>
      <c r="I2005" s="277"/>
      <c r="K2005" s="275"/>
      <c r="L2005" s="276"/>
      <c r="M2005" s="276"/>
      <c r="N2005" s="276"/>
      <c r="O2005" s="276"/>
      <c r="P2005" s="276"/>
      <c r="Q2005" s="276"/>
      <c r="R2005" s="277"/>
    </row>
  </sheetData>
  <mergeCells count="818">
    <mergeCell ref="C2003:D2003"/>
    <mergeCell ref="L2003:M2003"/>
    <mergeCell ref="B1974:I1974"/>
    <mergeCell ref="K1974:R1974"/>
    <mergeCell ref="B1976:I1976"/>
    <mergeCell ref="K1976:R1976"/>
    <mergeCell ref="B1983:C1984"/>
    <mergeCell ref="D1983:E1983"/>
    <mergeCell ref="F1983:G1983"/>
    <mergeCell ref="H1983:I1983"/>
    <mergeCell ref="K1983:L1984"/>
    <mergeCell ref="M1983:N1983"/>
    <mergeCell ref="O1983:P1983"/>
    <mergeCell ref="Q1983:R1983"/>
    <mergeCell ref="O11:P11"/>
    <mergeCell ref="Q11:R11"/>
    <mergeCell ref="C31:D31"/>
    <mergeCell ref="L31:M31"/>
    <mergeCell ref="B36:I36"/>
    <mergeCell ref="K36:R36"/>
    <mergeCell ref="B2:I2"/>
    <mergeCell ref="K2:R2"/>
    <mergeCell ref="B4:I4"/>
    <mergeCell ref="K4:R4"/>
    <mergeCell ref="B11:C12"/>
    <mergeCell ref="D11:E11"/>
    <mergeCell ref="F11:G11"/>
    <mergeCell ref="H11:I11"/>
    <mergeCell ref="K11:L12"/>
    <mergeCell ref="M11:N11"/>
    <mergeCell ref="C65:D65"/>
    <mergeCell ref="L65:M65"/>
    <mergeCell ref="B70:I70"/>
    <mergeCell ref="K70:R70"/>
    <mergeCell ref="B72:I72"/>
    <mergeCell ref="K72:R72"/>
    <mergeCell ref="B38:I38"/>
    <mergeCell ref="K38:R38"/>
    <mergeCell ref="B45:C46"/>
    <mergeCell ref="D45:E45"/>
    <mergeCell ref="F45:G45"/>
    <mergeCell ref="H45:I45"/>
    <mergeCell ref="K45:L46"/>
    <mergeCell ref="M45:N45"/>
    <mergeCell ref="O45:P45"/>
    <mergeCell ref="Q45:R45"/>
    <mergeCell ref="O79:P79"/>
    <mergeCell ref="Q79:R79"/>
    <mergeCell ref="C99:D99"/>
    <mergeCell ref="L99:M99"/>
    <mergeCell ref="B104:I104"/>
    <mergeCell ref="K104:R104"/>
    <mergeCell ref="B79:C80"/>
    <mergeCell ref="D79:E79"/>
    <mergeCell ref="F79:G79"/>
    <mergeCell ref="H79:I79"/>
    <mergeCell ref="K79:L80"/>
    <mergeCell ref="M79:N79"/>
    <mergeCell ref="C133:D133"/>
    <mergeCell ref="L133:M133"/>
    <mergeCell ref="B138:I138"/>
    <mergeCell ref="K138:R138"/>
    <mergeCell ref="B140:I140"/>
    <mergeCell ref="K140:R140"/>
    <mergeCell ref="B106:I106"/>
    <mergeCell ref="K106:R106"/>
    <mergeCell ref="B113:C114"/>
    <mergeCell ref="D113:E113"/>
    <mergeCell ref="F113:G113"/>
    <mergeCell ref="H113:I113"/>
    <mergeCell ref="K113:L114"/>
    <mergeCell ref="M113:N113"/>
    <mergeCell ref="O113:P113"/>
    <mergeCell ref="Q113:R113"/>
    <mergeCell ref="C167:D167"/>
    <mergeCell ref="L167:M167"/>
    <mergeCell ref="B172:I172"/>
    <mergeCell ref="K172:R172"/>
    <mergeCell ref="C201:D201"/>
    <mergeCell ref="L201:M201"/>
    <mergeCell ref="B206:I206"/>
    <mergeCell ref="K206:R206"/>
    <mergeCell ref="B208:I208"/>
    <mergeCell ref="K208:R208"/>
    <mergeCell ref="B174:I174"/>
    <mergeCell ref="K174:R174"/>
    <mergeCell ref="B181:C182"/>
    <mergeCell ref="D181:E181"/>
    <mergeCell ref="F181:G181"/>
    <mergeCell ref="H181:I181"/>
    <mergeCell ref="K181:L182"/>
    <mergeCell ref="M181:N181"/>
    <mergeCell ref="O181:P181"/>
    <mergeCell ref="Q181:R181"/>
    <mergeCell ref="O215:P215"/>
    <mergeCell ref="Q215:R215"/>
    <mergeCell ref="C235:D235"/>
    <mergeCell ref="L235:M235"/>
    <mergeCell ref="B240:I240"/>
    <mergeCell ref="K240:R240"/>
    <mergeCell ref="B215:C216"/>
    <mergeCell ref="D215:E215"/>
    <mergeCell ref="F215:G215"/>
    <mergeCell ref="H215:I215"/>
    <mergeCell ref="K215:L216"/>
    <mergeCell ref="M215:N215"/>
    <mergeCell ref="C269:D269"/>
    <mergeCell ref="L269:M269"/>
    <mergeCell ref="B274:I274"/>
    <mergeCell ref="K274:R274"/>
    <mergeCell ref="B276:I276"/>
    <mergeCell ref="K276:R276"/>
    <mergeCell ref="B242:I242"/>
    <mergeCell ref="K242:R242"/>
    <mergeCell ref="B249:C250"/>
    <mergeCell ref="D249:E249"/>
    <mergeCell ref="F249:G249"/>
    <mergeCell ref="H249:I249"/>
    <mergeCell ref="K249:L250"/>
    <mergeCell ref="M249:N249"/>
    <mergeCell ref="O249:P249"/>
    <mergeCell ref="Q249:R249"/>
    <mergeCell ref="O283:P283"/>
    <mergeCell ref="Q283:R283"/>
    <mergeCell ref="C303:D303"/>
    <mergeCell ref="L303:M303"/>
    <mergeCell ref="B308:I308"/>
    <mergeCell ref="K308:R308"/>
    <mergeCell ref="B283:C284"/>
    <mergeCell ref="D283:E283"/>
    <mergeCell ref="F283:G283"/>
    <mergeCell ref="H283:I283"/>
    <mergeCell ref="K283:L284"/>
    <mergeCell ref="M283:N283"/>
    <mergeCell ref="C337:D337"/>
    <mergeCell ref="L337:M337"/>
    <mergeCell ref="B342:I342"/>
    <mergeCell ref="K342:R342"/>
    <mergeCell ref="B344:I344"/>
    <mergeCell ref="K344:R344"/>
    <mergeCell ref="B310:I310"/>
    <mergeCell ref="K310:R310"/>
    <mergeCell ref="B317:C318"/>
    <mergeCell ref="D317:E317"/>
    <mergeCell ref="F317:G317"/>
    <mergeCell ref="H317:I317"/>
    <mergeCell ref="K317:L318"/>
    <mergeCell ref="M317:N317"/>
    <mergeCell ref="O317:P317"/>
    <mergeCell ref="Q317:R317"/>
    <mergeCell ref="O351:P351"/>
    <mergeCell ref="Q351:R351"/>
    <mergeCell ref="C371:D371"/>
    <mergeCell ref="L371:M371"/>
    <mergeCell ref="B376:I376"/>
    <mergeCell ref="K376:R376"/>
    <mergeCell ref="B351:C352"/>
    <mergeCell ref="D351:E351"/>
    <mergeCell ref="F351:G351"/>
    <mergeCell ref="H351:I351"/>
    <mergeCell ref="K351:L352"/>
    <mergeCell ref="M351:N351"/>
    <mergeCell ref="C405:D405"/>
    <mergeCell ref="L405:M405"/>
    <mergeCell ref="B410:I410"/>
    <mergeCell ref="K410:R410"/>
    <mergeCell ref="B412:I412"/>
    <mergeCell ref="K412:R412"/>
    <mergeCell ref="B378:I378"/>
    <mergeCell ref="K378:R378"/>
    <mergeCell ref="B385:C386"/>
    <mergeCell ref="D385:E385"/>
    <mergeCell ref="F385:G385"/>
    <mergeCell ref="H385:I385"/>
    <mergeCell ref="K385:L386"/>
    <mergeCell ref="M385:N385"/>
    <mergeCell ref="O385:P385"/>
    <mergeCell ref="Q385:R385"/>
    <mergeCell ref="O419:P419"/>
    <mergeCell ref="Q419:R419"/>
    <mergeCell ref="C439:D439"/>
    <mergeCell ref="L439:M439"/>
    <mergeCell ref="B444:I444"/>
    <mergeCell ref="K444:R444"/>
    <mergeCell ref="B419:C420"/>
    <mergeCell ref="D419:E419"/>
    <mergeCell ref="F419:G419"/>
    <mergeCell ref="H419:I419"/>
    <mergeCell ref="K419:L420"/>
    <mergeCell ref="M419:N419"/>
    <mergeCell ref="C473:D473"/>
    <mergeCell ref="L473:M473"/>
    <mergeCell ref="B478:I478"/>
    <mergeCell ref="K478:R478"/>
    <mergeCell ref="B480:I480"/>
    <mergeCell ref="K480:R480"/>
    <mergeCell ref="B446:I446"/>
    <mergeCell ref="K446:R446"/>
    <mergeCell ref="B453:C454"/>
    <mergeCell ref="D453:E453"/>
    <mergeCell ref="F453:G453"/>
    <mergeCell ref="H453:I453"/>
    <mergeCell ref="K453:L454"/>
    <mergeCell ref="M453:N453"/>
    <mergeCell ref="O453:P453"/>
    <mergeCell ref="Q453:R453"/>
    <mergeCell ref="O487:P487"/>
    <mergeCell ref="Q487:R487"/>
    <mergeCell ref="C507:D507"/>
    <mergeCell ref="L507:M507"/>
    <mergeCell ref="B512:I512"/>
    <mergeCell ref="K512:R512"/>
    <mergeCell ref="B487:C488"/>
    <mergeCell ref="D487:E487"/>
    <mergeCell ref="F487:G487"/>
    <mergeCell ref="H487:I487"/>
    <mergeCell ref="K487:L488"/>
    <mergeCell ref="M487:N487"/>
    <mergeCell ref="C541:D541"/>
    <mergeCell ref="L541:M541"/>
    <mergeCell ref="B546:I546"/>
    <mergeCell ref="K546:R546"/>
    <mergeCell ref="B548:I548"/>
    <mergeCell ref="K548:R548"/>
    <mergeCell ref="B514:I514"/>
    <mergeCell ref="K514:R514"/>
    <mergeCell ref="B521:C522"/>
    <mergeCell ref="D521:E521"/>
    <mergeCell ref="F521:G521"/>
    <mergeCell ref="H521:I521"/>
    <mergeCell ref="K521:L522"/>
    <mergeCell ref="M521:N521"/>
    <mergeCell ref="O521:P521"/>
    <mergeCell ref="Q521:R521"/>
    <mergeCell ref="O555:P555"/>
    <mergeCell ref="Q555:R555"/>
    <mergeCell ref="C575:D575"/>
    <mergeCell ref="L575:M575"/>
    <mergeCell ref="B580:I580"/>
    <mergeCell ref="K580:R580"/>
    <mergeCell ref="B555:C556"/>
    <mergeCell ref="D555:E555"/>
    <mergeCell ref="F555:G555"/>
    <mergeCell ref="H555:I555"/>
    <mergeCell ref="K555:L556"/>
    <mergeCell ref="M555:N555"/>
    <mergeCell ref="C609:D609"/>
    <mergeCell ref="L609:M609"/>
    <mergeCell ref="B614:I614"/>
    <mergeCell ref="K614:R614"/>
    <mergeCell ref="B616:I616"/>
    <mergeCell ref="K616:R616"/>
    <mergeCell ref="B582:I582"/>
    <mergeCell ref="K582:R582"/>
    <mergeCell ref="B589:C590"/>
    <mergeCell ref="D589:E589"/>
    <mergeCell ref="F589:G589"/>
    <mergeCell ref="H589:I589"/>
    <mergeCell ref="K589:L590"/>
    <mergeCell ref="M589:N589"/>
    <mergeCell ref="O589:P589"/>
    <mergeCell ref="Q589:R589"/>
    <mergeCell ref="O623:P623"/>
    <mergeCell ref="Q623:R623"/>
    <mergeCell ref="C643:D643"/>
    <mergeCell ref="L643:M643"/>
    <mergeCell ref="B648:I648"/>
    <mergeCell ref="K648:R648"/>
    <mergeCell ref="B623:C624"/>
    <mergeCell ref="D623:E623"/>
    <mergeCell ref="F623:G623"/>
    <mergeCell ref="H623:I623"/>
    <mergeCell ref="K623:L624"/>
    <mergeCell ref="M623:N623"/>
    <mergeCell ref="C677:D677"/>
    <mergeCell ref="L677:M677"/>
    <mergeCell ref="B682:I682"/>
    <mergeCell ref="K682:R682"/>
    <mergeCell ref="B684:I684"/>
    <mergeCell ref="K684:R684"/>
    <mergeCell ref="B650:I650"/>
    <mergeCell ref="K650:R650"/>
    <mergeCell ref="B657:C658"/>
    <mergeCell ref="D657:E657"/>
    <mergeCell ref="F657:G657"/>
    <mergeCell ref="H657:I657"/>
    <mergeCell ref="K657:L658"/>
    <mergeCell ref="M657:N657"/>
    <mergeCell ref="O657:P657"/>
    <mergeCell ref="Q657:R657"/>
    <mergeCell ref="O691:P691"/>
    <mergeCell ref="Q691:R691"/>
    <mergeCell ref="C711:D711"/>
    <mergeCell ref="L711:M711"/>
    <mergeCell ref="B716:I716"/>
    <mergeCell ref="K716:R716"/>
    <mergeCell ref="B691:C692"/>
    <mergeCell ref="D691:E691"/>
    <mergeCell ref="F691:G691"/>
    <mergeCell ref="H691:I691"/>
    <mergeCell ref="K691:L692"/>
    <mergeCell ref="M691:N691"/>
    <mergeCell ref="C745:D745"/>
    <mergeCell ref="L745:M745"/>
    <mergeCell ref="B750:I750"/>
    <mergeCell ref="K750:R750"/>
    <mergeCell ref="B752:I752"/>
    <mergeCell ref="K752:R752"/>
    <mergeCell ref="B718:I718"/>
    <mergeCell ref="K718:R718"/>
    <mergeCell ref="B725:C726"/>
    <mergeCell ref="D725:E725"/>
    <mergeCell ref="F725:G725"/>
    <mergeCell ref="H725:I725"/>
    <mergeCell ref="K725:L726"/>
    <mergeCell ref="M725:N725"/>
    <mergeCell ref="O725:P725"/>
    <mergeCell ref="Q725:R725"/>
    <mergeCell ref="O759:P759"/>
    <mergeCell ref="Q759:R759"/>
    <mergeCell ref="C779:D779"/>
    <mergeCell ref="L779:M779"/>
    <mergeCell ref="B784:I784"/>
    <mergeCell ref="K784:R784"/>
    <mergeCell ref="B759:C760"/>
    <mergeCell ref="D759:E759"/>
    <mergeCell ref="F759:G759"/>
    <mergeCell ref="H759:I759"/>
    <mergeCell ref="K759:L760"/>
    <mergeCell ref="M759:N759"/>
    <mergeCell ref="C813:D813"/>
    <mergeCell ref="L813:M813"/>
    <mergeCell ref="B818:I818"/>
    <mergeCell ref="K818:R818"/>
    <mergeCell ref="B820:I820"/>
    <mergeCell ref="K820:R820"/>
    <mergeCell ref="B786:I786"/>
    <mergeCell ref="K786:R786"/>
    <mergeCell ref="B793:C794"/>
    <mergeCell ref="D793:E793"/>
    <mergeCell ref="F793:G793"/>
    <mergeCell ref="H793:I793"/>
    <mergeCell ref="K793:L794"/>
    <mergeCell ref="M793:N793"/>
    <mergeCell ref="O793:P793"/>
    <mergeCell ref="Q793:R793"/>
    <mergeCell ref="O827:P827"/>
    <mergeCell ref="Q827:R827"/>
    <mergeCell ref="C847:D847"/>
    <mergeCell ref="L847:M847"/>
    <mergeCell ref="B852:I852"/>
    <mergeCell ref="K852:R852"/>
    <mergeCell ref="B827:C828"/>
    <mergeCell ref="D827:E827"/>
    <mergeCell ref="F827:G827"/>
    <mergeCell ref="H827:I827"/>
    <mergeCell ref="K827:L828"/>
    <mergeCell ref="M827:N827"/>
    <mergeCell ref="C881:D881"/>
    <mergeCell ref="L881:M881"/>
    <mergeCell ref="B886:I886"/>
    <mergeCell ref="K886:R886"/>
    <mergeCell ref="B888:I888"/>
    <mergeCell ref="K888:R888"/>
    <mergeCell ref="B854:I854"/>
    <mergeCell ref="K854:R854"/>
    <mergeCell ref="B861:C862"/>
    <mergeCell ref="D861:E861"/>
    <mergeCell ref="F861:G861"/>
    <mergeCell ref="H861:I861"/>
    <mergeCell ref="K861:L862"/>
    <mergeCell ref="M861:N861"/>
    <mergeCell ref="O861:P861"/>
    <mergeCell ref="Q861:R861"/>
    <mergeCell ref="O895:P895"/>
    <mergeCell ref="Q895:R895"/>
    <mergeCell ref="C915:D915"/>
    <mergeCell ref="L915:M915"/>
    <mergeCell ref="B920:I920"/>
    <mergeCell ref="K920:R920"/>
    <mergeCell ref="B895:C896"/>
    <mergeCell ref="D895:E895"/>
    <mergeCell ref="F895:G895"/>
    <mergeCell ref="H895:I895"/>
    <mergeCell ref="K895:L896"/>
    <mergeCell ref="M895:N895"/>
    <mergeCell ref="C949:D949"/>
    <mergeCell ref="L949:M949"/>
    <mergeCell ref="B954:I954"/>
    <mergeCell ref="K954:R954"/>
    <mergeCell ref="B956:I956"/>
    <mergeCell ref="K956:R956"/>
    <mergeCell ref="B922:I922"/>
    <mergeCell ref="K922:R922"/>
    <mergeCell ref="B929:C930"/>
    <mergeCell ref="D929:E929"/>
    <mergeCell ref="F929:G929"/>
    <mergeCell ref="H929:I929"/>
    <mergeCell ref="K929:L930"/>
    <mergeCell ref="M929:N929"/>
    <mergeCell ref="O929:P929"/>
    <mergeCell ref="Q929:R929"/>
    <mergeCell ref="O963:P963"/>
    <mergeCell ref="Q963:R963"/>
    <mergeCell ref="C983:D983"/>
    <mergeCell ref="L983:M983"/>
    <mergeCell ref="B988:I988"/>
    <mergeCell ref="K988:R988"/>
    <mergeCell ref="B963:C964"/>
    <mergeCell ref="D963:E963"/>
    <mergeCell ref="F963:G963"/>
    <mergeCell ref="H963:I963"/>
    <mergeCell ref="K963:L964"/>
    <mergeCell ref="M963:N963"/>
    <mergeCell ref="C1017:D1017"/>
    <mergeCell ref="L1017:M1017"/>
    <mergeCell ref="B1022:I1022"/>
    <mergeCell ref="K1022:R1022"/>
    <mergeCell ref="B1024:I1024"/>
    <mergeCell ref="K1024:R1024"/>
    <mergeCell ref="B990:I990"/>
    <mergeCell ref="K990:R990"/>
    <mergeCell ref="B997:C998"/>
    <mergeCell ref="D997:E997"/>
    <mergeCell ref="F997:G997"/>
    <mergeCell ref="H997:I997"/>
    <mergeCell ref="K997:L998"/>
    <mergeCell ref="M997:N997"/>
    <mergeCell ref="O997:P997"/>
    <mergeCell ref="Q997:R997"/>
    <mergeCell ref="O1031:P1031"/>
    <mergeCell ref="Q1031:R1031"/>
    <mergeCell ref="C1051:D1051"/>
    <mergeCell ref="L1051:M1051"/>
    <mergeCell ref="B1056:I1056"/>
    <mergeCell ref="K1056:R1056"/>
    <mergeCell ref="B1031:C1032"/>
    <mergeCell ref="D1031:E1031"/>
    <mergeCell ref="F1031:G1031"/>
    <mergeCell ref="H1031:I1031"/>
    <mergeCell ref="K1031:L1032"/>
    <mergeCell ref="M1031:N1031"/>
    <mergeCell ref="C1085:D1085"/>
    <mergeCell ref="L1085:M1085"/>
    <mergeCell ref="B1090:I1090"/>
    <mergeCell ref="K1090:R1090"/>
    <mergeCell ref="B1092:I1092"/>
    <mergeCell ref="K1092:R1092"/>
    <mergeCell ref="B1058:I1058"/>
    <mergeCell ref="K1058:R1058"/>
    <mergeCell ref="B1065:C1066"/>
    <mergeCell ref="D1065:E1065"/>
    <mergeCell ref="F1065:G1065"/>
    <mergeCell ref="H1065:I1065"/>
    <mergeCell ref="K1065:L1066"/>
    <mergeCell ref="M1065:N1065"/>
    <mergeCell ref="O1065:P1065"/>
    <mergeCell ref="Q1065:R1065"/>
    <mergeCell ref="O1099:P1099"/>
    <mergeCell ref="Q1099:R1099"/>
    <mergeCell ref="C1119:D1119"/>
    <mergeCell ref="L1119:M1119"/>
    <mergeCell ref="B1124:I1124"/>
    <mergeCell ref="K1124:R1124"/>
    <mergeCell ref="B1099:C1100"/>
    <mergeCell ref="D1099:E1099"/>
    <mergeCell ref="F1099:G1099"/>
    <mergeCell ref="H1099:I1099"/>
    <mergeCell ref="K1099:L1100"/>
    <mergeCell ref="M1099:N1099"/>
    <mergeCell ref="C1153:D1153"/>
    <mergeCell ref="L1153:M1153"/>
    <mergeCell ref="B1158:I1158"/>
    <mergeCell ref="K1158:R1158"/>
    <mergeCell ref="B1160:I1160"/>
    <mergeCell ref="K1160:R1160"/>
    <mergeCell ref="B1126:I1126"/>
    <mergeCell ref="K1126:R1126"/>
    <mergeCell ref="B1133:C1134"/>
    <mergeCell ref="D1133:E1133"/>
    <mergeCell ref="F1133:G1133"/>
    <mergeCell ref="H1133:I1133"/>
    <mergeCell ref="K1133:L1134"/>
    <mergeCell ref="M1133:N1133"/>
    <mergeCell ref="O1133:P1133"/>
    <mergeCell ref="Q1133:R1133"/>
    <mergeCell ref="O1167:P1167"/>
    <mergeCell ref="Q1167:R1167"/>
    <mergeCell ref="C1187:D1187"/>
    <mergeCell ref="L1187:M1187"/>
    <mergeCell ref="B1192:I1192"/>
    <mergeCell ref="K1192:R1192"/>
    <mergeCell ref="B1167:C1168"/>
    <mergeCell ref="D1167:E1167"/>
    <mergeCell ref="F1167:G1167"/>
    <mergeCell ref="H1167:I1167"/>
    <mergeCell ref="K1167:L1168"/>
    <mergeCell ref="M1167:N1167"/>
    <mergeCell ref="C1221:D1221"/>
    <mergeCell ref="L1221:M1221"/>
    <mergeCell ref="B1226:I1226"/>
    <mergeCell ref="K1226:R1226"/>
    <mergeCell ref="B1228:I1228"/>
    <mergeCell ref="K1228:R1228"/>
    <mergeCell ref="B1194:I1194"/>
    <mergeCell ref="K1194:R1194"/>
    <mergeCell ref="B1201:C1202"/>
    <mergeCell ref="D1201:E1201"/>
    <mergeCell ref="F1201:G1201"/>
    <mergeCell ref="H1201:I1201"/>
    <mergeCell ref="K1201:L1202"/>
    <mergeCell ref="M1201:N1201"/>
    <mergeCell ref="O1201:P1201"/>
    <mergeCell ref="Q1201:R1201"/>
    <mergeCell ref="O1235:P1235"/>
    <mergeCell ref="Q1235:R1235"/>
    <mergeCell ref="C1255:D1255"/>
    <mergeCell ref="L1255:M1255"/>
    <mergeCell ref="B1260:I1260"/>
    <mergeCell ref="K1260:R1260"/>
    <mergeCell ref="B1235:C1236"/>
    <mergeCell ref="D1235:E1235"/>
    <mergeCell ref="F1235:G1235"/>
    <mergeCell ref="H1235:I1235"/>
    <mergeCell ref="K1235:L1236"/>
    <mergeCell ref="M1235:N1235"/>
    <mergeCell ref="C1289:D1289"/>
    <mergeCell ref="L1289:M1289"/>
    <mergeCell ref="B1294:I1294"/>
    <mergeCell ref="K1294:R1294"/>
    <mergeCell ref="B1296:I1296"/>
    <mergeCell ref="K1296:R1296"/>
    <mergeCell ref="B1262:I1262"/>
    <mergeCell ref="K1262:R1262"/>
    <mergeCell ref="B1269:C1270"/>
    <mergeCell ref="D1269:E1269"/>
    <mergeCell ref="F1269:G1269"/>
    <mergeCell ref="H1269:I1269"/>
    <mergeCell ref="K1269:L1270"/>
    <mergeCell ref="M1269:N1269"/>
    <mergeCell ref="O1269:P1269"/>
    <mergeCell ref="Q1269:R1269"/>
    <mergeCell ref="O1303:P1303"/>
    <mergeCell ref="Q1303:R1303"/>
    <mergeCell ref="C1323:D1323"/>
    <mergeCell ref="L1323:M1323"/>
    <mergeCell ref="B1328:I1328"/>
    <mergeCell ref="K1328:R1328"/>
    <mergeCell ref="B1303:C1304"/>
    <mergeCell ref="D1303:E1303"/>
    <mergeCell ref="F1303:G1303"/>
    <mergeCell ref="H1303:I1303"/>
    <mergeCell ref="K1303:L1304"/>
    <mergeCell ref="M1303:N1303"/>
    <mergeCell ref="C1357:D1357"/>
    <mergeCell ref="L1357:M1357"/>
    <mergeCell ref="B1362:I1362"/>
    <mergeCell ref="K1362:R1362"/>
    <mergeCell ref="B1364:I1364"/>
    <mergeCell ref="K1364:R1364"/>
    <mergeCell ref="B1330:I1330"/>
    <mergeCell ref="K1330:R1330"/>
    <mergeCell ref="B1337:C1338"/>
    <mergeCell ref="D1337:E1337"/>
    <mergeCell ref="F1337:G1337"/>
    <mergeCell ref="H1337:I1337"/>
    <mergeCell ref="K1337:L1338"/>
    <mergeCell ref="M1337:N1337"/>
    <mergeCell ref="O1337:P1337"/>
    <mergeCell ref="Q1337:R1337"/>
    <mergeCell ref="O1371:P1371"/>
    <mergeCell ref="Q1371:R1371"/>
    <mergeCell ref="C1391:D1391"/>
    <mergeCell ref="L1391:M1391"/>
    <mergeCell ref="B1396:I1396"/>
    <mergeCell ref="K1396:R1396"/>
    <mergeCell ref="B1371:C1372"/>
    <mergeCell ref="D1371:E1371"/>
    <mergeCell ref="F1371:G1371"/>
    <mergeCell ref="H1371:I1371"/>
    <mergeCell ref="K1371:L1372"/>
    <mergeCell ref="M1371:N1371"/>
    <mergeCell ref="C1425:D1425"/>
    <mergeCell ref="L1425:M1425"/>
    <mergeCell ref="B1430:I1430"/>
    <mergeCell ref="K1430:R1430"/>
    <mergeCell ref="B1432:I1432"/>
    <mergeCell ref="K1432:R1432"/>
    <mergeCell ref="B1398:I1398"/>
    <mergeCell ref="K1398:R1398"/>
    <mergeCell ref="B1405:C1406"/>
    <mergeCell ref="D1405:E1405"/>
    <mergeCell ref="F1405:G1405"/>
    <mergeCell ref="H1405:I1405"/>
    <mergeCell ref="K1405:L1406"/>
    <mergeCell ref="M1405:N1405"/>
    <mergeCell ref="O1405:P1405"/>
    <mergeCell ref="Q1405:R1405"/>
    <mergeCell ref="O1439:P1439"/>
    <mergeCell ref="Q1439:R1439"/>
    <mergeCell ref="C1459:D1459"/>
    <mergeCell ref="L1459:M1459"/>
    <mergeCell ref="B1464:I1464"/>
    <mergeCell ref="K1464:R1464"/>
    <mergeCell ref="B1439:C1440"/>
    <mergeCell ref="D1439:E1439"/>
    <mergeCell ref="F1439:G1439"/>
    <mergeCell ref="H1439:I1439"/>
    <mergeCell ref="K1439:L1440"/>
    <mergeCell ref="M1439:N1439"/>
    <mergeCell ref="C1493:D1493"/>
    <mergeCell ref="L1493:M1493"/>
    <mergeCell ref="B1498:I1498"/>
    <mergeCell ref="K1498:R1498"/>
    <mergeCell ref="B1500:I1500"/>
    <mergeCell ref="K1500:R1500"/>
    <mergeCell ref="B1466:I1466"/>
    <mergeCell ref="K1466:R1466"/>
    <mergeCell ref="B1473:C1474"/>
    <mergeCell ref="D1473:E1473"/>
    <mergeCell ref="F1473:G1473"/>
    <mergeCell ref="H1473:I1473"/>
    <mergeCell ref="K1473:L1474"/>
    <mergeCell ref="M1473:N1473"/>
    <mergeCell ref="O1473:P1473"/>
    <mergeCell ref="Q1473:R1473"/>
    <mergeCell ref="O1507:P1507"/>
    <mergeCell ref="Q1507:R1507"/>
    <mergeCell ref="C1527:D1527"/>
    <mergeCell ref="L1527:M1527"/>
    <mergeCell ref="B1532:I1532"/>
    <mergeCell ref="K1532:R1532"/>
    <mergeCell ref="B1507:C1508"/>
    <mergeCell ref="D1507:E1507"/>
    <mergeCell ref="F1507:G1507"/>
    <mergeCell ref="H1507:I1507"/>
    <mergeCell ref="K1507:L1508"/>
    <mergeCell ref="M1507:N1507"/>
    <mergeCell ref="C1561:D1561"/>
    <mergeCell ref="L1561:M1561"/>
    <mergeCell ref="B1566:I1566"/>
    <mergeCell ref="K1566:R1566"/>
    <mergeCell ref="B1568:I1568"/>
    <mergeCell ref="K1568:R1568"/>
    <mergeCell ref="B1534:I1534"/>
    <mergeCell ref="K1534:R1534"/>
    <mergeCell ref="B1541:C1542"/>
    <mergeCell ref="D1541:E1541"/>
    <mergeCell ref="F1541:G1541"/>
    <mergeCell ref="H1541:I1541"/>
    <mergeCell ref="K1541:L1542"/>
    <mergeCell ref="M1541:N1541"/>
    <mergeCell ref="O1541:P1541"/>
    <mergeCell ref="Q1541:R1541"/>
    <mergeCell ref="O1575:P1575"/>
    <mergeCell ref="Q1575:R1575"/>
    <mergeCell ref="C1595:D1595"/>
    <mergeCell ref="L1595:M1595"/>
    <mergeCell ref="B1600:I1600"/>
    <mergeCell ref="K1600:R1600"/>
    <mergeCell ref="B1575:C1576"/>
    <mergeCell ref="D1575:E1575"/>
    <mergeCell ref="F1575:G1575"/>
    <mergeCell ref="H1575:I1575"/>
    <mergeCell ref="K1575:L1576"/>
    <mergeCell ref="M1575:N1575"/>
    <mergeCell ref="C1629:D1629"/>
    <mergeCell ref="L1629:M1629"/>
    <mergeCell ref="B1634:I1634"/>
    <mergeCell ref="K1634:R1634"/>
    <mergeCell ref="B1636:I1636"/>
    <mergeCell ref="K1636:R1636"/>
    <mergeCell ref="B1602:I1602"/>
    <mergeCell ref="K1602:R1602"/>
    <mergeCell ref="B1609:C1610"/>
    <mergeCell ref="D1609:E1609"/>
    <mergeCell ref="F1609:G1609"/>
    <mergeCell ref="H1609:I1609"/>
    <mergeCell ref="K1609:L1610"/>
    <mergeCell ref="M1609:N1609"/>
    <mergeCell ref="O1609:P1609"/>
    <mergeCell ref="Q1609:R1609"/>
    <mergeCell ref="O1643:P1643"/>
    <mergeCell ref="Q1643:R1643"/>
    <mergeCell ref="C1663:D1663"/>
    <mergeCell ref="L1663:M1663"/>
    <mergeCell ref="B1668:I1668"/>
    <mergeCell ref="K1668:R1668"/>
    <mergeCell ref="B1643:C1644"/>
    <mergeCell ref="D1643:E1643"/>
    <mergeCell ref="F1643:G1643"/>
    <mergeCell ref="H1643:I1643"/>
    <mergeCell ref="K1643:L1644"/>
    <mergeCell ref="M1643:N1643"/>
    <mergeCell ref="C1697:D1697"/>
    <mergeCell ref="L1697:M1697"/>
    <mergeCell ref="B1702:I1702"/>
    <mergeCell ref="K1702:R1702"/>
    <mergeCell ref="B1704:I1704"/>
    <mergeCell ref="K1704:R1704"/>
    <mergeCell ref="B1670:I1670"/>
    <mergeCell ref="K1670:R1670"/>
    <mergeCell ref="B1677:C1678"/>
    <mergeCell ref="D1677:E1677"/>
    <mergeCell ref="F1677:G1677"/>
    <mergeCell ref="H1677:I1677"/>
    <mergeCell ref="K1677:L1678"/>
    <mergeCell ref="M1677:N1677"/>
    <mergeCell ref="O1677:P1677"/>
    <mergeCell ref="Q1677:R1677"/>
    <mergeCell ref="O1711:P1711"/>
    <mergeCell ref="Q1711:R1711"/>
    <mergeCell ref="C1731:D1731"/>
    <mergeCell ref="L1731:M1731"/>
    <mergeCell ref="B1736:I1736"/>
    <mergeCell ref="K1736:R1736"/>
    <mergeCell ref="B1711:C1712"/>
    <mergeCell ref="D1711:E1711"/>
    <mergeCell ref="F1711:G1711"/>
    <mergeCell ref="H1711:I1711"/>
    <mergeCell ref="K1711:L1712"/>
    <mergeCell ref="M1711:N1711"/>
    <mergeCell ref="C1765:D1765"/>
    <mergeCell ref="L1765:M1765"/>
    <mergeCell ref="B1770:I1770"/>
    <mergeCell ref="K1770:R1770"/>
    <mergeCell ref="B1772:I1772"/>
    <mergeCell ref="K1772:R1772"/>
    <mergeCell ref="B1738:I1738"/>
    <mergeCell ref="K1738:R1738"/>
    <mergeCell ref="B1745:C1746"/>
    <mergeCell ref="D1745:E1745"/>
    <mergeCell ref="F1745:G1745"/>
    <mergeCell ref="H1745:I1745"/>
    <mergeCell ref="K1745:L1746"/>
    <mergeCell ref="M1745:N1745"/>
    <mergeCell ref="O1745:P1745"/>
    <mergeCell ref="Q1745:R1745"/>
    <mergeCell ref="O1779:P1779"/>
    <mergeCell ref="Q1779:R1779"/>
    <mergeCell ref="C1799:D1799"/>
    <mergeCell ref="L1799:M1799"/>
    <mergeCell ref="B1804:I1804"/>
    <mergeCell ref="K1804:R1804"/>
    <mergeCell ref="B1779:C1780"/>
    <mergeCell ref="D1779:E1779"/>
    <mergeCell ref="F1779:G1779"/>
    <mergeCell ref="H1779:I1779"/>
    <mergeCell ref="K1779:L1780"/>
    <mergeCell ref="M1779:N1779"/>
    <mergeCell ref="C1833:D1833"/>
    <mergeCell ref="L1833:M1833"/>
    <mergeCell ref="B1838:I1838"/>
    <mergeCell ref="K1838:R1838"/>
    <mergeCell ref="B1840:I1840"/>
    <mergeCell ref="K1840:R1840"/>
    <mergeCell ref="B1806:I1806"/>
    <mergeCell ref="K1806:R1806"/>
    <mergeCell ref="B1813:C1814"/>
    <mergeCell ref="D1813:E1813"/>
    <mergeCell ref="F1813:G1813"/>
    <mergeCell ref="H1813:I1813"/>
    <mergeCell ref="K1813:L1814"/>
    <mergeCell ref="M1813:N1813"/>
    <mergeCell ref="O1813:P1813"/>
    <mergeCell ref="Q1813:R1813"/>
    <mergeCell ref="O1847:P1847"/>
    <mergeCell ref="Q1847:R1847"/>
    <mergeCell ref="C1867:D1867"/>
    <mergeCell ref="L1867:M1867"/>
    <mergeCell ref="B1872:I1872"/>
    <mergeCell ref="K1872:R1872"/>
    <mergeCell ref="B1847:C1848"/>
    <mergeCell ref="D1847:E1847"/>
    <mergeCell ref="F1847:G1847"/>
    <mergeCell ref="H1847:I1847"/>
    <mergeCell ref="K1847:L1848"/>
    <mergeCell ref="M1847:N1847"/>
    <mergeCell ref="C1901:D1901"/>
    <mergeCell ref="L1901:M1901"/>
    <mergeCell ref="B1906:I1906"/>
    <mergeCell ref="K1906:R1906"/>
    <mergeCell ref="B1908:I1908"/>
    <mergeCell ref="K1908:R1908"/>
    <mergeCell ref="B1874:I1874"/>
    <mergeCell ref="K1874:R1874"/>
    <mergeCell ref="B1881:C1882"/>
    <mergeCell ref="D1881:E1881"/>
    <mergeCell ref="F1881:G1881"/>
    <mergeCell ref="H1881:I1881"/>
    <mergeCell ref="K1881:L1882"/>
    <mergeCell ref="M1881:N1881"/>
    <mergeCell ref="O1881:P1881"/>
    <mergeCell ref="Q1881:R1881"/>
    <mergeCell ref="O1915:P1915"/>
    <mergeCell ref="Q1915:R1915"/>
    <mergeCell ref="C1935:D1935"/>
    <mergeCell ref="L1935:M1935"/>
    <mergeCell ref="B1940:I1940"/>
    <mergeCell ref="K1940:R1940"/>
    <mergeCell ref="B1915:C1916"/>
    <mergeCell ref="D1915:E1915"/>
    <mergeCell ref="F1915:G1915"/>
    <mergeCell ref="H1915:I1915"/>
    <mergeCell ref="K1915:L1916"/>
    <mergeCell ref="M1915:N1915"/>
    <mergeCell ref="C1969:D1969"/>
    <mergeCell ref="L1969:M1969"/>
    <mergeCell ref="B1942:I1942"/>
    <mergeCell ref="K1942:R1942"/>
    <mergeCell ref="B1949:C1950"/>
    <mergeCell ref="D1949:E1949"/>
    <mergeCell ref="F1949:G1949"/>
    <mergeCell ref="H1949:I1949"/>
    <mergeCell ref="K1949:L1950"/>
    <mergeCell ref="M1949:N1949"/>
    <mergeCell ref="O1949:P1949"/>
    <mergeCell ref="Q1949:R1949"/>
  </mergeCells>
  <pageMargins left="0.7" right="0.7" top="0.75" bottom="0.75" header="0.3" footer="0.3"/>
  <pageSetup paperSize="9" scale="65" orientation="landscape" verticalDpi="0" r:id="rId1"/>
  <rowBreaks count="58" manualBreakCount="58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  <brk id="476" max="16383" man="1"/>
    <brk id="510" max="16383" man="1"/>
    <brk id="544" max="16383" man="1"/>
    <brk id="578" max="16383" man="1"/>
    <brk id="612" max="16383" man="1"/>
    <brk id="646" max="16383" man="1"/>
    <brk id="680" max="16383" man="1"/>
    <brk id="714" max="16383" man="1"/>
    <brk id="748" max="16383" man="1"/>
    <brk id="782" max="16383" man="1"/>
    <brk id="816" max="16383" man="1"/>
    <brk id="850" max="16383" man="1"/>
    <brk id="884" max="16383" man="1"/>
    <brk id="918" max="16383" man="1"/>
    <brk id="952" max="16383" man="1"/>
    <brk id="986" max="16383" man="1"/>
    <brk id="1020" max="16383" man="1"/>
    <brk id="1054" max="16383" man="1"/>
    <brk id="1088" max="16383" man="1"/>
    <brk id="1122" max="16383" man="1"/>
    <brk id="1156" max="16383" man="1"/>
    <brk id="1190" max="16383" man="1"/>
    <brk id="1224" max="16383" man="1"/>
    <brk id="1258" max="16383" man="1"/>
    <brk id="1292" max="16383" man="1"/>
    <brk id="1326" max="16383" man="1"/>
    <brk id="1360" max="16383" man="1"/>
    <brk id="1394" max="16383" man="1"/>
    <brk id="1428" max="16383" man="1"/>
    <brk id="1462" max="16383" man="1"/>
    <brk id="1496" max="16383" man="1"/>
    <brk id="1530" max="16383" man="1"/>
    <brk id="1564" max="16383" man="1"/>
    <brk id="1598" max="16383" man="1"/>
    <brk id="1632" max="16383" man="1"/>
    <brk id="1666" max="16383" man="1"/>
    <brk id="1700" max="16383" man="1"/>
    <brk id="1734" max="16383" man="1"/>
    <brk id="1768" max="16383" man="1"/>
    <brk id="1802" max="16383" man="1"/>
    <brk id="1836" max="16383" man="1"/>
    <brk id="1870" max="16383" man="1"/>
    <brk id="1904" max="16383" man="1"/>
    <brk id="1938" max="16383" man="1"/>
    <brk id="197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980"/>
  <sheetViews>
    <sheetView view="pageBreakPreview" topLeftCell="A4601" zoomScaleNormal="100" zoomScaleSheetLayoutView="100" workbookViewId="0">
      <selection activeCell="I4999" sqref="I4999"/>
    </sheetView>
  </sheetViews>
  <sheetFormatPr defaultRowHeight="15"/>
  <cols>
    <col min="1" max="1" width="5.28515625" customWidth="1"/>
    <col min="4" max="4" width="12.7109375" customWidth="1"/>
    <col min="6" max="6" width="12.7109375" customWidth="1"/>
    <col min="8" max="8" width="12.7109375" customWidth="1"/>
    <col min="10" max="10" width="14.140625" customWidth="1"/>
    <col min="13" max="13" width="12.7109375" customWidth="1"/>
    <col min="15" max="15" width="12.7109375" customWidth="1"/>
    <col min="17" max="17" width="12.7109375" customWidth="1"/>
    <col min="19" max="19" width="4.42578125" customWidth="1"/>
  </cols>
  <sheetData>
    <row r="1" spans="2:18" ht="15.75" thickBot="1"/>
    <row r="2" spans="2:18">
      <c r="B2" s="366" t="s">
        <v>1525</v>
      </c>
      <c r="C2" s="367"/>
      <c r="D2" s="367"/>
      <c r="E2" s="367"/>
      <c r="F2" s="367"/>
      <c r="G2" s="367"/>
      <c r="H2" s="367"/>
      <c r="I2" s="368"/>
      <c r="K2" s="366" t="s">
        <v>1525</v>
      </c>
      <c r="L2" s="367"/>
      <c r="M2" s="367"/>
      <c r="N2" s="367"/>
      <c r="O2" s="367"/>
      <c r="P2" s="367"/>
      <c r="Q2" s="367"/>
      <c r="R2" s="368"/>
    </row>
    <row r="3" spans="2:18" ht="15.75">
      <c r="B3" s="200"/>
      <c r="C3" s="201"/>
      <c r="D3" s="201"/>
      <c r="E3" s="201"/>
      <c r="F3" s="201"/>
      <c r="G3" s="201"/>
      <c r="H3" s="201"/>
      <c r="I3" s="202"/>
      <c r="K3" s="200"/>
      <c r="L3" s="201"/>
      <c r="M3" s="201"/>
      <c r="N3" s="201"/>
      <c r="O3" s="201"/>
      <c r="P3" s="201"/>
      <c r="Q3" s="201"/>
      <c r="R3" s="202"/>
    </row>
    <row r="4" spans="2:18" ht="26.25">
      <c r="B4" s="369" t="s">
        <v>1526</v>
      </c>
      <c r="C4" s="370"/>
      <c r="D4" s="370"/>
      <c r="E4" s="370"/>
      <c r="F4" s="370"/>
      <c r="G4" s="370"/>
      <c r="H4" s="370"/>
      <c r="I4" s="371"/>
      <c r="K4" s="369" t="s">
        <v>1526</v>
      </c>
      <c r="L4" s="370"/>
      <c r="M4" s="370"/>
      <c r="N4" s="370"/>
      <c r="O4" s="370"/>
      <c r="P4" s="370"/>
      <c r="Q4" s="370"/>
      <c r="R4" s="371"/>
    </row>
    <row r="5" spans="2:18" ht="20.100000000000001" customHeight="1">
      <c r="B5" s="203"/>
      <c r="C5" s="204"/>
      <c r="D5" s="204"/>
      <c r="E5" s="204"/>
      <c r="F5" s="204"/>
      <c r="G5" s="204"/>
      <c r="H5" s="205" t="s">
        <v>1527</v>
      </c>
      <c r="I5" s="206"/>
      <c r="K5" s="203"/>
      <c r="L5" s="204"/>
      <c r="M5" s="204"/>
      <c r="N5" s="204"/>
      <c r="O5" s="204"/>
      <c r="P5" s="204"/>
      <c r="Q5" s="205" t="s">
        <v>1527</v>
      </c>
      <c r="R5" s="206"/>
    </row>
    <row r="6" spans="2:18" ht="20.100000000000001" customHeight="1">
      <c r="B6" s="207" t="s">
        <v>1528</v>
      </c>
      <c r="C6" s="208"/>
      <c r="D6" s="208"/>
      <c r="E6" s="208"/>
      <c r="F6" s="208" t="s">
        <v>1529</v>
      </c>
      <c r="G6" s="201"/>
      <c r="H6" s="201" t="s">
        <v>1530</v>
      </c>
      <c r="I6" s="202"/>
      <c r="K6" s="207" t="s">
        <v>1528</v>
      </c>
      <c r="L6" s="208"/>
      <c r="M6" s="208"/>
      <c r="N6" s="208"/>
      <c r="O6" s="208" t="s">
        <v>1531</v>
      </c>
      <c r="P6" s="201"/>
      <c r="Q6" s="201" t="s">
        <v>1530</v>
      </c>
      <c r="R6" s="202"/>
    </row>
    <row r="7" spans="2:18" ht="20.100000000000001" customHeight="1">
      <c r="B7" s="209" t="s">
        <v>1532</v>
      </c>
      <c r="C7" s="210" t="s">
        <v>987</v>
      </c>
      <c r="D7" s="211"/>
      <c r="E7" s="211"/>
      <c r="F7" s="211"/>
      <c r="G7" s="212"/>
      <c r="H7" s="212"/>
      <c r="I7" s="213"/>
      <c r="K7" s="209" t="s">
        <v>1532</v>
      </c>
      <c r="L7" s="210" t="s">
        <v>1694</v>
      </c>
      <c r="M7" s="211"/>
      <c r="N7" s="211"/>
      <c r="O7" s="211"/>
      <c r="P7" s="212"/>
      <c r="Q7" s="212"/>
      <c r="R7" s="213"/>
    </row>
    <row r="8" spans="2:18" ht="20.100000000000001" customHeight="1">
      <c r="B8" s="207" t="s">
        <v>1534</v>
      </c>
      <c r="C8" s="214">
        <v>596</v>
      </c>
      <c r="D8" s="208" t="s">
        <v>1535</v>
      </c>
      <c r="E8" s="208"/>
      <c r="F8" s="201"/>
      <c r="G8" s="201"/>
      <c r="H8" s="201"/>
      <c r="I8" s="202"/>
      <c r="K8" s="207" t="s">
        <v>1534</v>
      </c>
      <c r="L8" s="214">
        <v>34</v>
      </c>
      <c r="M8" s="208" t="s">
        <v>1535</v>
      </c>
      <c r="N8" s="208"/>
      <c r="O8" s="201"/>
      <c r="P8" s="201"/>
      <c r="Q8" s="201"/>
      <c r="R8" s="202"/>
    </row>
    <row r="9" spans="2:18" ht="20.100000000000001" customHeight="1">
      <c r="B9" s="216" t="s">
        <v>1562</v>
      </c>
      <c r="C9" s="217"/>
      <c r="D9" s="217"/>
      <c r="E9" s="217"/>
      <c r="F9" s="217"/>
      <c r="G9" s="217"/>
      <c r="H9" s="217"/>
      <c r="I9" s="218"/>
      <c r="K9" s="216" t="s">
        <v>1562</v>
      </c>
      <c r="L9" s="217"/>
      <c r="M9" s="217"/>
      <c r="N9" s="217"/>
      <c r="O9" s="217"/>
      <c r="P9" s="217"/>
      <c r="Q9" s="217"/>
      <c r="R9" s="218"/>
    </row>
    <row r="10" spans="2:18" ht="20.100000000000001" customHeight="1" thickBot="1">
      <c r="B10" s="207" t="s">
        <v>1537</v>
      </c>
      <c r="C10" s="201"/>
      <c r="D10" s="201"/>
      <c r="E10" s="201"/>
      <c r="F10" s="201"/>
      <c r="G10" s="201"/>
      <c r="H10" s="201"/>
      <c r="I10" s="202"/>
      <c r="K10" s="207" t="s">
        <v>1537</v>
      </c>
      <c r="L10" s="201"/>
      <c r="M10" s="201"/>
      <c r="N10" s="201"/>
      <c r="O10" s="201"/>
      <c r="P10" s="201"/>
      <c r="Q10" s="201"/>
      <c r="R10" s="202"/>
    </row>
    <row r="11" spans="2:18" ht="24.95" customHeight="1" thickTop="1">
      <c r="B11" s="361" t="s">
        <v>1538</v>
      </c>
      <c r="C11" s="362"/>
      <c r="D11" s="357" t="s">
        <v>1241</v>
      </c>
      <c r="E11" s="365"/>
      <c r="F11" s="356" t="s">
        <v>1539</v>
      </c>
      <c r="G11" s="357"/>
      <c r="H11" s="358" t="s">
        <v>1404</v>
      </c>
      <c r="I11" s="359"/>
      <c r="K11" s="361" t="s">
        <v>1538</v>
      </c>
      <c r="L11" s="362"/>
      <c r="M11" s="357" t="s">
        <v>1241</v>
      </c>
      <c r="N11" s="365"/>
      <c r="O11" s="356" t="s">
        <v>1539</v>
      </c>
      <c r="P11" s="357"/>
      <c r="Q11" s="358" t="s">
        <v>1404</v>
      </c>
      <c r="R11" s="359"/>
    </row>
    <row r="12" spans="2:18" ht="24.95" customHeight="1" thickBot="1">
      <c r="B12" s="363"/>
      <c r="C12" s="364"/>
      <c r="D12" s="219" t="s">
        <v>1540</v>
      </c>
      <c r="E12" s="220" t="s">
        <v>1541</v>
      </c>
      <c r="F12" s="220" t="s">
        <v>1540</v>
      </c>
      <c r="G12" s="221" t="s">
        <v>1541</v>
      </c>
      <c r="H12" s="222" t="s">
        <v>1540</v>
      </c>
      <c r="I12" s="223" t="s">
        <v>1541</v>
      </c>
      <c r="K12" s="363"/>
      <c r="L12" s="364"/>
      <c r="M12" s="219" t="s">
        <v>1540</v>
      </c>
      <c r="N12" s="220" t="s">
        <v>1541</v>
      </c>
      <c r="O12" s="220" t="s">
        <v>1540</v>
      </c>
      <c r="P12" s="221" t="s">
        <v>1541</v>
      </c>
      <c r="Q12" s="222" t="s">
        <v>1540</v>
      </c>
      <c r="R12" s="223" t="s">
        <v>1541</v>
      </c>
    </row>
    <row r="13" spans="2:18" ht="24.95" customHeight="1" thickTop="1">
      <c r="B13" s="224" t="s">
        <v>1542</v>
      </c>
      <c r="C13" s="225"/>
      <c r="D13" s="226">
        <v>0</v>
      </c>
      <c r="E13" s="227"/>
      <c r="F13" s="227">
        <v>1170</v>
      </c>
      <c r="G13" s="228"/>
      <c r="H13" s="229">
        <f t="shared" ref="H13:H21" si="0">D13+F13</f>
        <v>1170</v>
      </c>
      <c r="I13" s="230"/>
      <c r="K13" s="224" t="s">
        <v>1542</v>
      </c>
      <c r="L13" s="225"/>
      <c r="M13" s="226">
        <v>0</v>
      </c>
      <c r="N13" s="227"/>
      <c r="O13" s="227">
        <v>1031</v>
      </c>
      <c r="P13" s="228"/>
      <c r="Q13" s="229">
        <f t="shared" ref="Q13:Q21" si="1">M13+O13</f>
        <v>1031</v>
      </c>
      <c r="R13" s="230"/>
    </row>
    <row r="14" spans="2:18" ht="24.95" customHeight="1">
      <c r="B14" s="231" t="s">
        <v>1543</v>
      </c>
      <c r="C14" s="232"/>
      <c r="D14" s="233">
        <v>0</v>
      </c>
      <c r="E14" s="234"/>
      <c r="F14" s="234">
        <v>0</v>
      </c>
      <c r="G14" s="235"/>
      <c r="H14" s="229">
        <f t="shared" si="0"/>
        <v>0</v>
      </c>
      <c r="I14" s="236"/>
      <c r="K14" s="231" t="s">
        <v>1543</v>
      </c>
      <c r="L14" s="232"/>
      <c r="M14" s="233">
        <v>0</v>
      </c>
      <c r="N14" s="234"/>
      <c r="O14" s="234">
        <v>40</v>
      </c>
      <c r="P14" s="235"/>
      <c r="Q14" s="229">
        <f t="shared" si="1"/>
        <v>40</v>
      </c>
      <c r="R14" s="236"/>
    </row>
    <row r="15" spans="2:18" ht="24.95" customHeight="1">
      <c r="B15" s="231" t="s">
        <v>1544</v>
      </c>
      <c r="C15" s="232"/>
      <c r="D15" s="233">
        <v>0</v>
      </c>
      <c r="E15" s="234"/>
      <c r="F15" s="234">
        <v>0</v>
      </c>
      <c r="G15" s="235"/>
      <c r="H15" s="229">
        <f t="shared" si="0"/>
        <v>0</v>
      </c>
      <c r="I15" s="236"/>
      <c r="K15" s="231" t="s">
        <v>1544</v>
      </c>
      <c r="L15" s="232"/>
      <c r="M15" s="233">
        <v>0</v>
      </c>
      <c r="N15" s="234"/>
      <c r="O15" s="234">
        <v>40</v>
      </c>
      <c r="P15" s="235"/>
      <c r="Q15" s="229">
        <f t="shared" si="1"/>
        <v>40</v>
      </c>
      <c r="R15" s="236"/>
    </row>
    <row r="16" spans="2:18" ht="24.95" customHeight="1" thickBot="1">
      <c r="B16" s="237" t="s">
        <v>1545</v>
      </c>
      <c r="C16" s="238"/>
      <c r="D16" s="239"/>
      <c r="E16" s="240"/>
      <c r="F16" s="240">
        <v>0</v>
      </c>
      <c r="G16" s="241"/>
      <c r="H16" s="229">
        <f t="shared" si="0"/>
        <v>0</v>
      </c>
      <c r="I16" s="242"/>
      <c r="K16" s="237" t="s">
        <v>1545</v>
      </c>
      <c r="L16" s="238"/>
      <c r="M16" s="239">
        <v>0</v>
      </c>
      <c r="N16" s="240"/>
      <c r="O16" s="240">
        <v>750</v>
      </c>
      <c r="P16" s="241"/>
      <c r="Q16" s="229">
        <f t="shared" si="1"/>
        <v>750</v>
      </c>
      <c r="R16" s="242"/>
    </row>
    <row r="17" spans="2:18" ht="24.95" customHeight="1" thickTop="1" thickBot="1">
      <c r="B17" s="243"/>
      <c r="C17" s="244" t="s">
        <v>1399</v>
      </c>
      <c r="D17" s="245">
        <f>D13+D14+D15+D16</f>
        <v>0</v>
      </c>
      <c r="E17" s="246"/>
      <c r="F17" s="247">
        <f>SUM(F13:F16)</f>
        <v>1170</v>
      </c>
      <c r="G17" s="248"/>
      <c r="H17" s="249">
        <f t="shared" si="0"/>
        <v>1170</v>
      </c>
      <c r="I17" s="250"/>
      <c r="K17" s="243"/>
      <c r="L17" s="244" t="s">
        <v>1399</v>
      </c>
      <c r="M17" s="245">
        <f>M13+M14+M15+M16</f>
        <v>0</v>
      </c>
      <c r="N17" s="246"/>
      <c r="O17" s="246">
        <f>SUM(O13:O16)</f>
        <v>1861</v>
      </c>
      <c r="P17" s="248"/>
      <c r="Q17" s="251">
        <f t="shared" si="1"/>
        <v>1861</v>
      </c>
      <c r="R17" s="250"/>
    </row>
    <row r="18" spans="2:18" ht="24.95" customHeight="1" thickTop="1">
      <c r="B18" s="252" t="s">
        <v>1546</v>
      </c>
      <c r="C18" s="253"/>
      <c r="D18" s="254"/>
      <c r="E18" s="255"/>
      <c r="F18" s="255"/>
      <c r="G18" s="256"/>
      <c r="H18" s="257">
        <f t="shared" si="0"/>
        <v>0</v>
      </c>
      <c r="I18" s="258"/>
      <c r="K18" s="252" t="s">
        <v>1546</v>
      </c>
      <c r="L18" s="253"/>
      <c r="M18" s="254"/>
      <c r="N18" s="255"/>
      <c r="O18" s="255"/>
      <c r="P18" s="256"/>
      <c r="Q18" s="257">
        <f t="shared" si="1"/>
        <v>0</v>
      </c>
      <c r="R18" s="258"/>
    </row>
    <row r="19" spans="2:18" ht="24.95" customHeight="1">
      <c r="B19" s="259" t="s">
        <v>1547</v>
      </c>
      <c r="C19" s="260"/>
      <c r="D19" s="233">
        <v>0</v>
      </c>
      <c r="E19" s="234"/>
      <c r="F19" s="234"/>
      <c r="G19" s="261"/>
      <c r="H19" s="262">
        <f t="shared" si="0"/>
        <v>0</v>
      </c>
      <c r="I19" s="263"/>
      <c r="K19" s="259" t="s">
        <v>1547</v>
      </c>
      <c r="L19" s="260"/>
      <c r="M19" s="233">
        <v>0</v>
      </c>
      <c r="N19" s="234"/>
      <c r="O19" s="234"/>
      <c r="P19" s="261"/>
      <c r="Q19" s="262">
        <f t="shared" si="1"/>
        <v>0</v>
      </c>
      <c r="R19" s="263"/>
    </row>
    <row r="20" spans="2:18" ht="24.95" customHeight="1">
      <c r="B20" s="252" t="s">
        <v>1548</v>
      </c>
      <c r="C20" s="253"/>
      <c r="D20" s="233"/>
      <c r="E20" s="234"/>
      <c r="F20" s="234"/>
      <c r="G20" s="261"/>
      <c r="H20" s="262">
        <f t="shared" si="0"/>
        <v>0</v>
      </c>
      <c r="I20" s="263"/>
      <c r="K20" s="252" t="s">
        <v>1548</v>
      </c>
      <c r="L20" s="253"/>
      <c r="M20" s="233"/>
      <c r="N20" s="234"/>
      <c r="O20" s="234"/>
      <c r="P20" s="261"/>
      <c r="Q20" s="262">
        <f t="shared" si="1"/>
        <v>0</v>
      </c>
      <c r="R20" s="263"/>
    </row>
    <row r="21" spans="2:18" ht="24.95" customHeight="1" thickBot="1">
      <c r="B21" s="264" t="s">
        <v>1549</v>
      </c>
      <c r="C21" s="265"/>
      <c r="D21" s="266"/>
      <c r="E21" s="267"/>
      <c r="F21" s="267"/>
      <c r="G21" s="268"/>
      <c r="H21" s="269">
        <f t="shared" si="0"/>
        <v>0</v>
      </c>
      <c r="I21" s="270"/>
      <c r="K21" s="264" t="s">
        <v>1549</v>
      </c>
      <c r="L21" s="265"/>
      <c r="M21" s="266"/>
      <c r="N21" s="267"/>
      <c r="O21" s="267"/>
      <c r="P21" s="268"/>
      <c r="Q21" s="269">
        <f t="shared" si="1"/>
        <v>0</v>
      </c>
      <c r="R21" s="270"/>
    </row>
    <row r="22" spans="2:18" ht="24.95" customHeight="1" thickTop="1" thickBot="1">
      <c r="B22" s="243"/>
      <c r="C22" s="244" t="s">
        <v>1399</v>
      </c>
      <c r="D22" s="245">
        <f>SUM(D17:D21)</f>
        <v>0</v>
      </c>
      <c r="E22" s="246"/>
      <c r="F22" s="247">
        <f>F17+F19</f>
        <v>1170</v>
      </c>
      <c r="G22" s="248"/>
      <c r="H22" s="271">
        <f>D22+F22</f>
        <v>1170</v>
      </c>
      <c r="I22" s="250"/>
      <c r="K22" s="243"/>
      <c r="L22" s="244" t="s">
        <v>1399</v>
      </c>
      <c r="M22" s="245">
        <f>SUM(M17:M21)</f>
        <v>0</v>
      </c>
      <c r="N22" s="246"/>
      <c r="O22" s="246">
        <f>O17+O19</f>
        <v>1861</v>
      </c>
      <c r="P22" s="248"/>
      <c r="Q22" s="272">
        <f>M22+O22</f>
        <v>1861</v>
      </c>
      <c r="R22" s="250"/>
    </row>
    <row r="23" spans="2:18" ht="20.100000000000001" customHeight="1" thickTop="1">
      <c r="B23" s="273"/>
      <c r="C23" s="274" t="s">
        <v>1550</v>
      </c>
      <c r="D23" s="217"/>
      <c r="E23" s="217"/>
      <c r="F23" s="217"/>
      <c r="G23" s="217"/>
      <c r="H23" s="217"/>
      <c r="I23" s="218"/>
      <c r="K23" s="273"/>
      <c r="L23" s="274" t="s">
        <v>1550</v>
      </c>
      <c r="M23" s="217"/>
      <c r="N23" s="217"/>
      <c r="O23" s="217"/>
      <c r="P23" s="217"/>
      <c r="Q23" s="217"/>
      <c r="R23" s="218"/>
    </row>
    <row r="24" spans="2:18" ht="20.100000000000001" customHeight="1">
      <c r="B24" s="216" t="s">
        <v>1551</v>
      </c>
      <c r="C24" s="217"/>
      <c r="D24" s="217"/>
      <c r="E24" s="217"/>
      <c r="F24" s="217"/>
      <c r="G24" s="217"/>
      <c r="H24" s="217"/>
      <c r="I24" s="218"/>
      <c r="K24" s="216" t="s">
        <v>1551</v>
      </c>
      <c r="L24" s="217"/>
      <c r="M24" s="217"/>
      <c r="N24" s="217"/>
      <c r="O24" s="217"/>
      <c r="P24" s="217"/>
      <c r="Q24" s="217"/>
      <c r="R24" s="218"/>
    </row>
    <row r="25" spans="2:18" ht="20.100000000000001" customHeight="1">
      <c r="B25" s="216" t="s">
        <v>1552</v>
      </c>
      <c r="C25" s="217"/>
      <c r="D25" s="217"/>
      <c r="E25" s="217"/>
      <c r="F25" s="217"/>
      <c r="G25" s="217"/>
      <c r="H25" s="217"/>
      <c r="I25" s="218"/>
      <c r="K25" s="216" t="s">
        <v>1552</v>
      </c>
      <c r="L25" s="217"/>
      <c r="M25" s="217"/>
      <c r="N25" s="217"/>
      <c r="O25" s="217"/>
      <c r="P25" s="217"/>
      <c r="Q25" s="217"/>
      <c r="R25" s="218"/>
    </row>
    <row r="26" spans="2:18" ht="15.75">
      <c r="B26" s="273"/>
      <c r="C26" s="217"/>
      <c r="D26" s="217"/>
      <c r="E26" s="217"/>
      <c r="F26" s="217"/>
      <c r="G26" s="217"/>
      <c r="H26" s="217"/>
      <c r="I26" s="218"/>
      <c r="K26" s="273"/>
      <c r="L26" s="217"/>
      <c r="M26" s="217"/>
      <c r="N26" s="217"/>
      <c r="O26" s="217"/>
      <c r="P26" s="217"/>
      <c r="Q26" s="217"/>
      <c r="R26" s="218"/>
    </row>
    <row r="27" spans="2:18" ht="15.75">
      <c r="B27" s="273"/>
      <c r="C27" s="217"/>
      <c r="D27" s="372" t="s">
        <v>1714</v>
      </c>
      <c r="E27" s="372"/>
      <c r="F27" s="372"/>
      <c r="G27" s="217"/>
      <c r="H27" s="217"/>
      <c r="I27" s="218"/>
      <c r="K27" s="273"/>
      <c r="L27" s="217"/>
      <c r="M27" s="372" t="s">
        <v>1714</v>
      </c>
      <c r="N27" s="372"/>
      <c r="O27" s="372"/>
      <c r="P27" s="217"/>
      <c r="Q27" s="217"/>
      <c r="R27" s="218"/>
    </row>
    <row r="28" spans="2:18" ht="15.75">
      <c r="B28" s="273"/>
      <c r="C28" s="217"/>
      <c r="D28" s="372" t="s">
        <v>1715</v>
      </c>
      <c r="E28" s="372"/>
      <c r="F28" s="372"/>
      <c r="G28" s="217"/>
      <c r="H28" s="217"/>
      <c r="I28" s="218"/>
      <c r="K28" s="273"/>
      <c r="L28" s="217"/>
      <c r="M28" s="372" t="s">
        <v>1715</v>
      </c>
      <c r="N28" s="372"/>
      <c r="O28" s="372"/>
      <c r="P28" s="217"/>
      <c r="Q28" s="217"/>
      <c r="R28" s="218"/>
    </row>
    <row r="29" spans="2:18" ht="15.75">
      <c r="B29" s="273"/>
      <c r="C29" s="217"/>
      <c r="D29" s="217"/>
      <c r="E29" s="217"/>
      <c r="F29" s="217"/>
      <c r="G29" s="217"/>
      <c r="H29" s="217"/>
      <c r="I29" s="218"/>
      <c r="K29" s="273"/>
      <c r="L29" s="217"/>
      <c r="M29" s="217"/>
      <c r="N29" s="217"/>
      <c r="O29" s="217"/>
      <c r="P29" s="217"/>
      <c r="Q29" s="217"/>
      <c r="R29" s="218"/>
    </row>
    <row r="30" spans="2:18" ht="15.75">
      <c r="B30" s="273"/>
      <c r="C30" s="217"/>
      <c r="D30" s="217"/>
      <c r="E30" s="217"/>
      <c r="F30" s="217"/>
      <c r="G30" s="217"/>
      <c r="H30" s="217"/>
      <c r="I30" s="218"/>
      <c r="K30" s="273"/>
      <c r="L30" s="217"/>
      <c r="M30" s="217"/>
      <c r="N30" s="217"/>
      <c r="O30" s="217"/>
      <c r="P30" s="217"/>
      <c r="Q30" s="217"/>
      <c r="R30" s="218"/>
    </row>
    <row r="31" spans="2:18" ht="24.95" customHeight="1">
      <c r="B31" s="293"/>
      <c r="E31" s="217"/>
      <c r="F31" s="217"/>
      <c r="G31" s="201" t="s">
        <v>1563</v>
      </c>
      <c r="H31" s="217"/>
      <c r="I31" s="218"/>
      <c r="J31" s="293"/>
      <c r="K31" s="293"/>
      <c r="N31" s="217"/>
      <c r="O31" s="217"/>
      <c r="P31" s="201" t="s">
        <v>1563</v>
      </c>
      <c r="Q31" s="217"/>
      <c r="R31" s="218"/>
    </row>
    <row r="32" spans="2:18" ht="24.95" customHeight="1">
      <c r="B32" s="273" t="s">
        <v>1553</v>
      </c>
      <c r="C32" s="360">
        <v>45840</v>
      </c>
      <c r="D32" s="360"/>
      <c r="E32" s="201"/>
      <c r="F32" t="s">
        <v>1693</v>
      </c>
      <c r="H32" s="201"/>
      <c r="I32" s="202"/>
      <c r="K32" s="273" t="s">
        <v>1553</v>
      </c>
      <c r="L32" s="360">
        <v>45840</v>
      </c>
      <c r="M32" s="360"/>
      <c r="N32" s="201"/>
      <c r="O32" t="s">
        <v>1693</v>
      </c>
      <c r="Q32" s="201"/>
      <c r="R32" s="202"/>
    </row>
    <row r="33" spans="2:18" ht="24.95" customHeight="1" thickBot="1">
      <c r="B33" s="275"/>
      <c r="C33" s="276"/>
      <c r="D33" s="276"/>
      <c r="E33" s="276"/>
      <c r="F33" s="276"/>
      <c r="G33" s="276"/>
      <c r="H33" s="276"/>
      <c r="I33" s="277"/>
      <c r="K33" s="275"/>
      <c r="L33" s="276"/>
      <c r="M33" s="276"/>
      <c r="N33" s="276"/>
      <c r="O33" s="276"/>
      <c r="P33" s="276"/>
      <c r="Q33" s="276"/>
      <c r="R33" s="277"/>
    </row>
    <row r="36" spans="2:18" ht="15.75" thickBot="1"/>
    <row r="37" spans="2:18">
      <c r="B37" s="366" t="s">
        <v>1525</v>
      </c>
      <c r="C37" s="367"/>
      <c r="D37" s="367"/>
      <c r="E37" s="367"/>
      <c r="F37" s="367"/>
      <c r="G37" s="367"/>
      <c r="H37" s="367"/>
      <c r="I37" s="368"/>
      <c r="K37" s="366" t="s">
        <v>1525</v>
      </c>
      <c r="L37" s="367"/>
      <c r="M37" s="367"/>
      <c r="N37" s="367"/>
      <c r="O37" s="367"/>
      <c r="P37" s="367"/>
      <c r="Q37" s="367"/>
      <c r="R37" s="368"/>
    </row>
    <row r="38" spans="2:18" ht="15.75">
      <c r="B38" s="200"/>
      <c r="C38" s="201"/>
      <c r="D38" s="201"/>
      <c r="E38" s="201"/>
      <c r="F38" s="201"/>
      <c r="G38" s="201"/>
      <c r="H38" s="201"/>
      <c r="I38" s="202"/>
      <c r="K38" s="200"/>
      <c r="L38" s="201"/>
      <c r="M38" s="201"/>
      <c r="N38" s="201"/>
      <c r="O38" s="201"/>
      <c r="P38" s="201"/>
      <c r="Q38" s="201"/>
      <c r="R38" s="202"/>
    </row>
    <row r="39" spans="2:18" ht="26.25">
      <c r="B39" s="369" t="s">
        <v>1526</v>
      </c>
      <c r="C39" s="370"/>
      <c r="D39" s="370"/>
      <c r="E39" s="370"/>
      <c r="F39" s="370"/>
      <c r="G39" s="370"/>
      <c r="H39" s="370"/>
      <c r="I39" s="371"/>
      <c r="K39" s="369" t="s">
        <v>1526</v>
      </c>
      <c r="L39" s="370"/>
      <c r="M39" s="370"/>
      <c r="N39" s="370"/>
      <c r="O39" s="370"/>
      <c r="P39" s="370"/>
      <c r="Q39" s="370"/>
      <c r="R39" s="371"/>
    </row>
    <row r="40" spans="2:18" ht="20.100000000000001" customHeight="1">
      <c r="B40" s="203"/>
      <c r="C40" s="204"/>
      <c r="D40" s="204"/>
      <c r="E40" s="204"/>
      <c r="F40" s="204"/>
      <c r="G40" s="204"/>
      <c r="H40" s="205" t="s">
        <v>1527</v>
      </c>
      <c r="I40" s="206"/>
      <c r="K40" s="203"/>
      <c r="L40" s="204"/>
      <c r="M40" s="204"/>
      <c r="N40" s="204"/>
      <c r="O40" s="204"/>
      <c r="P40" s="204"/>
      <c r="Q40" s="205" t="s">
        <v>1527</v>
      </c>
      <c r="R40" s="206"/>
    </row>
    <row r="41" spans="2:18" ht="20.100000000000001" customHeight="1">
      <c r="B41" s="207" t="s">
        <v>1528</v>
      </c>
      <c r="C41" s="208"/>
      <c r="D41" s="208"/>
      <c r="E41" s="208"/>
      <c r="F41" s="208" t="s">
        <v>1529</v>
      </c>
      <c r="G41" s="201"/>
      <c r="H41" s="201" t="s">
        <v>1530</v>
      </c>
      <c r="I41" s="202"/>
      <c r="K41" s="207" t="s">
        <v>1528</v>
      </c>
      <c r="L41" s="208"/>
      <c r="M41" s="208"/>
      <c r="N41" s="208"/>
      <c r="O41" s="208" t="s">
        <v>1531</v>
      </c>
      <c r="P41" s="201"/>
      <c r="Q41" s="201" t="s">
        <v>1530</v>
      </c>
      <c r="R41" s="202"/>
    </row>
    <row r="42" spans="2:18" ht="20.100000000000001" customHeight="1">
      <c r="B42" s="209" t="s">
        <v>1532</v>
      </c>
      <c r="C42" s="210" t="s">
        <v>987</v>
      </c>
      <c r="D42" s="211"/>
      <c r="E42" s="211"/>
      <c r="F42" s="211"/>
      <c r="G42" s="212"/>
      <c r="H42" s="212"/>
      <c r="I42" s="213"/>
      <c r="K42" s="209" t="s">
        <v>1532</v>
      </c>
      <c r="L42" s="210" t="s">
        <v>1695</v>
      </c>
      <c r="M42" s="211"/>
      <c r="N42" s="211"/>
      <c r="O42" s="211"/>
      <c r="P42" s="212"/>
      <c r="Q42" s="212"/>
      <c r="R42" s="213"/>
    </row>
    <row r="43" spans="2:18" ht="20.100000000000001" customHeight="1">
      <c r="B43" s="207" t="s">
        <v>1534</v>
      </c>
      <c r="C43" s="214">
        <v>321</v>
      </c>
      <c r="D43" s="208" t="s">
        <v>1535</v>
      </c>
      <c r="E43" s="208"/>
      <c r="F43" s="201"/>
      <c r="G43" s="201"/>
      <c r="H43" s="201"/>
      <c r="I43" s="202"/>
      <c r="K43" s="207" t="s">
        <v>1534</v>
      </c>
      <c r="L43" s="214">
        <v>141</v>
      </c>
      <c r="M43" s="208" t="s">
        <v>1535</v>
      </c>
      <c r="N43" s="208"/>
      <c r="O43" s="201"/>
      <c r="P43" s="201"/>
      <c r="Q43" s="201"/>
      <c r="R43" s="202"/>
    </row>
    <row r="44" spans="2:18" ht="20.100000000000001" customHeight="1">
      <c r="B44" s="216" t="s">
        <v>1562</v>
      </c>
      <c r="C44" s="217"/>
      <c r="D44" s="217"/>
      <c r="E44" s="217"/>
      <c r="F44" s="217"/>
      <c r="G44" s="217"/>
      <c r="H44" s="217"/>
      <c r="I44" s="218"/>
      <c r="K44" s="216" t="s">
        <v>1562</v>
      </c>
      <c r="L44" s="217"/>
      <c r="M44" s="217"/>
      <c r="N44" s="217"/>
      <c r="O44" s="217"/>
      <c r="P44" s="217"/>
      <c r="Q44" s="217"/>
      <c r="R44" s="218"/>
    </row>
    <row r="45" spans="2:18" ht="20.100000000000001" customHeight="1" thickBot="1">
      <c r="B45" s="207" t="s">
        <v>1537</v>
      </c>
      <c r="C45" s="201"/>
      <c r="D45" s="201"/>
      <c r="E45" s="201"/>
      <c r="F45" s="201"/>
      <c r="G45" s="201"/>
      <c r="H45" s="201"/>
      <c r="I45" s="202"/>
      <c r="K45" s="207" t="s">
        <v>1537</v>
      </c>
      <c r="L45" s="201"/>
      <c r="M45" s="201"/>
      <c r="N45" s="201"/>
      <c r="O45" s="201"/>
      <c r="P45" s="201"/>
      <c r="Q45" s="201"/>
      <c r="R45" s="202"/>
    </row>
    <row r="46" spans="2:18" ht="24.95" customHeight="1" thickTop="1">
      <c r="B46" s="361" t="s">
        <v>1538</v>
      </c>
      <c r="C46" s="362"/>
      <c r="D46" s="357" t="s">
        <v>1241</v>
      </c>
      <c r="E46" s="365"/>
      <c r="F46" s="356" t="s">
        <v>1539</v>
      </c>
      <c r="G46" s="357"/>
      <c r="H46" s="358" t="s">
        <v>1404</v>
      </c>
      <c r="I46" s="359"/>
      <c r="K46" s="361" t="s">
        <v>1538</v>
      </c>
      <c r="L46" s="362"/>
      <c r="M46" s="357" t="s">
        <v>1241</v>
      </c>
      <c r="N46" s="365"/>
      <c r="O46" s="356" t="s">
        <v>1539</v>
      </c>
      <c r="P46" s="357"/>
      <c r="Q46" s="358" t="s">
        <v>1404</v>
      </c>
      <c r="R46" s="359"/>
    </row>
    <row r="47" spans="2:18" ht="24.95" customHeight="1" thickBot="1">
      <c r="B47" s="363"/>
      <c r="C47" s="364"/>
      <c r="D47" s="219" t="s">
        <v>1540</v>
      </c>
      <c r="E47" s="220" t="s">
        <v>1541</v>
      </c>
      <c r="F47" s="220" t="s">
        <v>1540</v>
      </c>
      <c r="G47" s="221" t="s">
        <v>1541</v>
      </c>
      <c r="H47" s="222" t="s">
        <v>1540</v>
      </c>
      <c r="I47" s="223" t="s">
        <v>1541</v>
      </c>
      <c r="K47" s="363"/>
      <c r="L47" s="364"/>
      <c r="M47" s="219" t="s">
        <v>1540</v>
      </c>
      <c r="N47" s="220" t="s">
        <v>1541</v>
      </c>
      <c r="O47" s="220" t="s">
        <v>1540</v>
      </c>
      <c r="P47" s="221" t="s">
        <v>1541</v>
      </c>
      <c r="Q47" s="222" t="s">
        <v>1540</v>
      </c>
      <c r="R47" s="223" t="s">
        <v>1541</v>
      </c>
    </row>
    <row r="48" spans="2:18" ht="24.95" customHeight="1" thickTop="1">
      <c r="B48" s="224" t="s">
        <v>1542</v>
      </c>
      <c r="C48" s="225"/>
      <c r="D48" s="226">
        <v>0</v>
      </c>
      <c r="E48" s="227"/>
      <c r="F48" s="227">
        <v>472</v>
      </c>
      <c r="G48" s="228"/>
      <c r="H48" s="229">
        <f t="shared" ref="H48:H56" si="2">D48+F48</f>
        <v>472</v>
      </c>
      <c r="I48" s="230"/>
      <c r="K48" s="224" t="s">
        <v>1542</v>
      </c>
      <c r="L48" s="225"/>
      <c r="M48" s="226">
        <v>0</v>
      </c>
      <c r="N48" s="227"/>
      <c r="O48" s="227">
        <v>52</v>
      </c>
      <c r="P48" s="228"/>
      <c r="Q48" s="229">
        <f t="shared" ref="Q48:Q56" si="3">M48+O48</f>
        <v>52</v>
      </c>
      <c r="R48" s="230"/>
    </row>
    <row r="49" spans="2:18" ht="24.95" customHeight="1">
      <c r="B49" s="231" t="s">
        <v>1543</v>
      </c>
      <c r="C49" s="232"/>
      <c r="D49" s="233">
        <v>0</v>
      </c>
      <c r="E49" s="234"/>
      <c r="F49" s="234">
        <v>0</v>
      </c>
      <c r="G49" s="235"/>
      <c r="H49" s="229">
        <f t="shared" si="2"/>
        <v>0</v>
      </c>
      <c r="I49" s="236"/>
      <c r="K49" s="231" t="s">
        <v>1543</v>
      </c>
      <c r="L49" s="232"/>
      <c r="M49" s="233">
        <v>0</v>
      </c>
      <c r="N49" s="234"/>
      <c r="O49" s="234">
        <v>0</v>
      </c>
      <c r="P49" s="235"/>
      <c r="Q49" s="229">
        <f t="shared" si="3"/>
        <v>0</v>
      </c>
      <c r="R49" s="236"/>
    </row>
    <row r="50" spans="2:18" ht="24.95" customHeight="1">
      <c r="B50" s="231" t="s">
        <v>1544</v>
      </c>
      <c r="C50" s="232"/>
      <c r="D50" s="233">
        <v>0</v>
      </c>
      <c r="E50" s="234"/>
      <c r="F50" s="234">
        <v>0</v>
      </c>
      <c r="G50" s="235"/>
      <c r="H50" s="229">
        <f t="shared" si="2"/>
        <v>0</v>
      </c>
      <c r="I50" s="236"/>
      <c r="K50" s="231" t="s">
        <v>1544</v>
      </c>
      <c r="L50" s="232"/>
      <c r="M50" s="233">
        <v>0</v>
      </c>
      <c r="N50" s="234"/>
      <c r="O50" s="234">
        <v>0</v>
      </c>
      <c r="P50" s="235"/>
      <c r="Q50" s="229">
        <f t="shared" si="3"/>
        <v>0</v>
      </c>
      <c r="R50" s="236"/>
    </row>
    <row r="51" spans="2:18" ht="24.95" customHeight="1" thickBot="1">
      <c r="B51" s="237" t="s">
        <v>1545</v>
      </c>
      <c r="C51" s="238"/>
      <c r="D51" s="239"/>
      <c r="E51" s="240"/>
      <c r="F51" s="240">
        <v>0</v>
      </c>
      <c r="G51" s="241"/>
      <c r="H51" s="229">
        <f t="shared" si="2"/>
        <v>0</v>
      </c>
      <c r="I51" s="242"/>
      <c r="K51" s="237" t="s">
        <v>1545</v>
      </c>
      <c r="L51" s="238"/>
      <c r="M51" s="239">
        <v>0</v>
      </c>
      <c r="N51" s="240"/>
      <c r="O51" s="240">
        <v>0</v>
      </c>
      <c r="P51" s="241"/>
      <c r="Q51" s="229">
        <f t="shared" si="3"/>
        <v>0</v>
      </c>
      <c r="R51" s="242"/>
    </row>
    <row r="52" spans="2:18" ht="24.95" customHeight="1" thickTop="1" thickBot="1">
      <c r="B52" s="243"/>
      <c r="C52" s="244" t="s">
        <v>1399</v>
      </c>
      <c r="D52" s="245">
        <f>D48+D49+D50+D51</f>
        <v>0</v>
      </c>
      <c r="E52" s="246"/>
      <c r="F52" s="247">
        <f>SUM(F48:F51)</f>
        <v>472</v>
      </c>
      <c r="G52" s="248"/>
      <c r="H52" s="249">
        <f t="shared" si="2"/>
        <v>472</v>
      </c>
      <c r="I52" s="250"/>
      <c r="K52" s="243"/>
      <c r="L52" s="244" t="s">
        <v>1399</v>
      </c>
      <c r="M52" s="245">
        <f>M48+M49+M50+M51</f>
        <v>0</v>
      </c>
      <c r="N52" s="246"/>
      <c r="O52" s="246">
        <f>SUM(O48:O51)</f>
        <v>52</v>
      </c>
      <c r="P52" s="248"/>
      <c r="Q52" s="251">
        <f t="shared" si="3"/>
        <v>52</v>
      </c>
      <c r="R52" s="250"/>
    </row>
    <row r="53" spans="2:18" ht="24.95" customHeight="1" thickTop="1">
      <c r="B53" s="252" t="s">
        <v>1546</v>
      </c>
      <c r="C53" s="253"/>
      <c r="D53" s="254"/>
      <c r="E53" s="255"/>
      <c r="F53" s="255"/>
      <c r="G53" s="256"/>
      <c r="H53" s="257">
        <f t="shared" si="2"/>
        <v>0</v>
      </c>
      <c r="I53" s="258"/>
      <c r="K53" s="252" t="s">
        <v>1546</v>
      </c>
      <c r="L53" s="253"/>
      <c r="M53" s="254"/>
      <c r="N53" s="255"/>
      <c r="O53" s="255"/>
      <c r="P53" s="256"/>
      <c r="Q53" s="257">
        <f t="shared" si="3"/>
        <v>0</v>
      </c>
      <c r="R53" s="258"/>
    </row>
    <row r="54" spans="2:18" ht="24.95" customHeight="1">
      <c r="B54" s="259" t="s">
        <v>1547</v>
      </c>
      <c r="C54" s="260"/>
      <c r="D54" s="233">
        <v>0</v>
      </c>
      <c r="E54" s="234"/>
      <c r="F54" s="234"/>
      <c r="G54" s="261"/>
      <c r="H54" s="262">
        <f t="shared" si="2"/>
        <v>0</v>
      </c>
      <c r="I54" s="263"/>
      <c r="K54" s="259" t="s">
        <v>1547</v>
      </c>
      <c r="L54" s="260"/>
      <c r="M54" s="233">
        <v>0</v>
      </c>
      <c r="N54" s="234"/>
      <c r="O54" s="234"/>
      <c r="P54" s="261"/>
      <c r="Q54" s="262">
        <f t="shared" si="3"/>
        <v>0</v>
      </c>
      <c r="R54" s="263"/>
    </row>
    <row r="55" spans="2:18" ht="24.95" customHeight="1">
      <c r="B55" s="252" t="s">
        <v>1548</v>
      </c>
      <c r="C55" s="253"/>
      <c r="D55" s="233"/>
      <c r="E55" s="234"/>
      <c r="F55" s="234"/>
      <c r="G55" s="261"/>
      <c r="H55" s="262">
        <f t="shared" si="2"/>
        <v>0</v>
      </c>
      <c r="I55" s="263"/>
      <c r="K55" s="252" t="s">
        <v>1548</v>
      </c>
      <c r="L55" s="253"/>
      <c r="M55" s="233"/>
      <c r="N55" s="234"/>
      <c r="O55" s="234"/>
      <c r="P55" s="261"/>
      <c r="Q55" s="262">
        <f t="shared" si="3"/>
        <v>0</v>
      </c>
      <c r="R55" s="263"/>
    </row>
    <row r="56" spans="2:18" ht="24.95" customHeight="1" thickBot="1">
      <c r="B56" s="264" t="s">
        <v>1549</v>
      </c>
      <c r="C56" s="265"/>
      <c r="D56" s="266"/>
      <c r="E56" s="267"/>
      <c r="F56" s="267"/>
      <c r="G56" s="268"/>
      <c r="H56" s="269">
        <f t="shared" si="2"/>
        <v>0</v>
      </c>
      <c r="I56" s="270"/>
      <c r="K56" s="264" t="s">
        <v>1549</v>
      </c>
      <c r="L56" s="265"/>
      <c r="M56" s="266"/>
      <c r="N56" s="267"/>
      <c r="O56" s="267"/>
      <c r="P56" s="268"/>
      <c r="Q56" s="269">
        <f t="shared" si="3"/>
        <v>0</v>
      </c>
      <c r="R56" s="270"/>
    </row>
    <row r="57" spans="2:18" ht="24.95" customHeight="1" thickTop="1" thickBot="1">
      <c r="B57" s="243"/>
      <c r="C57" s="244" t="s">
        <v>1399</v>
      </c>
      <c r="D57" s="245">
        <f>SUM(D52:D56)</f>
        <v>0</v>
      </c>
      <c r="E57" s="246"/>
      <c r="F57" s="247">
        <f>F52+F54</f>
        <v>472</v>
      </c>
      <c r="G57" s="248"/>
      <c r="H57" s="271">
        <f>D57+F57</f>
        <v>472</v>
      </c>
      <c r="I57" s="250"/>
      <c r="K57" s="243"/>
      <c r="L57" s="244" t="s">
        <v>1399</v>
      </c>
      <c r="M57" s="245">
        <f>SUM(M52:M56)</f>
        <v>0</v>
      </c>
      <c r="N57" s="246"/>
      <c r="O57" s="246">
        <f>O52+O54</f>
        <v>52</v>
      </c>
      <c r="P57" s="248"/>
      <c r="Q57" s="272">
        <f>M57+O57</f>
        <v>52</v>
      </c>
      <c r="R57" s="250"/>
    </row>
    <row r="58" spans="2:18" ht="20.100000000000001" customHeight="1" thickTop="1">
      <c r="B58" s="273"/>
      <c r="C58" s="274" t="s">
        <v>1550</v>
      </c>
      <c r="D58" s="217"/>
      <c r="E58" s="217"/>
      <c r="F58" s="217"/>
      <c r="G58" s="217"/>
      <c r="H58" s="217"/>
      <c r="I58" s="218"/>
      <c r="K58" s="273"/>
      <c r="L58" s="274" t="s">
        <v>1550</v>
      </c>
      <c r="M58" s="217"/>
      <c r="N58" s="217"/>
      <c r="O58" s="217"/>
      <c r="P58" s="217"/>
      <c r="Q58" s="217"/>
      <c r="R58" s="218"/>
    </row>
    <row r="59" spans="2:18" ht="20.100000000000001" customHeight="1">
      <c r="B59" s="216" t="s">
        <v>1551</v>
      </c>
      <c r="C59" s="217"/>
      <c r="D59" s="217"/>
      <c r="E59" s="217"/>
      <c r="F59" s="217"/>
      <c r="G59" s="217"/>
      <c r="H59" s="217"/>
      <c r="I59" s="218"/>
      <c r="K59" s="216" t="s">
        <v>1551</v>
      </c>
      <c r="L59" s="217"/>
      <c r="M59" s="217"/>
      <c r="N59" s="217"/>
      <c r="O59" s="217"/>
      <c r="P59" s="217"/>
      <c r="Q59" s="217"/>
      <c r="R59" s="218"/>
    </row>
    <row r="60" spans="2:18" ht="20.100000000000001" customHeight="1">
      <c r="B60" s="216" t="s">
        <v>1552</v>
      </c>
      <c r="C60" s="217"/>
      <c r="D60" s="217"/>
      <c r="E60" s="217"/>
      <c r="F60" s="217"/>
      <c r="G60" s="217"/>
      <c r="H60" s="217"/>
      <c r="I60" s="218"/>
      <c r="K60" s="216" t="s">
        <v>1552</v>
      </c>
      <c r="L60" s="217"/>
      <c r="M60" s="217"/>
      <c r="N60" s="217"/>
      <c r="O60" s="217"/>
      <c r="P60" s="217"/>
      <c r="Q60" s="217"/>
      <c r="R60" s="218"/>
    </row>
    <row r="61" spans="2:18" ht="15.75">
      <c r="B61" s="273"/>
      <c r="C61" s="217"/>
      <c r="D61" s="217"/>
      <c r="E61" s="217"/>
      <c r="F61" s="217"/>
      <c r="G61" s="217"/>
      <c r="H61" s="217"/>
      <c r="I61" s="218"/>
      <c r="K61" s="273"/>
      <c r="L61" s="217"/>
      <c r="M61" s="217"/>
      <c r="N61" s="217"/>
      <c r="O61" s="217"/>
      <c r="P61" s="217"/>
      <c r="Q61" s="217"/>
      <c r="R61" s="218"/>
    </row>
    <row r="62" spans="2:18" ht="15.75">
      <c r="B62" s="273"/>
      <c r="C62" s="217"/>
      <c r="D62" s="372" t="s">
        <v>1714</v>
      </c>
      <c r="E62" s="372"/>
      <c r="F62" s="372"/>
      <c r="G62" s="217"/>
      <c r="H62" s="217"/>
      <c r="I62" s="218"/>
      <c r="K62" s="273"/>
      <c r="L62" s="217"/>
      <c r="M62" s="372" t="s">
        <v>1714</v>
      </c>
      <c r="N62" s="372"/>
      <c r="O62" s="372"/>
      <c r="P62" s="217"/>
      <c r="Q62" s="217"/>
      <c r="R62" s="218"/>
    </row>
    <row r="63" spans="2:18" ht="15.75">
      <c r="B63" s="273"/>
      <c r="C63" s="217"/>
      <c r="D63" s="372" t="s">
        <v>1715</v>
      </c>
      <c r="E63" s="372"/>
      <c r="F63" s="372"/>
      <c r="G63" s="217"/>
      <c r="H63" s="217"/>
      <c r="I63" s="218"/>
      <c r="K63" s="273"/>
      <c r="L63" s="217"/>
      <c r="M63" s="372" t="s">
        <v>1715</v>
      </c>
      <c r="N63" s="372"/>
      <c r="O63" s="372"/>
      <c r="P63" s="217"/>
      <c r="Q63" s="217"/>
      <c r="R63" s="218"/>
    </row>
    <row r="64" spans="2:18" ht="15.75">
      <c r="B64" s="273"/>
      <c r="C64" s="217"/>
      <c r="D64" s="217"/>
      <c r="E64" s="217"/>
      <c r="F64" s="217"/>
      <c r="G64" s="217"/>
      <c r="H64" s="217"/>
      <c r="I64" s="218"/>
      <c r="K64" s="273"/>
      <c r="L64" s="217"/>
      <c r="M64" s="217"/>
      <c r="N64" s="217"/>
      <c r="O64" s="217"/>
      <c r="P64" s="217"/>
      <c r="Q64" s="217"/>
      <c r="R64" s="218"/>
    </row>
    <row r="65" spans="2:18" ht="15.75">
      <c r="B65" s="273"/>
      <c r="C65" s="217"/>
      <c r="D65" s="217"/>
      <c r="E65" s="217"/>
      <c r="F65" s="217"/>
      <c r="G65" s="217"/>
      <c r="H65" s="217"/>
      <c r="I65" s="218"/>
      <c r="K65" s="273"/>
      <c r="L65" s="217"/>
      <c r="M65" s="217"/>
      <c r="N65" s="217"/>
      <c r="O65" s="217"/>
      <c r="P65" s="217"/>
      <c r="Q65" s="217"/>
      <c r="R65" s="218"/>
    </row>
    <row r="66" spans="2:18" ht="24.95" customHeight="1">
      <c r="B66" s="293"/>
      <c r="E66" s="217"/>
      <c r="F66" s="217"/>
      <c r="G66" s="201" t="s">
        <v>1563</v>
      </c>
      <c r="H66" s="217"/>
      <c r="I66" s="218"/>
      <c r="J66" s="293"/>
      <c r="K66" s="293"/>
      <c r="N66" s="217"/>
      <c r="O66" s="217"/>
      <c r="P66" s="201" t="s">
        <v>1563</v>
      </c>
      <c r="Q66" s="217"/>
      <c r="R66" s="218"/>
    </row>
    <row r="67" spans="2:18" ht="24.95" customHeight="1">
      <c r="B67" s="273" t="s">
        <v>1553</v>
      </c>
      <c r="C67" s="360">
        <v>45840</v>
      </c>
      <c r="D67" s="360"/>
      <c r="E67" s="201"/>
      <c r="F67" t="s">
        <v>1693</v>
      </c>
      <c r="H67" s="201"/>
      <c r="I67" s="202"/>
      <c r="K67" s="273" t="s">
        <v>1553</v>
      </c>
      <c r="L67" s="360">
        <v>45840</v>
      </c>
      <c r="M67" s="360"/>
      <c r="N67" s="201"/>
      <c r="O67" t="s">
        <v>1693</v>
      </c>
      <c r="Q67" s="201"/>
      <c r="R67" s="202"/>
    </row>
    <row r="68" spans="2:18" ht="24.95" customHeight="1" thickBot="1">
      <c r="B68" s="275"/>
      <c r="C68" s="276"/>
      <c r="D68" s="276"/>
      <c r="E68" s="276"/>
      <c r="F68" s="276"/>
      <c r="G68" s="276"/>
      <c r="H68" s="276"/>
      <c r="I68" s="277"/>
      <c r="K68" s="275"/>
      <c r="L68" s="276"/>
      <c r="M68" s="276"/>
      <c r="N68" s="276"/>
      <c r="O68" s="276"/>
      <c r="P68" s="276"/>
      <c r="Q68" s="276"/>
      <c r="R68" s="277"/>
    </row>
    <row r="71" spans="2:18" ht="15.75" thickBot="1"/>
    <row r="72" spans="2:18">
      <c r="B72" s="366" t="s">
        <v>1525</v>
      </c>
      <c r="C72" s="367"/>
      <c r="D72" s="367"/>
      <c r="E72" s="367"/>
      <c r="F72" s="367"/>
      <c r="G72" s="367"/>
      <c r="H72" s="367"/>
      <c r="I72" s="368"/>
      <c r="K72" s="366" t="s">
        <v>1525</v>
      </c>
      <c r="L72" s="367"/>
      <c r="M72" s="367"/>
      <c r="N72" s="367"/>
      <c r="O72" s="367"/>
      <c r="P72" s="367"/>
      <c r="Q72" s="367"/>
      <c r="R72" s="368"/>
    </row>
    <row r="73" spans="2:18" ht="15.75">
      <c r="B73" s="200"/>
      <c r="C73" s="201"/>
      <c r="D73" s="201"/>
      <c r="E73" s="201"/>
      <c r="F73" s="201"/>
      <c r="G73" s="201"/>
      <c r="H73" s="201"/>
      <c r="I73" s="202"/>
      <c r="K73" s="200"/>
      <c r="L73" s="201"/>
      <c r="M73" s="201"/>
      <c r="N73" s="201"/>
      <c r="O73" s="201"/>
      <c r="P73" s="201"/>
      <c r="Q73" s="201"/>
      <c r="R73" s="202"/>
    </row>
    <row r="74" spans="2:18" ht="26.25">
      <c r="B74" s="369" t="s">
        <v>1526</v>
      </c>
      <c r="C74" s="370"/>
      <c r="D74" s="370"/>
      <c r="E74" s="370"/>
      <c r="F74" s="370"/>
      <c r="G74" s="370"/>
      <c r="H74" s="370"/>
      <c r="I74" s="371"/>
      <c r="K74" s="369" t="s">
        <v>1526</v>
      </c>
      <c r="L74" s="370"/>
      <c r="M74" s="370"/>
      <c r="N74" s="370"/>
      <c r="O74" s="370"/>
      <c r="P74" s="370"/>
      <c r="Q74" s="370"/>
      <c r="R74" s="371"/>
    </row>
    <row r="75" spans="2:18" ht="20.100000000000001" customHeight="1">
      <c r="B75" s="203"/>
      <c r="C75" s="204"/>
      <c r="D75" s="204"/>
      <c r="E75" s="204"/>
      <c r="F75" s="204"/>
      <c r="G75" s="204"/>
      <c r="H75" s="205" t="s">
        <v>1527</v>
      </c>
      <c r="I75" s="206"/>
      <c r="K75" s="203"/>
      <c r="L75" s="204"/>
      <c r="M75" s="204"/>
      <c r="N75" s="204"/>
      <c r="O75" s="204"/>
      <c r="P75" s="204"/>
      <c r="Q75" s="205" t="s">
        <v>1527</v>
      </c>
      <c r="R75" s="206"/>
    </row>
    <row r="76" spans="2:18" ht="20.100000000000001" customHeight="1">
      <c r="B76" s="207" t="s">
        <v>1528</v>
      </c>
      <c r="C76" s="208"/>
      <c r="D76" s="208"/>
      <c r="E76" s="208"/>
      <c r="F76" s="208" t="s">
        <v>1529</v>
      </c>
      <c r="G76" s="201"/>
      <c r="H76" s="201" t="s">
        <v>1530</v>
      </c>
      <c r="I76" s="202"/>
      <c r="K76" s="207" t="s">
        <v>1528</v>
      </c>
      <c r="L76" s="208"/>
      <c r="M76" s="208"/>
      <c r="N76" s="208"/>
      <c r="O76" s="208" t="s">
        <v>1531</v>
      </c>
      <c r="P76" s="201"/>
      <c r="Q76" s="201" t="s">
        <v>1530</v>
      </c>
      <c r="R76" s="202"/>
    </row>
    <row r="77" spans="2:18" ht="20.100000000000001" customHeight="1">
      <c r="B77" s="209" t="s">
        <v>1532</v>
      </c>
      <c r="C77" s="210" t="s">
        <v>1695</v>
      </c>
      <c r="D77" s="211"/>
      <c r="E77" s="211"/>
      <c r="F77" s="211"/>
      <c r="G77" s="212"/>
      <c r="H77" s="212"/>
      <c r="I77" s="213"/>
      <c r="K77" s="209" t="s">
        <v>1532</v>
      </c>
      <c r="L77" s="210" t="s">
        <v>1696</v>
      </c>
      <c r="M77" s="211"/>
      <c r="N77" s="211"/>
      <c r="O77" s="211"/>
      <c r="P77" s="212"/>
      <c r="Q77" s="212"/>
      <c r="R77" s="213"/>
    </row>
    <row r="78" spans="2:18" ht="20.100000000000001" customHeight="1">
      <c r="B78" s="207" t="s">
        <v>1534</v>
      </c>
      <c r="C78" s="214">
        <v>333</v>
      </c>
      <c r="D78" s="208" t="s">
        <v>1535</v>
      </c>
      <c r="E78" s="208"/>
      <c r="F78" s="201"/>
      <c r="G78" s="201"/>
      <c r="H78" s="201"/>
      <c r="I78" s="202"/>
      <c r="K78" s="207" t="s">
        <v>1534</v>
      </c>
      <c r="L78" s="214">
        <v>396</v>
      </c>
      <c r="M78" s="208" t="s">
        <v>1535</v>
      </c>
      <c r="N78" s="208"/>
      <c r="O78" s="201"/>
      <c r="P78" s="201"/>
      <c r="Q78" s="201"/>
      <c r="R78" s="202"/>
    </row>
    <row r="79" spans="2:18" ht="20.100000000000001" customHeight="1">
      <c r="B79" s="216" t="s">
        <v>1562</v>
      </c>
      <c r="C79" s="217"/>
      <c r="D79" s="217"/>
      <c r="E79" s="217"/>
      <c r="F79" s="217"/>
      <c r="G79" s="217"/>
      <c r="H79" s="217"/>
      <c r="I79" s="218"/>
      <c r="K79" s="216" t="s">
        <v>1562</v>
      </c>
      <c r="L79" s="217"/>
      <c r="M79" s="217"/>
      <c r="N79" s="217"/>
      <c r="O79" s="217"/>
      <c r="P79" s="217"/>
      <c r="Q79" s="217"/>
      <c r="R79" s="218"/>
    </row>
    <row r="80" spans="2:18" ht="20.100000000000001" customHeight="1" thickBot="1">
      <c r="B80" s="207" t="s">
        <v>1537</v>
      </c>
      <c r="C80" s="201"/>
      <c r="D80" s="201"/>
      <c r="E80" s="201"/>
      <c r="F80" s="201"/>
      <c r="G80" s="201"/>
      <c r="H80" s="201"/>
      <c r="I80" s="202"/>
      <c r="K80" s="207" t="s">
        <v>1537</v>
      </c>
      <c r="L80" s="201"/>
      <c r="M80" s="201"/>
      <c r="N80" s="201"/>
      <c r="O80" s="201"/>
      <c r="P80" s="201"/>
      <c r="Q80" s="201"/>
      <c r="R80" s="202"/>
    </row>
    <row r="81" spans="2:18" ht="24.95" customHeight="1" thickTop="1">
      <c r="B81" s="361" t="s">
        <v>1538</v>
      </c>
      <c r="C81" s="362"/>
      <c r="D81" s="357" t="s">
        <v>1241</v>
      </c>
      <c r="E81" s="365"/>
      <c r="F81" s="356" t="s">
        <v>1539</v>
      </c>
      <c r="G81" s="357"/>
      <c r="H81" s="358" t="s">
        <v>1404</v>
      </c>
      <c r="I81" s="359"/>
      <c r="K81" s="361" t="s">
        <v>1538</v>
      </c>
      <c r="L81" s="362"/>
      <c r="M81" s="357" t="s">
        <v>1241</v>
      </c>
      <c r="N81" s="365"/>
      <c r="O81" s="356" t="s">
        <v>1539</v>
      </c>
      <c r="P81" s="357"/>
      <c r="Q81" s="358" t="s">
        <v>1404</v>
      </c>
      <c r="R81" s="359"/>
    </row>
    <row r="82" spans="2:18" ht="24.95" customHeight="1" thickBot="1">
      <c r="B82" s="363"/>
      <c r="C82" s="364"/>
      <c r="D82" s="219" t="s">
        <v>1540</v>
      </c>
      <c r="E82" s="220" t="s">
        <v>1541</v>
      </c>
      <c r="F82" s="220" t="s">
        <v>1540</v>
      </c>
      <c r="G82" s="221" t="s">
        <v>1541</v>
      </c>
      <c r="H82" s="222" t="s">
        <v>1540</v>
      </c>
      <c r="I82" s="223" t="s">
        <v>1541</v>
      </c>
      <c r="K82" s="363"/>
      <c r="L82" s="364"/>
      <c r="M82" s="219" t="s">
        <v>1540</v>
      </c>
      <c r="N82" s="220" t="s">
        <v>1541</v>
      </c>
      <c r="O82" s="220" t="s">
        <v>1540</v>
      </c>
      <c r="P82" s="221" t="s">
        <v>1541</v>
      </c>
      <c r="Q82" s="222" t="s">
        <v>1540</v>
      </c>
      <c r="R82" s="223" t="s">
        <v>1541</v>
      </c>
    </row>
    <row r="83" spans="2:18" ht="24.95" customHeight="1" thickTop="1">
      <c r="B83" s="224" t="s">
        <v>1542</v>
      </c>
      <c r="C83" s="225"/>
      <c r="D83" s="226">
        <v>0</v>
      </c>
      <c r="E83" s="227"/>
      <c r="F83" s="227">
        <v>800</v>
      </c>
      <c r="G83" s="228"/>
      <c r="H83" s="229">
        <f t="shared" ref="H83:H91" si="4">D83+F83</f>
        <v>800</v>
      </c>
      <c r="I83" s="230"/>
      <c r="K83" s="224" t="s">
        <v>1542</v>
      </c>
      <c r="L83" s="225"/>
      <c r="M83" s="226">
        <v>0</v>
      </c>
      <c r="N83" s="227"/>
      <c r="O83" s="227">
        <v>484</v>
      </c>
      <c r="P83" s="228"/>
      <c r="Q83" s="229">
        <f t="shared" ref="Q83:Q91" si="5">M83+O83</f>
        <v>484</v>
      </c>
      <c r="R83" s="230"/>
    </row>
    <row r="84" spans="2:18" ht="24.95" customHeight="1">
      <c r="B84" s="231" t="s">
        <v>1543</v>
      </c>
      <c r="C84" s="232"/>
      <c r="D84" s="233">
        <v>0</v>
      </c>
      <c r="E84" s="234"/>
      <c r="F84" s="234">
        <v>0</v>
      </c>
      <c r="G84" s="235"/>
      <c r="H84" s="229">
        <f t="shared" si="4"/>
        <v>0</v>
      </c>
      <c r="I84" s="236"/>
      <c r="K84" s="231" t="s">
        <v>1543</v>
      </c>
      <c r="L84" s="232"/>
      <c r="M84" s="233">
        <v>0</v>
      </c>
      <c r="N84" s="234"/>
      <c r="O84" s="234">
        <v>30</v>
      </c>
      <c r="P84" s="235"/>
      <c r="Q84" s="229">
        <f t="shared" si="5"/>
        <v>30</v>
      </c>
      <c r="R84" s="236"/>
    </row>
    <row r="85" spans="2:18" ht="24.95" customHeight="1">
      <c r="B85" s="231" t="s">
        <v>1544</v>
      </c>
      <c r="C85" s="232"/>
      <c r="D85" s="233">
        <v>0</v>
      </c>
      <c r="E85" s="234"/>
      <c r="F85" s="234">
        <v>0</v>
      </c>
      <c r="G85" s="235"/>
      <c r="H85" s="229">
        <f t="shared" si="4"/>
        <v>0</v>
      </c>
      <c r="I85" s="236"/>
      <c r="K85" s="231" t="s">
        <v>1544</v>
      </c>
      <c r="L85" s="232"/>
      <c r="M85" s="233">
        <v>0</v>
      </c>
      <c r="N85" s="234"/>
      <c r="O85" s="234">
        <v>30</v>
      </c>
      <c r="P85" s="235"/>
      <c r="Q85" s="229">
        <f t="shared" si="5"/>
        <v>30</v>
      </c>
      <c r="R85" s="236"/>
    </row>
    <row r="86" spans="2:18" ht="24.95" customHeight="1" thickBot="1">
      <c r="B86" s="237" t="s">
        <v>1545</v>
      </c>
      <c r="C86" s="238"/>
      <c r="D86" s="239"/>
      <c r="E86" s="240"/>
      <c r="F86" s="240">
        <v>0</v>
      </c>
      <c r="G86" s="241"/>
      <c r="H86" s="229">
        <f t="shared" si="4"/>
        <v>0</v>
      </c>
      <c r="I86" s="242"/>
      <c r="K86" s="237" t="s">
        <v>1545</v>
      </c>
      <c r="L86" s="238"/>
      <c r="M86" s="239">
        <v>0</v>
      </c>
      <c r="N86" s="240"/>
      <c r="O86" s="240">
        <v>200</v>
      </c>
      <c r="P86" s="241"/>
      <c r="Q86" s="229">
        <f t="shared" si="5"/>
        <v>200</v>
      </c>
      <c r="R86" s="242"/>
    </row>
    <row r="87" spans="2:18" ht="24.95" customHeight="1" thickTop="1" thickBot="1">
      <c r="B87" s="243"/>
      <c r="C87" s="244" t="s">
        <v>1399</v>
      </c>
      <c r="D87" s="245">
        <f>D83+D84+D85+D86</f>
        <v>0</v>
      </c>
      <c r="E87" s="246"/>
      <c r="F87" s="247">
        <f>SUM(F83:F86)</f>
        <v>800</v>
      </c>
      <c r="G87" s="248"/>
      <c r="H87" s="249">
        <f t="shared" si="4"/>
        <v>800</v>
      </c>
      <c r="I87" s="250"/>
      <c r="K87" s="243"/>
      <c r="L87" s="244" t="s">
        <v>1399</v>
      </c>
      <c r="M87" s="245">
        <f>M83+M84+M85+M86</f>
        <v>0</v>
      </c>
      <c r="N87" s="246"/>
      <c r="O87" s="246">
        <f>SUM(O83:O86)</f>
        <v>744</v>
      </c>
      <c r="P87" s="248"/>
      <c r="Q87" s="251">
        <f t="shared" si="5"/>
        <v>744</v>
      </c>
      <c r="R87" s="250"/>
    </row>
    <row r="88" spans="2:18" ht="24.95" customHeight="1" thickTop="1">
      <c r="B88" s="252" t="s">
        <v>1546</v>
      </c>
      <c r="C88" s="253"/>
      <c r="D88" s="254"/>
      <c r="E88" s="255"/>
      <c r="F88" s="255"/>
      <c r="G88" s="256"/>
      <c r="H88" s="257">
        <f t="shared" si="4"/>
        <v>0</v>
      </c>
      <c r="I88" s="258"/>
      <c r="K88" s="252" t="s">
        <v>1546</v>
      </c>
      <c r="L88" s="253"/>
      <c r="M88" s="254"/>
      <c r="N88" s="255"/>
      <c r="O88" s="255"/>
      <c r="P88" s="256"/>
      <c r="Q88" s="257">
        <f t="shared" si="5"/>
        <v>0</v>
      </c>
      <c r="R88" s="258"/>
    </row>
    <row r="89" spans="2:18" ht="24.95" customHeight="1">
      <c r="B89" s="259" t="s">
        <v>1547</v>
      </c>
      <c r="C89" s="260"/>
      <c r="D89" s="233">
        <v>0</v>
      </c>
      <c r="E89" s="234"/>
      <c r="F89" s="234"/>
      <c r="G89" s="261"/>
      <c r="H89" s="262">
        <f t="shared" si="4"/>
        <v>0</v>
      </c>
      <c r="I89" s="263"/>
      <c r="K89" s="259" t="s">
        <v>1547</v>
      </c>
      <c r="L89" s="260"/>
      <c r="M89" s="233">
        <v>0</v>
      </c>
      <c r="N89" s="234"/>
      <c r="O89" s="234"/>
      <c r="P89" s="261"/>
      <c r="Q89" s="262">
        <f t="shared" si="5"/>
        <v>0</v>
      </c>
      <c r="R89" s="263"/>
    </row>
    <row r="90" spans="2:18" ht="24.95" customHeight="1">
      <c r="B90" s="252" t="s">
        <v>1548</v>
      </c>
      <c r="C90" s="253"/>
      <c r="D90" s="233"/>
      <c r="E90" s="234"/>
      <c r="F90" s="234"/>
      <c r="G90" s="261"/>
      <c r="H90" s="262">
        <f t="shared" si="4"/>
        <v>0</v>
      </c>
      <c r="I90" s="263"/>
      <c r="K90" s="252" t="s">
        <v>1548</v>
      </c>
      <c r="L90" s="253"/>
      <c r="M90" s="233"/>
      <c r="N90" s="234"/>
      <c r="O90" s="234"/>
      <c r="P90" s="261"/>
      <c r="Q90" s="262">
        <f t="shared" si="5"/>
        <v>0</v>
      </c>
      <c r="R90" s="263"/>
    </row>
    <row r="91" spans="2:18" ht="24.95" customHeight="1" thickBot="1">
      <c r="B91" s="264" t="s">
        <v>1549</v>
      </c>
      <c r="C91" s="265"/>
      <c r="D91" s="266"/>
      <c r="E91" s="267"/>
      <c r="F91" s="267"/>
      <c r="G91" s="268"/>
      <c r="H91" s="269">
        <f t="shared" si="4"/>
        <v>0</v>
      </c>
      <c r="I91" s="270"/>
      <c r="K91" s="264" t="s">
        <v>1549</v>
      </c>
      <c r="L91" s="265"/>
      <c r="M91" s="266"/>
      <c r="N91" s="267"/>
      <c r="O91" s="267"/>
      <c r="P91" s="268"/>
      <c r="Q91" s="269">
        <f t="shared" si="5"/>
        <v>0</v>
      </c>
      <c r="R91" s="270"/>
    </row>
    <row r="92" spans="2:18" ht="24.95" customHeight="1" thickTop="1" thickBot="1">
      <c r="B92" s="243"/>
      <c r="C92" s="244" t="s">
        <v>1399</v>
      </c>
      <c r="D92" s="245">
        <f>SUM(D87:D91)</f>
        <v>0</v>
      </c>
      <c r="E92" s="246"/>
      <c r="F92" s="247">
        <f>F87+F89</f>
        <v>800</v>
      </c>
      <c r="G92" s="248"/>
      <c r="H92" s="271">
        <f>D92+F92</f>
        <v>800</v>
      </c>
      <c r="I92" s="250"/>
      <c r="K92" s="243"/>
      <c r="L92" s="244" t="s">
        <v>1399</v>
      </c>
      <c r="M92" s="245">
        <f>SUM(M87:M91)</f>
        <v>0</v>
      </c>
      <c r="N92" s="246"/>
      <c r="O92" s="246">
        <f>O87+O89</f>
        <v>744</v>
      </c>
      <c r="P92" s="248"/>
      <c r="Q92" s="272">
        <f>M92+O92</f>
        <v>744</v>
      </c>
      <c r="R92" s="250"/>
    </row>
    <row r="93" spans="2:18" ht="20.100000000000001" customHeight="1" thickTop="1">
      <c r="B93" s="273"/>
      <c r="C93" s="274" t="s">
        <v>1550</v>
      </c>
      <c r="D93" s="217"/>
      <c r="E93" s="217"/>
      <c r="F93" s="217"/>
      <c r="G93" s="217"/>
      <c r="H93" s="217"/>
      <c r="I93" s="218"/>
      <c r="K93" s="273"/>
      <c r="L93" s="274" t="s">
        <v>1550</v>
      </c>
      <c r="M93" s="217"/>
      <c r="N93" s="217"/>
      <c r="O93" s="217"/>
      <c r="P93" s="217"/>
      <c r="Q93" s="217"/>
      <c r="R93" s="218"/>
    </row>
    <row r="94" spans="2:18" ht="20.100000000000001" customHeight="1">
      <c r="B94" s="216" t="s">
        <v>1551</v>
      </c>
      <c r="C94" s="217"/>
      <c r="D94" s="217"/>
      <c r="E94" s="217"/>
      <c r="F94" s="217"/>
      <c r="G94" s="217"/>
      <c r="H94" s="217"/>
      <c r="I94" s="218"/>
      <c r="K94" s="216" t="s">
        <v>1551</v>
      </c>
      <c r="L94" s="217"/>
      <c r="M94" s="217"/>
      <c r="N94" s="217"/>
      <c r="O94" s="217"/>
      <c r="P94" s="217"/>
      <c r="Q94" s="217"/>
      <c r="R94" s="218"/>
    </row>
    <row r="95" spans="2:18" ht="20.100000000000001" customHeight="1">
      <c r="B95" s="216" t="s">
        <v>1552</v>
      </c>
      <c r="C95" s="217"/>
      <c r="D95" s="217"/>
      <c r="E95" s="217"/>
      <c r="F95" s="217"/>
      <c r="G95" s="217"/>
      <c r="H95" s="217"/>
      <c r="I95" s="218"/>
      <c r="K95" s="216" t="s">
        <v>1552</v>
      </c>
      <c r="L95" s="217"/>
      <c r="M95" s="217"/>
      <c r="N95" s="217"/>
      <c r="O95" s="217"/>
      <c r="P95" s="217"/>
      <c r="Q95" s="217"/>
      <c r="R95" s="218"/>
    </row>
    <row r="96" spans="2:18" ht="15.75">
      <c r="B96" s="273"/>
      <c r="C96" s="217"/>
      <c r="D96" s="217"/>
      <c r="E96" s="217"/>
      <c r="F96" s="217"/>
      <c r="G96" s="217"/>
      <c r="H96" s="217"/>
      <c r="I96" s="218"/>
      <c r="K96" s="273"/>
      <c r="L96" s="217"/>
      <c r="M96" s="217"/>
      <c r="N96" s="217"/>
      <c r="O96" s="217"/>
      <c r="P96" s="217"/>
      <c r="Q96" s="217"/>
      <c r="R96" s="218"/>
    </row>
    <row r="97" spans="2:18" ht="15.75">
      <c r="B97" s="273"/>
      <c r="C97" s="217"/>
      <c r="D97" s="372" t="s">
        <v>1714</v>
      </c>
      <c r="E97" s="372"/>
      <c r="F97" s="372"/>
      <c r="G97" s="217"/>
      <c r="H97" s="217"/>
      <c r="I97" s="218"/>
      <c r="K97" s="273"/>
      <c r="L97" s="217"/>
      <c r="M97" s="372" t="s">
        <v>1714</v>
      </c>
      <c r="N97" s="372"/>
      <c r="O97" s="372"/>
      <c r="P97" s="217"/>
      <c r="Q97" s="217"/>
      <c r="R97" s="218"/>
    </row>
    <row r="98" spans="2:18" ht="15.75">
      <c r="B98" s="273"/>
      <c r="C98" s="217"/>
      <c r="D98" s="372" t="s">
        <v>1715</v>
      </c>
      <c r="E98" s="372"/>
      <c r="F98" s="372"/>
      <c r="G98" s="217"/>
      <c r="H98" s="217"/>
      <c r="I98" s="218"/>
      <c r="K98" s="273"/>
      <c r="L98" s="217"/>
      <c r="M98" s="372" t="s">
        <v>1715</v>
      </c>
      <c r="N98" s="372"/>
      <c r="O98" s="372"/>
      <c r="P98" s="217"/>
      <c r="Q98" s="217"/>
      <c r="R98" s="218"/>
    </row>
    <row r="99" spans="2:18" ht="15.75">
      <c r="B99" s="273"/>
      <c r="C99" s="217"/>
      <c r="D99" s="217"/>
      <c r="E99" s="217"/>
      <c r="F99" s="217"/>
      <c r="G99" s="217"/>
      <c r="H99" s="217"/>
      <c r="I99" s="218"/>
      <c r="K99" s="273"/>
      <c r="L99" s="217"/>
      <c r="M99" s="217"/>
      <c r="N99" s="217"/>
      <c r="O99" s="217"/>
      <c r="P99" s="217"/>
      <c r="Q99" s="217"/>
      <c r="R99" s="218"/>
    </row>
    <row r="100" spans="2:18" ht="15.75">
      <c r="B100" s="273"/>
      <c r="C100" s="217"/>
      <c r="D100" s="217"/>
      <c r="E100" s="217"/>
      <c r="F100" s="217"/>
      <c r="G100" s="217"/>
      <c r="H100" s="217"/>
      <c r="I100" s="218"/>
      <c r="K100" s="273"/>
      <c r="L100" s="217"/>
      <c r="M100" s="217"/>
      <c r="N100" s="217"/>
      <c r="O100" s="217"/>
      <c r="P100" s="217"/>
      <c r="Q100" s="217"/>
      <c r="R100" s="218"/>
    </row>
    <row r="101" spans="2:18" ht="24.95" customHeight="1">
      <c r="B101" s="293"/>
      <c r="E101" s="217"/>
      <c r="F101" s="217"/>
      <c r="G101" s="201" t="s">
        <v>1563</v>
      </c>
      <c r="H101" s="217"/>
      <c r="I101" s="218"/>
      <c r="J101" s="293"/>
      <c r="K101" s="293"/>
      <c r="N101" s="217"/>
      <c r="O101" s="217"/>
      <c r="P101" s="201" t="s">
        <v>1563</v>
      </c>
      <c r="Q101" s="217"/>
      <c r="R101" s="218"/>
    </row>
    <row r="102" spans="2:18" ht="24.95" customHeight="1">
      <c r="B102" s="273" t="s">
        <v>1553</v>
      </c>
      <c r="C102" s="360">
        <v>45840</v>
      </c>
      <c r="D102" s="360"/>
      <c r="E102" s="201"/>
      <c r="F102" t="s">
        <v>1693</v>
      </c>
      <c r="H102" s="201"/>
      <c r="I102" s="202"/>
      <c r="K102" s="273" t="s">
        <v>1553</v>
      </c>
      <c r="L102" s="360">
        <v>45840</v>
      </c>
      <c r="M102" s="360"/>
      <c r="N102" s="201"/>
      <c r="O102" t="s">
        <v>1693</v>
      </c>
      <c r="Q102" s="201"/>
      <c r="R102" s="202"/>
    </row>
    <row r="103" spans="2:18" ht="24.95" customHeight="1" thickBot="1">
      <c r="B103" s="275"/>
      <c r="C103" s="276"/>
      <c r="D103" s="276"/>
      <c r="E103" s="276"/>
      <c r="F103" s="276"/>
      <c r="G103" s="276"/>
      <c r="H103" s="276"/>
      <c r="I103" s="277"/>
      <c r="K103" s="275"/>
      <c r="L103" s="276"/>
      <c r="M103" s="276"/>
      <c r="N103" s="276"/>
      <c r="O103" s="276"/>
      <c r="P103" s="276"/>
      <c r="Q103" s="276"/>
      <c r="R103" s="277"/>
    </row>
    <row r="106" spans="2:18" ht="15.75" thickBot="1"/>
    <row r="107" spans="2:18">
      <c r="B107" s="366" t="s">
        <v>1525</v>
      </c>
      <c r="C107" s="367"/>
      <c r="D107" s="367"/>
      <c r="E107" s="367"/>
      <c r="F107" s="367"/>
      <c r="G107" s="367"/>
      <c r="H107" s="367"/>
      <c r="I107" s="368"/>
      <c r="K107" s="366" t="s">
        <v>1525</v>
      </c>
      <c r="L107" s="367"/>
      <c r="M107" s="367"/>
      <c r="N107" s="367"/>
      <c r="O107" s="367"/>
      <c r="P107" s="367"/>
      <c r="Q107" s="367"/>
      <c r="R107" s="368"/>
    </row>
    <row r="108" spans="2:18" ht="15.75">
      <c r="B108" s="200"/>
      <c r="C108" s="201"/>
      <c r="D108" s="201"/>
      <c r="E108" s="201"/>
      <c r="F108" s="201"/>
      <c r="G108" s="201"/>
      <c r="H108" s="201"/>
      <c r="I108" s="202"/>
      <c r="K108" s="200"/>
      <c r="L108" s="201"/>
      <c r="M108" s="201"/>
      <c r="N108" s="201"/>
      <c r="O108" s="201"/>
      <c r="P108" s="201"/>
      <c r="Q108" s="201"/>
      <c r="R108" s="202"/>
    </row>
    <row r="109" spans="2:18" ht="26.25">
      <c r="B109" s="369" t="s">
        <v>1526</v>
      </c>
      <c r="C109" s="370"/>
      <c r="D109" s="370"/>
      <c r="E109" s="370"/>
      <c r="F109" s="370"/>
      <c r="G109" s="370"/>
      <c r="H109" s="370"/>
      <c r="I109" s="371"/>
      <c r="K109" s="369" t="s">
        <v>1526</v>
      </c>
      <c r="L109" s="370"/>
      <c r="M109" s="370"/>
      <c r="N109" s="370"/>
      <c r="O109" s="370"/>
      <c r="P109" s="370"/>
      <c r="Q109" s="370"/>
      <c r="R109" s="371"/>
    </row>
    <row r="110" spans="2:18" ht="20.100000000000001" customHeight="1">
      <c r="B110" s="203"/>
      <c r="C110" s="204"/>
      <c r="D110" s="204"/>
      <c r="E110" s="204"/>
      <c r="F110" s="204"/>
      <c r="G110" s="204"/>
      <c r="H110" s="205" t="s">
        <v>1527</v>
      </c>
      <c r="I110" s="206"/>
      <c r="K110" s="203"/>
      <c r="L110" s="204"/>
      <c r="M110" s="204"/>
      <c r="N110" s="204"/>
      <c r="O110" s="204"/>
      <c r="P110" s="204"/>
      <c r="Q110" s="205" t="s">
        <v>1527</v>
      </c>
      <c r="R110" s="206"/>
    </row>
    <row r="111" spans="2:18" ht="20.100000000000001" customHeight="1">
      <c r="B111" s="207" t="s">
        <v>1528</v>
      </c>
      <c r="C111" s="208"/>
      <c r="D111" s="208"/>
      <c r="E111" s="208"/>
      <c r="F111" s="208" t="s">
        <v>1529</v>
      </c>
      <c r="G111" s="201"/>
      <c r="H111" s="201" t="s">
        <v>1530</v>
      </c>
      <c r="I111" s="202"/>
      <c r="K111" s="207" t="s">
        <v>1528</v>
      </c>
      <c r="L111" s="208"/>
      <c r="M111" s="208"/>
      <c r="N111" s="208"/>
      <c r="O111" s="208" t="s">
        <v>1531</v>
      </c>
      <c r="P111" s="201"/>
      <c r="Q111" s="201" t="s">
        <v>1530</v>
      </c>
      <c r="R111" s="202"/>
    </row>
    <row r="112" spans="2:18" ht="20.100000000000001" customHeight="1">
      <c r="B112" s="209" t="s">
        <v>1532</v>
      </c>
      <c r="C112" s="210" t="s">
        <v>1697</v>
      </c>
      <c r="D112" s="211"/>
      <c r="E112" s="211"/>
      <c r="F112" s="211"/>
      <c r="G112" s="212"/>
      <c r="H112" s="212"/>
      <c r="I112" s="213"/>
      <c r="K112" s="209" t="s">
        <v>1532</v>
      </c>
      <c r="L112" s="210" t="s">
        <v>1698</v>
      </c>
      <c r="M112" s="211"/>
      <c r="N112" s="211"/>
      <c r="O112" s="211"/>
      <c r="P112" s="212"/>
      <c r="Q112" s="212"/>
      <c r="R112" s="213"/>
    </row>
    <row r="113" spans="2:18" ht="20.100000000000001" customHeight="1">
      <c r="B113" s="207" t="s">
        <v>1534</v>
      </c>
      <c r="C113" s="214">
        <v>69</v>
      </c>
      <c r="D113" s="208" t="s">
        <v>1535</v>
      </c>
      <c r="E113" s="208"/>
      <c r="F113" s="201"/>
      <c r="G113" s="201"/>
      <c r="H113" s="201"/>
      <c r="I113" s="202"/>
      <c r="K113" s="207" t="s">
        <v>1534</v>
      </c>
      <c r="L113" s="214">
        <v>22</v>
      </c>
      <c r="M113" s="208" t="s">
        <v>1535</v>
      </c>
      <c r="N113" s="208"/>
      <c r="O113" s="201"/>
      <c r="P113" s="201"/>
      <c r="Q113" s="201"/>
      <c r="R113" s="202"/>
    </row>
    <row r="114" spans="2:18" ht="20.100000000000001" customHeight="1">
      <c r="B114" s="216" t="s">
        <v>1562</v>
      </c>
      <c r="C114" s="217"/>
      <c r="D114" s="217"/>
      <c r="E114" s="217"/>
      <c r="F114" s="217"/>
      <c r="G114" s="217"/>
      <c r="H114" s="217"/>
      <c r="I114" s="218"/>
      <c r="K114" s="216" t="s">
        <v>1562</v>
      </c>
      <c r="L114" s="217"/>
      <c r="M114" s="217"/>
      <c r="N114" s="217"/>
      <c r="O114" s="217"/>
      <c r="P114" s="217"/>
      <c r="Q114" s="217"/>
      <c r="R114" s="218"/>
    </row>
    <row r="115" spans="2:18" ht="20.100000000000001" customHeight="1" thickBot="1">
      <c r="B115" s="207" t="s">
        <v>1537</v>
      </c>
      <c r="C115" s="201"/>
      <c r="D115" s="201"/>
      <c r="E115" s="201"/>
      <c r="F115" s="201"/>
      <c r="G115" s="201"/>
      <c r="H115" s="201"/>
      <c r="I115" s="202"/>
      <c r="K115" s="207" t="s">
        <v>1537</v>
      </c>
      <c r="L115" s="201"/>
      <c r="M115" s="201"/>
      <c r="N115" s="201"/>
      <c r="O115" s="201"/>
      <c r="P115" s="201"/>
      <c r="Q115" s="201"/>
      <c r="R115" s="202"/>
    </row>
    <row r="116" spans="2:18" ht="24.95" customHeight="1" thickTop="1">
      <c r="B116" s="361" t="s">
        <v>1538</v>
      </c>
      <c r="C116" s="362"/>
      <c r="D116" s="357" t="s">
        <v>1241</v>
      </c>
      <c r="E116" s="365"/>
      <c r="F116" s="356" t="s">
        <v>1539</v>
      </c>
      <c r="G116" s="357"/>
      <c r="H116" s="358" t="s">
        <v>1404</v>
      </c>
      <c r="I116" s="359"/>
      <c r="K116" s="361" t="s">
        <v>1538</v>
      </c>
      <c r="L116" s="362"/>
      <c r="M116" s="357" t="s">
        <v>1241</v>
      </c>
      <c r="N116" s="365"/>
      <c r="O116" s="356" t="s">
        <v>1539</v>
      </c>
      <c r="P116" s="357"/>
      <c r="Q116" s="358" t="s">
        <v>1404</v>
      </c>
      <c r="R116" s="359"/>
    </row>
    <row r="117" spans="2:18" ht="24.95" customHeight="1" thickBot="1">
      <c r="B117" s="363"/>
      <c r="C117" s="364"/>
      <c r="D117" s="219" t="s">
        <v>1540</v>
      </c>
      <c r="E117" s="220" t="s">
        <v>1541</v>
      </c>
      <c r="F117" s="220" t="s">
        <v>1540</v>
      </c>
      <c r="G117" s="221" t="s">
        <v>1541</v>
      </c>
      <c r="H117" s="222" t="s">
        <v>1540</v>
      </c>
      <c r="I117" s="223" t="s">
        <v>1541</v>
      </c>
      <c r="K117" s="363"/>
      <c r="L117" s="364"/>
      <c r="M117" s="219" t="s">
        <v>1540</v>
      </c>
      <c r="N117" s="220" t="s">
        <v>1541</v>
      </c>
      <c r="O117" s="220" t="s">
        <v>1540</v>
      </c>
      <c r="P117" s="221" t="s">
        <v>1541</v>
      </c>
      <c r="Q117" s="222" t="s">
        <v>1540</v>
      </c>
      <c r="R117" s="223" t="s">
        <v>1541</v>
      </c>
    </row>
    <row r="118" spans="2:18" ht="24.95" customHeight="1" thickTop="1">
      <c r="B118" s="224" t="s">
        <v>1542</v>
      </c>
      <c r="C118" s="225"/>
      <c r="D118" s="226">
        <v>0</v>
      </c>
      <c r="E118" s="227"/>
      <c r="F118" s="227">
        <v>222</v>
      </c>
      <c r="G118" s="228"/>
      <c r="H118" s="229">
        <f t="shared" ref="H118:H126" si="6">D118+F118</f>
        <v>222</v>
      </c>
      <c r="I118" s="230"/>
      <c r="K118" s="224" t="s">
        <v>1542</v>
      </c>
      <c r="L118" s="225"/>
      <c r="M118" s="226">
        <v>0</v>
      </c>
      <c r="N118" s="227"/>
      <c r="O118" s="227">
        <v>770</v>
      </c>
      <c r="P118" s="228"/>
      <c r="Q118" s="229">
        <f t="shared" ref="Q118:Q126" si="7">M118+O118</f>
        <v>770</v>
      </c>
      <c r="R118" s="230"/>
    </row>
    <row r="119" spans="2:18" ht="24.95" customHeight="1">
      <c r="B119" s="231" t="s">
        <v>1543</v>
      </c>
      <c r="C119" s="232"/>
      <c r="D119" s="233">
        <v>0</v>
      </c>
      <c r="E119" s="234"/>
      <c r="F119" s="234">
        <v>20</v>
      </c>
      <c r="G119" s="235"/>
      <c r="H119" s="229">
        <f t="shared" si="6"/>
        <v>20</v>
      </c>
      <c r="I119" s="236"/>
      <c r="K119" s="231" t="s">
        <v>1543</v>
      </c>
      <c r="L119" s="232"/>
      <c r="M119" s="233">
        <v>0</v>
      </c>
      <c r="N119" s="234"/>
      <c r="O119" s="234">
        <v>40</v>
      </c>
      <c r="P119" s="235"/>
      <c r="Q119" s="229">
        <f t="shared" si="7"/>
        <v>40</v>
      </c>
      <c r="R119" s="236"/>
    </row>
    <row r="120" spans="2:18" ht="24.95" customHeight="1">
      <c r="B120" s="231" t="s">
        <v>1544</v>
      </c>
      <c r="C120" s="232"/>
      <c r="D120" s="233">
        <v>0</v>
      </c>
      <c r="E120" s="234"/>
      <c r="F120" s="234">
        <v>20</v>
      </c>
      <c r="G120" s="235"/>
      <c r="H120" s="229">
        <f t="shared" si="6"/>
        <v>20</v>
      </c>
      <c r="I120" s="236"/>
      <c r="K120" s="231" t="s">
        <v>1544</v>
      </c>
      <c r="L120" s="232"/>
      <c r="M120" s="233">
        <v>0</v>
      </c>
      <c r="N120" s="234"/>
      <c r="O120" s="234">
        <v>40</v>
      </c>
      <c r="P120" s="235"/>
      <c r="Q120" s="229">
        <f t="shared" si="7"/>
        <v>40</v>
      </c>
      <c r="R120" s="236"/>
    </row>
    <row r="121" spans="2:18" ht="24.95" customHeight="1" thickBot="1">
      <c r="B121" s="237" t="s">
        <v>1545</v>
      </c>
      <c r="C121" s="238"/>
      <c r="D121" s="239"/>
      <c r="E121" s="240"/>
      <c r="F121" s="240">
        <v>200</v>
      </c>
      <c r="G121" s="241"/>
      <c r="H121" s="229">
        <f t="shared" si="6"/>
        <v>200</v>
      </c>
      <c r="I121" s="242"/>
      <c r="K121" s="237" t="s">
        <v>1545</v>
      </c>
      <c r="L121" s="238"/>
      <c r="M121" s="239">
        <v>0</v>
      </c>
      <c r="N121" s="240"/>
      <c r="O121" s="240">
        <v>0</v>
      </c>
      <c r="P121" s="241"/>
      <c r="Q121" s="229">
        <f t="shared" si="7"/>
        <v>0</v>
      </c>
      <c r="R121" s="242"/>
    </row>
    <row r="122" spans="2:18" ht="24.95" customHeight="1" thickTop="1" thickBot="1">
      <c r="B122" s="243"/>
      <c r="C122" s="244" t="s">
        <v>1399</v>
      </c>
      <c r="D122" s="245">
        <f>D118+D119+D120+D121</f>
        <v>0</v>
      </c>
      <c r="E122" s="246"/>
      <c r="F122" s="247">
        <f>SUM(F118:F121)</f>
        <v>462</v>
      </c>
      <c r="G122" s="248"/>
      <c r="H122" s="249">
        <f t="shared" si="6"/>
        <v>462</v>
      </c>
      <c r="I122" s="250"/>
      <c r="K122" s="243"/>
      <c r="L122" s="244" t="s">
        <v>1399</v>
      </c>
      <c r="M122" s="245">
        <f>M118+M119+M120+M121</f>
        <v>0</v>
      </c>
      <c r="N122" s="246"/>
      <c r="O122" s="246">
        <f>SUM(O118:O121)</f>
        <v>850</v>
      </c>
      <c r="P122" s="248"/>
      <c r="Q122" s="251">
        <f t="shared" si="7"/>
        <v>850</v>
      </c>
      <c r="R122" s="250"/>
    </row>
    <row r="123" spans="2:18" ht="24.95" customHeight="1" thickTop="1">
      <c r="B123" s="252" t="s">
        <v>1546</v>
      </c>
      <c r="C123" s="253"/>
      <c r="D123" s="254"/>
      <c r="E123" s="255"/>
      <c r="F123" s="255"/>
      <c r="G123" s="256"/>
      <c r="H123" s="257">
        <f t="shared" si="6"/>
        <v>0</v>
      </c>
      <c r="I123" s="258"/>
      <c r="K123" s="252" t="s">
        <v>1546</v>
      </c>
      <c r="L123" s="253"/>
      <c r="M123" s="254"/>
      <c r="N123" s="255"/>
      <c r="O123" s="255"/>
      <c r="P123" s="256"/>
      <c r="Q123" s="257">
        <f t="shared" si="7"/>
        <v>0</v>
      </c>
      <c r="R123" s="258"/>
    </row>
    <row r="124" spans="2:18" ht="24.95" customHeight="1">
      <c r="B124" s="259" t="s">
        <v>1547</v>
      </c>
      <c r="C124" s="260"/>
      <c r="D124" s="233">
        <v>0</v>
      </c>
      <c r="E124" s="234"/>
      <c r="F124" s="234"/>
      <c r="G124" s="261"/>
      <c r="H124" s="262">
        <f t="shared" si="6"/>
        <v>0</v>
      </c>
      <c r="I124" s="263"/>
      <c r="K124" s="259" t="s">
        <v>1547</v>
      </c>
      <c r="L124" s="260"/>
      <c r="M124" s="233">
        <v>0</v>
      </c>
      <c r="N124" s="234"/>
      <c r="O124" s="234"/>
      <c r="P124" s="261"/>
      <c r="Q124" s="262">
        <f t="shared" si="7"/>
        <v>0</v>
      </c>
      <c r="R124" s="263"/>
    </row>
    <row r="125" spans="2:18" ht="24.95" customHeight="1">
      <c r="B125" s="252" t="s">
        <v>1548</v>
      </c>
      <c r="C125" s="253"/>
      <c r="D125" s="233"/>
      <c r="E125" s="234"/>
      <c r="F125" s="234"/>
      <c r="G125" s="261"/>
      <c r="H125" s="262">
        <f t="shared" si="6"/>
        <v>0</v>
      </c>
      <c r="I125" s="263"/>
      <c r="K125" s="252" t="s">
        <v>1548</v>
      </c>
      <c r="L125" s="253"/>
      <c r="M125" s="233"/>
      <c r="N125" s="234"/>
      <c r="O125" s="234"/>
      <c r="P125" s="261"/>
      <c r="Q125" s="262">
        <f t="shared" si="7"/>
        <v>0</v>
      </c>
      <c r="R125" s="263"/>
    </row>
    <row r="126" spans="2:18" ht="24.95" customHeight="1" thickBot="1">
      <c r="B126" s="264" t="s">
        <v>1549</v>
      </c>
      <c r="C126" s="265"/>
      <c r="D126" s="266"/>
      <c r="E126" s="267"/>
      <c r="F126" s="267"/>
      <c r="G126" s="268"/>
      <c r="H126" s="269">
        <f t="shared" si="6"/>
        <v>0</v>
      </c>
      <c r="I126" s="270"/>
      <c r="K126" s="264" t="s">
        <v>1549</v>
      </c>
      <c r="L126" s="265"/>
      <c r="M126" s="266"/>
      <c r="N126" s="267"/>
      <c r="O126" s="267"/>
      <c r="P126" s="268"/>
      <c r="Q126" s="269">
        <f t="shared" si="7"/>
        <v>0</v>
      </c>
      <c r="R126" s="270"/>
    </row>
    <row r="127" spans="2:18" ht="24.95" customHeight="1" thickTop="1" thickBot="1">
      <c r="B127" s="243"/>
      <c r="C127" s="244" t="s">
        <v>1399</v>
      </c>
      <c r="D127" s="245">
        <f>SUM(D122:D126)</f>
        <v>0</v>
      </c>
      <c r="E127" s="246"/>
      <c r="F127" s="247">
        <f>F122+F124</f>
        <v>462</v>
      </c>
      <c r="G127" s="248"/>
      <c r="H127" s="271">
        <f>D127+F127</f>
        <v>462</v>
      </c>
      <c r="I127" s="250"/>
      <c r="K127" s="243"/>
      <c r="L127" s="244" t="s">
        <v>1399</v>
      </c>
      <c r="M127" s="245">
        <f>SUM(M122:M126)</f>
        <v>0</v>
      </c>
      <c r="N127" s="246"/>
      <c r="O127" s="246">
        <f>O122+O124</f>
        <v>850</v>
      </c>
      <c r="P127" s="248"/>
      <c r="Q127" s="272">
        <f>M127+O127</f>
        <v>850</v>
      </c>
      <c r="R127" s="250"/>
    </row>
    <row r="128" spans="2:18" ht="20.100000000000001" customHeight="1" thickTop="1">
      <c r="B128" s="273"/>
      <c r="C128" s="274" t="s">
        <v>1550</v>
      </c>
      <c r="D128" s="217"/>
      <c r="E128" s="217"/>
      <c r="F128" s="217"/>
      <c r="G128" s="217"/>
      <c r="H128" s="217"/>
      <c r="I128" s="218"/>
      <c r="K128" s="273"/>
      <c r="L128" s="274" t="s">
        <v>1550</v>
      </c>
      <c r="M128" s="217"/>
      <c r="N128" s="217"/>
      <c r="O128" s="217"/>
      <c r="P128" s="217"/>
      <c r="Q128" s="217"/>
      <c r="R128" s="218"/>
    </row>
    <row r="129" spans="2:18" ht="20.100000000000001" customHeight="1">
      <c r="B129" s="216" t="s">
        <v>1551</v>
      </c>
      <c r="C129" s="217"/>
      <c r="D129" s="217"/>
      <c r="E129" s="217"/>
      <c r="F129" s="217"/>
      <c r="G129" s="217"/>
      <c r="H129" s="217"/>
      <c r="I129" s="218"/>
      <c r="K129" s="216" t="s">
        <v>1551</v>
      </c>
      <c r="L129" s="217"/>
      <c r="M129" s="217"/>
      <c r="N129" s="217"/>
      <c r="O129" s="217"/>
      <c r="P129" s="217"/>
      <c r="Q129" s="217"/>
      <c r="R129" s="218"/>
    </row>
    <row r="130" spans="2:18" ht="20.100000000000001" customHeight="1">
      <c r="B130" s="216" t="s">
        <v>1552</v>
      </c>
      <c r="C130" s="217"/>
      <c r="D130" s="217"/>
      <c r="E130" s="217"/>
      <c r="F130" s="217"/>
      <c r="G130" s="217"/>
      <c r="H130" s="217"/>
      <c r="I130" s="218"/>
      <c r="K130" s="216" t="s">
        <v>1552</v>
      </c>
      <c r="L130" s="217"/>
      <c r="M130" s="217"/>
      <c r="N130" s="217"/>
      <c r="O130" s="217"/>
      <c r="P130" s="217"/>
      <c r="Q130" s="217"/>
      <c r="R130" s="218"/>
    </row>
    <row r="131" spans="2:18" ht="15.75">
      <c r="B131" s="273"/>
      <c r="C131" s="217"/>
      <c r="D131" s="217"/>
      <c r="E131" s="217"/>
      <c r="F131" s="217"/>
      <c r="G131" s="217"/>
      <c r="H131" s="217"/>
      <c r="I131" s="218"/>
      <c r="K131" s="273"/>
      <c r="L131" s="217"/>
      <c r="M131" s="217"/>
      <c r="N131" s="217"/>
      <c r="O131" s="217"/>
      <c r="P131" s="217"/>
      <c r="Q131" s="217"/>
      <c r="R131" s="218"/>
    </row>
    <row r="132" spans="2:18" ht="15.75">
      <c r="B132" s="273"/>
      <c r="C132" s="217"/>
      <c r="D132" s="372" t="s">
        <v>1714</v>
      </c>
      <c r="E132" s="372"/>
      <c r="F132" s="372"/>
      <c r="G132" s="217"/>
      <c r="H132" s="217"/>
      <c r="I132" s="218"/>
      <c r="K132" s="273"/>
      <c r="L132" s="217"/>
      <c r="M132" s="372" t="s">
        <v>1714</v>
      </c>
      <c r="N132" s="372"/>
      <c r="O132" s="372"/>
      <c r="P132" s="217"/>
      <c r="Q132" s="217"/>
      <c r="R132" s="218"/>
    </row>
    <row r="133" spans="2:18" ht="15.75">
      <c r="B133" s="273"/>
      <c r="C133" s="217"/>
      <c r="D133" s="372" t="s">
        <v>1715</v>
      </c>
      <c r="E133" s="372"/>
      <c r="F133" s="372"/>
      <c r="G133" s="217"/>
      <c r="H133" s="217"/>
      <c r="I133" s="218"/>
      <c r="K133" s="273"/>
      <c r="L133" s="217"/>
      <c r="M133" s="372" t="s">
        <v>1715</v>
      </c>
      <c r="N133" s="372"/>
      <c r="O133" s="372"/>
      <c r="P133" s="217"/>
      <c r="Q133" s="217"/>
      <c r="R133" s="218"/>
    </row>
    <row r="134" spans="2:18" ht="15.75">
      <c r="B134" s="273"/>
      <c r="C134" s="217"/>
      <c r="D134" s="217"/>
      <c r="E134" s="217"/>
      <c r="F134" s="217"/>
      <c r="G134" s="217"/>
      <c r="H134" s="217"/>
      <c r="I134" s="218"/>
      <c r="K134" s="273"/>
      <c r="L134" s="217"/>
      <c r="M134" s="217"/>
      <c r="N134" s="217"/>
      <c r="O134" s="217"/>
      <c r="P134" s="217"/>
      <c r="Q134" s="217"/>
      <c r="R134" s="218"/>
    </row>
    <row r="135" spans="2:18" ht="15.75">
      <c r="B135" s="273"/>
      <c r="C135" s="217"/>
      <c r="D135" s="217"/>
      <c r="E135" s="217"/>
      <c r="F135" s="217"/>
      <c r="G135" s="217"/>
      <c r="H135" s="217"/>
      <c r="I135" s="218"/>
      <c r="K135" s="273"/>
      <c r="L135" s="217"/>
      <c r="M135" s="217"/>
      <c r="N135" s="217"/>
      <c r="O135" s="217"/>
      <c r="P135" s="217"/>
      <c r="Q135" s="217"/>
      <c r="R135" s="218"/>
    </row>
    <row r="136" spans="2:18" ht="24.95" customHeight="1">
      <c r="B136" s="293"/>
      <c r="E136" s="217"/>
      <c r="F136" s="217"/>
      <c r="G136" s="201" t="s">
        <v>1563</v>
      </c>
      <c r="H136" s="217"/>
      <c r="I136" s="218"/>
      <c r="J136" s="293"/>
      <c r="K136" s="293"/>
      <c r="N136" s="217"/>
      <c r="O136" s="217"/>
      <c r="P136" s="201" t="s">
        <v>1563</v>
      </c>
      <c r="Q136" s="217"/>
      <c r="R136" s="218"/>
    </row>
    <row r="137" spans="2:18" ht="24.95" customHeight="1">
      <c r="B137" s="273" t="s">
        <v>1553</v>
      </c>
      <c r="C137" s="360">
        <v>45840</v>
      </c>
      <c r="D137" s="360"/>
      <c r="E137" s="201"/>
      <c r="F137" t="s">
        <v>1693</v>
      </c>
      <c r="H137" s="201"/>
      <c r="I137" s="202"/>
      <c r="K137" s="273" t="s">
        <v>1553</v>
      </c>
      <c r="L137" s="360">
        <v>45840</v>
      </c>
      <c r="M137" s="360"/>
      <c r="N137" s="201"/>
      <c r="O137" t="s">
        <v>1693</v>
      </c>
      <c r="Q137" s="201"/>
      <c r="R137" s="202"/>
    </row>
    <row r="138" spans="2:18" ht="24.95" customHeight="1" thickBot="1">
      <c r="B138" s="275"/>
      <c r="C138" s="276"/>
      <c r="D138" s="276"/>
      <c r="E138" s="276"/>
      <c r="F138" s="276"/>
      <c r="G138" s="276"/>
      <c r="H138" s="276"/>
      <c r="I138" s="277"/>
      <c r="K138" s="275"/>
      <c r="L138" s="276"/>
      <c r="M138" s="276"/>
      <c r="N138" s="276"/>
      <c r="O138" s="276"/>
      <c r="P138" s="276"/>
      <c r="Q138" s="276"/>
      <c r="R138" s="277"/>
    </row>
    <row r="141" spans="2:18" ht="15.75" thickBot="1"/>
    <row r="142" spans="2:18">
      <c r="B142" s="366" t="s">
        <v>1525</v>
      </c>
      <c r="C142" s="367"/>
      <c r="D142" s="367"/>
      <c r="E142" s="367"/>
      <c r="F142" s="367"/>
      <c r="G142" s="367"/>
      <c r="H142" s="367"/>
      <c r="I142" s="368"/>
      <c r="K142" s="366" t="s">
        <v>1525</v>
      </c>
      <c r="L142" s="367"/>
      <c r="M142" s="367"/>
      <c r="N142" s="367"/>
      <c r="O142" s="367"/>
      <c r="P142" s="367"/>
      <c r="Q142" s="367"/>
      <c r="R142" s="368"/>
    </row>
    <row r="143" spans="2:18" ht="15.75">
      <c r="B143" s="200"/>
      <c r="C143" s="201"/>
      <c r="D143" s="201"/>
      <c r="E143" s="201"/>
      <c r="F143" s="201"/>
      <c r="G143" s="201"/>
      <c r="H143" s="201"/>
      <c r="I143" s="202"/>
      <c r="K143" s="200"/>
      <c r="L143" s="201"/>
      <c r="M143" s="201"/>
      <c r="N143" s="201"/>
      <c r="O143" s="201"/>
      <c r="P143" s="201"/>
      <c r="Q143" s="201"/>
      <c r="R143" s="202"/>
    </row>
    <row r="144" spans="2:18" ht="26.25">
      <c r="B144" s="369" t="s">
        <v>1526</v>
      </c>
      <c r="C144" s="370"/>
      <c r="D144" s="370"/>
      <c r="E144" s="370"/>
      <c r="F144" s="370"/>
      <c r="G144" s="370"/>
      <c r="H144" s="370"/>
      <c r="I144" s="371"/>
      <c r="K144" s="369" t="s">
        <v>1526</v>
      </c>
      <c r="L144" s="370"/>
      <c r="M144" s="370"/>
      <c r="N144" s="370"/>
      <c r="O144" s="370"/>
      <c r="P144" s="370"/>
      <c r="Q144" s="370"/>
      <c r="R144" s="371"/>
    </row>
    <row r="145" spans="2:18" ht="20.100000000000001" customHeight="1">
      <c r="B145" s="203"/>
      <c r="C145" s="204"/>
      <c r="D145" s="204"/>
      <c r="E145" s="204"/>
      <c r="F145" s="204"/>
      <c r="G145" s="204"/>
      <c r="H145" s="205" t="s">
        <v>1527</v>
      </c>
      <c r="I145" s="206"/>
      <c r="K145" s="203"/>
      <c r="L145" s="204"/>
      <c r="M145" s="204"/>
      <c r="N145" s="204"/>
      <c r="O145" s="204"/>
      <c r="P145" s="204"/>
      <c r="Q145" s="205" t="s">
        <v>1527</v>
      </c>
      <c r="R145" s="206"/>
    </row>
    <row r="146" spans="2:18" ht="20.100000000000001" customHeight="1">
      <c r="B146" s="207" t="s">
        <v>1528</v>
      </c>
      <c r="C146" s="208"/>
      <c r="D146" s="208"/>
      <c r="E146" s="208"/>
      <c r="F146" s="208" t="s">
        <v>1529</v>
      </c>
      <c r="G146" s="201"/>
      <c r="H146" s="201" t="s">
        <v>1530</v>
      </c>
      <c r="I146" s="202"/>
      <c r="K146" s="207" t="s">
        <v>1528</v>
      </c>
      <c r="L146" s="208"/>
      <c r="M146" s="208"/>
      <c r="N146" s="208"/>
      <c r="O146" s="208" t="s">
        <v>1531</v>
      </c>
      <c r="P146" s="201"/>
      <c r="Q146" s="201" t="s">
        <v>1530</v>
      </c>
      <c r="R146" s="202"/>
    </row>
    <row r="147" spans="2:18" ht="20.100000000000001" customHeight="1">
      <c r="B147" s="209" t="s">
        <v>1532</v>
      </c>
      <c r="C147" s="210" t="s">
        <v>1699</v>
      </c>
      <c r="D147" s="211"/>
      <c r="E147" s="211"/>
      <c r="F147" s="211"/>
      <c r="G147" s="212"/>
      <c r="H147" s="212"/>
      <c r="I147" s="213"/>
      <c r="K147" s="209" t="s">
        <v>1532</v>
      </c>
      <c r="L147" s="210" t="s">
        <v>1700</v>
      </c>
      <c r="M147" s="211"/>
      <c r="N147" s="211"/>
      <c r="O147" s="211"/>
      <c r="P147" s="212"/>
      <c r="Q147" s="212"/>
      <c r="R147" s="213"/>
    </row>
    <row r="148" spans="2:18" ht="20.100000000000001" customHeight="1">
      <c r="B148" s="207" t="s">
        <v>1534</v>
      </c>
      <c r="C148" s="214">
        <v>416</v>
      </c>
      <c r="D148" s="208" t="s">
        <v>1535</v>
      </c>
      <c r="E148" s="208"/>
      <c r="F148" s="201"/>
      <c r="G148" s="201"/>
      <c r="H148" s="201"/>
      <c r="I148" s="202"/>
      <c r="K148" s="207" t="s">
        <v>1534</v>
      </c>
      <c r="L148" s="214" t="s">
        <v>1701</v>
      </c>
      <c r="M148" s="208" t="s">
        <v>1535</v>
      </c>
      <c r="N148" s="208"/>
      <c r="O148" s="201"/>
      <c r="P148" s="201"/>
      <c r="Q148" s="201"/>
      <c r="R148" s="202"/>
    </row>
    <row r="149" spans="2:18" ht="20.100000000000001" customHeight="1">
      <c r="B149" s="216" t="s">
        <v>1562</v>
      </c>
      <c r="C149" s="217"/>
      <c r="D149" s="217"/>
      <c r="E149" s="217"/>
      <c r="F149" s="217"/>
      <c r="G149" s="217"/>
      <c r="H149" s="217"/>
      <c r="I149" s="218"/>
      <c r="K149" s="216" t="s">
        <v>1562</v>
      </c>
      <c r="L149" s="217"/>
      <c r="M149" s="217"/>
      <c r="N149" s="217"/>
      <c r="O149" s="217"/>
      <c r="P149" s="217"/>
      <c r="Q149" s="217"/>
      <c r="R149" s="218"/>
    </row>
    <row r="150" spans="2:18" ht="20.100000000000001" customHeight="1" thickBot="1">
      <c r="B150" s="207" t="s">
        <v>1537</v>
      </c>
      <c r="C150" s="201"/>
      <c r="D150" s="201"/>
      <c r="E150" s="201"/>
      <c r="F150" s="201"/>
      <c r="G150" s="201"/>
      <c r="H150" s="201"/>
      <c r="I150" s="202"/>
      <c r="K150" s="207" t="s">
        <v>1537</v>
      </c>
      <c r="L150" s="201"/>
      <c r="M150" s="201"/>
      <c r="N150" s="201"/>
      <c r="O150" s="201"/>
      <c r="P150" s="201"/>
      <c r="Q150" s="201"/>
      <c r="R150" s="202"/>
    </row>
    <row r="151" spans="2:18" ht="24.95" customHeight="1" thickTop="1">
      <c r="B151" s="361" t="s">
        <v>1538</v>
      </c>
      <c r="C151" s="362"/>
      <c r="D151" s="357" t="s">
        <v>1241</v>
      </c>
      <c r="E151" s="365"/>
      <c r="F151" s="356" t="s">
        <v>1539</v>
      </c>
      <c r="G151" s="357"/>
      <c r="H151" s="358" t="s">
        <v>1404</v>
      </c>
      <c r="I151" s="359"/>
      <c r="K151" s="361" t="s">
        <v>1538</v>
      </c>
      <c r="L151" s="362"/>
      <c r="M151" s="357" t="s">
        <v>1241</v>
      </c>
      <c r="N151" s="365"/>
      <c r="O151" s="356" t="s">
        <v>1539</v>
      </c>
      <c r="P151" s="357"/>
      <c r="Q151" s="358" t="s">
        <v>1404</v>
      </c>
      <c r="R151" s="359"/>
    </row>
    <row r="152" spans="2:18" ht="24.95" customHeight="1" thickBot="1">
      <c r="B152" s="363"/>
      <c r="C152" s="364"/>
      <c r="D152" s="219" t="s">
        <v>1540</v>
      </c>
      <c r="E152" s="220" t="s">
        <v>1541</v>
      </c>
      <c r="F152" s="220" t="s">
        <v>1540</v>
      </c>
      <c r="G152" s="221" t="s">
        <v>1541</v>
      </c>
      <c r="H152" s="222" t="s">
        <v>1540</v>
      </c>
      <c r="I152" s="223" t="s">
        <v>1541</v>
      </c>
      <c r="K152" s="363"/>
      <c r="L152" s="364"/>
      <c r="M152" s="219" t="s">
        <v>1540</v>
      </c>
      <c r="N152" s="220" t="s">
        <v>1541</v>
      </c>
      <c r="O152" s="220" t="s">
        <v>1540</v>
      </c>
      <c r="P152" s="221" t="s">
        <v>1541</v>
      </c>
      <c r="Q152" s="222" t="s">
        <v>1540</v>
      </c>
      <c r="R152" s="223" t="s">
        <v>1541</v>
      </c>
    </row>
    <row r="153" spans="2:18" ht="24.95" customHeight="1" thickTop="1">
      <c r="B153" s="224" t="s">
        <v>1542</v>
      </c>
      <c r="C153" s="225"/>
      <c r="D153" s="226">
        <v>0</v>
      </c>
      <c r="E153" s="227"/>
      <c r="F153" s="227">
        <v>581</v>
      </c>
      <c r="G153" s="228"/>
      <c r="H153" s="229">
        <f t="shared" ref="H153:H161" si="8">D153+F153</f>
        <v>581</v>
      </c>
      <c r="I153" s="230"/>
      <c r="K153" s="224" t="s">
        <v>1542</v>
      </c>
      <c r="L153" s="225"/>
      <c r="M153" s="226">
        <v>0</v>
      </c>
      <c r="N153" s="227"/>
      <c r="O153" s="227">
        <v>329</v>
      </c>
      <c r="P153" s="228"/>
      <c r="Q153" s="229">
        <f t="shared" ref="Q153:Q161" si="9">M153+O153</f>
        <v>329</v>
      </c>
      <c r="R153" s="230"/>
    </row>
    <row r="154" spans="2:18" ht="24.95" customHeight="1">
      <c r="B154" s="231" t="s">
        <v>1543</v>
      </c>
      <c r="C154" s="232"/>
      <c r="D154" s="233">
        <v>0</v>
      </c>
      <c r="E154" s="234"/>
      <c r="F154" s="234">
        <v>30</v>
      </c>
      <c r="G154" s="235"/>
      <c r="H154" s="229">
        <f t="shared" si="8"/>
        <v>30</v>
      </c>
      <c r="I154" s="236"/>
      <c r="K154" s="231" t="s">
        <v>1543</v>
      </c>
      <c r="L154" s="232"/>
      <c r="M154" s="233">
        <v>0</v>
      </c>
      <c r="N154" s="234"/>
      <c r="O154" s="234">
        <v>20</v>
      </c>
      <c r="P154" s="235"/>
      <c r="Q154" s="229">
        <f t="shared" si="9"/>
        <v>20</v>
      </c>
      <c r="R154" s="236"/>
    </row>
    <row r="155" spans="2:18" ht="24.95" customHeight="1">
      <c r="B155" s="231" t="s">
        <v>1544</v>
      </c>
      <c r="C155" s="232"/>
      <c r="D155" s="233">
        <v>0</v>
      </c>
      <c r="E155" s="234"/>
      <c r="F155" s="234">
        <v>30</v>
      </c>
      <c r="G155" s="235"/>
      <c r="H155" s="229">
        <f t="shared" si="8"/>
        <v>30</v>
      </c>
      <c r="I155" s="236"/>
      <c r="K155" s="231" t="s">
        <v>1544</v>
      </c>
      <c r="L155" s="232"/>
      <c r="M155" s="233">
        <v>0</v>
      </c>
      <c r="N155" s="234"/>
      <c r="O155" s="234">
        <v>20</v>
      </c>
      <c r="P155" s="235"/>
      <c r="Q155" s="229">
        <f t="shared" si="9"/>
        <v>20</v>
      </c>
      <c r="R155" s="236"/>
    </row>
    <row r="156" spans="2:18" ht="24.95" customHeight="1" thickBot="1">
      <c r="B156" s="237" t="s">
        <v>1545</v>
      </c>
      <c r="C156" s="238"/>
      <c r="D156" s="239"/>
      <c r="E156" s="240"/>
      <c r="F156" s="240">
        <v>200</v>
      </c>
      <c r="G156" s="241"/>
      <c r="H156" s="229">
        <f t="shared" si="8"/>
        <v>200</v>
      </c>
      <c r="I156" s="242"/>
      <c r="K156" s="237" t="s">
        <v>1545</v>
      </c>
      <c r="L156" s="238"/>
      <c r="M156" s="239">
        <v>0</v>
      </c>
      <c r="N156" s="240"/>
      <c r="O156" s="240">
        <v>200</v>
      </c>
      <c r="P156" s="241"/>
      <c r="Q156" s="229">
        <f t="shared" si="9"/>
        <v>200</v>
      </c>
      <c r="R156" s="242"/>
    </row>
    <row r="157" spans="2:18" ht="24.95" customHeight="1" thickTop="1" thickBot="1">
      <c r="B157" s="243"/>
      <c r="C157" s="244" t="s">
        <v>1399</v>
      </c>
      <c r="D157" s="245">
        <f>D153+D154+D155+D156</f>
        <v>0</v>
      </c>
      <c r="E157" s="246"/>
      <c r="F157" s="247">
        <f>SUM(F153:F156)</f>
        <v>841</v>
      </c>
      <c r="G157" s="248"/>
      <c r="H157" s="249">
        <f t="shared" si="8"/>
        <v>841</v>
      </c>
      <c r="I157" s="250"/>
      <c r="K157" s="243"/>
      <c r="L157" s="244" t="s">
        <v>1399</v>
      </c>
      <c r="M157" s="245">
        <f>M153+M154+M155+M156</f>
        <v>0</v>
      </c>
      <c r="N157" s="246"/>
      <c r="O157" s="246">
        <f>SUM(O153:O156)</f>
        <v>569</v>
      </c>
      <c r="P157" s="248"/>
      <c r="Q157" s="251">
        <f t="shared" si="9"/>
        <v>569</v>
      </c>
      <c r="R157" s="250"/>
    </row>
    <row r="158" spans="2:18" ht="24.95" customHeight="1" thickTop="1">
      <c r="B158" s="252" t="s">
        <v>1546</v>
      </c>
      <c r="C158" s="253"/>
      <c r="D158" s="254"/>
      <c r="E158" s="255"/>
      <c r="F158" s="255"/>
      <c r="G158" s="256"/>
      <c r="H158" s="257">
        <f t="shared" si="8"/>
        <v>0</v>
      </c>
      <c r="I158" s="258"/>
      <c r="K158" s="252" t="s">
        <v>1546</v>
      </c>
      <c r="L158" s="253"/>
      <c r="M158" s="254"/>
      <c r="N158" s="255"/>
      <c r="O158" s="255"/>
      <c r="P158" s="256"/>
      <c r="Q158" s="257">
        <f t="shared" si="9"/>
        <v>0</v>
      </c>
      <c r="R158" s="258"/>
    </row>
    <row r="159" spans="2:18" ht="24.95" customHeight="1">
      <c r="B159" s="259" t="s">
        <v>1547</v>
      </c>
      <c r="C159" s="260"/>
      <c r="D159" s="233">
        <v>0</v>
      </c>
      <c r="E159" s="234"/>
      <c r="F159" s="234"/>
      <c r="G159" s="261"/>
      <c r="H159" s="262">
        <f t="shared" si="8"/>
        <v>0</v>
      </c>
      <c r="I159" s="263"/>
      <c r="K159" s="259" t="s">
        <v>1547</v>
      </c>
      <c r="L159" s="260"/>
      <c r="M159" s="233">
        <v>0</v>
      </c>
      <c r="N159" s="234"/>
      <c r="O159" s="234"/>
      <c r="P159" s="261"/>
      <c r="Q159" s="262">
        <f t="shared" si="9"/>
        <v>0</v>
      </c>
      <c r="R159" s="263"/>
    </row>
    <row r="160" spans="2:18" ht="24.95" customHeight="1">
      <c r="B160" s="252" t="s">
        <v>1548</v>
      </c>
      <c r="C160" s="253"/>
      <c r="D160" s="233"/>
      <c r="E160" s="234"/>
      <c r="F160" s="234"/>
      <c r="G160" s="261"/>
      <c r="H160" s="262">
        <f t="shared" si="8"/>
        <v>0</v>
      </c>
      <c r="I160" s="263"/>
      <c r="K160" s="252" t="s">
        <v>1548</v>
      </c>
      <c r="L160" s="253"/>
      <c r="M160" s="233"/>
      <c r="N160" s="234"/>
      <c r="O160" s="234"/>
      <c r="P160" s="261"/>
      <c r="Q160" s="262">
        <f t="shared" si="9"/>
        <v>0</v>
      </c>
      <c r="R160" s="263"/>
    </row>
    <row r="161" spans="2:18" ht="24.95" customHeight="1" thickBot="1">
      <c r="B161" s="264" t="s">
        <v>1549</v>
      </c>
      <c r="C161" s="265"/>
      <c r="D161" s="266"/>
      <c r="E161" s="267"/>
      <c r="F161" s="267"/>
      <c r="G161" s="268"/>
      <c r="H161" s="269">
        <f t="shared" si="8"/>
        <v>0</v>
      </c>
      <c r="I161" s="270"/>
      <c r="K161" s="264" t="s">
        <v>1549</v>
      </c>
      <c r="L161" s="265"/>
      <c r="M161" s="266"/>
      <c r="N161" s="267"/>
      <c r="O161" s="267"/>
      <c r="P161" s="268"/>
      <c r="Q161" s="269">
        <f t="shared" si="9"/>
        <v>0</v>
      </c>
      <c r="R161" s="270"/>
    </row>
    <row r="162" spans="2:18" ht="24.95" customHeight="1" thickTop="1" thickBot="1">
      <c r="B162" s="243"/>
      <c r="C162" s="244" t="s">
        <v>1399</v>
      </c>
      <c r="D162" s="245">
        <f>SUM(D157:D161)</f>
        <v>0</v>
      </c>
      <c r="E162" s="246"/>
      <c r="F162" s="247">
        <f>F157+F159</f>
        <v>841</v>
      </c>
      <c r="G162" s="248"/>
      <c r="H162" s="271">
        <f>D162+F162</f>
        <v>841</v>
      </c>
      <c r="I162" s="250"/>
      <c r="K162" s="243"/>
      <c r="L162" s="244" t="s">
        <v>1399</v>
      </c>
      <c r="M162" s="245">
        <f>SUM(M157:M161)</f>
        <v>0</v>
      </c>
      <c r="N162" s="246"/>
      <c r="O162" s="246">
        <f>O157+O159</f>
        <v>569</v>
      </c>
      <c r="P162" s="248"/>
      <c r="Q162" s="272">
        <f>M162+O162</f>
        <v>569</v>
      </c>
      <c r="R162" s="250"/>
    </row>
    <row r="163" spans="2:18" ht="20.100000000000001" customHeight="1" thickTop="1">
      <c r="B163" s="273"/>
      <c r="C163" s="274" t="s">
        <v>1550</v>
      </c>
      <c r="D163" s="217"/>
      <c r="E163" s="217"/>
      <c r="F163" s="217"/>
      <c r="G163" s="217"/>
      <c r="H163" s="217"/>
      <c r="I163" s="218"/>
      <c r="K163" s="273"/>
      <c r="L163" s="274" t="s">
        <v>1550</v>
      </c>
      <c r="M163" s="217"/>
      <c r="N163" s="217"/>
      <c r="O163" s="217"/>
      <c r="P163" s="217"/>
      <c r="Q163" s="217"/>
      <c r="R163" s="218"/>
    </row>
    <row r="164" spans="2:18" ht="20.100000000000001" customHeight="1">
      <c r="B164" s="216" t="s">
        <v>1551</v>
      </c>
      <c r="C164" s="217"/>
      <c r="D164" s="217"/>
      <c r="E164" s="217"/>
      <c r="F164" s="217"/>
      <c r="G164" s="217"/>
      <c r="H164" s="217"/>
      <c r="I164" s="218"/>
      <c r="K164" s="216" t="s">
        <v>1551</v>
      </c>
      <c r="L164" s="217"/>
      <c r="M164" s="217"/>
      <c r="N164" s="217"/>
      <c r="O164" s="217"/>
      <c r="P164" s="217"/>
      <c r="Q164" s="217"/>
      <c r="R164" s="218"/>
    </row>
    <row r="165" spans="2:18" ht="20.100000000000001" customHeight="1">
      <c r="B165" s="216" t="s">
        <v>1552</v>
      </c>
      <c r="C165" s="217"/>
      <c r="D165" s="217"/>
      <c r="E165" s="217"/>
      <c r="F165" s="217"/>
      <c r="G165" s="217"/>
      <c r="H165" s="217"/>
      <c r="I165" s="218"/>
      <c r="K165" s="216" t="s">
        <v>1552</v>
      </c>
      <c r="L165" s="217"/>
      <c r="M165" s="217"/>
      <c r="N165" s="217"/>
      <c r="O165" s="217"/>
      <c r="P165" s="217"/>
      <c r="Q165" s="217"/>
      <c r="R165" s="218"/>
    </row>
    <row r="166" spans="2:18" ht="15.75">
      <c r="B166" s="273"/>
      <c r="C166" s="217"/>
      <c r="D166" s="217"/>
      <c r="E166" s="217"/>
      <c r="F166" s="217"/>
      <c r="G166" s="217"/>
      <c r="H166" s="217"/>
      <c r="I166" s="218"/>
      <c r="K166" s="273"/>
      <c r="L166" s="217"/>
      <c r="M166" s="217"/>
      <c r="N166" s="217"/>
      <c r="O166" s="217"/>
      <c r="P166" s="217"/>
      <c r="Q166" s="217"/>
      <c r="R166" s="218"/>
    </row>
    <row r="167" spans="2:18" ht="15.75">
      <c r="B167" s="273"/>
      <c r="C167" s="217"/>
      <c r="D167" s="372" t="s">
        <v>1714</v>
      </c>
      <c r="E167" s="372"/>
      <c r="F167" s="372"/>
      <c r="G167" s="217"/>
      <c r="H167" s="217"/>
      <c r="I167" s="218"/>
      <c r="K167" s="273"/>
      <c r="L167" s="217"/>
      <c r="M167" s="372" t="s">
        <v>1714</v>
      </c>
      <c r="N167" s="372"/>
      <c r="O167" s="372"/>
      <c r="P167" s="217"/>
      <c r="Q167" s="217"/>
      <c r="R167" s="218"/>
    </row>
    <row r="168" spans="2:18" ht="15.75">
      <c r="B168" s="273"/>
      <c r="C168" s="217"/>
      <c r="D168" s="372" t="s">
        <v>1715</v>
      </c>
      <c r="E168" s="372"/>
      <c r="F168" s="372"/>
      <c r="G168" s="217"/>
      <c r="H168" s="217"/>
      <c r="I168" s="218"/>
      <c r="K168" s="273"/>
      <c r="L168" s="217"/>
      <c r="M168" s="372" t="s">
        <v>1715</v>
      </c>
      <c r="N168" s="372"/>
      <c r="O168" s="372"/>
      <c r="P168" s="217"/>
      <c r="Q168" s="217"/>
      <c r="R168" s="218"/>
    </row>
    <row r="169" spans="2:18" ht="15.75">
      <c r="B169" s="273"/>
      <c r="C169" s="217"/>
      <c r="D169" s="217"/>
      <c r="E169" s="217"/>
      <c r="F169" s="217"/>
      <c r="G169" s="217"/>
      <c r="H169" s="217"/>
      <c r="I169" s="218"/>
      <c r="K169" s="273"/>
      <c r="L169" s="217"/>
      <c r="M169" s="217"/>
      <c r="N169" s="217"/>
      <c r="O169" s="217"/>
      <c r="P169" s="217"/>
      <c r="Q169" s="217"/>
      <c r="R169" s="218"/>
    </row>
    <row r="170" spans="2:18" ht="15.75">
      <c r="B170" s="273"/>
      <c r="C170" s="217"/>
      <c r="D170" s="217"/>
      <c r="E170" s="217"/>
      <c r="F170" s="217"/>
      <c r="G170" s="217"/>
      <c r="H170" s="217"/>
      <c r="I170" s="218"/>
      <c r="K170" s="273"/>
      <c r="L170" s="217"/>
      <c r="M170" s="217"/>
      <c r="N170" s="217"/>
      <c r="O170" s="217"/>
      <c r="P170" s="217"/>
      <c r="Q170" s="217"/>
      <c r="R170" s="218"/>
    </row>
    <row r="171" spans="2:18" ht="24.95" customHeight="1">
      <c r="B171" s="293"/>
      <c r="E171" s="217"/>
      <c r="F171" s="217"/>
      <c r="G171" s="201" t="s">
        <v>1563</v>
      </c>
      <c r="H171" s="217"/>
      <c r="I171" s="218"/>
      <c r="J171" s="293"/>
      <c r="K171" s="293"/>
      <c r="N171" s="217"/>
      <c r="O171" s="217"/>
      <c r="P171" s="201" t="s">
        <v>1563</v>
      </c>
      <c r="Q171" s="217"/>
      <c r="R171" s="218"/>
    </row>
    <row r="172" spans="2:18" ht="24.95" customHeight="1">
      <c r="B172" s="273" t="s">
        <v>1553</v>
      </c>
      <c r="C172" s="360">
        <v>45840</v>
      </c>
      <c r="D172" s="360"/>
      <c r="E172" s="201"/>
      <c r="F172" t="s">
        <v>1693</v>
      </c>
      <c r="H172" s="201"/>
      <c r="I172" s="202"/>
      <c r="K172" s="273" t="s">
        <v>1553</v>
      </c>
      <c r="L172" s="360">
        <v>45840</v>
      </c>
      <c r="M172" s="360"/>
      <c r="N172" s="201"/>
      <c r="O172" t="s">
        <v>1693</v>
      </c>
      <c r="Q172" s="201"/>
      <c r="R172" s="202"/>
    </row>
    <row r="173" spans="2:18" ht="24.95" customHeight="1" thickBot="1">
      <c r="B173" s="275"/>
      <c r="C173" s="276"/>
      <c r="D173" s="276"/>
      <c r="E173" s="276"/>
      <c r="F173" s="276"/>
      <c r="G173" s="276"/>
      <c r="H173" s="276"/>
      <c r="I173" s="277"/>
      <c r="K173" s="275"/>
      <c r="L173" s="276"/>
      <c r="M173" s="276"/>
      <c r="N173" s="276"/>
      <c r="O173" s="276"/>
      <c r="P173" s="276"/>
      <c r="Q173" s="276"/>
      <c r="R173" s="277"/>
    </row>
    <row r="176" spans="2:18" ht="15.75" thickBot="1"/>
    <row r="177" spans="2:18">
      <c r="B177" s="366" t="s">
        <v>1525</v>
      </c>
      <c r="C177" s="367"/>
      <c r="D177" s="367"/>
      <c r="E177" s="367"/>
      <c r="F177" s="367"/>
      <c r="G177" s="367"/>
      <c r="H177" s="367"/>
      <c r="I177" s="368"/>
      <c r="K177" s="366" t="s">
        <v>1525</v>
      </c>
      <c r="L177" s="367"/>
      <c r="M177" s="367"/>
      <c r="N177" s="367"/>
      <c r="O177" s="367"/>
      <c r="P177" s="367"/>
      <c r="Q177" s="367"/>
      <c r="R177" s="368"/>
    </row>
    <row r="178" spans="2:18" ht="15.75">
      <c r="B178" s="200"/>
      <c r="C178" s="201"/>
      <c r="D178" s="201"/>
      <c r="E178" s="201"/>
      <c r="F178" s="201"/>
      <c r="G178" s="201"/>
      <c r="H178" s="201"/>
      <c r="I178" s="202"/>
      <c r="K178" s="200"/>
      <c r="L178" s="201"/>
      <c r="M178" s="201"/>
      <c r="N178" s="201"/>
      <c r="O178" s="201"/>
      <c r="P178" s="201"/>
      <c r="Q178" s="201"/>
      <c r="R178" s="202"/>
    </row>
    <row r="179" spans="2:18" ht="26.25">
      <c r="B179" s="369" t="s">
        <v>1526</v>
      </c>
      <c r="C179" s="370"/>
      <c r="D179" s="370"/>
      <c r="E179" s="370"/>
      <c r="F179" s="370"/>
      <c r="G179" s="370"/>
      <c r="H179" s="370"/>
      <c r="I179" s="371"/>
      <c r="K179" s="369" t="s">
        <v>1526</v>
      </c>
      <c r="L179" s="370"/>
      <c r="M179" s="370"/>
      <c r="N179" s="370"/>
      <c r="O179" s="370"/>
      <c r="P179" s="370"/>
      <c r="Q179" s="370"/>
      <c r="R179" s="371"/>
    </row>
    <row r="180" spans="2:18" ht="20.100000000000001" customHeight="1">
      <c r="B180" s="203"/>
      <c r="C180" s="204"/>
      <c r="D180" s="204"/>
      <c r="E180" s="204"/>
      <c r="F180" s="204"/>
      <c r="G180" s="204"/>
      <c r="H180" s="205" t="s">
        <v>1527</v>
      </c>
      <c r="I180" s="206"/>
      <c r="K180" s="203"/>
      <c r="L180" s="204"/>
      <c r="M180" s="204"/>
      <c r="N180" s="204"/>
      <c r="O180" s="204"/>
      <c r="P180" s="204"/>
      <c r="Q180" s="205" t="s">
        <v>1527</v>
      </c>
      <c r="R180" s="206"/>
    </row>
    <row r="181" spans="2:18" ht="20.100000000000001" customHeight="1">
      <c r="B181" s="207" t="s">
        <v>1528</v>
      </c>
      <c r="C181" s="208"/>
      <c r="D181" s="208"/>
      <c r="E181" s="208"/>
      <c r="F181" s="208" t="s">
        <v>1529</v>
      </c>
      <c r="G181" s="201"/>
      <c r="H181" s="201" t="s">
        <v>1530</v>
      </c>
      <c r="I181" s="202"/>
      <c r="K181" s="207" t="s">
        <v>1528</v>
      </c>
      <c r="L181" s="208"/>
      <c r="M181" s="208"/>
      <c r="N181" s="208"/>
      <c r="O181" s="208" t="s">
        <v>1531</v>
      </c>
      <c r="P181" s="201"/>
      <c r="Q181" s="201" t="s">
        <v>1530</v>
      </c>
      <c r="R181" s="202"/>
    </row>
    <row r="182" spans="2:18" ht="20.100000000000001" customHeight="1">
      <c r="B182" s="209" t="s">
        <v>1532</v>
      </c>
      <c r="C182" s="210" t="s">
        <v>1702</v>
      </c>
      <c r="D182" s="211"/>
      <c r="E182" s="211"/>
      <c r="F182" s="211"/>
      <c r="G182" s="212"/>
      <c r="H182" s="212"/>
      <c r="I182" s="213"/>
      <c r="K182" s="209" t="s">
        <v>1532</v>
      </c>
      <c r="L182" s="210" t="s">
        <v>1703</v>
      </c>
      <c r="M182" s="211"/>
      <c r="N182" s="211"/>
      <c r="O182" s="211"/>
      <c r="P182" s="212"/>
      <c r="Q182" s="212"/>
      <c r="R182" s="213"/>
    </row>
    <row r="183" spans="2:18" ht="20.100000000000001" customHeight="1">
      <c r="B183" s="207" t="s">
        <v>1534</v>
      </c>
      <c r="C183" s="214">
        <v>295</v>
      </c>
      <c r="D183" s="208" t="s">
        <v>1535</v>
      </c>
      <c r="E183" s="208"/>
      <c r="F183" s="201"/>
      <c r="G183" s="201"/>
      <c r="H183" s="201"/>
      <c r="I183" s="202"/>
      <c r="K183" s="207" t="s">
        <v>1534</v>
      </c>
      <c r="L183" s="214">
        <v>258</v>
      </c>
      <c r="M183" s="208" t="s">
        <v>1535</v>
      </c>
      <c r="N183" s="208"/>
      <c r="O183" s="201"/>
      <c r="P183" s="201"/>
      <c r="Q183" s="201"/>
      <c r="R183" s="202"/>
    </row>
    <row r="184" spans="2:18" ht="20.100000000000001" customHeight="1">
      <c r="B184" s="216" t="s">
        <v>1562</v>
      </c>
      <c r="C184" s="217"/>
      <c r="D184" s="217"/>
      <c r="E184" s="217"/>
      <c r="F184" s="217"/>
      <c r="G184" s="217"/>
      <c r="H184" s="217"/>
      <c r="I184" s="218"/>
      <c r="K184" s="216" t="s">
        <v>1562</v>
      </c>
      <c r="L184" s="217"/>
      <c r="M184" s="217"/>
      <c r="N184" s="217"/>
      <c r="O184" s="217"/>
      <c r="P184" s="217"/>
      <c r="Q184" s="217"/>
      <c r="R184" s="218"/>
    </row>
    <row r="185" spans="2:18" ht="20.100000000000001" customHeight="1" thickBot="1">
      <c r="B185" s="207" t="s">
        <v>1537</v>
      </c>
      <c r="C185" s="201"/>
      <c r="D185" s="201"/>
      <c r="E185" s="201"/>
      <c r="F185" s="201"/>
      <c r="G185" s="201"/>
      <c r="H185" s="201"/>
      <c r="I185" s="202"/>
      <c r="K185" s="207" t="s">
        <v>1537</v>
      </c>
      <c r="L185" s="201"/>
      <c r="M185" s="201"/>
      <c r="N185" s="201"/>
      <c r="O185" s="201"/>
      <c r="P185" s="201"/>
      <c r="Q185" s="201"/>
      <c r="R185" s="202"/>
    </row>
    <row r="186" spans="2:18" ht="24.95" customHeight="1" thickTop="1">
      <c r="B186" s="361" t="s">
        <v>1538</v>
      </c>
      <c r="C186" s="362"/>
      <c r="D186" s="357" t="s">
        <v>1241</v>
      </c>
      <c r="E186" s="365"/>
      <c r="F186" s="356" t="s">
        <v>1539</v>
      </c>
      <c r="G186" s="357"/>
      <c r="H186" s="358" t="s">
        <v>1404</v>
      </c>
      <c r="I186" s="359"/>
      <c r="K186" s="361" t="s">
        <v>1538</v>
      </c>
      <c r="L186" s="362"/>
      <c r="M186" s="357" t="s">
        <v>1241</v>
      </c>
      <c r="N186" s="365"/>
      <c r="O186" s="356" t="s">
        <v>1539</v>
      </c>
      <c r="P186" s="357"/>
      <c r="Q186" s="358" t="s">
        <v>1404</v>
      </c>
      <c r="R186" s="359"/>
    </row>
    <row r="187" spans="2:18" ht="24.95" customHeight="1" thickBot="1">
      <c r="B187" s="363"/>
      <c r="C187" s="364"/>
      <c r="D187" s="219" t="s">
        <v>1540</v>
      </c>
      <c r="E187" s="220" t="s">
        <v>1541</v>
      </c>
      <c r="F187" s="220" t="s">
        <v>1540</v>
      </c>
      <c r="G187" s="221" t="s">
        <v>1541</v>
      </c>
      <c r="H187" s="222" t="s">
        <v>1540</v>
      </c>
      <c r="I187" s="223" t="s">
        <v>1541</v>
      </c>
      <c r="K187" s="363"/>
      <c r="L187" s="364"/>
      <c r="M187" s="219" t="s">
        <v>1540</v>
      </c>
      <c r="N187" s="220" t="s">
        <v>1541</v>
      </c>
      <c r="O187" s="220" t="s">
        <v>1540</v>
      </c>
      <c r="P187" s="221" t="s">
        <v>1541</v>
      </c>
      <c r="Q187" s="222" t="s">
        <v>1540</v>
      </c>
      <c r="R187" s="223" t="s">
        <v>1541</v>
      </c>
    </row>
    <row r="188" spans="2:18" ht="24.95" customHeight="1" thickTop="1">
      <c r="B188" s="224" t="s">
        <v>1542</v>
      </c>
      <c r="C188" s="225"/>
      <c r="D188" s="226">
        <v>0</v>
      </c>
      <c r="E188" s="227"/>
      <c r="F188" s="227">
        <v>1779</v>
      </c>
      <c r="G188" s="228"/>
      <c r="H188" s="229">
        <f t="shared" ref="H188:H196" si="10">D188+F188</f>
        <v>1779</v>
      </c>
      <c r="I188" s="230"/>
      <c r="K188" s="224" t="s">
        <v>1542</v>
      </c>
      <c r="L188" s="225"/>
      <c r="M188" s="226">
        <v>0</v>
      </c>
      <c r="N188" s="227"/>
      <c r="O188" s="227">
        <v>1459</v>
      </c>
      <c r="P188" s="228"/>
      <c r="Q188" s="229">
        <f t="shared" ref="Q188:Q196" si="11">M188+O188</f>
        <v>1459</v>
      </c>
      <c r="R188" s="230"/>
    </row>
    <row r="189" spans="2:18" ht="24.95" customHeight="1">
      <c r="B189" s="231" t="s">
        <v>1543</v>
      </c>
      <c r="C189" s="232"/>
      <c r="D189" s="233">
        <v>0</v>
      </c>
      <c r="E189" s="234"/>
      <c r="F189" s="234">
        <v>40</v>
      </c>
      <c r="G189" s="235"/>
      <c r="H189" s="229">
        <f t="shared" si="10"/>
        <v>40</v>
      </c>
      <c r="I189" s="236"/>
      <c r="K189" s="231" t="s">
        <v>1543</v>
      </c>
      <c r="L189" s="232"/>
      <c r="M189" s="233">
        <v>0</v>
      </c>
      <c r="N189" s="234"/>
      <c r="O189" s="234">
        <v>60</v>
      </c>
      <c r="P189" s="235"/>
      <c r="Q189" s="229">
        <f t="shared" si="11"/>
        <v>60</v>
      </c>
      <c r="R189" s="236"/>
    </row>
    <row r="190" spans="2:18" ht="24.95" customHeight="1">
      <c r="B190" s="231" t="s">
        <v>1544</v>
      </c>
      <c r="C190" s="232"/>
      <c r="D190" s="233">
        <v>0</v>
      </c>
      <c r="E190" s="234"/>
      <c r="F190" s="234">
        <v>40</v>
      </c>
      <c r="G190" s="235"/>
      <c r="H190" s="229">
        <f t="shared" si="10"/>
        <v>40</v>
      </c>
      <c r="I190" s="236"/>
      <c r="K190" s="231" t="s">
        <v>1544</v>
      </c>
      <c r="L190" s="232"/>
      <c r="M190" s="233">
        <v>0</v>
      </c>
      <c r="N190" s="234"/>
      <c r="O190" s="234">
        <v>60</v>
      </c>
      <c r="P190" s="235"/>
      <c r="Q190" s="229">
        <f t="shared" si="11"/>
        <v>60</v>
      </c>
      <c r="R190" s="236"/>
    </row>
    <row r="191" spans="2:18" ht="24.95" customHeight="1" thickBot="1">
      <c r="B191" s="237" t="s">
        <v>1545</v>
      </c>
      <c r="C191" s="238"/>
      <c r="D191" s="239"/>
      <c r="E191" s="240"/>
      <c r="F191" s="240">
        <v>750</v>
      </c>
      <c r="G191" s="241"/>
      <c r="H191" s="229">
        <f t="shared" si="10"/>
        <v>750</v>
      </c>
      <c r="I191" s="242"/>
      <c r="K191" s="237" t="s">
        <v>1545</v>
      </c>
      <c r="L191" s="238"/>
      <c r="M191" s="239">
        <v>0</v>
      </c>
      <c r="N191" s="240"/>
      <c r="O191" s="240">
        <v>750</v>
      </c>
      <c r="P191" s="241"/>
      <c r="Q191" s="229">
        <f t="shared" si="11"/>
        <v>750</v>
      </c>
      <c r="R191" s="242"/>
    </row>
    <row r="192" spans="2:18" ht="24.95" customHeight="1" thickTop="1" thickBot="1">
      <c r="B192" s="243"/>
      <c r="C192" s="244" t="s">
        <v>1399</v>
      </c>
      <c r="D192" s="245">
        <f>D188+D189+D190+D191</f>
        <v>0</v>
      </c>
      <c r="E192" s="246"/>
      <c r="F192" s="247">
        <f>SUM(F188:F191)</f>
        <v>2609</v>
      </c>
      <c r="G192" s="248"/>
      <c r="H192" s="249">
        <f t="shared" si="10"/>
        <v>2609</v>
      </c>
      <c r="I192" s="250"/>
      <c r="K192" s="243"/>
      <c r="L192" s="244" t="s">
        <v>1399</v>
      </c>
      <c r="M192" s="245">
        <f>M188+M189+M190+M191</f>
        <v>0</v>
      </c>
      <c r="N192" s="246"/>
      <c r="O192" s="246">
        <f>SUM(O188:O191)</f>
        <v>2329</v>
      </c>
      <c r="P192" s="248"/>
      <c r="Q192" s="251">
        <f t="shared" si="11"/>
        <v>2329</v>
      </c>
      <c r="R192" s="250"/>
    </row>
    <row r="193" spans="2:18" ht="24.95" customHeight="1" thickTop="1">
      <c r="B193" s="252" t="s">
        <v>1546</v>
      </c>
      <c r="C193" s="253"/>
      <c r="D193" s="254"/>
      <c r="E193" s="255"/>
      <c r="F193" s="255"/>
      <c r="G193" s="256"/>
      <c r="H193" s="257">
        <f t="shared" si="10"/>
        <v>0</v>
      </c>
      <c r="I193" s="258"/>
      <c r="K193" s="252" t="s">
        <v>1546</v>
      </c>
      <c r="L193" s="253"/>
      <c r="M193" s="254"/>
      <c r="N193" s="255"/>
      <c r="O193" s="255"/>
      <c r="P193" s="256"/>
      <c r="Q193" s="257">
        <f t="shared" si="11"/>
        <v>0</v>
      </c>
      <c r="R193" s="258"/>
    </row>
    <row r="194" spans="2:18" ht="24.95" customHeight="1">
      <c r="B194" s="259" t="s">
        <v>1547</v>
      </c>
      <c r="C194" s="260"/>
      <c r="D194" s="233">
        <v>0</v>
      </c>
      <c r="E194" s="234"/>
      <c r="F194" s="234"/>
      <c r="G194" s="261"/>
      <c r="H194" s="262">
        <f t="shared" si="10"/>
        <v>0</v>
      </c>
      <c r="I194" s="263"/>
      <c r="K194" s="259" t="s">
        <v>1547</v>
      </c>
      <c r="L194" s="260"/>
      <c r="M194" s="233">
        <v>0</v>
      </c>
      <c r="N194" s="234"/>
      <c r="O194" s="234"/>
      <c r="P194" s="261"/>
      <c r="Q194" s="262">
        <f t="shared" si="11"/>
        <v>0</v>
      </c>
      <c r="R194" s="263"/>
    </row>
    <row r="195" spans="2:18" ht="24.95" customHeight="1">
      <c r="B195" s="252" t="s">
        <v>1548</v>
      </c>
      <c r="C195" s="253"/>
      <c r="D195" s="233"/>
      <c r="E195" s="234"/>
      <c r="F195" s="234"/>
      <c r="G195" s="261"/>
      <c r="H195" s="262">
        <f t="shared" si="10"/>
        <v>0</v>
      </c>
      <c r="I195" s="263"/>
      <c r="K195" s="252" t="s">
        <v>1548</v>
      </c>
      <c r="L195" s="253"/>
      <c r="M195" s="233"/>
      <c r="N195" s="234"/>
      <c r="O195" s="234"/>
      <c r="P195" s="261"/>
      <c r="Q195" s="262">
        <f t="shared" si="11"/>
        <v>0</v>
      </c>
      <c r="R195" s="263"/>
    </row>
    <row r="196" spans="2:18" ht="24.95" customHeight="1" thickBot="1">
      <c r="B196" s="264" t="s">
        <v>1549</v>
      </c>
      <c r="C196" s="265"/>
      <c r="D196" s="266"/>
      <c r="E196" s="267"/>
      <c r="F196" s="267"/>
      <c r="G196" s="268"/>
      <c r="H196" s="269">
        <f t="shared" si="10"/>
        <v>0</v>
      </c>
      <c r="I196" s="270"/>
      <c r="K196" s="264" t="s">
        <v>1549</v>
      </c>
      <c r="L196" s="265"/>
      <c r="M196" s="266"/>
      <c r="N196" s="267"/>
      <c r="O196" s="267"/>
      <c r="P196" s="268"/>
      <c r="Q196" s="269">
        <f t="shared" si="11"/>
        <v>0</v>
      </c>
      <c r="R196" s="270"/>
    </row>
    <row r="197" spans="2:18" ht="24.95" customHeight="1" thickTop="1" thickBot="1">
      <c r="B197" s="243"/>
      <c r="C197" s="244" t="s">
        <v>1399</v>
      </c>
      <c r="D197" s="245">
        <f>SUM(D192:D196)</f>
        <v>0</v>
      </c>
      <c r="E197" s="246"/>
      <c r="F197" s="247">
        <f>F192+F194</f>
        <v>2609</v>
      </c>
      <c r="G197" s="248"/>
      <c r="H197" s="271">
        <f>D197+F197</f>
        <v>2609</v>
      </c>
      <c r="I197" s="250"/>
      <c r="K197" s="243"/>
      <c r="L197" s="244" t="s">
        <v>1399</v>
      </c>
      <c r="M197" s="245">
        <f>SUM(M192:M196)</f>
        <v>0</v>
      </c>
      <c r="N197" s="246"/>
      <c r="O197" s="246">
        <f>O192+O194</f>
        <v>2329</v>
      </c>
      <c r="P197" s="248"/>
      <c r="Q197" s="272">
        <f>M197+O197</f>
        <v>2329</v>
      </c>
      <c r="R197" s="250"/>
    </row>
    <row r="198" spans="2:18" ht="20.100000000000001" customHeight="1" thickTop="1">
      <c r="B198" s="273"/>
      <c r="C198" s="274" t="s">
        <v>1550</v>
      </c>
      <c r="D198" s="217"/>
      <c r="E198" s="217"/>
      <c r="F198" s="217"/>
      <c r="G198" s="217"/>
      <c r="H198" s="217"/>
      <c r="I198" s="218"/>
      <c r="K198" s="273"/>
      <c r="L198" s="274" t="s">
        <v>1550</v>
      </c>
      <c r="M198" s="217"/>
      <c r="N198" s="217"/>
      <c r="O198" s="217"/>
      <c r="P198" s="217"/>
      <c r="Q198" s="217"/>
      <c r="R198" s="218"/>
    </row>
    <row r="199" spans="2:18" ht="20.100000000000001" customHeight="1">
      <c r="B199" s="216" t="s">
        <v>1551</v>
      </c>
      <c r="C199" s="217"/>
      <c r="D199" s="217"/>
      <c r="E199" s="217"/>
      <c r="F199" s="217"/>
      <c r="G199" s="217"/>
      <c r="H199" s="217"/>
      <c r="I199" s="218"/>
      <c r="K199" s="216" t="s">
        <v>1551</v>
      </c>
      <c r="L199" s="217"/>
      <c r="M199" s="217"/>
      <c r="N199" s="217"/>
      <c r="O199" s="217"/>
      <c r="P199" s="217"/>
      <c r="Q199" s="217"/>
      <c r="R199" s="218"/>
    </row>
    <row r="200" spans="2:18" ht="20.100000000000001" customHeight="1">
      <c r="B200" s="216" t="s">
        <v>1552</v>
      </c>
      <c r="C200" s="217"/>
      <c r="D200" s="217"/>
      <c r="E200" s="217"/>
      <c r="F200" s="217"/>
      <c r="G200" s="217"/>
      <c r="H200" s="217"/>
      <c r="I200" s="218"/>
      <c r="K200" s="216" t="s">
        <v>1552</v>
      </c>
      <c r="L200" s="217"/>
      <c r="M200" s="217"/>
      <c r="N200" s="217"/>
      <c r="O200" s="217"/>
      <c r="P200" s="217"/>
      <c r="Q200" s="217"/>
      <c r="R200" s="218"/>
    </row>
    <row r="201" spans="2:18" ht="15.75">
      <c r="B201" s="273"/>
      <c r="C201" s="217"/>
      <c r="D201" s="217"/>
      <c r="E201" s="217"/>
      <c r="F201" s="217"/>
      <c r="G201" s="217"/>
      <c r="H201" s="217"/>
      <c r="I201" s="218"/>
      <c r="K201" s="273"/>
      <c r="L201" s="217"/>
      <c r="M201" s="217"/>
      <c r="N201" s="217"/>
      <c r="O201" s="217"/>
      <c r="P201" s="217"/>
      <c r="Q201" s="217"/>
      <c r="R201" s="218"/>
    </row>
    <row r="202" spans="2:18" ht="15.75">
      <c r="B202" s="273"/>
      <c r="C202" s="217"/>
      <c r="D202" s="372" t="s">
        <v>1714</v>
      </c>
      <c r="E202" s="372"/>
      <c r="F202" s="372"/>
      <c r="G202" s="217"/>
      <c r="H202" s="217"/>
      <c r="I202" s="218"/>
      <c r="K202" s="273"/>
      <c r="L202" s="217"/>
      <c r="M202" s="372" t="s">
        <v>1714</v>
      </c>
      <c r="N202" s="372"/>
      <c r="O202" s="372"/>
      <c r="P202" s="217"/>
      <c r="Q202" s="217"/>
      <c r="R202" s="218"/>
    </row>
    <row r="203" spans="2:18" ht="15.75">
      <c r="B203" s="273"/>
      <c r="C203" s="217"/>
      <c r="D203" s="372" t="s">
        <v>1715</v>
      </c>
      <c r="E203" s="372"/>
      <c r="F203" s="372"/>
      <c r="G203" s="217"/>
      <c r="H203" s="217"/>
      <c r="I203" s="218"/>
      <c r="K203" s="273"/>
      <c r="L203" s="217"/>
      <c r="M203" s="372" t="s">
        <v>1715</v>
      </c>
      <c r="N203" s="372"/>
      <c r="O203" s="372"/>
      <c r="P203" s="217"/>
      <c r="Q203" s="217"/>
      <c r="R203" s="218"/>
    </row>
    <row r="204" spans="2:18" ht="15.75">
      <c r="B204" s="273"/>
      <c r="C204" s="217"/>
      <c r="D204" s="217"/>
      <c r="E204" s="217"/>
      <c r="F204" s="217"/>
      <c r="G204" s="217"/>
      <c r="H204" s="217"/>
      <c r="I204" s="218"/>
      <c r="K204" s="273"/>
      <c r="L204" s="217"/>
      <c r="M204" s="217"/>
      <c r="N204" s="217"/>
      <c r="O204" s="217"/>
      <c r="P204" s="217"/>
      <c r="Q204" s="217"/>
      <c r="R204" s="218"/>
    </row>
    <row r="205" spans="2:18" ht="15.75">
      <c r="B205" s="273"/>
      <c r="C205" s="217"/>
      <c r="D205" s="217"/>
      <c r="E205" s="217"/>
      <c r="F205" s="217"/>
      <c r="G205" s="217"/>
      <c r="H205" s="217"/>
      <c r="I205" s="218"/>
      <c r="K205" s="273"/>
      <c r="L205" s="217"/>
      <c r="M205" s="217"/>
      <c r="N205" s="217"/>
      <c r="O205" s="217"/>
      <c r="P205" s="217"/>
      <c r="Q205" s="217"/>
      <c r="R205" s="218"/>
    </row>
    <row r="206" spans="2:18" ht="24.95" customHeight="1">
      <c r="B206" s="293"/>
      <c r="E206" s="217"/>
      <c r="F206" s="217"/>
      <c r="G206" s="201" t="s">
        <v>1563</v>
      </c>
      <c r="H206" s="217"/>
      <c r="I206" s="218"/>
      <c r="J206" s="293"/>
      <c r="K206" s="293"/>
      <c r="N206" s="217"/>
      <c r="O206" s="217"/>
      <c r="P206" s="201" t="s">
        <v>1563</v>
      </c>
      <c r="Q206" s="217"/>
      <c r="R206" s="218"/>
    </row>
    <row r="207" spans="2:18" ht="24.95" customHeight="1">
      <c r="B207" s="273" t="s">
        <v>1553</v>
      </c>
      <c r="C207" s="360">
        <v>45840</v>
      </c>
      <c r="D207" s="360"/>
      <c r="E207" s="201"/>
      <c r="F207" t="s">
        <v>1693</v>
      </c>
      <c r="H207" s="201"/>
      <c r="I207" s="202"/>
      <c r="K207" s="273" t="s">
        <v>1553</v>
      </c>
      <c r="L207" s="360">
        <v>45840</v>
      </c>
      <c r="M207" s="360"/>
      <c r="N207" s="201"/>
      <c r="O207" t="s">
        <v>1693</v>
      </c>
      <c r="Q207" s="201"/>
      <c r="R207" s="202"/>
    </row>
    <row r="208" spans="2:18" ht="24.95" customHeight="1" thickBot="1">
      <c r="B208" s="275"/>
      <c r="C208" s="276"/>
      <c r="D208" s="276"/>
      <c r="E208" s="276"/>
      <c r="F208" s="276"/>
      <c r="G208" s="276"/>
      <c r="H208" s="276"/>
      <c r="I208" s="277"/>
      <c r="K208" s="275"/>
      <c r="L208" s="276"/>
      <c r="M208" s="276"/>
      <c r="N208" s="276"/>
      <c r="O208" s="276"/>
      <c r="P208" s="276"/>
      <c r="Q208" s="276"/>
      <c r="R208" s="277"/>
    </row>
    <row r="211" spans="2:18" ht="15.75" thickBot="1"/>
    <row r="212" spans="2:18">
      <c r="B212" s="366" t="s">
        <v>1525</v>
      </c>
      <c r="C212" s="367"/>
      <c r="D212" s="367"/>
      <c r="E212" s="367"/>
      <c r="F212" s="367"/>
      <c r="G212" s="367"/>
      <c r="H212" s="367"/>
      <c r="I212" s="368"/>
      <c r="K212" s="366" t="s">
        <v>1525</v>
      </c>
      <c r="L212" s="367"/>
      <c r="M212" s="367"/>
      <c r="N212" s="367"/>
      <c r="O212" s="367"/>
      <c r="P212" s="367"/>
      <c r="Q212" s="367"/>
      <c r="R212" s="368"/>
    </row>
    <row r="213" spans="2:18" ht="15.75">
      <c r="B213" s="200"/>
      <c r="C213" s="201"/>
      <c r="D213" s="201"/>
      <c r="E213" s="201"/>
      <c r="F213" s="201"/>
      <c r="G213" s="201"/>
      <c r="H213" s="201"/>
      <c r="I213" s="202"/>
      <c r="K213" s="200"/>
      <c r="L213" s="201"/>
      <c r="M213" s="201"/>
      <c r="N213" s="201"/>
      <c r="O213" s="201"/>
      <c r="P213" s="201"/>
      <c r="Q213" s="201"/>
      <c r="R213" s="202"/>
    </row>
    <row r="214" spans="2:18" ht="26.25">
      <c r="B214" s="369" t="s">
        <v>1526</v>
      </c>
      <c r="C214" s="370"/>
      <c r="D214" s="370"/>
      <c r="E214" s="370"/>
      <c r="F214" s="370"/>
      <c r="G214" s="370"/>
      <c r="H214" s="370"/>
      <c r="I214" s="371"/>
      <c r="K214" s="369" t="s">
        <v>1526</v>
      </c>
      <c r="L214" s="370"/>
      <c r="M214" s="370"/>
      <c r="N214" s="370"/>
      <c r="O214" s="370"/>
      <c r="P214" s="370"/>
      <c r="Q214" s="370"/>
      <c r="R214" s="371"/>
    </row>
    <row r="215" spans="2:18" ht="20.100000000000001" customHeight="1">
      <c r="B215" s="203"/>
      <c r="C215" s="204"/>
      <c r="D215" s="204"/>
      <c r="E215" s="204"/>
      <c r="F215" s="204"/>
      <c r="G215" s="204"/>
      <c r="H215" s="205" t="s">
        <v>1527</v>
      </c>
      <c r="I215" s="206"/>
      <c r="K215" s="203"/>
      <c r="L215" s="204"/>
      <c r="M215" s="204"/>
      <c r="N215" s="204"/>
      <c r="O215" s="204"/>
      <c r="P215" s="204"/>
      <c r="Q215" s="205" t="s">
        <v>1527</v>
      </c>
      <c r="R215" s="206"/>
    </row>
    <row r="216" spans="2:18" ht="20.100000000000001" customHeight="1">
      <c r="B216" s="207" t="s">
        <v>1528</v>
      </c>
      <c r="C216" s="208"/>
      <c r="D216" s="208"/>
      <c r="E216" s="208"/>
      <c r="F216" s="208" t="s">
        <v>1529</v>
      </c>
      <c r="G216" s="201"/>
      <c r="H216" s="201" t="s">
        <v>1530</v>
      </c>
      <c r="I216" s="202"/>
      <c r="K216" s="207" t="s">
        <v>1528</v>
      </c>
      <c r="L216" s="208"/>
      <c r="M216" s="208"/>
      <c r="N216" s="208"/>
      <c r="O216" s="208" t="s">
        <v>1531</v>
      </c>
      <c r="P216" s="201"/>
      <c r="Q216" s="201" t="s">
        <v>1530</v>
      </c>
      <c r="R216" s="202"/>
    </row>
    <row r="217" spans="2:18" ht="20.100000000000001" customHeight="1">
      <c r="B217" s="209" t="s">
        <v>1532</v>
      </c>
      <c r="C217" s="210" t="s">
        <v>1704</v>
      </c>
      <c r="D217" s="211"/>
      <c r="E217" s="211"/>
      <c r="F217" s="211"/>
      <c r="G217" s="212"/>
      <c r="H217" s="212"/>
      <c r="I217" s="213"/>
      <c r="K217" s="209" t="s">
        <v>1532</v>
      </c>
      <c r="L217" s="210" t="s">
        <v>1705</v>
      </c>
      <c r="M217" s="211"/>
      <c r="N217" s="211"/>
      <c r="O217" s="211"/>
      <c r="P217" s="212"/>
      <c r="Q217" s="212"/>
      <c r="R217" s="213"/>
    </row>
    <row r="218" spans="2:18" ht="20.100000000000001" customHeight="1">
      <c r="B218" s="207" t="s">
        <v>1534</v>
      </c>
      <c r="C218" s="214">
        <v>542</v>
      </c>
      <c r="D218" s="208" t="s">
        <v>1535</v>
      </c>
      <c r="E218" s="208"/>
      <c r="F218" s="201"/>
      <c r="G218" s="201"/>
      <c r="H218" s="201"/>
      <c r="I218" s="202"/>
      <c r="K218" s="207" t="s">
        <v>1534</v>
      </c>
      <c r="L218" s="214" t="s">
        <v>1706</v>
      </c>
      <c r="M218" s="208" t="s">
        <v>1535</v>
      </c>
      <c r="N218" s="208"/>
      <c r="O218" s="201"/>
      <c r="P218" s="201"/>
      <c r="Q218" s="201"/>
      <c r="R218" s="202"/>
    </row>
    <row r="219" spans="2:18" ht="20.100000000000001" customHeight="1">
      <c r="B219" s="216" t="s">
        <v>1562</v>
      </c>
      <c r="C219" s="217"/>
      <c r="D219" s="217"/>
      <c r="E219" s="217"/>
      <c r="F219" s="217"/>
      <c r="G219" s="217"/>
      <c r="H219" s="217"/>
      <c r="I219" s="218"/>
      <c r="K219" s="216" t="s">
        <v>1562</v>
      </c>
      <c r="L219" s="217"/>
      <c r="M219" s="217"/>
      <c r="N219" s="217"/>
      <c r="O219" s="217"/>
      <c r="P219" s="217"/>
      <c r="Q219" s="217"/>
      <c r="R219" s="218"/>
    </row>
    <row r="220" spans="2:18" ht="20.100000000000001" customHeight="1" thickBot="1">
      <c r="B220" s="207" t="s">
        <v>1537</v>
      </c>
      <c r="C220" s="201"/>
      <c r="D220" s="201"/>
      <c r="E220" s="201"/>
      <c r="F220" s="201"/>
      <c r="G220" s="201"/>
      <c r="H220" s="201"/>
      <c r="I220" s="202"/>
      <c r="K220" s="207" t="s">
        <v>1537</v>
      </c>
      <c r="L220" s="201"/>
      <c r="M220" s="201"/>
      <c r="N220" s="201"/>
      <c r="O220" s="201"/>
      <c r="P220" s="201"/>
      <c r="Q220" s="201"/>
      <c r="R220" s="202"/>
    </row>
    <row r="221" spans="2:18" ht="24.95" customHeight="1" thickTop="1">
      <c r="B221" s="361" t="s">
        <v>1538</v>
      </c>
      <c r="C221" s="362"/>
      <c r="D221" s="357" t="s">
        <v>1241</v>
      </c>
      <c r="E221" s="365"/>
      <c r="F221" s="356" t="s">
        <v>1539</v>
      </c>
      <c r="G221" s="357"/>
      <c r="H221" s="358" t="s">
        <v>1404</v>
      </c>
      <c r="I221" s="359"/>
      <c r="K221" s="361" t="s">
        <v>1538</v>
      </c>
      <c r="L221" s="362"/>
      <c r="M221" s="357" t="s">
        <v>1241</v>
      </c>
      <c r="N221" s="365"/>
      <c r="O221" s="356" t="s">
        <v>1539</v>
      </c>
      <c r="P221" s="357"/>
      <c r="Q221" s="358" t="s">
        <v>1404</v>
      </c>
      <c r="R221" s="359"/>
    </row>
    <row r="222" spans="2:18" ht="24.95" customHeight="1" thickBot="1">
      <c r="B222" s="363"/>
      <c r="C222" s="364"/>
      <c r="D222" s="219" t="s">
        <v>1540</v>
      </c>
      <c r="E222" s="220" t="s">
        <v>1541</v>
      </c>
      <c r="F222" s="220" t="s">
        <v>1540</v>
      </c>
      <c r="G222" s="221" t="s">
        <v>1541</v>
      </c>
      <c r="H222" s="222" t="s">
        <v>1540</v>
      </c>
      <c r="I222" s="223" t="s">
        <v>1541</v>
      </c>
      <c r="K222" s="363"/>
      <c r="L222" s="364"/>
      <c r="M222" s="219" t="s">
        <v>1540</v>
      </c>
      <c r="N222" s="220" t="s">
        <v>1541</v>
      </c>
      <c r="O222" s="220" t="s">
        <v>1540</v>
      </c>
      <c r="P222" s="221" t="s">
        <v>1541</v>
      </c>
      <c r="Q222" s="222" t="s">
        <v>1540</v>
      </c>
      <c r="R222" s="223" t="s">
        <v>1541</v>
      </c>
    </row>
    <row r="223" spans="2:18" ht="24.95" customHeight="1" thickTop="1">
      <c r="B223" s="224" t="s">
        <v>1542</v>
      </c>
      <c r="C223" s="225"/>
      <c r="D223" s="226">
        <v>0</v>
      </c>
      <c r="E223" s="227"/>
      <c r="F223" s="227">
        <v>250</v>
      </c>
      <c r="G223" s="228"/>
      <c r="H223" s="229">
        <f t="shared" ref="H223:H231" si="12">D223+F223</f>
        <v>250</v>
      </c>
      <c r="I223" s="230"/>
      <c r="K223" s="224" t="s">
        <v>1542</v>
      </c>
      <c r="L223" s="225"/>
      <c r="M223" s="226">
        <v>0</v>
      </c>
      <c r="N223" s="227"/>
      <c r="O223" s="227">
        <v>216</v>
      </c>
      <c r="P223" s="228"/>
      <c r="Q223" s="229">
        <f t="shared" ref="Q223:Q231" si="13">M223+O223</f>
        <v>216</v>
      </c>
      <c r="R223" s="230"/>
    </row>
    <row r="224" spans="2:18" ht="24.95" customHeight="1">
      <c r="B224" s="231" t="s">
        <v>1543</v>
      </c>
      <c r="C224" s="232"/>
      <c r="D224" s="233">
        <v>0</v>
      </c>
      <c r="E224" s="234"/>
      <c r="F224" s="234">
        <v>30</v>
      </c>
      <c r="G224" s="235"/>
      <c r="H224" s="229">
        <f t="shared" si="12"/>
        <v>30</v>
      </c>
      <c r="I224" s="236"/>
      <c r="K224" s="231" t="s">
        <v>1543</v>
      </c>
      <c r="L224" s="232"/>
      <c r="M224" s="233">
        <v>0</v>
      </c>
      <c r="N224" s="234"/>
      <c r="O224" s="234">
        <v>20</v>
      </c>
      <c r="P224" s="235"/>
      <c r="Q224" s="229">
        <f t="shared" si="13"/>
        <v>20</v>
      </c>
      <c r="R224" s="236"/>
    </row>
    <row r="225" spans="2:18" ht="24.95" customHeight="1">
      <c r="B225" s="231" t="s">
        <v>1544</v>
      </c>
      <c r="C225" s="232"/>
      <c r="D225" s="233">
        <v>0</v>
      </c>
      <c r="E225" s="234"/>
      <c r="F225" s="234">
        <v>30</v>
      </c>
      <c r="G225" s="235"/>
      <c r="H225" s="229">
        <f t="shared" si="12"/>
        <v>30</v>
      </c>
      <c r="I225" s="236"/>
      <c r="K225" s="231" t="s">
        <v>1544</v>
      </c>
      <c r="L225" s="232"/>
      <c r="M225" s="233">
        <v>0</v>
      </c>
      <c r="N225" s="234"/>
      <c r="O225" s="234">
        <v>20</v>
      </c>
      <c r="P225" s="235"/>
      <c r="Q225" s="229">
        <f t="shared" si="13"/>
        <v>20</v>
      </c>
      <c r="R225" s="236"/>
    </row>
    <row r="226" spans="2:18" ht="24.95" customHeight="1" thickBot="1">
      <c r="B226" s="237" t="s">
        <v>1545</v>
      </c>
      <c r="C226" s="238"/>
      <c r="D226" s="239"/>
      <c r="E226" s="240"/>
      <c r="F226" s="240">
        <v>750</v>
      </c>
      <c r="G226" s="241"/>
      <c r="H226" s="229">
        <f t="shared" si="12"/>
        <v>750</v>
      </c>
      <c r="I226" s="242"/>
      <c r="K226" s="237" t="s">
        <v>1545</v>
      </c>
      <c r="L226" s="238"/>
      <c r="M226" s="239">
        <v>0</v>
      </c>
      <c r="N226" s="240"/>
      <c r="O226" s="240">
        <v>750</v>
      </c>
      <c r="P226" s="241"/>
      <c r="Q226" s="229">
        <f t="shared" si="13"/>
        <v>750</v>
      </c>
      <c r="R226" s="242"/>
    </row>
    <row r="227" spans="2:18" ht="24.95" customHeight="1" thickTop="1" thickBot="1">
      <c r="B227" s="243"/>
      <c r="C227" s="244" t="s">
        <v>1399</v>
      </c>
      <c r="D227" s="245">
        <f>D223+D224+D225+D226</f>
        <v>0</v>
      </c>
      <c r="E227" s="246"/>
      <c r="F227" s="247">
        <f>SUM(F223:F226)</f>
        <v>1060</v>
      </c>
      <c r="G227" s="248"/>
      <c r="H227" s="249">
        <f t="shared" si="12"/>
        <v>1060</v>
      </c>
      <c r="I227" s="250"/>
      <c r="K227" s="243"/>
      <c r="L227" s="244" t="s">
        <v>1399</v>
      </c>
      <c r="M227" s="245">
        <f>M223+M224+M225+M226</f>
        <v>0</v>
      </c>
      <c r="N227" s="246"/>
      <c r="O227" s="246">
        <f>SUM(O223:O226)</f>
        <v>1006</v>
      </c>
      <c r="P227" s="248"/>
      <c r="Q227" s="251">
        <f t="shared" si="13"/>
        <v>1006</v>
      </c>
      <c r="R227" s="250"/>
    </row>
    <row r="228" spans="2:18" ht="24.95" customHeight="1" thickTop="1">
      <c r="B228" s="252" t="s">
        <v>1546</v>
      </c>
      <c r="C228" s="253"/>
      <c r="D228" s="254"/>
      <c r="E228" s="255"/>
      <c r="F228" s="255"/>
      <c r="G228" s="256"/>
      <c r="H228" s="257">
        <f t="shared" si="12"/>
        <v>0</v>
      </c>
      <c r="I228" s="258"/>
      <c r="K228" s="252" t="s">
        <v>1546</v>
      </c>
      <c r="L228" s="253"/>
      <c r="M228" s="254"/>
      <c r="N228" s="255"/>
      <c r="O228" s="255"/>
      <c r="P228" s="256"/>
      <c r="Q228" s="257">
        <f t="shared" si="13"/>
        <v>0</v>
      </c>
      <c r="R228" s="258"/>
    </row>
    <row r="229" spans="2:18" ht="24.95" customHeight="1">
      <c r="B229" s="259" t="s">
        <v>1547</v>
      </c>
      <c r="C229" s="260"/>
      <c r="D229" s="233">
        <v>0</v>
      </c>
      <c r="E229" s="234"/>
      <c r="F229" s="234"/>
      <c r="G229" s="261"/>
      <c r="H229" s="262">
        <f t="shared" si="12"/>
        <v>0</v>
      </c>
      <c r="I229" s="263"/>
      <c r="K229" s="259" t="s">
        <v>1547</v>
      </c>
      <c r="L229" s="260"/>
      <c r="M229" s="233">
        <v>0</v>
      </c>
      <c r="N229" s="234"/>
      <c r="O229" s="234"/>
      <c r="P229" s="261"/>
      <c r="Q229" s="262">
        <f t="shared" si="13"/>
        <v>0</v>
      </c>
      <c r="R229" s="263"/>
    </row>
    <row r="230" spans="2:18" ht="24.95" customHeight="1">
      <c r="B230" s="252" t="s">
        <v>1548</v>
      </c>
      <c r="C230" s="253"/>
      <c r="D230" s="233"/>
      <c r="E230" s="234"/>
      <c r="F230" s="234"/>
      <c r="G230" s="261"/>
      <c r="H230" s="262">
        <f t="shared" si="12"/>
        <v>0</v>
      </c>
      <c r="I230" s="263"/>
      <c r="K230" s="252" t="s">
        <v>1548</v>
      </c>
      <c r="L230" s="253"/>
      <c r="M230" s="233"/>
      <c r="N230" s="234"/>
      <c r="O230" s="234"/>
      <c r="P230" s="261"/>
      <c r="Q230" s="262">
        <f t="shared" si="13"/>
        <v>0</v>
      </c>
      <c r="R230" s="263"/>
    </row>
    <row r="231" spans="2:18" ht="24.95" customHeight="1" thickBot="1">
      <c r="B231" s="264" t="s">
        <v>1549</v>
      </c>
      <c r="C231" s="265"/>
      <c r="D231" s="266"/>
      <c r="E231" s="267"/>
      <c r="F231" s="267"/>
      <c r="G231" s="268"/>
      <c r="H231" s="269">
        <f t="shared" si="12"/>
        <v>0</v>
      </c>
      <c r="I231" s="270"/>
      <c r="K231" s="264" t="s">
        <v>1549</v>
      </c>
      <c r="L231" s="265"/>
      <c r="M231" s="266"/>
      <c r="N231" s="267"/>
      <c r="O231" s="267"/>
      <c r="P231" s="268"/>
      <c r="Q231" s="269">
        <f t="shared" si="13"/>
        <v>0</v>
      </c>
      <c r="R231" s="270"/>
    </row>
    <row r="232" spans="2:18" ht="24.95" customHeight="1" thickTop="1" thickBot="1">
      <c r="B232" s="243"/>
      <c r="C232" s="244" t="s">
        <v>1399</v>
      </c>
      <c r="D232" s="245">
        <f>SUM(D227:D231)</f>
        <v>0</v>
      </c>
      <c r="E232" s="246"/>
      <c r="F232" s="247">
        <f>F227+F229</f>
        <v>1060</v>
      </c>
      <c r="G232" s="248"/>
      <c r="H232" s="271">
        <f>D232+F232</f>
        <v>1060</v>
      </c>
      <c r="I232" s="250"/>
      <c r="K232" s="243"/>
      <c r="L232" s="244" t="s">
        <v>1399</v>
      </c>
      <c r="M232" s="245">
        <f>SUM(M227:M231)</f>
        <v>0</v>
      </c>
      <c r="N232" s="246"/>
      <c r="O232" s="246">
        <f>O227+O229</f>
        <v>1006</v>
      </c>
      <c r="P232" s="248"/>
      <c r="Q232" s="272">
        <f>M232+O232</f>
        <v>1006</v>
      </c>
      <c r="R232" s="250"/>
    </row>
    <row r="233" spans="2:18" ht="20.100000000000001" customHeight="1" thickTop="1">
      <c r="B233" s="273"/>
      <c r="C233" s="274" t="s">
        <v>1550</v>
      </c>
      <c r="D233" s="217"/>
      <c r="E233" s="217"/>
      <c r="F233" s="217"/>
      <c r="G233" s="217"/>
      <c r="H233" s="217"/>
      <c r="I233" s="218"/>
      <c r="K233" s="273"/>
      <c r="L233" s="274" t="s">
        <v>1550</v>
      </c>
      <c r="M233" s="217"/>
      <c r="N233" s="217"/>
      <c r="O233" s="217"/>
      <c r="P233" s="217"/>
      <c r="Q233" s="217"/>
      <c r="R233" s="218"/>
    </row>
    <row r="234" spans="2:18" ht="20.100000000000001" customHeight="1">
      <c r="B234" s="216" t="s">
        <v>1551</v>
      </c>
      <c r="C234" s="217"/>
      <c r="D234" s="217"/>
      <c r="E234" s="217"/>
      <c r="F234" s="217"/>
      <c r="G234" s="217"/>
      <c r="H234" s="217"/>
      <c r="I234" s="218"/>
      <c r="K234" s="216" t="s">
        <v>1551</v>
      </c>
      <c r="L234" s="217"/>
      <c r="M234" s="217"/>
      <c r="N234" s="217"/>
      <c r="O234" s="217"/>
      <c r="P234" s="217"/>
      <c r="Q234" s="217"/>
      <c r="R234" s="218"/>
    </row>
    <row r="235" spans="2:18" ht="20.100000000000001" customHeight="1">
      <c r="B235" s="216" t="s">
        <v>1552</v>
      </c>
      <c r="C235" s="217"/>
      <c r="D235" s="217"/>
      <c r="E235" s="217"/>
      <c r="F235" s="217"/>
      <c r="G235" s="217"/>
      <c r="H235" s="217"/>
      <c r="I235" s="218"/>
      <c r="K235" s="216" t="s">
        <v>1552</v>
      </c>
      <c r="L235" s="217"/>
      <c r="M235" s="217"/>
      <c r="N235" s="217"/>
      <c r="O235" s="217"/>
      <c r="P235" s="217"/>
      <c r="Q235" s="217"/>
      <c r="R235" s="218"/>
    </row>
    <row r="236" spans="2:18" ht="15.75">
      <c r="B236" s="273"/>
      <c r="C236" s="217"/>
      <c r="D236" s="217"/>
      <c r="E236" s="217"/>
      <c r="F236" s="217"/>
      <c r="G236" s="217"/>
      <c r="H236" s="217"/>
      <c r="I236" s="218"/>
      <c r="K236" s="273"/>
      <c r="L236" s="217"/>
      <c r="M236" s="217"/>
      <c r="N236" s="217"/>
      <c r="O236" s="217"/>
      <c r="P236" s="217"/>
      <c r="Q236" s="217"/>
      <c r="R236" s="218"/>
    </row>
    <row r="237" spans="2:18" ht="15.75">
      <c r="B237" s="273"/>
      <c r="C237" s="217"/>
      <c r="D237" s="372" t="s">
        <v>1714</v>
      </c>
      <c r="E237" s="372"/>
      <c r="F237" s="372"/>
      <c r="G237" s="217"/>
      <c r="H237" s="217"/>
      <c r="I237" s="218"/>
      <c r="K237" s="273"/>
      <c r="L237" s="217"/>
      <c r="M237" s="372" t="s">
        <v>1714</v>
      </c>
      <c r="N237" s="372"/>
      <c r="O237" s="372"/>
      <c r="P237" s="217"/>
      <c r="Q237" s="217"/>
      <c r="R237" s="218"/>
    </row>
    <row r="238" spans="2:18" ht="15.75">
      <c r="B238" s="273"/>
      <c r="C238" s="217"/>
      <c r="D238" s="372" t="s">
        <v>1715</v>
      </c>
      <c r="E238" s="372"/>
      <c r="F238" s="372"/>
      <c r="G238" s="217"/>
      <c r="H238" s="217"/>
      <c r="I238" s="218"/>
      <c r="K238" s="273"/>
      <c r="L238" s="217"/>
      <c r="M238" s="372" t="s">
        <v>1715</v>
      </c>
      <c r="N238" s="372"/>
      <c r="O238" s="372"/>
      <c r="P238" s="217"/>
      <c r="Q238" s="217"/>
      <c r="R238" s="218"/>
    </row>
    <row r="239" spans="2:18" ht="15.75">
      <c r="B239" s="273"/>
      <c r="C239" s="217"/>
      <c r="D239" s="217"/>
      <c r="E239" s="217"/>
      <c r="F239" s="217"/>
      <c r="G239" s="217"/>
      <c r="H239" s="217"/>
      <c r="I239" s="218"/>
      <c r="K239" s="273"/>
      <c r="L239" s="217"/>
      <c r="M239" s="217"/>
      <c r="N239" s="217"/>
      <c r="O239" s="217"/>
      <c r="P239" s="217"/>
      <c r="Q239" s="217"/>
      <c r="R239" s="218"/>
    </row>
    <row r="240" spans="2:18" ht="15.75">
      <c r="B240" s="273"/>
      <c r="C240" s="217"/>
      <c r="D240" s="217"/>
      <c r="E240" s="217"/>
      <c r="F240" s="217"/>
      <c r="G240" s="217"/>
      <c r="H240" s="217"/>
      <c r="I240" s="218"/>
      <c r="K240" s="273"/>
      <c r="L240" s="217"/>
      <c r="M240" s="217"/>
      <c r="N240" s="217"/>
      <c r="O240" s="217"/>
      <c r="P240" s="217"/>
      <c r="Q240" s="217"/>
      <c r="R240" s="218"/>
    </row>
    <row r="241" spans="2:18" ht="24.95" customHeight="1">
      <c r="B241" s="293"/>
      <c r="E241" s="217"/>
      <c r="F241" s="217"/>
      <c r="G241" s="201" t="s">
        <v>1563</v>
      </c>
      <c r="H241" s="217"/>
      <c r="I241" s="218"/>
      <c r="J241" s="293"/>
      <c r="K241" s="293"/>
      <c r="N241" s="217"/>
      <c r="O241" s="217"/>
      <c r="P241" s="201" t="s">
        <v>1563</v>
      </c>
      <c r="Q241" s="217"/>
      <c r="R241" s="218"/>
    </row>
    <row r="242" spans="2:18" ht="24.95" customHeight="1">
      <c r="B242" s="273" t="s">
        <v>1553</v>
      </c>
      <c r="C242" s="360">
        <v>45840</v>
      </c>
      <c r="D242" s="360"/>
      <c r="E242" s="201"/>
      <c r="F242" t="s">
        <v>1693</v>
      </c>
      <c r="H242" s="201"/>
      <c r="I242" s="202"/>
      <c r="K242" s="273" t="s">
        <v>1553</v>
      </c>
      <c r="L242" s="360">
        <v>45840</v>
      </c>
      <c r="M242" s="360"/>
      <c r="N242" s="201"/>
      <c r="O242" t="s">
        <v>1693</v>
      </c>
      <c r="Q242" s="201"/>
      <c r="R242" s="202"/>
    </row>
    <row r="243" spans="2:18" ht="24.95" customHeight="1" thickBot="1">
      <c r="B243" s="275"/>
      <c r="C243" s="276"/>
      <c r="D243" s="276"/>
      <c r="E243" s="276"/>
      <c r="F243" s="276"/>
      <c r="G243" s="276"/>
      <c r="H243" s="276"/>
      <c r="I243" s="277"/>
      <c r="K243" s="275"/>
      <c r="L243" s="276"/>
      <c r="M243" s="276"/>
      <c r="N243" s="276"/>
      <c r="O243" s="276"/>
      <c r="P243" s="276"/>
      <c r="Q243" s="276"/>
      <c r="R243" s="277"/>
    </row>
    <row r="246" spans="2:18" ht="15.75" thickBot="1"/>
    <row r="247" spans="2:18">
      <c r="B247" s="366" t="s">
        <v>1525</v>
      </c>
      <c r="C247" s="367"/>
      <c r="D247" s="367"/>
      <c r="E247" s="367"/>
      <c r="F247" s="367"/>
      <c r="G247" s="367"/>
      <c r="H247" s="367"/>
      <c r="I247" s="368"/>
      <c r="K247" s="366" t="s">
        <v>1525</v>
      </c>
      <c r="L247" s="367"/>
      <c r="M247" s="367"/>
      <c r="N247" s="367"/>
      <c r="O247" s="367"/>
      <c r="P247" s="367"/>
      <c r="Q247" s="367"/>
      <c r="R247" s="368"/>
    </row>
    <row r="248" spans="2:18" ht="15.75">
      <c r="B248" s="200"/>
      <c r="C248" s="201"/>
      <c r="D248" s="201"/>
      <c r="E248" s="201"/>
      <c r="F248" s="201"/>
      <c r="G248" s="201"/>
      <c r="H248" s="201"/>
      <c r="I248" s="202"/>
      <c r="K248" s="200"/>
      <c r="L248" s="201"/>
      <c r="M248" s="201"/>
      <c r="N248" s="201"/>
      <c r="O248" s="201"/>
      <c r="P248" s="201"/>
      <c r="Q248" s="201"/>
      <c r="R248" s="202"/>
    </row>
    <row r="249" spans="2:18" ht="26.25">
      <c r="B249" s="369" t="s">
        <v>1526</v>
      </c>
      <c r="C249" s="370"/>
      <c r="D249" s="370"/>
      <c r="E249" s="370"/>
      <c r="F249" s="370"/>
      <c r="G249" s="370"/>
      <c r="H249" s="370"/>
      <c r="I249" s="371"/>
      <c r="K249" s="369" t="s">
        <v>1526</v>
      </c>
      <c r="L249" s="370"/>
      <c r="M249" s="370"/>
      <c r="N249" s="370"/>
      <c r="O249" s="370"/>
      <c r="P249" s="370"/>
      <c r="Q249" s="370"/>
      <c r="R249" s="371"/>
    </row>
    <row r="250" spans="2:18" ht="20.100000000000001" customHeight="1">
      <c r="B250" s="203"/>
      <c r="C250" s="204"/>
      <c r="D250" s="204"/>
      <c r="E250" s="204"/>
      <c r="F250" s="204"/>
      <c r="G250" s="204"/>
      <c r="H250" s="205" t="s">
        <v>1527</v>
      </c>
      <c r="I250" s="206"/>
      <c r="K250" s="203"/>
      <c r="L250" s="204"/>
      <c r="M250" s="204"/>
      <c r="N250" s="204"/>
      <c r="O250" s="204"/>
      <c r="P250" s="204"/>
      <c r="Q250" s="205" t="s">
        <v>1527</v>
      </c>
      <c r="R250" s="206"/>
    </row>
    <row r="251" spans="2:18" ht="20.100000000000001" customHeight="1">
      <c r="B251" s="207" t="s">
        <v>1528</v>
      </c>
      <c r="C251" s="208"/>
      <c r="D251" s="208"/>
      <c r="E251" s="208"/>
      <c r="F251" s="208" t="s">
        <v>1529</v>
      </c>
      <c r="G251" s="201"/>
      <c r="H251" s="201" t="s">
        <v>1530</v>
      </c>
      <c r="I251" s="202"/>
      <c r="K251" s="207" t="s">
        <v>1528</v>
      </c>
      <c r="L251" s="208"/>
      <c r="M251" s="208"/>
      <c r="N251" s="208"/>
      <c r="O251" s="208" t="s">
        <v>1531</v>
      </c>
      <c r="P251" s="201"/>
      <c r="Q251" s="201" t="s">
        <v>1530</v>
      </c>
      <c r="R251" s="202"/>
    </row>
    <row r="252" spans="2:18" ht="20.100000000000001" customHeight="1">
      <c r="B252" s="209" t="s">
        <v>1532</v>
      </c>
      <c r="C252" s="210" t="s">
        <v>1707</v>
      </c>
      <c r="D252" s="211"/>
      <c r="E252" s="211"/>
      <c r="F252" s="211"/>
      <c r="G252" s="212"/>
      <c r="H252" s="212"/>
      <c r="I252" s="213"/>
      <c r="K252" s="209" t="s">
        <v>1532</v>
      </c>
      <c r="L252" s="210" t="s">
        <v>1709</v>
      </c>
      <c r="M252" s="211"/>
      <c r="N252" s="211"/>
      <c r="O252" s="211"/>
      <c r="P252" s="212"/>
      <c r="Q252" s="212"/>
      <c r="R252" s="213"/>
    </row>
    <row r="253" spans="2:18" ht="20.100000000000001" customHeight="1">
      <c r="B253" s="207" t="s">
        <v>1534</v>
      </c>
      <c r="C253" s="214" t="s">
        <v>1708</v>
      </c>
      <c r="D253" s="208" t="s">
        <v>1535</v>
      </c>
      <c r="E253" s="208"/>
      <c r="F253" s="201"/>
      <c r="G253" s="201"/>
      <c r="H253" s="201"/>
      <c r="I253" s="202"/>
      <c r="K253" s="207" t="s">
        <v>1534</v>
      </c>
      <c r="L253" s="214" t="s">
        <v>1710</v>
      </c>
      <c r="M253" s="208" t="s">
        <v>1535</v>
      </c>
      <c r="N253" s="208"/>
      <c r="O253" s="201"/>
      <c r="P253" s="201"/>
      <c r="Q253" s="201"/>
      <c r="R253" s="202"/>
    </row>
    <row r="254" spans="2:18" ht="20.100000000000001" customHeight="1">
      <c r="B254" s="216" t="s">
        <v>1562</v>
      </c>
      <c r="C254" s="217"/>
      <c r="D254" s="217"/>
      <c r="E254" s="217"/>
      <c r="F254" s="217"/>
      <c r="G254" s="217"/>
      <c r="H254" s="217"/>
      <c r="I254" s="218"/>
      <c r="K254" s="216" t="s">
        <v>1562</v>
      </c>
      <c r="L254" s="217"/>
      <c r="M254" s="217"/>
      <c r="N254" s="217"/>
      <c r="O254" s="217"/>
      <c r="P254" s="217"/>
      <c r="Q254" s="217"/>
      <c r="R254" s="218"/>
    </row>
    <row r="255" spans="2:18" ht="20.100000000000001" customHeight="1" thickBot="1">
      <c r="B255" s="207" t="s">
        <v>1537</v>
      </c>
      <c r="C255" s="201"/>
      <c r="D255" s="201"/>
      <c r="E255" s="201"/>
      <c r="F255" s="201"/>
      <c r="G255" s="201"/>
      <c r="H255" s="201"/>
      <c r="I255" s="202"/>
      <c r="K255" s="207" t="s">
        <v>1537</v>
      </c>
      <c r="L255" s="201"/>
      <c r="M255" s="201"/>
      <c r="N255" s="201"/>
      <c r="O255" s="201"/>
      <c r="P255" s="201"/>
      <c r="Q255" s="201"/>
      <c r="R255" s="202"/>
    </row>
    <row r="256" spans="2:18" ht="24.95" customHeight="1" thickTop="1">
      <c r="B256" s="361" t="s">
        <v>1538</v>
      </c>
      <c r="C256" s="362"/>
      <c r="D256" s="357" t="s">
        <v>1241</v>
      </c>
      <c r="E256" s="365"/>
      <c r="F256" s="356" t="s">
        <v>1539</v>
      </c>
      <c r="G256" s="357"/>
      <c r="H256" s="358" t="s">
        <v>1404</v>
      </c>
      <c r="I256" s="359"/>
      <c r="K256" s="361" t="s">
        <v>1538</v>
      </c>
      <c r="L256" s="362"/>
      <c r="M256" s="357" t="s">
        <v>1241</v>
      </c>
      <c r="N256" s="365"/>
      <c r="O256" s="356" t="s">
        <v>1539</v>
      </c>
      <c r="P256" s="357"/>
      <c r="Q256" s="358" t="s">
        <v>1404</v>
      </c>
      <c r="R256" s="359"/>
    </row>
    <row r="257" spans="2:18" ht="24.95" customHeight="1" thickBot="1">
      <c r="B257" s="363"/>
      <c r="C257" s="364"/>
      <c r="D257" s="219" t="s">
        <v>1540</v>
      </c>
      <c r="E257" s="220" t="s">
        <v>1541</v>
      </c>
      <c r="F257" s="220" t="s">
        <v>1540</v>
      </c>
      <c r="G257" s="221" t="s">
        <v>1541</v>
      </c>
      <c r="H257" s="222" t="s">
        <v>1540</v>
      </c>
      <c r="I257" s="223" t="s">
        <v>1541</v>
      </c>
      <c r="K257" s="363"/>
      <c r="L257" s="364"/>
      <c r="M257" s="219" t="s">
        <v>1540</v>
      </c>
      <c r="N257" s="220" t="s">
        <v>1541</v>
      </c>
      <c r="O257" s="220" t="s">
        <v>1540</v>
      </c>
      <c r="P257" s="221" t="s">
        <v>1541</v>
      </c>
      <c r="Q257" s="222" t="s">
        <v>1540</v>
      </c>
      <c r="R257" s="223" t="s">
        <v>1541</v>
      </c>
    </row>
    <row r="258" spans="2:18" ht="24.95" customHeight="1" thickTop="1">
      <c r="B258" s="224" t="s">
        <v>1542</v>
      </c>
      <c r="C258" s="225"/>
      <c r="D258" s="226">
        <v>0</v>
      </c>
      <c r="E258" s="227"/>
      <c r="F258" s="227">
        <v>216</v>
      </c>
      <c r="G258" s="228"/>
      <c r="H258" s="229">
        <f t="shared" ref="H258:H266" si="14">D258+F258</f>
        <v>216</v>
      </c>
      <c r="I258" s="230"/>
      <c r="K258" s="224" t="s">
        <v>1542</v>
      </c>
      <c r="L258" s="225"/>
      <c r="M258" s="226">
        <v>0</v>
      </c>
      <c r="N258" s="227"/>
      <c r="O258" s="227">
        <v>216</v>
      </c>
      <c r="P258" s="228"/>
      <c r="Q258" s="229">
        <f t="shared" ref="Q258:Q266" si="15">M258+O258</f>
        <v>216</v>
      </c>
      <c r="R258" s="230"/>
    </row>
    <row r="259" spans="2:18" ht="24.95" customHeight="1">
      <c r="B259" s="231" t="s">
        <v>1543</v>
      </c>
      <c r="C259" s="232"/>
      <c r="D259" s="233">
        <v>0</v>
      </c>
      <c r="E259" s="234"/>
      <c r="F259" s="234">
        <v>20</v>
      </c>
      <c r="G259" s="235"/>
      <c r="H259" s="229">
        <f t="shared" si="14"/>
        <v>20</v>
      </c>
      <c r="I259" s="236"/>
      <c r="K259" s="231" t="s">
        <v>1543</v>
      </c>
      <c r="L259" s="232"/>
      <c r="M259" s="233">
        <v>0</v>
      </c>
      <c r="N259" s="234"/>
      <c r="O259" s="234">
        <v>20</v>
      </c>
      <c r="P259" s="235"/>
      <c r="Q259" s="229">
        <f t="shared" si="15"/>
        <v>20</v>
      </c>
      <c r="R259" s="236"/>
    </row>
    <row r="260" spans="2:18" ht="24.95" customHeight="1">
      <c r="B260" s="231" t="s">
        <v>1544</v>
      </c>
      <c r="C260" s="232"/>
      <c r="D260" s="233">
        <v>0</v>
      </c>
      <c r="E260" s="234"/>
      <c r="F260" s="234">
        <v>20</v>
      </c>
      <c r="G260" s="235"/>
      <c r="H260" s="229">
        <f t="shared" si="14"/>
        <v>20</v>
      </c>
      <c r="I260" s="236"/>
      <c r="K260" s="231" t="s">
        <v>1544</v>
      </c>
      <c r="L260" s="232"/>
      <c r="M260" s="233">
        <v>0</v>
      </c>
      <c r="N260" s="234"/>
      <c r="O260" s="234">
        <v>20</v>
      </c>
      <c r="P260" s="235"/>
      <c r="Q260" s="229">
        <f t="shared" si="15"/>
        <v>20</v>
      </c>
      <c r="R260" s="236"/>
    </row>
    <row r="261" spans="2:18" ht="24.95" customHeight="1" thickBot="1">
      <c r="B261" s="237" t="s">
        <v>1545</v>
      </c>
      <c r="C261" s="238"/>
      <c r="D261" s="239"/>
      <c r="E261" s="240"/>
      <c r="F261" s="240">
        <v>750</v>
      </c>
      <c r="G261" s="241"/>
      <c r="H261" s="229">
        <f t="shared" si="14"/>
        <v>750</v>
      </c>
      <c r="I261" s="242"/>
      <c r="K261" s="237" t="s">
        <v>1545</v>
      </c>
      <c r="L261" s="238"/>
      <c r="M261" s="239">
        <v>0</v>
      </c>
      <c r="N261" s="240"/>
      <c r="O261" s="240">
        <v>0</v>
      </c>
      <c r="P261" s="241"/>
      <c r="Q261" s="229">
        <f t="shared" si="15"/>
        <v>0</v>
      </c>
      <c r="R261" s="242"/>
    </row>
    <row r="262" spans="2:18" ht="24.95" customHeight="1" thickTop="1" thickBot="1">
      <c r="B262" s="243"/>
      <c r="C262" s="244" t="s">
        <v>1399</v>
      </c>
      <c r="D262" s="245">
        <f>D258+D259+D260+D261</f>
        <v>0</v>
      </c>
      <c r="E262" s="246"/>
      <c r="F262" s="247">
        <f>SUM(F258:F261)</f>
        <v>1006</v>
      </c>
      <c r="G262" s="248"/>
      <c r="H262" s="249">
        <f t="shared" si="14"/>
        <v>1006</v>
      </c>
      <c r="I262" s="250"/>
      <c r="K262" s="243"/>
      <c r="L262" s="244" t="s">
        <v>1399</v>
      </c>
      <c r="M262" s="245">
        <f>M258+M259+M260+M261</f>
        <v>0</v>
      </c>
      <c r="N262" s="246"/>
      <c r="O262" s="246">
        <f>SUM(O258:O261)</f>
        <v>256</v>
      </c>
      <c r="P262" s="248"/>
      <c r="Q262" s="251">
        <f t="shared" si="15"/>
        <v>256</v>
      </c>
      <c r="R262" s="250"/>
    </row>
    <row r="263" spans="2:18" ht="24.95" customHeight="1" thickTop="1">
      <c r="B263" s="252" t="s">
        <v>1546</v>
      </c>
      <c r="C263" s="253"/>
      <c r="D263" s="254"/>
      <c r="E263" s="255"/>
      <c r="F263" s="255"/>
      <c r="G263" s="256"/>
      <c r="H263" s="257">
        <f t="shared" si="14"/>
        <v>0</v>
      </c>
      <c r="I263" s="258"/>
      <c r="K263" s="252" t="s">
        <v>1546</v>
      </c>
      <c r="L263" s="253"/>
      <c r="M263" s="254"/>
      <c r="N263" s="255"/>
      <c r="O263" s="255"/>
      <c r="P263" s="256"/>
      <c r="Q263" s="257">
        <f t="shared" si="15"/>
        <v>0</v>
      </c>
      <c r="R263" s="258"/>
    </row>
    <row r="264" spans="2:18" ht="24.95" customHeight="1">
      <c r="B264" s="259" t="s">
        <v>1547</v>
      </c>
      <c r="C264" s="260"/>
      <c r="D264" s="233">
        <v>0</v>
      </c>
      <c r="E264" s="234"/>
      <c r="F264" s="234"/>
      <c r="G264" s="261"/>
      <c r="H264" s="262">
        <f t="shared" si="14"/>
        <v>0</v>
      </c>
      <c r="I264" s="263"/>
      <c r="K264" s="259" t="s">
        <v>1547</v>
      </c>
      <c r="L264" s="260"/>
      <c r="M264" s="233">
        <v>0</v>
      </c>
      <c r="N264" s="234"/>
      <c r="O264" s="234"/>
      <c r="P264" s="261"/>
      <c r="Q264" s="262">
        <f t="shared" si="15"/>
        <v>0</v>
      </c>
      <c r="R264" s="263"/>
    </row>
    <row r="265" spans="2:18" ht="24.95" customHeight="1">
      <c r="B265" s="252" t="s">
        <v>1548</v>
      </c>
      <c r="C265" s="253"/>
      <c r="D265" s="233"/>
      <c r="E265" s="234"/>
      <c r="F265" s="234"/>
      <c r="G265" s="261"/>
      <c r="H265" s="262">
        <f t="shared" si="14"/>
        <v>0</v>
      </c>
      <c r="I265" s="263"/>
      <c r="K265" s="252" t="s">
        <v>1548</v>
      </c>
      <c r="L265" s="253"/>
      <c r="M265" s="233"/>
      <c r="N265" s="234"/>
      <c r="O265" s="234"/>
      <c r="P265" s="261"/>
      <c r="Q265" s="262">
        <f t="shared" si="15"/>
        <v>0</v>
      </c>
      <c r="R265" s="263"/>
    </row>
    <row r="266" spans="2:18" ht="24.95" customHeight="1" thickBot="1">
      <c r="B266" s="264" t="s">
        <v>1549</v>
      </c>
      <c r="C266" s="265"/>
      <c r="D266" s="266"/>
      <c r="E266" s="267"/>
      <c r="F266" s="267"/>
      <c r="G266" s="268"/>
      <c r="H266" s="269">
        <f t="shared" si="14"/>
        <v>0</v>
      </c>
      <c r="I266" s="270"/>
      <c r="K266" s="264" t="s">
        <v>1549</v>
      </c>
      <c r="L266" s="265"/>
      <c r="M266" s="266"/>
      <c r="N266" s="267"/>
      <c r="O266" s="267"/>
      <c r="P266" s="268"/>
      <c r="Q266" s="269">
        <f t="shared" si="15"/>
        <v>0</v>
      </c>
      <c r="R266" s="270"/>
    </row>
    <row r="267" spans="2:18" ht="24.95" customHeight="1" thickTop="1" thickBot="1">
      <c r="B267" s="243"/>
      <c r="C267" s="244" t="s">
        <v>1399</v>
      </c>
      <c r="D267" s="245">
        <f>SUM(D262:D266)</f>
        <v>0</v>
      </c>
      <c r="E267" s="246"/>
      <c r="F267" s="247">
        <f>F262+F264</f>
        <v>1006</v>
      </c>
      <c r="G267" s="248"/>
      <c r="H267" s="271">
        <f>D267+F267</f>
        <v>1006</v>
      </c>
      <c r="I267" s="250"/>
      <c r="K267" s="243"/>
      <c r="L267" s="244" t="s">
        <v>1399</v>
      </c>
      <c r="M267" s="245">
        <f>SUM(M262:M266)</f>
        <v>0</v>
      </c>
      <c r="N267" s="246"/>
      <c r="O267" s="246">
        <f>O262+O264</f>
        <v>256</v>
      </c>
      <c r="P267" s="248"/>
      <c r="Q267" s="272">
        <f>M267+O267</f>
        <v>256</v>
      </c>
      <c r="R267" s="250"/>
    </row>
    <row r="268" spans="2:18" ht="20.100000000000001" customHeight="1" thickTop="1">
      <c r="B268" s="273"/>
      <c r="C268" s="274" t="s">
        <v>1550</v>
      </c>
      <c r="D268" s="217"/>
      <c r="E268" s="217"/>
      <c r="F268" s="217"/>
      <c r="G268" s="217"/>
      <c r="H268" s="217"/>
      <c r="I268" s="218"/>
      <c r="K268" s="273"/>
      <c r="L268" s="274" t="s">
        <v>1550</v>
      </c>
      <c r="M268" s="217"/>
      <c r="N268" s="217"/>
      <c r="O268" s="217"/>
      <c r="P268" s="217"/>
      <c r="Q268" s="217"/>
      <c r="R268" s="218"/>
    </row>
    <row r="269" spans="2:18" ht="20.100000000000001" customHeight="1">
      <c r="B269" s="216" t="s">
        <v>1551</v>
      </c>
      <c r="C269" s="217"/>
      <c r="D269" s="217"/>
      <c r="E269" s="217"/>
      <c r="F269" s="217"/>
      <c r="G269" s="217"/>
      <c r="H269" s="217"/>
      <c r="I269" s="218"/>
      <c r="K269" s="216" t="s">
        <v>1551</v>
      </c>
      <c r="L269" s="217"/>
      <c r="M269" s="217"/>
      <c r="N269" s="217"/>
      <c r="O269" s="217"/>
      <c r="P269" s="217"/>
      <c r="Q269" s="217"/>
      <c r="R269" s="218"/>
    </row>
    <row r="270" spans="2:18" ht="20.100000000000001" customHeight="1">
      <c r="B270" s="216" t="s">
        <v>1552</v>
      </c>
      <c r="C270" s="217"/>
      <c r="D270" s="217"/>
      <c r="E270" s="217"/>
      <c r="F270" s="217"/>
      <c r="G270" s="217"/>
      <c r="H270" s="217"/>
      <c r="I270" s="218"/>
      <c r="K270" s="216" t="s">
        <v>1552</v>
      </c>
      <c r="L270" s="217"/>
      <c r="M270" s="217"/>
      <c r="N270" s="217"/>
      <c r="O270" s="217"/>
      <c r="P270" s="217"/>
      <c r="Q270" s="217"/>
      <c r="R270" s="218"/>
    </row>
    <row r="271" spans="2:18" ht="15.75">
      <c r="B271" s="273"/>
      <c r="C271" s="217"/>
      <c r="D271" s="217"/>
      <c r="E271" s="217"/>
      <c r="F271" s="217"/>
      <c r="G271" s="217"/>
      <c r="H271" s="217"/>
      <c r="I271" s="218"/>
      <c r="K271" s="273"/>
      <c r="L271" s="217"/>
      <c r="M271" s="217"/>
      <c r="N271" s="217"/>
      <c r="O271" s="217"/>
      <c r="P271" s="217"/>
      <c r="Q271" s="217"/>
      <c r="R271" s="218"/>
    </row>
    <row r="272" spans="2:18" ht="15.75">
      <c r="B272" s="273"/>
      <c r="C272" s="217"/>
      <c r="D272" s="372" t="s">
        <v>1714</v>
      </c>
      <c r="E272" s="372"/>
      <c r="F272" s="372"/>
      <c r="G272" s="217"/>
      <c r="H272" s="217"/>
      <c r="I272" s="218"/>
      <c r="K272" s="273"/>
      <c r="L272" s="217"/>
      <c r="M272" s="372" t="s">
        <v>1714</v>
      </c>
      <c r="N272" s="372"/>
      <c r="O272" s="372"/>
      <c r="P272" s="217"/>
      <c r="Q272" s="217"/>
      <c r="R272" s="218"/>
    </row>
    <row r="273" spans="2:18" ht="15.75">
      <c r="B273" s="273"/>
      <c r="C273" s="217"/>
      <c r="D273" s="372" t="s">
        <v>1715</v>
      </c>
      <c r="E273" s="372"/>
      <c r="F273" s="372"/>
      <c r="G273" s="217"/>
      <c r="H273" s="217"/>
      <c r="I273" s="218"/>
      <c r="K273" s="273"/>
      <c r="L273" s="217"/>
      <c r="M273" s="372" t="s">
        <v>1715</v>
      </c>
      <c r="N273" s="372"/>
      <c r="O273" s="372"/>
      <c r="P273" s="217"/>
      <c r="Q273" s="217"/>
      <c r="R273" s="218"/>
    </row>
    <row r="274" spans="2:18" ht="15.75">
      <c r="B274" s="273"/>
      <c r="C274" s="217"/>
      <c r="D274" s="217"/>
      <c r="E274" s="217"/>
      <c r="F274" s="217"/>
      <c r="G274" s="217"/>
      <c r="H274" s="217"/>
      <c r="I274" s="218"/>
      <c r="K274" s="273"/>
      <c r="L274" s="217"/>
      <c r="M274" s="217"/>
      <c r="N274" s="217"/>
      <c r="O274" s="217"/>
      <c r="P274" s="217"/>
      <c r="Q274" s="217"/>
      <c r="R274" s="218"/>
    </row>
    <row r="275" spans="2:18" ht="15.75">
      <c r="B275" s="273"/>
      <c r="C275" s="217"/>
      <c r="D275" s="217"/>
      <c r="E275" s="217"/>
      <c r="F275" s="217"/>
      <c r="G275" s="217"/>
      <c r="H275" s="217"/>
      <c r="I275" s="218"/>
      <c r="K275" s="273"/>
      <c r="L275" s="217"/>
      <c r="M275" s="217"/>
      <c r="N275" s="217"/>
      <c r="O275" s="217"/>
      <c r="P275" s="217"/>
      <c r="Q275" s="217"/>
      <c r="R275" s="218"/>
    </row>
    <row r="276" spans="2:18" ht="24.95" customHeight="1">
      <c r="B276" s="293"/>
      <c r="E276" s="217"/>
      <c r="F276" s="217"/>
      <c r="G276" s="201" t="s">
        <v>1563</v>
      </c>
      <c r="H276" s="217"/>
      <c r="I276" s="218"/>
      <c r="J276" s="293"/>
      <c r="K276" s="293"/>
      <c r="N276" s="217"/>
      <c r="O276" s="217"/>
      <c r="P276" s="201" t="s">
        <v>1563</v>
      </c>
      <c r="Q276" s="217"/>
      <c r="R276" s="218"/>
    </row>
    <row r="277" spans="2:18" ht="24.95" customHeight="1">
      <c r="B277" s="273" t="s">
        <v>1553</v>
      </c>
      <c r="C277" s="360">
        <v>45840</v>
      </c>
      <c r="D277" s="360"/>
      <c r="E277" s="201"/>
      <c r="F277" t="s">
        <v>1693</v>
      </c>
      <c r="H277" s="201"/>
      <c r="I277" s="202"/>
      <c r="K277" s="273" t="s">
        <v>1553</v>
      </c>
      <c r="L277" s="360">
        <v>45840</v>
      </c>
      <c r="M277" s="360"/>
      <c r="N277" s="201"/>
      <c r="O277" t="s">
        <v>1693</v>
      </c>
      <c r="Q277" s="201"/>
      <c r="R277" s="202"/>
    </row>
    <row r="278" spans="2:18" ht="24.95" customHeight="1" thickBot="1">
      <c r="B278" s="275"/>
      <c r="C278" s="276"/>
      <c r="D278" s="276"/>
      <c r="E278" s="276"/>
      <c r="F278" s="276"/>
      <c r="G278" s="276"/>
      <c r="H278" s="276"/>
      <c r="I278" s="277"/>
      <c r="K278" s="275"/>
      <c r="L278" s="276"/>
      <c r="M278" s="276"/>
      <c r="N278" s="276"/>
      <c r="O278" s="276"/>
      <c r="P278" s="276"/>
      <c r="Q278" s="276"/>
      <c r="R278" s="277"/>
    </row>
    <row r="281" spans="2:18" ht="15.75" thickBot="1"/>
    <row r="282" spans="2:18">
      <c r="B282" s="366" t="s">
        <v>1525</v>
      </c>
      <c r="C282" s="367"/>
      <c r="D282" s="367"/>
      <c r="E282" s="367"/>
      <c r="F282" s="367"/>
      <c r="G282" s="367"/>
      <c r="H282" s="367"/>
      <c r="I282" s="368"/>
      <c r="K282" s="366" t="s">
        <v>1525</v>
      </c>
      <c r="L282" s="367"/>
      <c r="M282" s="367"/>
      <c r="N282" s="367"/>
      <c r="O282" s="367"/>
      <c r="P282" s="367"/>
      <c r="Q282" s="367"/>
      <c r="R282" s="368"/>
    </row>
    <row r="283" spans="2:18" ht="15.75">
      <c r="B283" s="200"/>
      <c r="C283" s="201"/>
      <c r="D283" s="201"/>
      <c r="E283" s="201"/>
      <c r="F283" s="201"/>
      <c r="G283" s="201"/>
      <c r="H283" s="201"/>
      <c r="I283" s="202"/>
      <c r="K283" s="200"/>
      <c r="L283" s="201"/>
      <c r="M283" s="201"/>
      <c r="N283" s="201"/>
      <c r="O283" s="201"/>
      <c r="P283" s="201"/>
      <c r="Q283" s="201"/>
      <c r="R283" s="202"/>
    </row>
    <row r="284" spans="2:18" ht="26.25">
      <c r="B284" s="369" t="s">
        <v>1526</v>
      </c>
      <c r="C284" s="370"/>
      <c r="D284" s="370"/>
      <c r="E284" s="370"/>
      <c r="F284" s="370"/>
      <c r="G284" s="370"/>
      <c r="H284" s="370"/>
      <c r="I284" s="371"/>
      <c r="K284" s="369" t="s">
        <v>1526</v>
      </c>
      <c r="L284" s="370"/>
      <c r="M284" s="370"/>
      <c r="N284" s="370"/>
      <c r="O284" s="370"/>
      <c r="P284" s="370"/>
      <c r="Q284" s="370"/>
      <c r="R284" s="371"/>
    </row>
    <row r="285" spans="2:18" ht="20.100000000000001" customHeight="1">
      <c r="B285" s="203"/>
      <c r="C285" s="204"/>
      <c r="D285" s="204"/>
      <c r="E285" s="204"/>
      <c r="F285" s="204"/>
      <c r="G285" s="204"/>
      <c r="H285" s="205" t="s">
        <v>1527</v>
      </c>
      <c r="I285" s="206"/>
      <c r="K285" s="203"/>
      <c r="L285" s="204"/>
      <c r="M285" s="204"/>
      <c r="N285" s="204"/>
      <c r="O285" s="204"/>
      <c r="P285" s="204"/>
      <c r="Q285" s="205" t="s">
        <v>1527</v>
      </c>
      <c r="R285" s="206"/>
    </row>
    <row r="286" spans="2:18" ht="20.100000000000001" customHeight="1">
      <c r="B286" s="207" t="s">
        <v>1528</v>
      </c>
      <c r="C286" s="208"/>
      <c r="D286" s="208"/>
      <c r="E286" s="208"/>
      <c r="F286" s="208" t="s">
        <v>1529</v>
      </c>
      <c r="G286" s="201"/>
      <c r="H286" s="201" t="s">
        <v>1530</v>
      </c>
      <c r="I286" s="202"/>
      <c r="K286" s="207" t="s">
        <v>1528</v>
      </c>
      <c r="L286" s="208"/>
      <c r="M286" s="208"/>
      <c r="N286" s="208"/>
      <c r="O286" s="208" t="s">
        <v>1531</v>
      </c>
      <c r="P286" s="201"/>
      <c r="Q286" s="201" t="s">
        <v>1530</v>
      </c>
      <c r="R286" s="202"/>
    </row>
    <row r="287" spans="2:18" ht="20.100000000000001" customHeight="1">
      <c r="B287" s="209" t="s">
        <v>1532</v>
      </c>
      <c r="C287" s="210" t="s">
        <v>1711</v>
      </c>
      <c r="D287" s="211"/>
      <c r="E287" s="211"/>
      <c r="F287" s="211"/>
      <c r="G287" s="212"/>
      <c r="H287" s="212"/>
      <c r="I287" s="213"/>
      <c r="K287" s="209" t="s">
        <v>1532</v>
      </c>
      <c r="L287" s="210" t="s">
        <v>1712</v>
      </c>
      <c r="M287" s="211"/>
      <c r="N287" s="211"/>
      <c r="O287" s="211"/>
      <c r="P287" s="212"/>
      <c r="Q287" s="212"/>
      <c r="R287" s="213"/>
    </row>
    <row r="288" spans="2:18" ht="20.100000000000001" customHeight="1">
      <c r="B288" s="207" t="s">
        <v>1534</v>
      </c>
      <c r="C288" s="214">
        <v>496</v>
      </c>
      <c r="D288" s="208" t="s">
        <v>1535</v>
      </c>
      <c r="E288" s="208"/>
      <c r="F288" s="201"/>
      <c r="G288" s="201"/>
      <c r="H288" s="201"/>
      <c r="I288" s="202"/>
      <c r="K288" s="207" t="s">
        <v>1534</v>
      </c>
      <c r="L288" s="214" t="s">
        <v>1713</v>
      </c>
      <c r="M288" s="208" t="s">
        <v>1535</v>
      </c>
      <c r="N288" s="208"/>
      <c r="O288" s="201"/>
      <c r="P288" s="201"/>
      <c r="Q288" s="201"/>
      <c r="R288" s="202"/>
    </row>
    <row r="289" spans="2:18" ht="20.100000000000001" customHeight="1">
      <c r="B289" s="216" t="s">
        <v>1562</v>
      </c>
      <c r="C289" s="217"/>
      <c r="D289" s="217"/>
      <c r="E289" s="217"/>
      <c r="F289" s="217"/>
      <c r="G289" s="217"/>
      <c r="H289" s="217"/>
      <c r="I289" s="218"/>
      <c r="K289" s="216" t="s">
        <v>1562</v>
      </c>
      <c r="L289" s="217"/>
      <c r="M289" s="217"/>
      <c r="N289" s="217"/>
      <c r="O289" s="217"/>
      <c r="P289" s="217"/>
      <c r="Q289" s="217"/>
      <c r="R289" s="218"/>
    </row>
    <row r="290" spans="2:18" ht="20.100000000000001" customHeight="1" thickBot="1">
      <c r="B290" s="207" t="s">
        <v>1537</v>
      </c>
      <c r="C290" s="201"/>
      <c r="D290" s="201"/>
      <c r="E290" s="201"/>
      <c r="F290" s="201"/>
      <c r="G290" s="201"/>
      <c r="H290" s="201"/>
      <c r="I290" s="202"/>
      <c r="K290" s="207" t="s">
        <v>1537</v>
      </c>
      <c r="L290" s="201"/>
      <c r="M290" s="201"/>
      <c r="N290" s="201"/>
      <c r="O290" s="201"/>
      <c r="P290" s="201"/>
      <c r="Q290" s="201"/>
      <c r="R290" s="202"/>
    </row>
    <row r="291" spans="2:18" ht="24.95" customHeight="1" thickTop="1">
      <c r="B291" s="361" t="s">
        <v>1538</v>
      </c>
      <c r="C291" s="362"/>
      <c r="D291" s="357" t="s">
        <v>1241</v>
      </c>
      <c r="E291" s="365"/>
      <c r="F291" s="356" t="s">
        <v>1539</v>
      </c>
      <c r="G291" s="357"/>
      <c r="H291" s="358" t="s">
        <v>1404</v>
      </c>
      <c r="I291" s="359"/>
      <c r="K291" s="361" t="s">
        <v>1538</v>
      </c>
      <c r="L291" s="362"/>
      <c r="M291" s="357" t="s">
        <v>1241</v>
      </c>
      <c r="N291" s="365"/>
      <c r="O291" s="356" t="s">
        <v>1539</v>
      </c>
      <c r="P291" s="357"/>
      <c r="Q291" s="358" t="s">
        <v>1404</v>
      </c>
      <c r="R291" s="359"/>
    </row>
    <row r="292" spans="2:18" ht="24.95" customHeight="1" thickBot="1">
      <c r="B292" s="363"/>
      <c r="C292" s="364"/>
      <c r="D292" s="219" t="s">
        <v>1540</v>
      </c>
      <c r="E292" s="220" t="s">
        <v>1541</v>
      </c>
      <c r="F292" s="220" t="s">
        <v>1540</v>
      </c>
      <c r="G292" s="221" t="s">
        <v>1541</v>
      </c>
      <c r="H292" s="222" t="s">
        <v>1540</v>
      </c>
      <c r="I292" s="223" t="s">
        <v>1541</v>
      </c>
      <c r="K292" s="363"/>
      <c r="L292" s="364"/>
      <c r="M292" s="219" t="s">
        <v>1540</v>
      </c>
      <c r="N292" s="220" t="s">
        <v>1541</v>
      </c>
      <c r="O292" s="220" t="s">
        <v>1540</v>
      </c>
      <c r="P292" s="221" t="s">
        <v>1541</v>
      </c>
      <c r="Q292" s="222" t="s">
        <v>1540</v>
      </c>
      <c r="R292" s="223" t="s">
        <v>1541</v>
      </c>
    </row>
    <row r="293" spans="2:18" ht="24.95" customHeight="1" thickTop="1">
      <c r="B293" s="224" t="s">
        <v>1542</v>
      </c>
      <c r="C293" s="225"/>
      <c r="D293" s="226">
        <v>0</v>
      </c>
      <c r="E293" s="227"/>
      <c r="F293" s="227">
        <v>267</v>
      </c>
      <c r="G293" s="228"/>
      <c r="H293" s="229">
        <f t="shared" ref="H293:H301" si="16">D293+F293</f>
        <v>267</v>
      </c>
      <c r="I293" s="230"/>
      <c r="K293" s="224" t="s">
        <v>1542</v>
      </c>
      <c r="L293" s="225"/>
      <c r="M293" s="226">
        <v>0</v>
      </c>
      <c r="N293" s="227"/>
      <c r="O293" s="227">
        <v>328</v>
      </c>
      <c r="P293" s="228"/>
      <c r="Q293" s="229">
        <f t="shared" ref="Q293:Q301" si="17">M293+O293</f>
        <v>328</v>
      </c>
      <c r="R293" s="230"/>
    </row>
    <row r="294" spans="2:18" ht="24.95" customHeight="1">
      <c r="B294" s="231" t="s">
        <v>1543</v>
      </c>
      <c r="C294" s="232"/>
      <c r="D294" s="233">
        <v>0</v>
      </c>
      <c r="E294" s="234"/>
      <c r="F294" s="234">
        <v>0</v>
      </c>
      <c r="G294" s="235"/>
      <c r="H294" s="229">
        <f t="shared" si="16"/>
        <v>0</v>
      </c>
      <c r="I294" s="236"/>
      <c r="K294" s="231" t="s">
        <v>1543</v>
      </c>
      <c r="L294" s="232"/>
      <c r="M294" s="233">
        <v>0</v>
      </c>
      <c r="N294" s="234"/>
      <c r="O294" s="234">
        <v>30</v>
      </c>
      <c r="P294" s="235"/>
      <c r="Q294" s="229">
        <f t="shared" si="17"/>
        <v>30</v>
      </c>
      <c r="R294" s="236"/>
    </row>
    <row r="295" spans="2:18" ht="24.95" customHeight="1">
      <c r="B295" s="231" t="s">
        <v>1544</v>
      </c>
      <c r="C295" s="232"/>
      <c r="D295" s="233">
        <v>0</v>
      </c>
      <c r="E295" s="234"/>
      <c r="F295" s="234">
        <v>0</v>
      </c>
      <c r="G295" s="235"/>
      <c r="H295" s="229">
        <f t="shared" si="16"/>
        <v>0</v>
      </c>
      <c r="I295" s="236"/>
      <c r="K295" s="231" t="s">
        <v>1544</v>
      </c>
      <c r="L295" s="232"/>
      <c r="M295" s="233">
        <v>0</v>
      </c>
      <c r="N295" s="234"/>
      <c r="O295" s="234">
        <v>30</v>
      </c>
      <c r="P295" s="235"/>
      <c r="Q295" s="229">
        <f t="shared" si="17"/>
        <v>30</v>
      </c>
      <c r="R295" s="236"/>
    </row>
    <row r="296" spans="2:18" ht="24.95" customHeight="1" thickBot="1">
      <c r="B296" s="237" t="s">
        <v>1545</v>
      </c>
      <c r="C296" s="238"/>
      <c r="D296" s="239"/>
      <c r="E296" s="240"/>
      <c r="F296" s="240">
        <v>0</v>
      </c>
      <c r="G296" s="241"/>
      <c r="H296" s="229">
        <f t="shared" si="16"/>
        <v>0</v>
      </c>
      <c r="I296" s="242"/>
      <c r="K296" s="237" t="s">
        <v>1545</v>
      </c>
      <c r="L296" s="238"/>
      <c r="M296" s="239">
        <v>0</v>
      </c>
      <c r="N296" s="240"/>
      <c r="O296" s="240">
        <v>750</v>
      </c>
      <c r="P296" s="241"/>
      <c r="Q296" s="229">
        <f t="shared" si="17"/>
        <v>750</v>
      </c>
      <c r="R296" s="242"/>
    </row>
    <row r="297" spans="2:18" ht="24.95" customHeight="1" thickTop="1" thickBot="1">
      <c r="B297" s="243"/>
      <c r="C297" s="244" t="s">
        <v>1399</v>
      </c>
      <c r="D297" s="245">
        <f>D293+D294+D295+D296</f>
        <v>0</v>
      </c>
      <c r="E297" s="246"/>
      <c r="F297" s="247">
        <f>SUM(F293:F296)</f>
        <v>267</v>
      </c>
      <c r="G297" s="248"/>
      <c r="H297" s="249">
        <f t="shared" si="16"/>
        <v>267</v>
      </c>
      <c r="I297" s="250"/>
      <c r="K297" s="243"/>
      <c r="L297" s="244" t="s">
        <v>1399</v>
      </c>
      <c r="M297" s="245">
        <f>M293+M294+M295+M296</f>
        <v>0</v>
      </c>
      <c r="N297" s="246"/>
      <c r="O297" s="246">
        <f>SUM(O293:O296)</f>
        <v>1138</v>
      </c>
      <c r="P297" s="248"/>
      <c r="Q297" s="251">
        <f t="shared" si="17"/>
        <v>1138</v>
      </c>
      <c r="R297" s="250"/>
    </row>
    <row r="298" spans="2:18" ht="24.95" customHeight="1" thickTop="1">
      <c r="B298" s="252" t="s">
        <v>1546</v>
      </c>
      <c r="C298" s="253"/>
      <c r="D298" s="254"/>
      <c r="E298" s="255"/>
      <c r="F298" s="255"/>
      <c r="G298" s="256"/>
      <c r="H298" s="257">
        <f t="shared" si="16"/>
        <v>0</v>
      </c>
      <c r="I298" s="258"/>
      <c r="K298" s="252" t="s">
        <v>1546</v>
      </c>
      <c r="L298" s="253"/>
      <c r="M298" s="254"/>
      <c r="N298" s="255"/>
      <c r="O298" s="255"/>
      <c r="P298" s="256"/>
      <c r="Q298" s="257">
        <f t="shared" si="17"/>
        <v>0</v>
      </c>
      <c r="R298" s="258"/>
    </row>
    <row r="299" spans="2:18" ht="24.95" customHeight="1">
      <c r="B299" s="259" t="s">
        <v>1547</v>
      </c>
      <c r="C299" s="260"/>
      <c r="D299" s="233">
        <v>0</v>
      </c>
      <c r="E299" s="234"/>
      <c r="F299" s="234"/>
      <c r="G299" s="261"/>
      <c r="H299" s="262">
        <f t="shared" si="16"/>
        <v>0</v>
      </c>
      <c r="I299" s="263"/>
      <c r="K299" s="259" t="s">
        <v>1547</v>
      </c>
      <c r="L299" s="260"/>
      <c r="M299" s="233">
        <v>0</v>
      </c>
      <c r="N299" s="234"/>
      <c r="O299" s="234"/>
      <c r="P299" s="261"/>
      <c r="Q299" s="262">
        <f t="shared" si="17"/>
        <v>0</v>
      </c>
      <c r="R299" s="263"/>
    </row>
    <row r="300" spans="2:18" ht="24.95" customHeight="1">
      <c r="B300" s="252" t="s">
        <v>1548</v>
      </c>
      <c r="C300" s="253"/>
      <c r="D300" s="233"/>
      <c r="E300" s="234"/>
      <c r="F300" s="234"/>
      <c r="G300" s="261"/>
      <c r="H300" s="262">
        <f t="shared" si="16"/>
        <v>0</v>
      </c>
      <c r="I300" s="263"/>
      <c r="K300" s="252" t="s">
        <v>1548</v>
      </c>
      <c r="L300" s="253"/>
      <c r="M300" s="233"/>
      <c r="N300" s="234"/>
      <c r="O300" s="234"/>
      <c r="P300" s="261"/>
      <c r="Q300" s="262">
        <f t="shared" si="17"/>
        <v>0</v>
      </c>
      <c r="R300" s="263"/>
    </row>
    <row r="301" spans="2:18" ht="24.95" customHeight="1" thickBot="1">
      <c r="B301" s="264" t="s">
        <v>1549</v>
      </c>
      <c r="C301" s="265"/>
      <c r="D301" s="266"/>
      <c r="E301" s="267"/>
      <c r="F301" s="267"/>
      <c r="G301" s="268"/>
      <c r="H301" s="269">
        <f t="shared" si="16"/>
        <v>0</v>
      </c>
      <c r="I301" s="270"/>
      <c r="K301" s="264" t="s">
        <v>1549</v>
      </c>
      <c r="L301" s="265"/>
      <c r="M301" s="266"/>
      <c r="N301" s="267"/>
      <c r="O301" s="267"/>
      <c r="P301" s="268"/>
      <c r="Q301" s="269">
        <f t="shared" si="17"/>
        <v>0</v>
      </c>
      <c r="R301" s="270"/>
    </row>
    <row r="302" spans="2:18" ht="24.95" customHeight="1" thickTop="1" thickBot="1">
      <c r="B302" s="243"/>
      <c r="C302" s="244" t="s">
        <v>1399</v>
      </c>
      <c r="D302" s="245">
        <f>SUM(D297:D301)</f>
        <v>0</v>
      </c>
      <c r="E302" s="246"/>
      <c r="F302" s="247">
        <f>F297+F299</f>
        <v>267</v>
      </c>
      <c r="G302" s="248"/>
      <c r="H302" s="271">
        <f>D302+F302</f>
        <v>267</v>
      </c>
      <c r="I302" s="250"/>
      <c r="K302" s="243"/>
      <c r="L302" s="244" t="s">
        <v>1399</v>
      </c>
      <c r="M302" s="245">
        <f>SUM(M297:M301)</f>
        <v>0</v>
      </c>
      <c r="N302" s="246"/>
      <c r="O302" s="246">
        <f>O297+O299</f>
        <v>1138</v>
      </c>
      <c r="P302" s="248"/>
      <c r="Q302" s="272">
        <f>M302+O302</f>
        <v>1138</v>
      </c>
      <c r="R302" s="250"/>
    </row>
    <row r="303" spans="2:18" ht="20.100000000000001" customHeight="1" thickTop="1">
      <c r="B303" s="273"/>
      <c r="C303" s="274" t="s">
        <v>1550</v>
      </c>
      <c r="D303" s="217"/>
      <c r="E303" s="217"/>
      <c r="F303" s="217"/>
      <c r="G303" s="217"/>
      <c r="H303" s="217"/>
      <c r="I303" s="218"/>
      <c r="K303" s="273"/>
      <c r="L303" s="274" t="s">
        <v>1550</v>
      </c>
      <c r="M303" s="217"/>
      <c r="N303" s="217"/>
      <c r="O303" s="217"/>
      <c r="P303" s="217"/>
      <c r="Q303" s="217"/>
      <c r="R303" s="218"/>
    </row>
    <row r="304" spans="2:18" ht="20.100000000000001" customHeight="1">
      <c r="B304" s="216" t="s">
        <v>1551</v>
      </c>
      <c r="C304" s="217"/>
      <c r="D304" s="217"/>
      <c r="E304" s="217"/>
      <c r="F304" s="217"/>
      <c r="G304" s="217"/>
      <c r="H304" s="217"/>
      <c r="I304" s="218"/>
      <c r="K304" s="216" t="s">
        <v>1551</v>
      </c>
      <c r="L304" s="217"/>
      <c r="M304" s="217"/>
      <c r="N304" s="217"/>
      <c r="O304" s="217"/>
      <c r="P304" s="217"/>
      <c r="Q304" s="217"/>
      <c r="R304" s="218"/>
    </row>
    <row r="305" spans="2:18" ht="20.100000000000001" customHeight="1">
      <c r="B305" s="216" t="s">
        <v>1552</v>
      </c>
      <c r="C305" s="217"/>
      <c r="D305" s="217"/>
      <c r="E305" s="217"/>
      <c r="F305" s="217"/>
      <c r="G305" s="217"/>
      <c r="H305" s="217"/>
      <c r="I305" s="218"/>
      <c r="K305" s="216" t="s">
        <v>1552</v>
      </c>
      <c r="L305" s="217"/>
      <c r="M305" s="217"/>
      <c r="N305" s="217"/>
      <c r="O305" s="217"/>
      <c r="P305" s="217"/>
      <c r="Q305" s="217"/>
      <c r="R305" s="218"/>
    </row>
    <row r="306" spans="2:18" ht="15.75">
      <c r="B306" s="273"/>
      <c r="C306" s="217"/>
      <c r="D306" s="217"/>
      <c r="E306" s="217"/>
      <c r="F306" s="217"/>
      <c r="G306" s="217"/>
      <c r="H306" s="217"/>
      <c r="I306" s="218"/>
      <c r="K306" s="273"/>
      <c r="L306" s="217"/>
      <c r="M306" s="217"/>
      <c r="N306" s="217"/>
      <c r="O306" s="217"/>
      <c r="P306" s="217"/>
      <c r="Q306" s="217"/>
      <c r="R306" s="218"/>
    </row>
    <row r="307" spans="2:18" ht="15.75">
      <c r="B307" s="273"/>
      <c r="C307" s="217"/>
      <c r="D307" s="372" t="s">
        <v>1714</v>
      </c>
      <c r="E307" s="372"/>
      <c r="F307" s="372"/>
      <c r="G307" s="217"/>
      <c r="H307" s="217"/>
      <c r="I307" s="218"/>
      <c r="K307" s="273"/>
      <c r="L307" s="217"/>
      <c r="M307" s="372" t="s">
        <v>1714</v>
      </c>
      <c r="N307" s="372"/>
      <c r="O307" s="372"/>
      <c r="P307" s="217"/>
      <c r="Q307" s="217"/>
      <c r="R307" s="218"/>
    </row>
    <row r="308" spans="2:18" ht="15.75">
      <c r="B308" s="273"/>
      <c r="C308" s="217"/>
      <c r="D308" s="372" t="s">
        <v>1715</v>
      </c>
      <c r="E308" s="372"/>
      <c r="F308" s="372"/>
      <c r="G308" s="217"/>
      <c r="H308" s="217"/>
      <c r="I308" s="218"/>
      <c r="K308" s="273"/>
      <c r="L308" s="217"/>
      <c r="M308" s="372" t="s">
        <v>1715</v>
      </c>
      <c r="N308" s="372"/>
      <c r="O308" s="372"/>
      <c r="P308" s="217"/>
      <c r="Q308" s="217"/>
      <c r="R308" s="218"/>
    </row>
    <row r="309" spans="2:18" ht="15.75">
      <c r="B309" s="273"/>
      <c r="C309" s="217"/>
      <c r="D309" s="217"/>
      <c r="E309" s="217"/>
      <c r="F309" s="217"/>
      <c r="G309" s="217"/>
      <c r="H309" s="217"/>
      <c r="I309" s="218"/>
      <c r="K309" s="273"/>
      <c r="L309" s="217"/>
      <c r="M309" s="217"/>
      <c r="N309" s="217"/>
      <c r="O309" s="217"/>
      <c r="P309" s="217"/>
      <c r="Q309" s="217"/>
      <c r="R309" s="218"/>
    </row>
    <row r="310" spans="2:18" ht="15.75">
      <c r="B310" s="273"/>
      <c r="C310" s="217"/>
      <c r="D310" s="217"/>
      <c r="E310" s="217"/>
      <c r="F310" s="217"/>
      <c r="G310" s="217"/>
      <c r="H310" s="217"/>
      <c r="I310" s="218"/>
      <c r="K310" s="273"/>
      <c r="L310" s="217"/>
      <c r="M310" s="217"/>
      <c r="N310" s="217"/>
      <c r="O310" s="217"/>
      <c r="P310" s="217"/>
      <c r="Q310" s="217"/>
      <c r="R310" s="218"/>
    </row>
    <row r="311" spans="2:18" ht="24.95" customHeight="1">
      <c r="B311" s="293"/>
      <c r="E311" s="217"/>
      <c r="F311" s="217"/>
      <c r="G311" s="201" t="s">
        <v>1563</v>
      </c>
      <c r="H311" s="217"/>
      <c r="I311" s="218"/>
      <c r="J311" s="293"/>
      <c r="K311" s="293"/>
      <c r="N311" s="217"/>
      <c r="O311" s="217"/>
      <c r="P311" s="201" t="s">
        <v>1563</v>
      </c>
      <c r="Q311" s="217"/>
      <c r="R311" s="218"/>
    </row>
    <row r="312" spans="2:18" ht="24.95" customHeight="1">
      <c r="B312" s="273" t="s">
        <v>1553</v>
      </c>
      <c r="C312" s="360">
        <v>45840</v>
      </c>
      <c r="D312" s="360"/>
      <c r="E312" s="201"/>
      <c r="F312" t="s">
        <v>1693</v>
      </c>
      <c r="H312" s="201"/>
      <c r="I312" s="202"/>
      <c r="K312" s="273" t="s">
        <v>1553</v>
      </c>
      <c r="L312" s="360">
        <v>45840</v>
      </c>
      <c r="M312" s="360"/>
      <c r="N312" s="201"/>
      <c r="O312" t="s">
        <v>1693</v>
      </c>
      <c r="Q312" s="201"/>
      <c r="R312" s="202"/>
    </row>
    <row r="313" spans="2:18" ht="24.95" customHeight="1" thickBot="1">
      <c r="B313" s="275"/>
      <c r="C313" s="276"/>
      <c r="D313" s="276"/>
      <c r="E313" s="276"/>
      <c r="F313" s="276"/>
      <c r="G313" s="276"/>
      <c r="H313" s="276"/>
      <c r="I313" s="277"/>
      <c r="K313" s="275"/>
      <c r="L313" s="276"/>
      <c r="M313" s="276"/>
      <c r="N313" s="276"/>
      <c r="O313" s="276"/>
      <c r="P313" s="276"/>
      <c r="Q313" s="276"/>
      <c r="R313" s="277"/>
    </row>
    <row r="316" spans="2:18" ht="15.75" thickBot="1"/>
    <row r="317" spans="2:18">
      <c r="B317" s="366" t="s">
        <v>1525</v>
      </c>
      <c r="C317" s="367"/>
      <c r="D317" s="367"/>
      <c r="E317" s="367"/>
      <c r="F317" s="367"/>
      <c r="G317" s="367"/>
      <c r="H317" s="367"/>
      <c r="I317" s="368"/>
      <c r="K317" s="366" t="s">
        <v>1525</v>
      </c>
      <c r="L317" s="367"/>
      <c r="M317" s="367"/>
      <c r="N317" s="367"/>
      <c r="O317" s="367"/>
      <c r="P317" s="367"/>
      <c r="Q317" s="367"/>
      <c r="R317" s="368"/>
    </row>
    <row r="318" spans="2:18" ht="15.75">
      <c r="B318" s="200"/>
      <c r="C318" s="201"/>
      <c r="D318" s="201"/>
      <c r="E318" s="201"/>
      <c r="F318" s="201"/>
      <c r="G318" s="201"/>
      <c r="H318" s="201"/>
      <c r="I318" s="202"/>
      <c r="K318" s="200"/>
      <c r="L318" s="201"/>
      <c r="M318" s="201"/>
      <c r="N318" s="201"/>
      <c r="O318" s="201"/>
      <c r="P318" s="201"/>
      <c r="Q318" s="201"/>
      <c r="R318" s="202"/>
    </row>
    <row r="319" spans="2:18" ht="26.25">
      <c r="B319" s="369" t="s">
        <v>1526</v>
      </c>
      <c r="C319" s="370"/>
      <c r="D319" s="370"/>
      <c r="E319" s="370"/>
      <c r="F319" s="370"/>
      <c r="G319" s="370"/>
      <c r="H319" s="370"/>
      <c r="I319" s="371"/>
      <c r="K319" s="369" t="s">
        <v>1526</v>
      </c>
      <c r="L319" s="370"/>
      <c r="M319" s="370"/>
      <c r="N319" s="370"/>
      <c r="O319" s="370"/>
      <c r="P319" s="370"/>
      <c r="Q319" s="370"/>
      <c r="R319" s="371"/>
    </row>
    <row r="320" spans="2:18" ht="20.100000000000001" customHeight="1">
      <c r="B320" s="203"/>
      <c r="C320" s="204"/>
      <c r="D320" s="204"/>
      <c r="E320" s="204"/>
      <c r="F320" s="204"/>
      <c r="G320" s="204"/>
      <c r="H320" s="205" t="s">
        <v>1527</v>
      </c>
      <c r="I320" s="206"/>
      <c r="K320" s="203"/>
      <c r="L320" s="204"/>
      <c r="M320" s="204"/>
      <c r="N320" s="204"/>
      <c r="O320" s="204"/>
      <c r="P320" s="204"/>
      <c r="Q320" s="205" t="s">
        <v>1527</v>
      </c>
      <c r="R320" s="206"/>
    </row>
    <row r="321" spans="2:18" ht="20.100000000000001" customHeight="1">
      <c r="B321" s="207" t="s">
        <v>1528</v>
      </c>
      <c r="C321" s="208"/>
      <c r="D321" s="208"/>
      <c r="E321" s="208"/>
      <c r="F321" s="208" t="s">
        <v>1529</v>
      </c>
      <c r="G321" s="201"/>
      <c r="H321" s="201" t="s">
        <v>1530</v>
      </c>
      <c r="I321" s="202"/>
      <c r="K321" s="207" t="s">
        <v>1528</v>
      </c>
      <c r="L321" s="208"/>
      <c r="M321" s="208"/>
      <c r="N321" s="208"/>
      <c r="O321" s="208" t="s">
        <v>1531</v>
      </c>
      <c r="P321" s="201"/>
      <c r="Q321" s="201" t="s">
        <v>1530</v>
      </c>
      <c r="R321" s="202"/>
    </row>
    <row r="322" spans="2:18" ht="20.100000000000001" customHeight="1">
      <c r="B322" s="209" t="s">
        <v>1532</v>
      </c>
      <c r="C322" s="210" t="s">
        <v>1716</v>
      </c>
      <c r="D322" s="211"/>
      <c r="E322" s="211"/>
      <c r="F322" s="211"/>
      <c r="G322" s="212"/>
      <c r="H322" s="212"/>
      <c r="I322" s="213"/>
      <c r="K322" s="209" t="s">
        <v>1532</v>
      </c>
      <c r="L322" s="210" t="s">
        <v>1718</v>
      </c>
      <c r="M322" s="211" t="s">
        <v>1717</v>
      </c>
      <c r="N322" s="211"/>
      <c r="O322" s="211"/>
      <c r="P322" s="212"/>
      <c r="Q322" s="212"/>
      <c r="R322" s="213"/>
    </row>
    <row r="323" spans="2:18" ht="20.100000000000001" customHeight="1">
      <c r="B323" s="207" t="s">
        <v>1534</v>
      </c>
      <c r="C323" s="214">
        <v>509</v>
      </c>
      <c r="D323" s="208" t="s">
        <v>1535</v>
      </c>
      <c r="E323" s="208"/>
      <c r="F323" s="201"/>
      <c r="G323" s="201"/>
      <c r="H323" s="201"/>
      <c r="I323" s="202"/>
      <c r="K323" s="207" t="s">
        <v>1534</v>
      </c>
      <c r="L323" s="214"/>
      <c r="M323" s="208" t="s">
        <v>1535</v>
      </c>
      <c r="N323" s="208"/>
      <c r="O323" s="201"/>
      <c r="P323" s="201"/>
      <c r="Q323" s="201"/>
      <c r="R323" s="202"/>
    </row>
    <row r="324" spans="2:18" ht="20.100000000000001" customHeight="1">
      <c r="B324" s="216" t="s">
        <v>1562</v>
      </c>
      <c r="C324" s="217"/>
      <c r="D324" s="217"/>
      <c r="E324" s="217"/>
      <c r="F324" s="217"/>
      <c r="G324" s="217"/>
      <c r="H324" s="217"/>
      <c r="I324" s="218"/>
      <c r="K324" s="216" t="s">
        <v>1562</v>
      </c>
      <c r="L324" s="217"/>
      <c r="M324" s="217"/>
      <c r="N324" s="217"/>
      <c r="O324" s="217"/>
      <c r="P324" s="217"/>
      <c r="Q324" s="217"/>
      <c r="R324" s="218"/>
    </row>
    <row r="325" spans="2:18" ht="20.100000000000001" customHeight="1" thickBot="1">
      <c r="B325" s="207" t="s">
        <v>1537</v>
      </c>
      <c r="C325" s="201"/>
      <c r="D325" s="201"/>
      <c r="E325" s="201"/>
      <c r="F325" s="201"/>
      <c r="G325" s="201"/>
      <c r="H325" s="201"/>
      <c r="I325" s="202"/>
      <c r="K325" s="207" t="s">
        <v>1537</v>
      </c>
      <c r="L325" s="201"/>
      <c r="M325" s="201"/>
      <c r="N325" s="201"/>
      <c r="O325" s="201"/>
      <c r="P325" s="201"/>
      <c r="Q325" s="201"/>
      <c r="R325" s="202"/>
    </row>
    <row r="326" spans="2:18" ht="24.95" customHeight="1" thickTop="1">
      <c r="B326" s="361" t="s">
        <v>1538</v>
      </c>
      <c r="C326" s="362"/>
      <c r="D326" s="357" t="s">
        <v>1241</v>
      </c>
      <c r="E326" s="365"/>
      <c r="F326" s="356" t="s">
        <v>1539</v>
      </c>
      <c r="G326" s="357"/>
      <c r="H326" s="358" t="s">
        <v>1404</v>
      </c>
      <c r="I326" s="359"/>
      <c r="K326" s="361" t="s">
        <v>1538</v>
      </c>
      <c r="L326" s="362"/>
      <c r="M326" s="357" t="s">
        <v>1241</v>
      </c>
      <c r="N326" s="365"/>
      <c r="O326" s="356" t="s">
        <v>1539</v>
      </c>
      <c r="P326" s="357"/>
      <c r="Q326" s="358" t="s">
        <v>1404</v>
      </c>
      <c r="R326" s="359"/>
    </row>
    <row r="327" spans="2:18" ht="24.95" customHeight="1" thickBot="1">
      <c r="B327" s="363"/>
      <c r="C327" s="364"/>
      <c r="D327" s="219" t="s">
        <v>1540</v>
      </c>
      <c r="E327" s="220" t="s">
        <v>1541</v>
      </c>
      <c r="F327" s="220" t="s">
        <v>1540</v>
      </c>
      <c r="G327" s="221" t="s">
        <v>1541</v>
      </c>
      <c r="H327" s="222" t="s">
        <v>1540</v>
      </c>
      <c r="I327" s="223" t="s">
        <v>1541</v>
      </c>
      <c r="K327" s="363"/>
      <c r="L327" s="364"/>
      <c r="M327" s="219" t="s">
        <v>1540</v>
      </c>
      <c r="N327" s="220" t="s">
        <v>1541</v>
      </c>
      <c r="O327" s="220" t="s">
        <v>1540</v>
      </c>
      <c r="P327" s="221" t="s">
        <v>1541</v>
      </c>
      <c r="Q327" s="222" t="s">
        <v>1540</v>
      </c>
      <c r="R327" s="223" t="s">
        <v>1541</v>
      </c>
    </row>
    <row r="328" spans="2:18" ht="24.95" customHeight="1" thickTop="1">
      <c r="B328" s="224" t="s">
        <v>1542</v>
      </c>
      <c r="C328" s="225"/>
      <c r="D328" s="226">
        <v>0</v>
      </c>
      <c r="E328" s="227"/>
      <c r="F328" s="227">
        <v>421</v>
      </c>
      <c r="G328" s="228"/>
      <c r="H328" s="229">
        <f t="shared" ref="H328:H336" si="18">D328+F328</f>
        <v>421</v>
      </c>
      <c r="I328" s="230"/>
      <c r="K328" s="224" t="s">
        <v>1542</v>
      </c>
      <c r="L328" s="225"/>
      <c r="M328" s="226">
        <v>0</v>
      </c>
      <c r="N328" s="227"/>
      <c r="O328" s="227">
        <v>234</v>
      </c>
      <c r="P328" s="228"/>
      <c r="Q328" s="229">
        <f t="shared" ref="Q328:Q336" si="19">M328+O328</f>
        <v>234</v>
      </c>
      <c r="R328" s="230"/>
    </row>
    <row r="329" spans="2:18" ht="24.95" customHeight="1">
      <c r="B329" s="231" t="s">
        <v>1543</v>
      </c>
      <c r="C329" s="232"/>
      <c r="D329" s="233">
        <v>0</v>
      </c>
      <c r="E329" s="234"/>
      <c r="F329" s="234">
        <v>20</v>
      </c>
      <c r="G329" s="235"/>
      <c r="H329" s="229">
        <f t="shared" si="18"/>
        <v>20</v>
      </c>
      <c r="I329" s="236"/>
      <c r="K329" s="231" t="s">
        <v>1543</v>
      </c>
      <c r="L329" s="232"/>
      <c r="M329" s="233">
        <v>0</v>
      </c>
      <c r="N329" s="234"/>
      <c r="O329" s="234">
        <v>30</v>
      </c>
      <c r="P329" s="235"/>
      <c r="Q329" s="229">
        <f t="shared" si="19"/>
        <v>30</v>
      </c>
      <c r="R329" s="236"/>
    </row>
    <row r="330" spans="2:18" ht="24.95" customHeight="1">
      <c r="B330" s="231" t="s">
        <v>1544</v>
      </c>
      <c r="C330" s="232"/>
      <c r="D330" s="233">
        <v>0</v>
      </c>
      <c r="E330" s="234"/>
      <c r="F330" s="234">
        <v>20</v>
      </c>
      <c r="G330" s="235"/>
      <c r="H330" s="229">
        <f t="shared" si="18"/>
        <v>20</v>
      </c>
      <c r="I330" s="236"/>
      <c r="K330" s="231" t="s">
        <v>1544</v>
      </c>
      <c r="L330" s="232"/>
      <c r="M330" s="233">
        <v>0</v>
      </c>
      <c r="N330" s="234"/>
      <c r="O330" s="234">
        <v>30</v>
      </c>
      <c r="P330" s="235"/>
      <c r="Q330" s="229">
        <f t="shared" si="19"/>
        <v>30</v>
      </c>
      <c r="R330" s="236"/>
    </row>
    <row r="331" spans="2:18" ht="24.95" customHeight="1" thickBot="1">
      <c r="B331" s="237" t="s">
        <v>1545</v>
      </c>
      <c r="C331" s="238"/>
      <c r="D331" s="239"/>
      <c r="E331" s="240"/>
      <c r="F331" s="240">
        <v>750</v>
      </c>
      <c r="G331" s="241"/>
      <c r="H331" s="229">
        <f t="shared" si="18"/>
        <v>750</v>
      </c>
      <c r="I331" s="242"/>
      <c r="K331" s="237" t="s">
        <v>1545</v>
      </c>
      <c r="L331" s="238"/>
      <c r="M331" s="239">
        <v>0</v>
      </c>
      <c r="N331" s="240"/>
      <c r="O331" s="240">
        <v>200</v>
      </c>
      <c r="P331" s="241"/>
      <c r="Q331" s="229">
        <f t="shared" si="19"/>
        <v>200</v>
      </c>
      <c r="R331" s="242"/>
    </row>
    <row r="332" spans="2:18" ht="24.95" customHeight="1" thickTop="1" thickBot="1">
      <c r="B332" s="243"/>
      <c r="C332" s="244" t="s">
        <v>1399</v>
      </c>
      <c r="D332" s="245">
        <f>D328+D329+D330+D331</f>
        <v>0</v>
      </c>
      <c r="E332" s="246"/>
      <c r="F332" s="247">
        <f>SUM(F328:F331)</f>
        <v>1211</v>
      </c>
      <c r="G332" s="248"/>
      <c r="H332" s="249">
        <f t="shared" si="18"/>
        <v>1211</v>
      </c>
      <c r="I332" s="250"/>
      <c r="K332" s="243"/>
      <c r="L332" s="244" t="s">
        <v>1399</v>
      </c>
      <c r="M332" s="245">
        <f>M328+M329+M330+M331</f>
        <v>0</v>
      </c>
      <c r="N332" s="246"/>
      <c r="O332" s="246">
        <f>SUM(O328:O331)</f>
        <v>494</v>
      </c>
      <c r="P332" s="248"/>
      <c r="Q332" s="251">
        <f t="shared" si="19"/>
        <v>494</v>
      </c>
      <c r="R332" s="250"/>
    </row>
    <row r="333" spans="2:18" ht="24.95" customHeight="1" thickTop="1">
      <c r="B333" s="252" t="s">
        <v>1546</v>
      </c>
      <c r="C333" s="253"/>
      <c r="D333" s="254"/>
      <c r="E333" s="255"/>
      <c r="F333" s="255"/>
      <c r="G333" s="256"/>
      <c r="H333" s="257">
        <f t="shared" si="18"/>
        <v>0</v>
      </c>
      <c r="I333" s="258"/>
      <c r="K333" s="252" t="s">
        <v>1546</v>
      </c>
      <c r="L333" s="253"/>
      <c r="M333" s="254"/>
      <c r="N333" s="255"/>
      <c r="O333" s="255"/>
      <c r="P333" s="256"/>
      <c r="Q333" s="257">
        <f t="shared" si="19"/>
        <v>0</v>
      </c>
      <c r="R333" s="258"/>
    </row>
    <row r="334" spans="2:18" ht="24.95" customHeight="1">
      <c r="B334" s="259" t="s">
        <v>1547</v>
      </c>
      <c r="C334" s="260"/>
      <c r="D334" s="233">
        <v>0</v>
      </c>
      <c r="E334" s="234"/>
      <c r="F334" s="234"/>
      <c r="G334" s="261"/>
      <c r="H334" s="262">
        <f t="shared" si="18"/>
        <v>0</v>
      </c>
      <c r="I334" s="263"/>
      <c r="K334" s="259" t="s">
        <v>1547</v>
      </c>
      <c r="L334" s="260"/>
      <c r="M334" s="233">
        <v>0</v>
      </c>
      <c r="N334" s="234"/>
      <c r="O334" s="234"/>
      <c r="P334" s="261"/>
      <c r="Q334" s="262">
        <f t="shared" si="19"/>
        <v>0</v>
      </c>
      <c r="R334" s="263"/>
    </row>
    <row r="335" spans="2:18" ht="24.95" customHeight="1">
      <c r="B335" s="252" t="s">
        <v>1548</v>
      </c>
      <c r="C335" s="253"/>
      <c r="D335" s="233"/>
      <c r="E335" s="234"/>
      <c r="F335" s="234"/>
      <c r="G335" s="261"/>
      <c r="H335" s="262">
        <f t="shared" si="18"/>
        <v>0</v>
      </c>
      <c r="I335" s="263"/>
      <c r="K335" s="252" t="s">
        <v>1548</v>
      </c>
      <c r="L335" s="253"/>
      <c r="M335" s="233"/>
      <c r="N335" s="234"/>
      <c r="O335" s="234"/>
      <c r="P335" s="261"/>
      <c r="Q335" s="262">
        <f t="shared" si="19"/>
        <v>0</v>
      </c>
      <c r="R335" s="263"/>
    </row>
    <row r="336" spans="2:18" ht="24.95" customHeight="1" thickBot="1">
      <c r="B336" s="264" t="s">
        <v>1549</v>
      </c>
      <c r="C336" s="265"/>
      <c r="D336" s="266"/>
      <c r="E336" s="267"/>
      <c r="F336" s="267"/>
      <c r="G336" s="268"/>
      <c r="H336" s="269">
        <f t="shared" si="18"/>
        <v>0</v>
      </c>
      <c r="I336" s="270"/>
      <c r="K336" s="264" t="s">
        <v>1549</v>
      </c>
      <c r="L336" s="265"/>
      <c r="M336" s="266"/>
      <c r="N336" s="267"/>
      <c r="O336" s="267"/>
      <c r="P336" s="268"/>
      <c r="Q336" s="269">
        <f t="shared" si="19"/>
        <v>0</v>
      </c>
      <c r="R336" s="270"/>
    </row>
    <row r="337" spans="2:18" ht="24.95" customHeight="1" thickTop="1" thickBot="1">
      <c r="B337" s="243"/>
      <c r="C337" s="244" t="s">
        <v>1399</v>
      </c>
      <c r="D337" s="245">
        <f>SUM(D332:D336)</f>
        <v>0</v>
      </c>
      <c r="E337" s="246"/>
      <c r="F337" s="247">
        <f>F332+F334</f>
        <v>1211</v>
      </c>
      <c r="G337" s="248"/>
      <c r="H337" s="271">
        <f>D337+F337</f>
        <v>1211</v>
      </c>
      <c r="I337" s="250"/>
      <c r="K337" s="243"/>
      <c r="L337" s="244" t="s">
        <v>1399</v>
      </c>
      <c r="M337" s="245">
        <f>SUM(M332:M336)</f>
        <v>0</v>
      </c>
      <c r="N337" s="246"/>
      <c r="O337" s="246">
        <f>O332+O334</f>
        <v>494</v>
      </c>
      <c r="P337" s="248"/>
      <c r="Q337" s="272">
        <f>M337+O337</f>
        <v>494</v>
      </c>
      <c r="R337" s="250"/>
    </row>
    <row r="338" spans="2:18" ht="20.100000000000001" customHeight="1" thickTop="1">
      <c r="B338" s="273"/>
      <c r="C338" s="274" t="s">
        <v>1550</v>
      </c>
      <c r="D338" s="217"/>
      <c r="E338" s="217"/>
      <c r="F338" s="217"/>
      <c r="G338" s="217"/>
      <c r="H338" s="217"/>
      <c r="I338" s="218"/>
      <c r="K338" s="273"/>
      <c r="L338" s="274" t="s">
        <v>1550</v>
      </c>
      <c r="M338" s="217"/>
      <c r="N338" s="217"/>
      <c r="O338" s="217"/>
      <c r="P338" s="217"/>
      <c r="Q338" s="217"/>
      <c r="R338" s="218"/>
    </row>
    <row r="339" spans="2:18" ht="20.100000000000001" customHeight="1">
      <c r="B339" s="216" t="s">
        <v>1551</v>
      </c>
      <c r="C339" s="217"/>
      <c r="D339" s="217"/>
      <c r="E339" s="217"/>
      <c r="F339" s="217"/>
      <c r="G339" s="217"/>
      <c r="H339" s="217"/>
      <c r="I339" s="218"/>
      <c r="K339" s="216" t="s">
        <v>1551</v>
      </c>
      <c r="L339" s="217"/>
      <c r="M339" s="217"/>
      <c r="N339" s="217"/>
      <c r="O339" s="217"/>
      <c r="P339" s="217"/>
      <c r="Q339" s="217"/>
      <c r="R339" s="218"/>
    </row>
    <row r="340" spans="2:18" ht="20.100000000000001" customHeight="1">
      <c r="B340" s="216" t="s">
        <v>1552</v>
      </c>
      <c r="C340" s="217"/>
      <c r="D340" s="217"/>
      <c r="E340" s="217"/>
      <c r="F340" s="217"/>
      <c r="G340" s="217"/>
      <c r="H340" s="217"/>
      <c r="I340" s="218"/>
      <c r="K340" s="216" t="s">
        <v>1552</v>
      </c>
      <c r="L340" s="217"/>
      <c r="M340" s="217"/>
      <c r="N340" s="217"/>
      <c r="O340" s="217"/>
      <c r="P340" s="217"/>
      <c r="Q340" s="217"/>
      <c r="R340" s="218"/>
    </row>
    <row r="341" spans="2:18" ht="15.75">
      <c r="B341" s="273"/>
      <c r="C341" s="217"/>
      <c r="D341" s="217"/>
      <c r="E341" s="217"/>
      <c r="F341" s="217"/>
      <c r="G341" s="217"/>
      <c r="H341" s="217"/>
      <c r="I341" s="218"/>
      <c r="K341" s="273"/>
      <c r="L341" s="217"/>
      <c r="M341" s="217"/>
      <c r="N341" s="217"/>
      <c r="O341" s="217"/>
      <c r="P341" s="217"/>
      <c r="Q341" s="217"/>
      <c r="R341" s="218"/>
    </row>
    <row r="342" spans="2:18" ht="15.75">
      <c r="B342" s="273"/>
      <c r="C342" s="217"/>
      <c r="D342" s="372" t="s">
        <v>1714</v>
      </c>
      <c r="E342" s="372"/>
      <c r="F342" s="372"/>
      <c r="G342" s="217"/>
      <c r="H342" s="217"/>
      <c r="I342" s="218"/>
      <c r="K342" s="273"/>
      <c r="L342" s="217"/>
      <c r="M342" s="372" t="s">
        <v>1714</v>
      </c>
      <c r="N342" s="372"/>
      <c r="O342" s="372"/>
      <c r="P342" s="217"/>
      <c r="Q342" s="217"/>
      <c r="R342" s="218"/>
    </row>
    <row r="343" spans="2:18" ht="15.75">
      <c r="B343" s="273"/>
      <c r="C343" s="217"/>
      <c r="D343" s="372" t="s">
        <v>1715</v>
      </c>
      <c r="E343" s="372"/>
      <c r="F343" s="372"/>
      <c r="G343" s="217"/>
      <c r="H343" s="217"/>
      <c r="I343" s="218"/>
      <c r="K343" s="273"/>
      <c r="L343" s="217"/>
      <c r="M343" s="372" t="s">
        <v>1715</v>
      </c>
      <c r="N343" s="372"/>
      <c r="O343" s="372"/>
      <c r="P343" s="217"/>
      <c r="Q343" s="217"/>
      <c r="R343" s="218"/>
    </row>
    <row r="344" spans="2:18" ht="15.75">
      <c r="B344" s="273"/>
      <c r="C344" s="217"/>
      <c r="D344" s="217"/>
      <c r="E344" s="217"/>
      <c r="F344" s="217"/>
      <c r="G344" s="217"/>
      <c r="H344" s="217"/>
      <c r="I344" s="218"/>
      <c r="K344" s="273"/>
      <c r="L344" s="217"/>
      <c r="M344" s="217"/>
      <c r="N344" s="217"/>
      <c r="O344" s="217"/>
      <c r="P344" s="217"/>
      <c r="Q344" s="217"/>
      <c r="R344" s="218"/>
    </row>
    <row r="345" spans="2:18" ht="15.75">
      <c r="B345" s="273"/>
      <c r="C345" s="217"/>
      <c r="D345" s="217"/>
      <c r="E345" s="217"/>
      <c r="F345" s="217"/>
      <c r="G345" s="217"/>
      <c r="H345" s="217"/>
      <c r="I345" s="218"/>
      <c r="K345" s="273"/>
      <c r="L345" s="217"/>
      <c r="M345" s="217"/>
      <c r="N345" s="217"/>
      <c r="O345" s="217"/>
      <c r="P345" s="217"/>
      <c r="Q345" s="217"/>
      <c r="R345" s="218"/>
    </row>
    <row r="346" spans="2:18" ht="24.95" customHeight="1">
      <c r="B346" s="293"/>
      <c r="E346" s="217"/>
      <c r="F346" s="217"/>
      <c r="G346" s="201" t="s">
        <v>1563</v>
      </c>
      <c r="H346" s="217"/>
      <c r="I346" s="218"/>
      <c r="J346" s="293"/>
      <c r="K346" s="293"/>
      <c r="N346" s="217"/>
      <c r="O346" s="217"/>
      <c r="P346" s="201" t="s">
        <v>1563</v>
      </c>
      <c r="Q346" s="217"/>
      <c r="R346" s="218"/>
    </row>
    <row r="347" spans="2:18" ht="24.95" customHeight="1">
      <c r="B347" s="273" t="s">
        <v>1553</v>
      </c>
      <c r="C347" s="360">
        <v>45840</v>
      </c>
      <c r="D347" s="360"/>
      <c r="E347" s="201"/>
      <c r="F347" t="s">
        <v>1693</v>
      </c>
      <c r="H347" s="201"/>
      <c r="I347" s="202"/>
      <c r="K347" s="273" t="s">
        <v>1553</v>
      </c>
      <c r="L347" s="360">
        <v>45840</v>
      </c>
      <c r="M347" s="360"/>
      <c r="N347" s="201"/>
      <c r="O347" t="s">
        <v>1693</v>
      </c>
      <c r="Q347" s="201"/>
      <c r="R347" s="202"/>
    </row>
    <row r="348" spans="2:18" ht="24.95" customHeight="1" thickBot="1">
      <c r="B348" s="275"/>
      <c r="C348" s="276"/>
      <c r="D348" s="276"/>
      <c r="E348" s="276"/>
      <c r="F348" s="276"/>
      <c r="G348" s="276"/>
      <c r="H348" s="276"/>
      <c r="I348" s="277"/>
      <c r="K348" s="275"/>
      <c r="L348" s="276"/>
      <c r="M348" s="276"/>
      <c r="N348" s="276"/>
      <c r="O348" s="276"/>
      <c r="P348" s="276"/>
      <c r="Q348" s="276"/>
      <c r="R348" s="277"/>
    </row>
    <row r="351" spans="2:18" ht="15.75" thickBot="1"/>
    <row r="352" spans="2:18">
      <c r="B352" s="366" t="s">
        <v>1525</v>
      </c>
      <c r="C352" s="367"/>
      <c r="D352" s="367"/>
      <c r="E352" s="367"/>
      <c r="F352" s="367"/>
      <c r="G352" s="367"/>
      <c r="H352" s="367"/>
      <c r="I352" s="368"/>
      <c r="K352" s="366" t="s">
        <v>1525</v>
      </c>
      <c r="L352" s="367"/>
      <c r="M352" s="367"/>
      <c r="N352" s="367"/>
      <c r="O352" s="367"/>
      <c r="P352" s="367"/>
      <c r="Q352" s="367"/>
      <c r="R352" s="368"/>
    </row>
    <row r="353" spans="2:18" ht="15.75">
      <c r="B353" s="200"/>
      <c r="C353" s="201"/>
      <c r="D353" s="201"/>
      <c r="E353" s="201"/>
      <c r="F353" s="201"/>
      <c r="G353" s="201"/>
      <c r="H353" s="201"/>
      <c r="I353" s="202"/>
      <c r="K353" s="200"/>
      <c r="L353" s="201"/>
      <c r="M353" s="201"/>
      <c r="N353" s="201"/>
      <c r="O353" s="201"/>
      <c r="P353" s="201"/>
      <c r="Q353" s="201"/>
      <c r="R353" s="202"/>
    </row>
    <row r="354" spans="2:18" ht="26.25">
      <c r="B354" s="369" t="s">
        <v>1526</v>
      </c>
      <c r="C354" s="370"/>
      <c r="D354" s="370"/>
      <c r="E354" s="370"/>
      <c r="F354" s="370"/>
      <c r="G354" s="370"/>
      <c r="H354" s="370"/>
      <c r="I354" s="371"/>
      <c r="K354" s="369" t="s">
        <v>1526</v>
      </c>
      <c r="L354" s="370"/>
      <c r="M354" s="370"/>
      <c r="N354" s="370"/>
      <c r="O354" s="370"/>
      <c r="P354" s="370"/>
      <c r="Q354" s="370"/>
      <c r="R354" s="371"/>
    </row>
    <row r="355" spans="2:18" ht="20.100000000000001" customHeight="1">
      <c r="B355" s="203"/>
      <c r="C355" s="204"/>
      <c r="D355" s="204"/>
      <c r="E355" s="204"/>
      <c r="F355" s="204"/>
      <c r="G355" s="204"/>
      <c r="H355" s="205" t="s">
        <v>1527</v>
      </c>
      <c r="I355" s="206"/>
      <c r="K355" s="203"/>
      <c r="L355" s="204"/>
      <c r="M355" s="204"/>
      <c r="N355" s="204"/>
      <c r="O355" s="204"/>
      <c r="P355" s="204"/>
      <c r="Q355" s="205" t="s">
        <v>1527</v>
      </c>
      <c r="R355" s="206"/>
    </row>
    <row r="356" spans="2:18" ht="20.100000000000001" customHeight="1">
      <c r="B356" s="207" t="s">
        <v>1528</v>
      </c>
      <c r="C356" s="208"/>
      <c r="D356" s="208"/>
      <c r="E356" s="208"/>
      <c r="F356" s="208" t="s">
        <v>1529</v>
      </c>
      <c r="G356" s="201"/>
      <c r="H356" s="201" t="s">
        <v>1530</v>
      </c>
      <c r="I356" s="202"/>
      <c r="K356" s="207" t="s">
        <v>1528</v>
      </c>
      <c r="L356" s="208"/>
      <c r="M356" s="208"/>
      <c r="N356" s="208"/>
      <c r="O356" s="208" t="s">
        <v>1531</v>
      </c>
      <c r="P356" s="201"/>
      <c r="Q356" s="201" t="s">
        <v>1530</v>
      </c>
      <c r="R356" s="202"/>
    </row>
    <row r="357" spans="2:18" ht="20.100000000000001" customHeight="1">
      <c r="B357" s="209" t="s">
        <v>1532</v>
      </c>
      <c r="C357" s="210" t="s">
        <v>1719</v>
      </c>
      <c r="D357" s="211"/>
      <c r="E357" s="211"/>
      <c r="F357" s="211"/>
      <c r="G357" s="212"/>
      <c r="H357" s="212"/>
      <c r="I357" s="213"/>
      <c r="K357" s="209" t="s">
        <v>1532</v>
      </c>
      <c r="L357" s="210" t="s">
        <v>1720</v>
      </c>
      <c r="M357" s="211"/>
      <c r="N357" s="211"/>
      <c r="O357" s="211"/>
      <c r="P357" s="212"/>
      <c r="Q357" s="212"/>
      <c r="R357" s="213"/>
    </row>
    <row r="358" spans="2:18" ht="20.100000000000001" customHeight="1">
      <c r="B358" s="207" t="s">
        <v>1534</v>
      </c>
      <c r="C358" s="214">
        <v>75</v>
      </c>
      <c r="D358" s="208" t="s">
        <v>1535</v>
      </c>
      <c r="E358" s="208"/>
      <c r="F358" s="201"/>
      <c r="G358" s="201"/>
      <c r="H358" s="201"/>
      <c r="I358" s="202"/>
      <c r="K358" s="207" t="s">
        <v>1534</v>
      </c>
      <c r="L358" s="214">
        <v>361</v>
      </c>
      <c r="M358" s="208" t="s">
        <v>1535</v>
      </c>
      <c r="N358" s="208"/>
      <c r="O358" s="201"/>
      <c r="P358" s="201"/>
      <c r="Q358" s="201"/>
      <c r="R358" s="202"/>
    </row>
    <row r="359" spans="2:18" ht="20.100000000000001" customHeight="1">
      <c r="B359" s="216" t="s">
        <v>1562</v>
      </c>
      <c r="C359" s="217"/>
      <c r="D359" s="217"/>
      <c r="E359" s="217"/>
      <c r="F359" s="217"/>
      <c r="G359" s="217"/>
      <c r="H359" s="217"/>
      <c r="I359" s="218"/>
      <c r="K359" s="216" t="s">
        <v>1562</v>
      </c>
      <c r="L359" s="217"/>
      <c r="M359" s="217"/>
      <c r="N359" s="217"/>
      <c r="O359" s="217"/>
      <c r="P359" s="217"/>
      <c r="Q359" s="217"/>
      <c r="R359" s="218"/>
    </row>
    <row r="360" spans="2:18" ht="20.100000000000001" customHeight="1" thickBot="1">
      <c r="B360" s="207" t="s">
        <v>1537</v>
      </c>
      <c r="C360" s="201"/>
      <c r="D360" s="201"/>
      <c r="E360" s="201"/>
      <c r="F360" s="201"/>
      <c r="G360" s="201"/>
      <c r="H360" s="201"/>
      <c r="I360" s="202"/>
      <c r="K360" s="207" t="s">
        <v>1537</v>
      </c>
      <c r="L360" s="201"/>
      <c r="M360" s="201"/>
      <c r="N360" s="201"/>
      <c r="O360" s="201"/>
      <c r="P360" s="201"/>
      <c r="Q360" s="201"/>
      <c r="R360" s="202"/>
    </row>
    <row r="361" spans="2:18" ht="24.95" customHeight="1" thickTop="1">
      <c r="B361" s="361" t="s">
        <v>1538</v>
      </c>
      <c r="C361" s="362"/>
      <c r="D361" s="358" t="s">
        <v>1241</v>
      </c>
      <c r="E361" s="365"/>
      <c r="F361" s="356" t="s">
        <v>1539</v>
      </c>
      <c r="G361" s="359"/>
      <c r="H361" s="358" t="s">
        <v>1404</v>
      </c>
      <c r="I361" s="359"/>
      <c r="K361" s="361" t="s">
        <v>1538</v>
      </c>
      <c r="L361" s="362"/>
      <c r="M361" s="358" t="s">
        <v>1241</v>
      </c>
      <c r="N361" s="365"/>
      <c r="O361" s="356" t="s">
        <v>1539</v>
      </c>
      <c r="P361" s="359"/>
      <c r="Q361" s="358" t="s">
        <v>1404</v>
      </c>
      <c r="R361" s="359"/>
    </row>
    <row r="362" spans="2:18" ht="24.95" customHeight="1" thickBot="1">
      <c r="B362" s="363"/>
      <c r="C362" s="364"/>
      <c r="D362" s="219" t="s">
        <v>1540</v>
      </c>
      <c r="E362" s="220" t="s">
        <v>1541</v>
      </c>
      <c r="F362" s="220" t="s">
        <v>1540</v>
      </c>
      <c r="G362" s="221" t="s">
        <v>1541</v>
      </c>
      <c r="H362" s="222" t="s">
        <v>1540</v>
      </c>
      <c r="I362" s="223" t="s">
        <v>1541</v>
      </c>
      <c r="K362" s="363"/>
      <c r="L362" s="364"/>
      <c r="M362" s="219" t="s">
        <v>1540</v>
      </c>
      <c r="N362" s="220" t="s">
        <v>1541</v>
      </c>
      <c r="O362" s="220" t="s">
        <v>1540</v>
      </c>
      <c r="P362" s="221" t="s">
        <v>1541</v>
      </c>
      <c r="Q362" s="222" t="s">
        <v>1540</v>
      </c>
      <c r="R362" s="223" t="s">
        <v>1541</v>
      </c>
    </row>
    <row r="363" spans="2:18" ht="24.95" customHeight="1" thickTop="1">
      <c r="B363" s="224" t="s">
        <v>1542</v>
      </c>
      <c r="C363" s="225"/>
      <c r="D363" s="226">
        <v>0</v>
      </c>
      <c r="E363" s="227"/>
      <c r="F363" s="227">
        <v>1053</v>
      </c>
      <c r="G363" s="228"/>
      <c r="H363" s="229">
        <f t="shared" ref="H363:H371" si="20">D363+F363</f>
        <v>1053</v>
      </c>
      <c r="I363" s="230"/>
      <c r="K363" s="224" t="s">
        <v>1542</v>
      </c>
      <c r="L363" s="225"/>
      <c r="M363" s="226">
        <v>0</v>
      </c>
      <c r="N363" s="227"/>
      <c r="O363" s="227">
        <v>421</v>
      </c>
      <c r="P363" s="228"/>
      <c r="Q363" s="229">
        <f t="shared" ref="Q363:Q371" si="21">M363+O363</f>
        <v>421</v>
      </c>
      <c r="R363" s="230"/>
    </row>
    <row r="364" spans="2:18" ht="24.95" customHeight="1">
      <c r="B364" s="231" t="s">
        <v>1543</v>
      </c>
      <c r="C364" s="232"/>
      <c r="D364" s="233">
        <v>0</v>
      </c>
      <c r="E364" s="234"/>
      <c r="F364" s="234">
        <v>40</v>
      </c>
      <c r="G364" s="235"/>
      <c r="H364" s="229">
        <f t="shared" si="20"/>
        <v>40</v>
      </c>
      <c r="I364" s="236"/>
      <c r="K364" s="231" t="s">
        <v>1543</v>
      </c>
      <c r="L364" s="232"/>
      <c r="M364" s="233">
        <v>0</v>
      </c>
      <c r="N364" s="234"/>
      <c r="O364" s="234">
        <v>30</v>
      </c>
      <c r="P364" s="235"/>
      <c r="Q364" s="229">
        <f t="shared" si="21"/>
        <v>30</v>
      </c>
      <c r="R364" s="236"/>
    </row>
    <row r="365" spans="2:18" ht="24.95" customHeight="1">
      <c r="B365" s="231" t="s">
        <v>1544</v>
      </c>
      <c r="C365" s="232"/>
      <c r="D365" s="233">
        <v>0</v>
      </c>
      <c r="E365" s="234"/>
      <c r="F365" s="234">
        <v>40</v>
      </c>
      <c r="G365" s="235"/>
      <c r="H365" s="229">
        <f t="shared" si="20"/>
        <v>40</v>
      </c>
      <c r="I365" s="236"/>
      <c r="K365" s="231" t="s">
        <v>1544</v>
      </c>
      <c r="L365" s="232"/>
      <c r="M365" s="233">
        <v>0</v>
      </c>
      <c r="N365" s="234"/>
      <c r="O365" s="234">
        <v>30</v>
      </c>
      <c r="P365" s="235"/>
      <c r="Q365" s="229">
        <f t="shared" si="21"/>
        <v>30</v>
      </c>
      <c r="R365" s="236"/>
    </row>
    <row r="366" spans="2:18" ht="24.95" customHeight="1" thickBot="1">
      <c r="B366" s="237" t="s">
        <v>1545</v>
      </c>
      <c r="C366" s="238"/>
      <c r="D366" s="239"/>
      <c r="E366" s="240"/>
      <c r="F366" s="240">
        <v>750</v>
      </c>
      <c r="G366" s="241"/>
      <c r="H366" s="229">
        <f t="shared" si="20"/>
        <v>750</v>
      </c>
      <c r="I366" s="242"/>
      <c r="K366" s="237" t="s">
        <v>1545</v>
      </c>
      <c r="L366" s="238"/>
      <c r="M366" s="239">
        <v>0</v>
      </c>
      <c r="N366" s="240"/>
      <c r="O366" s="240">
        <v>750</v>
      </c>
      <c r="P366" s="241"/>
      <c r="Q366" s="229">
        <f t="shared" si="21"/>
        <v>750</v>
      </c>
      <c r="R366" s="242"/>
    </row>
    <row r="367" spans="2:18" ht="24.95" customHeight="1" thickTop="1" thickBot="1">
      <c r="B367" s="243"/>
      <c r="C367" s="244" t="s">
        <v>1399</v>
      </c>
      <c r="D367" s="245">
        <f>D363+D364+D365+D366</f>
        <v>0</v>
      </c>
      <c r="E367" s="246"/>
      <c r="F367" s="247">
        <f>SUM(F363:F366)</f>
        <v>1883</v>
      </c>
      <c r="G367" s="248"/>
      <c r="H367" s="249">
        <f t="shared" si="20"/>
        <v>1883</v>
      </c>
      <c r="I367" s="250"/>
      <c r="K367" s="243"/>
      <c r="L367" s="244" t="s">
        <v>1399</v>
      </c>
      <c r="M367" s="245">
        <f>M363+M364+M365+M366</f>
        <v>0</v>
      </c>
      <c r="N367" s="246"/>
      <c r="O367" s="246">
        <f>SUM(O363:O366)</f>
        <v>1231</v>
      </c>
      <c r="P367" s="248"/>
      <c r="Q367" s="251">
        <f t="shared" si="21"/>
        <v>1231</v>
      </c>
      <c r="R367" s="250"/>
    </row>
    <row r="368" spans="2:18" ht="24.95" customHeight="1" thickTop="1">
      <c r="B368" s="252" t="s">
        <v>1546</v>
      </c>
      <c r="C368" s="253"/>
      <c r="D368" s="254"/>
      <c r="E368" s="255"/>
      <c r="F368" s="255"/>
      <c r="G368" s="256"/>
      <c r="H368" s="257">
        <f t="shared" si="20"/>
        <v>0</v>
      </c>
      <c r="I368" s="258"/>
      <c r="K368" s="252" t="s">
        <v>1546</v>
      </c>
      <c r="L368" s="253"/>
      <c r="M368" s="254"/>
      <c r="N368" s="255"/>
      <c r="O368" s="255"/>
      <c r="P368" s="256"/>
      <c r="Q368" s="257">
        <f t="shared" si="21"/>
        <v>0</v>
      </c>
      <c r="R368" s="258"/>
    </row>
    <row r="369" spans="2:18" ht="24.95" customHeight="1">
      <c r="B369" s="259" t="s">
        <v>1547</v>
      </c>
      <c r="C369" s="260"/>
      <c r="D369" s="233">
        <v>0</v>
      </c>
      <c r="E369" s="234"/>
      <c r="F369" s="234"/>
      <c r="G369" s="261"/>
      <c r="H369" s="262">
        <f t="shared" si="20"/>
        <v>0</v>
      </c>
      <c r="I369" s="263"/>
      <c r="K369" s="259" t="s">
        <v>1547</v>
      </c>
      <c r="L369" s="260"/>
      <c r="M369" s="233">
        <v>0</v>
      </c>
      <c r="N369" s="234"/>
      <c r="O369" s="234"/>
      <c r="P369" s="261"/>
      <c r="Q369" s="262">
        <f t="shared" si="21"/>
        <v>0</v>
      </c>
      <c r="R369" s="263"/>
    </row>
    <row r="370" spans="2:18" ht="24.95" customHeight="1">
      <c r="B370" s="252" t="s">
        <v>1548</v>
      </c>
      <c r="C370" s="253"/>
      <c r="D370" s="233"/>
      <c r="E370" s="234"/>
      <c r="F370" s="234"/>
      <c r="G370" s="261"/>
      <c r="H370" s="262">
        <f t="shared" si="20"/>
        <v>0</v>
      </c>
      <c r="I370" s="263"/>
      <c r="K370" s="252" t="s">
        <v>1548</v>
      </c>
      <c r="L370" s="253"/>
      <c r="M370" s="233"/>
      <c r="N370" s="234"/>
      <c r="O370" s="234"/>
      <c r="P370" s="261"/>
      <c r="Q370" s="262">
        <f t="shared" si="21"/>
        <v>0</v>
      </c>
      <c r="R370" s="263"/>
    </row>
    <row r="371" spans="2:18" ht="24.95" customHeight="1" thickBot="1">
      <c r="B371" s="264" t="s">
        <v>1549</v>
      </c>
      <c r="C371" s="265"/>
      <c r="D371" s="266"/>
      <c r="E371" s="267"/>
      <c r="F371" s="267"/>
      <c r="G371" s="268"/>
      <c r="H371" s="269">
        <f t="shared" si="20"/>
        <v>0</v>
      </c>
      <c r="I371" s="270"/>
      <c r="K371" s="264" t="s">
        <v>1549</v>
      </c>
      <c r="L371" s="265"/>
      <c r="M371" s="266"/>
      <c r="N371" s="267"/>
      <c r="O371" s="267"/>
      <c r="P371" s="268"/>
      <c r="Q371" s="269">
        <f t="shared" si="21"/>
        <v>0</v>
      </c>
      <c r="R371" s="270"/>
    </row>
    <row r="372" spans="2:18" ht="24.95" customHeight="1" thickTop="1" thickBot="1">
      <c r="B372" s="243"/>
      <c r="C372" s="244" t="s">
        <v>1399</v>
      </c>
      <c r="D372" s="245">
        <f>SUM(D367:D371)</f>
        <v>0</v>
      </c>
      <c r="E372" s="246"/>
      <c r="F372" s="247">
        <f>F367+F369</f>
        <v>1883</v>
      </c>
      <c r="G372" s="248"/>
      <c r="H372" s="271">
        <f>D372+F372</f>
        <v>1883</v>
      </c>
      <c r="I372" s="250"/>
      <c r="K372" s="243"/>
      <c r="L372" s="244" t="s">
        <v>1399</v>
      </c>
      <c r="M372" s="245">
        <f>SUM(M367:M371)</f>
        <v>0</v>
      </c>
      <c r="N372" s="246"/>
      <c r="O372" s="246">
        <f>O367+O369</f>
        <v>1231</v>
      </c>
      <c r="P372" s="248"/>
      <c r="Q372" s="272">
        <f>M372+O372</f>
        <v>1231</v>
      </c>
      <c r="R372" s="250"/>
    </row>
    <row r="373" spans="2:18" ht="20.100000000000001" customHeight="1" thickTop="1">
      <c r="B373" s="273"/>
      <c r="C373" s="274" t="s">
        <v>1550</v>
      </c>
      <c r="D373" s="217"/>
      <c r="E373" s="217"/>
      <c r="F373" s="217"/>
      <c r="G373" s="217"/>
      <c r="H373" s="217"/>
      <c r="I373" s="218"/>
      <c r="K373" s="273"/>
      <c r="L373" s="274" t="s">
        <v>1550</v>
      </c>
      <c r="M373" s="217"/>
      <c r="N373" s="217"/>
      <c r="O373" s="217"/>
      <c r="P373" s="217"/>
      <c r="Q373" s="217"/>
      <c r="R373" s="218"/>
    </row>
    <row r="374" spans="2:18" ht="20.100000000000001" customHeight="1">
      <c r="B374" s="216" t="s">
        <v>1551</v>
      </c>
      <c r="C374" s="217"/>
      <c r="D374" s="217"/>
      <c r="E374" s="217"/>
      <c r="F374" s="217"/>
      <c r="G374" s="217"/>
      <c r="H374" s="217"/>
      <c r="I374" s="218"/>
      <c r="K374" s="216" t="s">
        <v>1551</v>
      </c>
      <c r="L374" s="217"/>
      <c r="M374" s="217"/>
      <c r="N374" s="217"/>
      <c r="O374" s="217"/>
      <c r="P374" s="217"/>
      <c r="Q374" s="217"/>
      <c r="R374" s="218"/>
    </row>
    <row r="375" spans="2:18" ht="20.100000000000001" customHeight="1">
      <c r="B375" s="216" t="s">
        <v>1552</v>
      </c>
      <c r="C375" s="217"/>
      <c r="D375" s="217"/>
      <c r="E375" s="217"/>
      <c r="F375" s="217"/>
      <c r="G375" s="217"/>
      <c r="H375" s="217"/>
      <c r="I375" s="218"/>
      <c r="K375" s="216" t="s">
        <v>1552</v>
      </c>
      <c r="L375" s="217"/>
      <c r="M375" s="217"/>
      <c r="N375" s="217"/>
      <c r="O375" s="217"/>
      <c r="P375" s="217"/>
      <c r="Q375" s="217"/>
      <c r="R375" s="218"/>
    </row>
    <row r="376" spans="2:18" ht="15.75">
      <c r="B376" s="273"/>
      <c r="C376" s="217"/>
      <c r="D376" s="217"/>
      <c r="E376" s="217"/>
      <c r="F376" s="217"/>
      <c r="G376" s="217"/>
      <c r="H376" s="217"/>
      <c r="I376" s="218"/>
      <c r="K376" s="273"/>
      <c r="L376" s="217"/>
      <c r="M376" s="217"/>
      <c r="N376" s="217"/>
      <c r="O376" s="217"/>
      <c r="P376" s="217"/>
      <c r="Q376" s="217"/>
      <c r="R376" s="218"/>
    </row>
    <row r="377" spans="2:18" ht="15.75">
      <c r="B377" s="273"/>
      <c r="C377" s="217"/>
      <c r="D377" s="372" t="s">
        <v>1714</v>
      </c>
      <c r="E377" s="372"/>
      <c r="F377" s="372"/>
      <c r="G377" s="217"/>
      <c r="H377" s="217"/>
      <c r="I377" s="218"/>
      <c r="K377" s="273"/>
      <c r="L377" s="217"/>
      <c r="M377" s="372" t="s">
        <v>1714</v>
      </c>
      <c r="N377" s="372"/>
      <c r="O377" s="372"/>
      <c r="P377" s="217"/>
      <c r="Q377" s="217"/>
      <c r="R377" s="218"/>
    </row>
    <row r="378" spans="2:18" ht="15.75">
      <c r="B378" s="273"/>
      <c r="C378" s="217"/>
      <c r="D378" s="372" t="s">
        <v>1715</v>
      </c>
      <c r="E378" s="372"/>
      <c r="F378" s="372"/>
      <c r="G378" s="217"/>
      <c r="H378" s="217"/>
      <c r="I378" s="218"/>
      <c r="K378" s="273"/>
      <c r="L378" s="217"/>
      <c r="M378" s="372" t="s">
        <v>1715</v>
      </c>
      <c r="N378" s="372"/>
      <c r="O378" s="372"/>
      <c r="P378" s="217"/>
      <c r="Q378" s="217"/>
      <c r="R378" s="218"/>
    </row>
    <row r="379" spans="2:18" ht="15.75">
      <c r="B379" s="273"/>
      <c r="C379" s="217"/>
      <c r="D379" s="217"/>
      <c r="E379" s="217"/>
      <c r="F379" s="217"/>
      <c r="G379" s="217"/>
      <c r="H379" s="217"/>
      <c r="I379" s="218"/>
      <c r="K379" s="273"/>
      <c r="L379" s="217"/>
      <c r="M379" s="217"/>
      <c r="N379" s="217"/>
      <c r="O379" s="217"/>
      <c r="P379" s="217"/>
      <c r="Q379" s="217"/>
      <c r="R379" s="218"/>
    </row>
    <row r="380" spans="2:18" ht="15.75">
      <c r="B380" s="273"/>
      <c r="C380" s="217"/>
      <c r="D380" s="217"/>
      <c r="E380" s="217"/>
      <c r="F380" s="217"/>
      <c r="G380" s="217"/>
      <c r="H380" s="217"/>
      <c r="I380" s="218"/>
      <c r="K380" s="273"/>
      <c r="L380" s="217"/>
      <c r="M380" s="217"/>
      <c r="N380" s="217"/>
      <c r="O380" s="217"/>
      <c r="P380" s="217"/>
      <c r="Q380" s="217"/>
      <c r="R380" s="218"/>
    </row>
    <row r="381" spans="2:18" ht="24.95" customHeight="1">
      <c r="B381" s="293"/>
      <c r="E381" s="217"/>
      <c r="F381" s="217"/>
      <c r="G381" s="201" t="s">
        <v>1563</v>
      </c>
      <c r="H381" s="217"/>
      <c r="I381" s="218"/>
      <c r="J381" s="293"/>
      <c r="K381" s="293"/>
      <c r="N381" s="217"/>
      <c r="O381" s="217"/>
      <c r="P381" s="201" t="s">
        <v>1563</v>
      </c>
      <c r="Q381" s="217"/>
      <c r="R381" s="218"/>
    </row>
    <row r="382" spans="2:18" ht="24.95" customHeight="1">
      <c r="B382" s="273" t="s">
        <v>1553</v>
      </c>
      <c r="C382" s="360">
        <v>45840</v>
      </c>
      <c r="D382" s="360"/>
      <c r="E382" s="201"/>
      <c r="F382" t="s">
        <v>1693</v>
      </c>
      <c r="H382" s="201"/>
      <c r="I382" s="202"/>
      <c r="K382" s="273" t="s">
        <v>1553</v>
      </c>
      <c r="L382" s="360">
        <v>45840</v>
      </c>
      <c r="M382" s="360"/>
      <c r="N382" s="201"/>
      <c r="O382" t="s">
        <v>1693</v>
      </c>
      <c r="Q382" s="201"/>
      <c r="R382" s="202"/>
    </row>
    <row r="383" spans="2:18" ht="24.95" customHeight="1" thickBot="1">
      <c r="B383" s="275"/>
      <c r="C383" s="276"/>
      <c r="D383" s="276"/>
      <c r="E383" s="276"/>
      <c r="F383" s="276"/>
      <c r="G383" s="276"/>
      <c r="H383" s="276"/>
      <c r="I383" s="277"/>
      <c r="K383" s="275"/>
      <c r="L383" s="276"/>
      <c r="M383" s="276"/>
      <c r="N383" s="276"/>
      <c r="O383" s="276"/>
      <c r="P383" s="276"/>
      <c r="Q383" s="276"/>
      <c r="R383" s="277"/>
    </row>
    <row r="386" spans="2:18" ht="15.75" thickBot="1"/>
    <row r="387" spans="2:18">
      <c r="B387" s="366" t="s">
        <v>1525</v>
      </c>
      <c r="C387" s="367"/>
      <c r="D387" s="367"/>
      <c r="E387" s="367"/>
      <c r="F387" s="367"/>
      <c r="G387" s="367"/>
      <c r="H387" s="367"/>
      <c r="I387" s="368"/>
      <c r="K387" s="366" t="s">
        <v>1525</v>
      </c>
      <c r="L387" s="367"/>
      <c r="M387" s="367"/>
      <c r="N387" s="367"/>
      <c r="O387" s="367"/>
      <c r="P387" s="367"/>
      <c r="Q387" s="367"/>
      <c r="R387" s="368"/>
    </row>
    <row r="388" spans="2:18" ht="15.75">
      <c r="B388" s="200"/>
      <c r="C388" s="201"/>
      <c r="D388" s="201"/>
      <c r="E388" s="201"/>
      <c r="F388" s="201"/>
      <c r="G388" s="201"/>
      <c r="H388" s="201"/>
      <c r="I388" s="202"/>
      <c r="K388" s="200"/>
      <c r="L388" s="201"/>
      <c r="M388" s="201"/>
      <c r="N388" s="201"/>
      <c r="O388" s="201"/>
      <c r="P388" s="201"/>
      <c r="Q388" s="201"/>
      <c r="R388" s="202"/>
    </row>
    <row r="389" spans="2:18" ht="26.25">
      <c r="B389" s="369" t="s">
        <v>1526</v>
      </c>
      <c r="C389" s="370"/>
      <c r="D389" s="370"/>
      <c r="E389" s="370"/>
      <c r="F389" s="370"/>
      <c r="G389" s="370"/>
      <c r="H389" s="370"/>
      <c r="I389" s="371"/>
      <c r="K389" s="369" t="s">
        <v>1526</v>
      </c>
      <c r="L389" s="370"/>
      <c r="M389" s="370"/>
      <c r="N389" s="370"/>
      <c r="O389" s="370"/>
      <c r="P389" s="370"/>
      <c r="Q389" s="370"/>
      <c r="R389" s="371"/>
    </row>
    <row r="390" spans="2:18" ht="20.100000000000001" customHeight="1">
      <c r="B390" s="203"/>
      <c r="C390" s="204"/>
      <c r="D390" s="204"/>
      <c r="E390" s="204"/>
      <c r="F390" s="204"/>
      <c r="G390" s="204"/>
      <c r="H390" s="205" t="s">
        <v>1527</v>
      </c>
      <c r="I390" s="206"/>
      <c r="K390" s="203"/>
      <c r="L390" s="204"/>
      <c r="M390" s="204"/>
      <c r="N390" s="204"/>
      <c r="O390" s="204"/>
      <c r="P390" s="204"/>
      <c r="Q390" s="205" t="s">
        <v>1527</v>
      </c>
      <c r="R390" s="206"/>
    </row>
    <row r="391" spans="2:18" ht="20.100000000000001" customHeight="1">
      <c r="B391" s="207" t="s">
        <v>1528</v>
      </c>
      <c r="C391" s="208"/>
      <c r="D391" s="208"/>
      <c r="E391" s="208"/>
      <c r="F391" s="208" t="s">
        <v>1529</v>
      </c>
      <c r="G391" s="201"/>
      <c r="H391" s="201" t="s">
        <v>1530</v>
      </c>
      <c r="I391" s="202"/>
      <c r="K391" s="207" t="s">
        <v>1528</v>
      </c>
      <c r="L391" s="208"/>
      <c r="M391" s="208"/>
      <c r="N391" s="208"/>
      <c r="O391" s="208" t="s">
        <v>1531</v>
      </c>
      <c r="P391" s="201"/>
      <c r="Q391" s="201" t="s">
        <v>1530</v>
      </c>
      <c r="R391" s="202"/>
    </row>
    <row r="392" spans="2:18" ht="20.100000000000001" customHeight="1">
      <c r="B392" s="209" t="s">
        <v>1532</v>
      </c>
      <c r="C392" s="210" t="s">
        <v>1721</v>
      </c>
      <c r="D392" s="211"/>
      <c r="E392" s="211"/>
      <c r="F392" s="211"/>
      <c r="G392" s="212"/>
      <c r="H392" s="212"/>
      <c r="I392" s="213"/>
      <c r="K392" s="209" t="s">
        <v>1532</v>
      </c>
      <c r="L392" s="210" t="s">
        <v>1722</v>
      </c>
      <c r="M392" s="211"/>
      <c r="N392" s="211"/>
      <c r="O392" s="211"/>
      <c r="P392" s="212"/>
      <c r="Q392" s="212"/>
      <c r="R392" s="213"/>
    </row>
    <row r="393" spans="2:18" ht="20.100000000000001" customHeight="1">
      <c r="B393" s="207" t="s">
        <v>1534</v>
      </c>
      <c r="C393" s="214">
        <v>53</v>
      </c>
      <c r="D393" s="208" t="s">
        <v>1535</v>
      </c>
      <c r="E393" s="208"/>
      <c r="F393" s="201"/>
      <c r="G393" s="201"/>
      <c r="H393" s="201"/>
      <c r="I393" s="202"/>
      <c r="K393" s="207" t="s">
        <v>1534</v>
      </c>
      <c r="L393" s="214">
        <v>552</v>
      </c>
      <c r="M393" s="208" t="s">
        <v>1535</v>
      </c>
      <c r="N393" s="208"/>
      <c r="O393" s="201"/>
      <c r="P393" s="201"/>
      <c r="Q393" s="201"/>
      <c r="R393" s="202"/>
    </row>
    <row r="394" spans="2:18" ht="20.100000000000001" customHeight="1">
      <c r="B394" s="216" t="s">
        <v>1562</v>
      </c>
      <c r="C394" s="217"/>
      <c r="D394" s="217"/>
      <c r="E394" s="217"/>
      <c r="F394" s="217"/>
      <c r="G394" s="217"/>
      <c r="H394" s="217"/>
      <c r="I394" s="218"/>
      <c r="K394" s="216" t="s">
        <v>1562</v>
      </c>
      <c r="L394" s="217"/>
      <c r="M394" s="217"/>
      <c r="N394" s="217"/>
      <c r="O394" s="217"/>
      <c r="P394" s="217"/>
      <c r="Q394" s="217"/>
      <c r="R394" s="218"/>
    </row>
    <row r="395" spans="2:18" ht="20.100000000000001" customHeight="1" thickBot="1">
      <c r="B395" s="207" t="s">
        <v>1537</v>
      </c>
      <c r="C395" s="201"/>
      <c r="D395" s="201"/>
      <c r="E395" s="201"/>
      <c r="F395" s="201"/>
      <c r="G395" s="201"/>
      <c r="H395" s="201"/>
      <c r="I395" s="202"/>
      <c r="K395" s="207" t="s">
        <v>1537</v>
      </c>
      <c r="L395" s="201"/>
      <c r="M395" s="201"/>
      <c r="N395" s="201"/>
      <c r="O395" s="201"/>
      <c r="P395" s="201"/>
      <c r="Q395" s="201"/>
      <c r="R395" s="202"/>
    </row>
    <row r="396" spans="2:18" ht="24.95" customHeight="1" thickTop="1">
      <c r="B396" s="361" t="s">
        <v>1538</v>
      </c>
      <c r="C396" s="362"/>
      <c r="D396" s="358" t="s">
        <v>1241</v>
      </c>
      <c r="E396" s="365"/>
      <c r="F396" s="356" t="s">
        <v>1539</v>
      </c>
      <c r="G396" s="359"/>
      <c r="H396" s="358" t="s">
        <v>1404</v>
      </c>
      <c r="I396" s="359"/>
      <c r="K396" s="361" t="s">
        <v>1538</v>
      </c>
      <c r="L396" s="362"/>
      <c r="M396" s="358" t="s">
        <v>1241</v>
      </c>
      <c r="N396" s="365"/>
      <c r="O396" s="356" t="s">
        <v>1539</v>
      </c>
      <c r="P396" s="359"/>
      <c r="Q396" s="358" t="s">
        <v>1404</v>
      </c>
      <c r="R396" s="359"/>
    </row>
    <row r="397" spans="2:18" ht="24.95" customHeight="1" thickBot="1">
      <c r="B397" s="363"/>
      <c r="C397" s="364"/>
      <c r="D397" s="219" t="s">
        <v>1540</v>
      </c>
      <c r="E397" s="220" t="s">
        <v>1541</v>
      </c>
      <c r="F397" s="220" t="s">
        <v>1540</v>
      </c>
      <c r="G397" s="221" t="s">
        <v>1541</v>
      </c>
      <c r="H397" s="222" t="s">
        <v>1540</v>
      </c>
      <c r="I397" s="223" t="s">
        <v>1541</v>
      </c>
      <c r="K397" s="363"/>
      <c r="L397" s="364"/>
      <c r="M397" s="219" t="s">
        <v>1540</v>
      </c>
      <c r="N397" s="220" t="s">
        <v>1541</v>
      </c>
      <c r="O397" s="220" t="s">
        <v>1540</v>
      </c>
      <c r="P397" s="221" t="s">
        <v>1541</v>
      </c>
      <c r="Q397" s="222" t="s">
        <v>1540</v>
      </c>
      <c r="R397" s="223" t="s">
        <v>1541</v>
      </c>
    </row>
    <row r="398" spans="2:18" ht="24.95" customHeight="1" thickTop="1">
      <c r="B398" s="224" t="s">
        <v>1542</v>
      </c>
      <c r="C398" s="225"/>
      <c r="D398" s="226">
        <v>0</v>
      </c>
      <c r="E398" s="227"/>
      <c r="F398" s="227">
        <v>239</v>
      </c>
      <c r="G398" s="228"/>
      <c r="H398" s="229">
        <f t="shared" ref="H398:H406" si="22">D398+F398</f>
        <v>239</v>
      </c>
      <c r="I398" s="230"/>
      <c r="K398" s="224" t="s">
        <v>1542</v>
      </c>
      <c r="L398" s="225"/>
      <c r="M398" s="226">
        <v>0</v>
      </c>
      <c r="N398" s="227"/>
      <c r="O398" s="227">
        <v>442</v>
      </c>
      <c r="P398" s="228"/>
      <c r="Q398" s="229">
        <f t="shared" ref="Q398:Q406" si="23">M398+O398</f>
        <v>442</v>
      </c>
      <c r="R398" s="230"/>
    </row>
    <row r="399" spans="2:18" ht="24.95" customHeight="1">
      <c r="B399" s="231" t="s">
        <v>1543</v>
      </c>
      <c r="C399" s="232"/>
      <c r="D399" s="233">
        <v>0</v>
      </c>
      <c r="E399" s="234"/>
      <c r="F399" s="234">
        <v>20</v>
      </c>
      <c r="G399" s="235"/>
      <c r="H399" s="229">
        <f t="shared" si="22"/>
        <v>20</v>
      </c>
      <c r="I399" s="236"/>
      <c r="K399" s="231" t="s">
        <v>1543</v>
      </c>
      <c r="L399" s="232"/>
      <c r="M399" s="233">
        <v>0</v>
      </c>
      <c r="N399" s="234"/>
      <c r="O399" s="234">
        <v>30</v>
      </c>
      <c r="P399" s="235"/>
      <c r="Q399" s="229">
        <f t="shared" si="23"/>
        <v>30</v>
      </c>
      <c r="R399" s="236"/>
    </row>
    <row r="400" spans="2:18" ht="24.95" customHeight="1">
      <c r="B400" s="231" t="s">
        <v>1544</v>
      </c>
      <c r="C400" s="232"/>
      <c r="D400" s="233">
        <v>0</v>
      </c>
      <c r="E400" s="234"/>
      <c r="F400" s="234">
        <v>20</v>
      </c>
      <c r="G400" s="235"/>
      <c r="H400" s="229">
        <f t="shared" si="22"/>
        <v>20</v>
      </c>
      <c r="I400" s="236"/>
      <c r="K400" s="231" t="s">
        <v>1544</v>
      </c>
      <c r="L400" s="232"/>
      <c r="M400" s="233">
        <v>0</v>
      </c>
      <c r="N400" s="234"/>
      <c r="O400" s="234">
        <v>30</v>
      </c>
      <c r="P400" s="235"/>
      <c r="Q400" s="229">
        <f t="shared" si="23"/>
        <v>30</v>
      </c>
      <c r="R400" s="236"/>
    </row>
    <row r="401" spans="2:18" ht="24.95" customHeight="1" thickBot="1">
      <c r="B401" s="237" t="s">
        <v>1545</v>
      </c>
      <c r="C401" s="238"/>
      <c r="D401" s="239"/>
      <c r="E401" s="240"/>
      <c r="F401" s="240">
        <v>750</v>
      </c>
      <c r="G401" s="241"/>
      <c r="H401" s="229">
        <f t="shared" si="22"/>
        <v>750</v>
      </c>
      <c r="I401" s="242"/>
      <c r="K401" s="237" t="s">
        <v>1545</v>
      </c>
      <c r="L401" s="238"/>
      <c r="M401" s="239">
        <v>0</v>
      </c>
      <c r="N401" s="240"/>
      <c r="O401" s="240">
        <v>750</v>
      </c>
      <c r="P401" s="241"/>
      <c r="Q401" s="229">
        <f t="shared" si="23"/>
        <v>750</v>
      </c>
      <c r="R401" s="242"/>
    </row>
    <row r="402" spans="2:18" ht="24.95" customHeight="1" thickTop="1" thickBot="1">
      <c r="B402" s="243"/>
      <c r="C402" s="244" t="s">
        <v>1399</v>
      </c>
      <c r="D402" s="245">
        <f>D398+D399+D400+D401</f>
        <v>0</v>
      </c>
      <c r="E402" s="246"/>
      <c r="F402" s="247">
        <f>SUM(F398:F401)</f>
        <v>1029</v>
      </c>
      <c r="G402" s="248"/>
      <c r="H402" s="249">
        <f t="shared" si="22"/>
        <v>1029</v>
      </c>
      <c r="I402" s="250"/>
      <c r="K402" s="243"/>
      <c r="L402" s="244" t="s">
        <v>1399</v>
      </c>
      <c r="M402" s="245">
        <f>M398+M399+M400+M401</f>
        <v>0</v>
      </c>
      <c r="N402" s="246"/>
      <c r="O402" s="246">
        <f>SUM(O398:O401)</f>
        <v>1252</v>
      </c>
      <c r="P402" s="248"/>
      <c r="Q402" s="251">
        <f t="shared" si="23"/>
        <v>1252</v>
      </c>
      <c r="R402" s="250"/>
    </row>
    <row r="403" spans="2:18" ht="24.95" customHeight="1" thickTop="1">
      <c r="B403" s="252" t="s">
        <v>1546</v>
      </c>
      <c r="C403" s="253"/>
      <c r="D403" s="254"/>
      <c r="E403" s="255"/>
      <c r="F403" s="255"/>
      <c r="G403" s="256"/>
      <c r="H403" s="257">
        <f t="shared" si="22"/>
        <v>0</v>
      </c>
      <c r="I403" s="258"/>
      <c r="K403" s="252" t="s">
        <v>1546</v>
      </c>
      <c r="L403" s="253"/>
      <c r="M403" s="254"/>
      <c r="N403" s="255"/>
      <c r="O403" s="255"/>
      <c r="P403" s="256"/>
      <c r="Q403" s="257">
        <f t="shared" si="23"/>
        <v>0</v>
      </c>
      <c r="R403" s="258"/>
    </row>
    <row r="404" spans="2:18" ht="24.95" customHeight="1">
      <c r="B404" s="259" t="s">
        <v>1547</v>
      </c>
      <c r="C404" s="260"/>
      <c r="D404" s="233">
        <v>0</v>
      </c>
      <c r="E404" s="234"/>
      <c r="F404" s="234"/>
      <c r="G404" s="261"/>
      <c r="H404" s="262">
        <f t="shared" si="22"/>
        <v>0</v>
      </c>
      <c r="I404" s="263"/>
      <c r="K404" s="259" t="s">
        <v>1547</v>
      </c>
      <c r="L404" s="260"/>
      <c r="M404" s="233">
        <v>0</v>
      </c>
      <c r="N404" s="234"/>
      <c r="O404" s="234"/>
      <c r="P404" s="261"/>
      <c r="Q404" s="262">
        <f t="shared" si="23"/>
        <v>0</v>
      </c>
      <c r="R404" s="263"/>
    </row>
    <row r="405" spans="2:18" ht="24.95" customHeight="1">
      <c r="B405" s="252" t="s">
        <v>1548</v>
      </c>
      <c r="C405" s="253"/>
      <c r="D405" s="233"/>
      <c r="E405" s="234"/>
      <c r="F405" s="234"/>
      <c r="G405" s="261"/>
      <c r="H405" s="262">
        <f t="shared" si="22"/>
        <v>0</v>
      </c>
      <c r="I405" s="263"/>
      <c r="K405" s="252" t="s">
        <v>1548</v>
      </c>
      <c r="L405" s="253"/>
      <c r="M405" s="233"/>
      <c r="N405" s="234"/>
      <c r="O405" s="234"/>
      <c r="P405" s="261"/>
      <c r="Q405" s="262">
        <f t="shared" si="23"/>
        <v>0</v>
      </c>
      <c r="R405" s="263"/>
    </row>
    <row r="406" spans="2:18" ht="24.95" customHeight="1" thickBot="1">
      <c r="B406" s="264" t="s">
        <v>1549</v>
      </c>
      <c r="C406" s="265"/>
      <c r="D406" s="266"/>
      <c r="E406" s="267"/>
      <c r="F406" s="267"/>
      <c r="G406" s="268"/>
      <c r="H406" s="269">
        <f t="shared" si="22"/>
        <v>0</v>
      </c>
      <c r="I406" s="270"/>
      <c r="K406" s="264" t="s">
        <v>1549</v>
      </c>
      <c r="L406" s="265"/>
      <c r="M406" s="266"/>
      <c r="N406" s="267"/>
      <c r="O406" s="267"/>
      <c r="P406" s="268"/>
      <c r="Q406" s="269">
        <f t="shared" si="23"/>
        <v>0</v>
      </c>
      <c r="R406" s="270"/>
    </row>
    <row r="407" spans="2:18" ht="24.95" customHeight="1" thickTop="1" thickBot="1">
      <c r="B407" s="243"/>
      <c r="C407" s="244" t="s">
        <v>1399</v>
      </c>
      <c r="D407" s="245">
        <f>SUM(D402:D406)</f>
        <v>0</v>
      </c>
      <c r="E407" s="246"/>
      <c r="F407" s="247">
        <f>F402+F404</f>
        <v>1029</v>
      </c>
      <c r="G407" s="248"/>
      <c r="H407" s="271">
        <f>D407+F407</f>
        <v>1029</v>
      </c>
      <c r="I407" s="250"/>
      <c r="K407" s="243"/>
      <c r="L407" s="244" t="s">
        <v>1399</v>
      </c>
      <c r="M407" s="245">
        <f>SUM(M402:M406)</f>
        <v>0</v>
      </c>
      <c r="N407" s="246"/>
      <c r="O407" s="246">
        <f>O402+O404</f>
        <v>1252</v>
      </c>
      <c r="P407" s="248"/>
      <c r="Q407" s="272">
        <f>M407+O407</f>
        <v>1252</v>
      </c>
      <c r="R407" s="250"/>
    </row>
    <row r="408" spans="2:18" ht="20.100000000000001" customHeight="1" thickTop="1">
      <c r="B408" s="273"/>
      <c r="C408" s="274" t="s">
        <v>1550</v>
      </c>
      <c r="D408" s="217"/>
      <c r="E408" s="217"/>
      <c r="F408" s="217"/>
      <c r="G408" s="217"/>
      <c r="H408" s="217"/>
      <c r="I408" s="218"/>
      <c r="K408" s="273"/>
      <c r="L408" s="274" t="s">
        <v>1550</v>
      </c>
      <c r="M408" s="217"/>
      <c r="N408" s="217"/>
      <c r="O408" s="217"/>
      <c r="P408" s="217"/>
      <c r="Q408" s="217"/>
      <c r="R408" s="218"/>
    </row>
    <row r="409" spans="2:18" ht="20.100000000000001" customHeight="1">
      <c r="B409" s="216" t="s">
        <v>1551</v>
      </c>
      <c r="C409" s="217"/>
      <c r="D409" s="217"/>
      <c r="E409" s="217"/>
      <c r="F409" s="217"/>
      <c r="G409" s="217"/>
      <c r="H409" s="217"/>
      <c r="I409" s="218"/>
      <c r="K409" s="216" t="s">
        <v>1551</v>
      </c>
      <c r="L409" s="217"/>
      <c r="M409" s="217"/>
      <c r="N409" s="217"/>
      <c r="O409" s="217"/>
      <c r="P409" s="217"/>
      <c r="Q409" s="217"/>
      <c r="R409" s="218"/>
    </row>
    <row r="410" spans="2:18" ht="20.100000000000001" customHeight="1">
      <c r="B410" s="216" t="s">
        <v>1552</v>
      </c>
      <c r="C410" s="217"/>
      <c r="D410" s="217"/>
      <c r="E410" s="217"/>
      <c r="F410" s="217"/>
      <c r="G410" s="217"/>
      <c r="H410" s="217"/>
      <c r="I410" s="218"/>
      <c r="K410" s="216" t="s">
        <v>1552</v>
      </c>
      <c r="L410" s="217"/>
      <c r="M410" s="217"/>
      <c r="N410" s="217"/>
      <c r="O410" s="217"/>
      <c r="P410" s="217"/>
      <c r="Q410" s="217"/>
      <c r="R410" s="218"/>
    </row>
    <row r="411" spans="2:18" ht="15.75">
      <c r="B411" s="273"/>
      <c r="C411" s="217"/>
      <c r="D411" s="217"/>
      <c r="E411" s="217"/>
      <c r="F411" s="217"/>
      <c r="G411" s="217"/>
      <c r="H411" s="217"/>
      <c r="I411" s="218"/>
      <c r="K411" s="273"/>
      <c r="L411" s="217"/>
      <c r="M411" s="217"/>
      <c r="N411" s="217"/>
      <c r="O411" s="217"/>
      <c r="P411" s="217"/>
      <c r="Q411" s="217"/>
      <c r="R411" s="218"/>
    </row>
    <row r="412" spans="2:18" ht="15.75">
      <c r="B412" s="273"/>
      <c r="C412" s="217"/>
      <c r="D412" s="372" t="s">
        <v>1714</v>
      </c>
      <c r="E412" s="372"/>
      <c r="F412" s="372"/>
      <c r="G412" s="217"/>
      <c r="H412" s="217"/>
      <c r="I412" s="218"/>
      <c r="K412" s="273"/>
      <c r="L412" s="217"/>
      <c r="M412" s="372" t="s">
        <v>1714</v>
      </c>
      <c r="N412" s="372"/>
      <c r="O412" s="372"/>
      <c r="P412" s="217"/>
      <c r="Q412" s="217"/>
      <c r="R412" s="218"/>
    </row>
    <row r="413" spans="2:18" ht="15.75">
      <c r="B413" s="273"/>
      <c r="C413" s="217"/>
      <c r="D413" s="372" t="s">
        <v>1715</v>
      </c>
      <c r="E413" s="372"/>
      <c r="F413" s="372"/>
      <c r="G413" s="217"/>
      <c r="H413" s="217"/>
      <c r="I413" s="218"/>
      <c r="K413" s="273"/>
      <c r="L413" s="217"/>
      <c r="M413" s="372" t="s">
        <v>1715</v>
      </c>
      <c r="N413" s="372"/>
      <c r="O413" s="372"/>
      <c r="P413" s="217"/>
      <c r="Q413" s="217"/>
      <c r="R413" s="218"/>
    </row>
    <row r="414" spans="2:18" ht="15.75">
      <c r="B414" s="273"/>
      <c r="C414" s="217"/>
      <c r="D414" s="217"/>
      <c r="E414" s="217"/>
      <c r="F414" s="217"/>
      <c r="G414" s="217"/>
      <c r="H414" s="217"/>
      <c r="I414" s="218"/>
      <c r="K414" s="273"/>
      <c r="L414" s="217"/>
      <c r="M414" s="217"/>
      <c r="N414" s="217"/>
      <c r="O414" s="217"/>
      <c r="P414" s="217"/>
      <c r="Q414" s="217"/>
      <c r="R414" s="218"/>
    </row>
    <row r="415" spans="2:18" ht="15.75">
      <c r="B415" s="273"/>
      <c r="C415" s="217"/>
      <c r="D415" s="217"/>
      <c r="E415" s="217"/>
      <c r="F415" s="217"/>
      <c r="G415" s="217"/>
      <c r="H415" s="217"/>
      <c r="I415" s="218"/>
      <c r="K415" s="273"/>
      <c r="L415" s="217"/>
      <c r="M415" s="217"/>
      <c r="N415" s="217"/>
      <c r="O415" s="217"/>
      <c r="P415" s="217"/>
      <c r="Q415" s="217"/>
      <c r="R415" s="218"/>
    </row>
    <row r="416" spans="2:18" ht="24.95" customHeight="1">
      <c r="B416" s="293"/>
      <c r="E416" s="217"/>
      <c r="F416" s="217"/>
      <c r="G416" s="201" t="s">
        <v>1563</v>
      </c>
      <c r="H416" s="217"/>
      <c r="I416" s="218"/>
      <c r="J416" s="293"/>
      <c r="K416" s="293"/>
      <c r="N416" s="217"/>
      <c r="O416" s="217"/>
      <c r="P416" s="201" t="s">
        <v>1563</v>
      </c>
      <c r="Q416" s="217"/>
      <c r="R416" s="218"/>
    </row>
    <row r="417" spans="2:18" ht="24.95" customHeight="1">
      <c r="B417" s="273" t="s">
        <v>1553</v>
      </c>
      <c r="C417" s="360">
        <v>45840</v>
      </c>
      <c r="D417" s="360"/>
      <c r="E417" s="201"/>
      <c r="F417" t="s">
        <v>1693</v>
      </c>
      <c r="H417" s="201"/>
      <c r="I417" s="202"/>
      <c r="K417" s="273" t="s">
        <v>1553</v>
      </c>
      <c r="L417" s="360">
        <v>45840</v>
      </c>
      <c r="M417" s="360"/>
      <c r="N417" s="201"/>
      <c r="O417" t="s">
        <v>1693</v>
      </c>
      <c r="Q417" s="201"/>
      <c r="R417" s="202"/>
    </row>
    <row r="418" spans="2:18" ht="24.95" customHeight="1" thickBot="1">
      <c r="B418" s="275"/>
      <c r="C418" s="276"/>
      <c r="D418" s="276"/>
      <c r="E418" s="276"/>
      <c r="F418" s="276"/>
      <c r="G418" s="276"/>
      <c r="H418" s="276"/>
      <c r="I418" s="277"/>
      <c r="K418" s="275"/>
      <c r="L418" s="276"/>
      <c r="M418" s="276"/>
      <c r="N418" s="276"/>
      <c r="O418" s="276"/>
      <c r="P418" s="276"/>
      <c r="Q418" s="276"/>
      <c r="R418" s="277"/>
    </row>
    <row r="421" spans="2:18" ht="15.75" thickBot="1"/>
    <row r="422" spans="2:18">
      <c r="B422" s="366" t="s">
        <v>1525</v>
      </c>
      <c r="C422" s="367"/>
      <c r="D422" s="367"/>
      <c r="E422" s="367"/>
      <c r="F422" s="367"/>
      <c r="G422" s="367"/>
      <c r="H422" s="367"/>
      <c r="I422" s="368"/>
      <c r="K422" s="366" t="s">
        <v>1525</v>
      </c>
      <c r="L422" s="367"/>
      <c r="M422" s="367"/>
      <c r="N422" s="367"/>
      <c r="O422" s="367"/>
      <c r="P422" s="367"/>
      <c r="Q422" s="367"/>
      <c r="R422" s="368"/>
    </row>
    <row r="423" spans="2:18" ht="15.75">
      <c r="B423" s="200"/>
      <c r="C423" s="201"/>
      <c r="D423" s="201"/>
      <c r="E423" s="201"/>
      <c r="F423" s="201"/>
      <c r="G423" s="201"/>
      <c r="H423" s="201"/>
      <c r="I423" s="202"/>
      <c r="K423" s="200"/>
      <c r="L423" s="201"/>
      <c r="M423" s="201"/>
      <c r="N423" s="201"/>
      <c r="O423" s="201"/>
      <c r="P423" s="201"/>
      <c r="Q423" s="201"/>
      <c r="R423" s="202"/>
    </row>
    <row r="424" spans="2:18" ht="26.25">
      <c r="B424" s="369" t="s">
        <v>1526</v>
      </c>
      <c r="C424" s="370"/>
      <c r="D424" s="370"/>
      <c r="E424" s="370"/>
      <c r="F424" s="370"/>
      <c r="G424" s="370"/>
      <c r="H424" s="370"/>
      <c r="I424" s="371"/>
      <c r="K424" s="369" t="s">
        <v>1526</v>
      </c>
      <c r="L424" s="370"/>
      <c r="M424" s="370"/>
      <c r="N424" s="370"/>
      <c r="O424" s="370"/>
      <c r="P424" s="370"/>
      <c r="Q424" s="370"/>
      <c r="R424" s="371"/>
    </row>
    <row r="425" spans="2:18" ht="20.100000000000001" customHeight="1">
      <c r="B425" s="203"/>
      <c r="C425" s="204"/>
      <c r="D425" s="204"/>
      <c r="E425" s="204"/>
      <c r="F425" s="204"/>
      <c r="G425" s="204"/>
      <c r="H425" s="205" t="s">
        <v>1527</v>
      </c>
      <c r="I425" s="206"/>
      <c r="K425" s="203"/>
      <c r="L425" s="204"/>
      <c r="M425" s="204"/>
      <c r="N425" s="204"/>
      <c r="O425" s="204"/>
      <c r="P425" s="204"/>
      <c r="Q425" s="205" t="s">
        <v>1527</v>
      </c>
      <c r="R425" s="206"/>
    </row>
    <row r="426" spans="2:18" ht="20.100000000000001" customHeight="1">
      <c r="B426" s="207" t="s">
        <v>1528</v>
      </c>
      <c r="C426" s="208"/>
      <c r="D426" s="208"/>
      <c r="E426" s="208"/>
      <c r="F426" s="208" t="s">
        <v>1529</v>
      </c>
      <c r="G426" s="201"/>
      <c r="H426" s="201" t="s">
        <v>1530</v>
      </c>
      <c r="I426" s="202"/>
      <c r="K426" s="207" t="s">
        <v>1528</v>
      </c>
      <c r="L426" s="208"/>
      <c r="M426" s="208"/>
      <c r="N426" s="208"/>
      <c r="O426" s="208" t="s">
        <v>1531</v>
      </c>
      <c r="P426" s="201"/>
      <c r="Q426" s="201" t="s">
        <v>1530</v>
      </c>
      <c r="R426" s="202"/>
    </row>
    <row r="427" spans="2:18" ht="20.100000000000001" customHeight="1">
      <c r="B427" s="209" t="s">
        <v>1532</v>
      </c>
      <c r="C427" s="210" t="s">
        <v>1723</v>
      </c>
      <c r="D427" s="211"/>
      <c r="E427" s="211"/>
      <c r="F427" s="211"/>
      <c r="G427" s="212"/>
      <c r="H427" s="212"/>
      <c r="I427" s="213"/>
      <c r="K427" s="209" t="s">
        <v>1532</v>
      </c>
      <c r="L427" s="210" t="s">
        <v>1725</v>
      </c>
      <c r="M427" s="211"/>
      <c r="N427" s="211"/>
      <c r="O427" s="211"/>
      <c r="P427" s="212"/>
      <c r="Q427" s="212"/>
      <c r="R427" s="213"/>
    </row>
    <row r="428" spans="2:18" ht="20.100000000000001" customHeight="1">
      <c r="B428" s="207" t="s">
        <v>1534</v>
      </c>
      <c r="C428" s="214" t="s">
        <v>1724</v>
      </c>
      <c r="D428" s="208" t="s">
        <v>1535</v>
      </c>
      <c r="E428" s="208"/>
      <c r="F428" s="201"/>
      <c r="G428" s="201"/>
      <c r="H428" s="201"/>
      <c r="I428" s="202"/>
      <c r="K428" s="207" t="s">
        <v>1534</v>
      </c>
      <c r="L428" s="214" t="s">
        <v>1726</v>
      </c>
      <c r="M428" s="208" t="s">
        <v>1535</v>
      </c>
      <c r="N428" s="208"/>
      <c r="O428" s="201"/>
      <c r="P428" s="201"/>
      <c r="Q428" s="201"/>
      <c r="R428" s="202"/>
    </row>
    <row r="429" spans="2:18" ht="20.100000000000001" customHeight="1">
      <c r="B429" s="216" t="s">
        <v>1562</v>
      </c>
      <c r="C429" s="217"/>
      <c r="D429" s="217"/>
      <c r="E429" s="217"/>
      <c r="F429" s="217"/>
      <c r="G429" s="217"/>
      <c r="H429" s="217"/>
      <c r="I429" s="218"/>
      <c r="K429" s="216" t="s">
        <v>1562</v>
      </c>
      <c r="L429" s="217"/>
      <c r="M429" s="217"/>
      <c r="N429" s="217"/>
      <c r="O429" s="217"/>
      <c r="P429" s="217"/>
      <c r="Q429" s="217"/>
      <c r="R429" s="218"/>
    </row>
    <row r="430" spans="2:18" ht="20.100000000000001" customHeight="1" thickBot="1">
      <c r="B430" s="207" t="s">
        <v>1537</v>
      </c>
      <c r="C430" s="201"/>
      <c r="D430" s="201"/>
      <c r="E430" s="201"/>
      <c r="F430" s="201"/>
      <c r="G430" s="201"/>
      <c r="H430" s="201"/>
      <c r="I430" s="202"/>
      <c r="K430" s="207" t="s">
        <v>1537</v>
      </c>
      <c r="L430" s="201"/>
      <c r="M430" s="201"/>
      <c r="N430" s="201"/>
      <c r="O430" s="201"/>
      <c r="P430" s="201"/>
      <c r="Q430" s="201"/>
      <c r="R430" s="202"/>
    </row>
    <row r="431" spans="2:18" ht="24.95" customHeight="1" thickTop="1">
      <c r="B431" s="361" t="s">
        <v>1538</v>
      </c>
      <c r="C431" s="362"/>
      <c r="D431" s="358" t="s">
        <v>1241</v>
      </c>
      <c r="E431" s="365"/>
      <c r="F431" s="356" t="s">
        <v>1539</v>
      </c>
      <c r="G431" s="359"/>
      <c r="H431" s="358" t="s">
        <v>1404</v>
      </c>
      <c r="I431" s="359"/>
      <c r="K431" s="361" t="s">
        <v>1538</v>
      </c>
      <c r="L431" s="362"/>
      <c r="M431" s="358" t="s">
        <v>1241</v>
      </c>
      <c r="N431" s="365"/>
      <c r="O431" s="356" t="s">
        <v>1539</v>
      </c>
      <c r="P431" s="359"/>
      <c r="Q431" s="358" t="s">
        <v>1404</v>
      </c>
      <c r="R431" s="359"/>
    </row>
    <row r="432" spans="2:18" ht="24.95" customHeight="1" thickBot="1">
      <c r="B432" s="363"/>
      <c r="C432" s="364"/>
      <c r="D432" s="219" t="s">
        <v>1540</v>
      </c>
      <c r="E432" s="220" t="s">
        <v>1541</v>
      </c>
      <c r="F432" s="220" t="s">
        <v>1540</v>
      </c>
      <c r="G432" s="221" t="s">
        <v>1541</v>
      </c>
      <c r="H432" s="222" t="s">
        <v>1540</v>
      </c>
      <c r="I432" s="223" t="s">
        <v>1541</v>
      </c>
      <c r="K432" s="363"/>
      <c r="L432" s="364"/>
      <c r="M432" s="219" t="s">
        <v>1540</v>
      </c>
      <c r="N432" s="220" t="s">
        <v>1541</v>
      </c>
      <c r="O432" s="220" t="s">
        <v>1540</v>
      </c>
      <c r="P432" s="221" t="s">
        <v>1541</v>
      </c>
      <c r="Q432" s="222" t="s">
        <v>1540</v>
      </c>
      <c r="R432" s="223" t="s">
        <v>1541</v>
      </c>
    </row>
    <row r="433" spans="2:18" ht="24.95" customHeight="1" thickTop="1">
      <c r="B433" s="224" t="s">
        <v>1542</v>
      </c>
      <c r="C433" s="225"/>
      <c r="D433" s="226">
        <v>0</v>
      </c>
      <c r="E433" s="227"/>
      <c r="F433" s="227">
        <v>154</v>
      </c>
      <c r="G433" s="228"/>
      <c r="H433" s="229">
        <f t="shared" ref="H433:H441" si="24">D433+F433</f>
        <v>154</v>
      </c>
      <c r="I433" s="230"/>
      <c r="K433" s="224" t="s">
        <v>1542</v>
      </c>
      <c r="L433" s="225"/>
      <c r="M433" s="226">
        <v>0</v>
      </c>
      <c r="N433" s="227"/>
      <c r="O433" s="227">
        <v>337</v>
      </c>
      <c r="P433" s="228"/>
      <c r="Q433" s="229">
        <f t="shared" ref="Q433:Q441" si="25">M433+O433</f>
        <v>337</v>
      </c>
      <c r="R433" s="230"/>
    </row>
    <row r="434" spans="2:18" ht="24.95" customHeight="1">
      <c r="B434" s="231" t="s">
        <v>1543</v>
      </c>
      <c r="C434" s="232"/>
      <c r="D434" s="233">
        <v>0</v>
      </c>
      <c r="E434" s="234"/>
      <c r="F434" s="234">
        <v>30</v>
      </c>
      <c r="G434" s="235"/>
      <c r="H434" s="229">
        <f t="shared" si="24"/>
        <v>30</v>
      </c>
      <c r="I434" s="236"/>
      <c r="K434" s="231" t="s">
        <v>1543</v>
      </c>
      <c r="L434" s="232"/>
      <c r="M434" s="233">
        <v>0</v>
      </c>
      <c r="N434" s="234"/>
      <c r="O434" s="234">
        <v>30</v>
      </c>
      <c r="P434" s="235"/>
      <c r="Q434" s="229">
        <f t="shared" si="25"/>
        <v>30</v>
      </c>
      <c r="R434" s="236"/>
    </row>
    <row r="435" spans="2:18" ht="24.95" customHeight="1">
      <c r="B435" s="231" t="s">
        <v>1544</v>
      </c>
      <c r="C435" s="232"/>
      <c r="D435" s="233">
        <v>0</v>
      </c>
      <c r="E435" s="234"/>
      <c r="F435" s="234">
        <v>30</v>
      </c>
      <c r="G435" s="235"/>
      <c r="H435" s="229">
        <f t="shared" si="24"/>
        <v>30</v>
      </c>
      <c r="I435" s="236"/>
      <c r="K435" s="231" t="s">
        <v>1544</v>
      </c>
      <c r="L435" s="232"/>
      <c r="M435" s="233">
        <v>0</v>
      </c>
      <c r="N435" s="234"/>
      <c r="O435" s="234">
        <v>30</v>
      </c>
      <c r="P435" s="235"/>
      <c r="Q435" s="229">
        <f t="shared" si="25"/>
        <v>30</v>
      </c>
      <c r="R435" s="236"/>
    </row>
    <row r="436" spans="2:18" ht="24.95" customHeight="1" thickBot="1">
      <c r="B436" s="237" t="s">
        <v>1545</v>
      </c>
      <c r="C436" s="238"/>
      <c r="D436" s="239"/>
      <c r="E436" s="240"/>
      <c r="F436" s="240">
        <v>200</v>
      </c>
      <c r="G436" s="241"/>
      <c r="H436" s="229">
        <f t="shared" si="24"/>
        <v>200</v>
      </c>
      <c r="I436" s="242"/>
      <c r="K436" s="237" t="s">
        <v>1545</v>
      </c>
      <c r="L436" s="238"/>
      <c r="M436" s="239">
        <v>0</v>
      </c>
      <c r="N436" s="240"/>
      <c r="O436" s="240">
        <v>0</v>
      </c>
      <c r="P436" s="241"/>
      <c r="Q436" s="229">
        <f t="shared" si="25"/>
        <v>0</v>
      </c>
      <c r="R436" s="242"/>
    </row>
    <row r="437" spans="2:18" ht="24.95" customHeight="1" thickTop="1" thickBot="1">
      <c r="B437" s="243"/>
      <c r="C437" s="244" t="s">
        <v>1399</v>
      </c>
      <c r="D437" s="245">
        <f>D433+D434+D435+D436</f>
        <v>0</v>
      </c>
      <c r="E437" s="246"/>
      <c r="F437" s="247">
        <f>SUM(F433:F436)</f>
        <v>414</v>
      </c>
      <c r="G437" s="248"/>
      <c r="H437" s="249">
        <f t="shared" si="24"/>
        <v>414</v>
      </c>
      <c r="I437" s="250"/>
      <c r="K437" s="243"/>
      <c r="L437" s="244" t="s">
        <v>1399</v>
      </c>
      <c r="M437" s="245">
        <f>M433+M434+M435+M436</f>
        <v>0</v>
      </c>
      <c r="N437" s="246"/>
      <c r="O437" s="246">
        <f>SUM(O433:O436)</f>
        <v>397</v>
      </c>
      <c r="P437" s="248"/>
      <c r="Q437" s="251">
        <f t="shared" si="25"/>
        <v>397</v>
      </c>
      <c r="R437" s="250"/>
    </row>
    <row r="438" spans="2:18" ht="24.95" customHeight="1" thickTop="1">
      <c r="B438" s="252" t="s">
        <v>1546</v>
      </c>
      <c r="C438" s="253"/>
      <c r="D438" s="254"/>
      <c r="E438" s="255"/>
      <c r="F438" s="255"/>
      <c r="G438" s="256"/>
      <c r="H438" s="257">
        <f t="shared" si="24"/>
        <v>0</v>
      </c>
      <c r="I438" s="258"/>
      <c r="K438" s="252" t="s">
        <v>1546</v>
      </c>
      <c r="L438" s="253"/>
      <c r="M438" s="254"/>
      <c r="N438" s="255"/>
      <c r="O438" s="255"/>
      <c r="P438" s="256"/>
      <c r="Q438" s="257">
        <f t="shared" si="25"/>
        <v>0</v>
      </c>
      <c r="R438" s="258"/>
    </row>
    <row r="439" spans="2:18" ht="24.95" customHeight="1">
      <c r="B439" s="259" t="s">
        <v>1547</v>
      </c>
      <c r="C439" s="260"/>
      <c r="D439" s="233">
        <v>0</v>
      </c>
      <c r="E439" s="234"/>
      <c r="F439" s="234"/>
      <c r="G439" s="261"/>
      <c r="H439" s="262">
        <f t="shared" si="24"/>
        <v>0</v>
      </c>
      <c r="I439" s="263"/>
      <c r="K439" s="259" t="s">
        <v>1547</v>
      </c>
      <c r="L439" s="260"/>
      <c r="M439" s="233">
        <v>0</v>
      </c>
      <c r="N439" s="234"/>
      <c r="O439" s="234"/>
      <c r="P439" s="261"/>
      <c r="Q439" s="262">
        <f t="shared" si="25"/>
        <v>0</v>
      </c>
      <c r="R439" s="263"/>
    </row>
    <row r="440" spans="2:18" ht="24.95" customHeight="1">
      <c r="B440" s="252" t="s">
        <v>1548</v>
      </c>
      <c r="C440" s="253"/>
      <c r="D440" s="233"/>
      <c r="E440" s="234"/>
      <c r="F440" s="234"/>
      <c r="G440" s="261"/>
      <c r="H440" s="262">
        <f t="shared" si="24"/>
        <v>0</v>
      </c>
      <c r="I440" s="263"/>
      <c r="K440" s="252" t="s">
        <v>1548</v>
      </c>
      <c r="L440" s="253"/>
      <c r="M440" s="233"/>
      <c r="N440" s="234"/>
      <c r="O440" s="234"/>
      <c r="P440" s="261"/>
      <c r="Q440" s="262">
        <f t="shared" si="25"/>
        <v>0</v>
      </c>
      <c r="R440" s="263"/>
    </row>
    <row r="441" spans="2:18" ht="24.95" customHeight="1" thickBot="1">
      <c r="B441" s="264" t="s">
        <v>1549</v>
      </c>
      <c r="C441" s="265"/>
      <c r="D441" s="266"/>
      <c r="E441" s="267"/>
      <c r="F441" s="267"/>
      <c r="G441" s="268"/>
      <c r="H441" s="269">
        <f t="shared" si="24"/>
        <v>0</v>
      </c>
      <c r="I441" s="270"/>
      <c r="K441" s="264" t="s">
        <v>1549</v>
      </c>
      <c r="L441" s="265"/>
      <c r="M441" s="266"/>
      <c r="N441" s="267"/>
      <c r="O441" s="267"/>
      <c r="P441" s="268"/>
      <c r="Q441" s="269">
        <f t="shared" si="25"/>
        <v>0</v>
      </c>
      <c r="R441" s="270"/>
    </row>
    <row r="442" spans="2:18" ht="24.95" customHeight="1" thickTop="1" thickBot="1">
      <c r="B442" s="243"/>
      <c r="C442" s="244" t="s">
        <v>1399</v>
      </c>
      <c r="D442" s="245">
        <f>SUM(D437:D441)</f>
        <v>0</v>
      </c>
      <c r="E442" s="246"/>
      <c r="F442" s="247">
        <f>F437+F439</f>
        <v>414</v>
      </c>
      <c r="G442" s="248"/>
      <c r="H442" s="271">
        <f>D442+F442</f>
        <v>414</v>
      </c>
      <c r="I442" s="250"/>
      <c r="K442" s="243"/>
      <c r="L442" s="244" t="s">
        <v>1399</v>
      </c>
      <c r="M442" s="245">
        <f>SUM(M437:M441)</f>
        <v>0</v>
      </c>
      <c r="N442" s="246"/>
      <c r="O442" s="246">
        <f>O437+O439</f>
        <v>397</v>
      </c>
      <c r="P442" s="248"/>
      <c r="Q442" s="272">
        <f>M442+O442</f>
        <v>397</v>
      </c>
      <c r="R442" s="250"/>
    </row>
    <row r="443" spans="2:18" ht="20.100000000000001" customHeight="1" thickTop="1">
      <c r="B443" s="273"/>
      <c r="C443" s="274" t="s">
        <v>1550</v>
      </c>
      <c r="D443" s="217"/>
      <c r="E443" s="217"/>
      <c r="F443" s="217"/>
      <c r="G443" s="217"/>
      <c r="H443" s="217"/>
      <c r="I443" s="218"/>
      <c r="K443" s="273"/>
      <c r="L443" s="274" t="s">
        <v>1550</v>
      </c>
      <c r="M443" s="217"/>
      <c r="N443" s="217"/>
      <c r="O443" s="217"/>
      <c r="P443" s="217"/>
      <c r="Q443" s="217"/>
      <c r="R443" s="218"/>
    </row>
    <row r="444" spans="2:18" ht="20.100000000000001" customHeight="1">
      <c r="B444" s="216" t="s">
        <v>1551</v>
      </c>
      <c r="C444" s="217"/>
      <c r="D444" s="217"/>
      <c r="E444" s="217"/>
      <c r="F444" s="217"/>
      <c r="G444" s="217"/>
      <c r="H444" s="217"/>
      <c r="I444" s="218"/>
      <c r="K444" s="216" t="s">
        <v>1551</v>
      </c>
      <c r="L444" s="217"/>
      <c r="M444" s="217"/>
      <c r="N444" s="217"/>
      <c r="O444" s="217"/>
      <c r="P444" s="217"/>
      <c r="Q444" s="217"/>
      <c r="R444" s="218"/>
    </row>
    <row r="445" spans="2:18" ht="20.100000000000001" customHeight="1">
      <c r="B445" s="216" t="s">
        <v>1552</v>
      </c>
      <c r="C445" s="217"/>
      <c r="D445" s="217"/>
      <c r="E445" s="217"/>
      <c r="F445" s="217"/>
      <c r="G445" s="217"/>
      <c r="H445" s="217"/>
      <c r="I445" s="218"/>
      <c r="K445" s="216" t="s">
        <v>1552</v>
      </c>
      <c r="L445" s="217"/>
      <c r="M445" s="217"/>
      <c r="N445" s="217"/>
      <c r="O445" s="217"/>
      <c r="P445" s="217"/>
      <c r="Q445" s="217"/>
      <c r="R445" s="218"/>
    </row>
    <row r="446" spans="2:18" ht="15.75">
      <c r="B446" s="273"/>
      <c r="C446" s="217"/>
      <c r="D446" s="217"/>
      <c r="E446" s="217"/>
      <c r="F446" s="217"/>
      <c r="G446" s="217"/>
      <c r="H446" s="217"/>
      <c r="I446" s="218"/>
      <c r="K446" s="273"/>
      <c r="L446" s="217"/>
      <c r="M446" s="217"/>
      <c r="N446" s="217"/>
      <c r="O446" s="217"/>
      <c r="P446" s="217"/>
      <c r="Q446" s="217"/>
      <c r="R446" s="218"/>
    </row>
    <row r="447" spans="2:18" ht="15.75">
      <c r="B447" s="273"/>
      <c r="C447" s="217"/>
      <c r="D447" s="372" t="s">
        <v>1714</v>
      </c>
      <c r="E447" s="372"/>
      <c r="F447" s="372"/>
      <c r="G447" s="217"/>
      <c r="H447" s="217"/>
      <c r="I447" s="218"/>
      <c r="K447" s="273"/>
      <c r="L447" s="217"/>
      <c r="M447" s="372" t="s">
        <v>1714</v>
      </c>
      <c r="N447" s="372"/>
      <c r="O447" s="372"/>
      <c r="P447" s="217"/>
      <c r="Q447" s="217"/>
      <c r="R447" s="218"/>
    </row>
    <row r="448" spans="2:18" ht="15.75">
      <c r="B448" s="273"/>
      <c r="C448" s="217"/>
      <c r="D448" s="372" t="s">
        <v>1715</v>
      </c>
      <c r="E448" s="372"/>
      <c r="F448" s="372"/>
      <c r="G448" s="217"/>
      <c r="H448" s="217"/>
      <c r="I448" s="218"/>
      <c r="K448" s="273"/>
      <c r="L448" s="217"/>
      <c r="M448" s="372" t="s">
        <v>1715</v>
      </c>
      <c r="N448" s="372"/>
      <c r="O448" s="372"/>
      <c r="P448" s="217"/>
      <c r="Q448" s="217"/>
      <c r="R448" s="218"/>
    </row>
    <row r="449" spans="2:18" ht="15.75">
      <c r="B449" s="273"/>
      <c r="C449" s="217"/>
      <c r="D449" s="217"/>
      <c r="E449" s="217"/>
      <c r="F449" s="217"/>
      <c r="G449" s="217"/>
      <c r="H449" s="217"/>
      <c r="I449" s="218"/>
      <c r="K449" s="273"/>
      <c r="L449" s="217"/>
      <c r="M449" s="217"/>
      <c r="N449" s="217"/>
      <c r="O449" s="217"/>
      <c r="P449" s="217"/>
      <c r="Q449" s="217"/>
      <c r="R449" s="218"/>
    </row>
    <row r="450" spans="2:18" ht="15.75">
      <c r="B450" s="273"/>
      <c r="C450" s="217"/>
      <c r="D450" s="217"/>
      <c r="E450" s="217"/>
      <c r="F450" s="217"/>
      <c r="G450" s="217"/>
      <c r="H450" s="217"/>
      <c r="I450" s="218"/>
      <c r="K450" s="273"/>
      <c r="L450" s="217"/>
      <c r="M450" s="217"/>
      <c r="N450" s="217"/>
      <c r="O450" s="217"/>
      <c r="P450" s="217"/>
      <c r="Q450" s="217"/>
      <c r="R450" s="218"/>
    </row>
    <row r="451" spans="2:18" ht="24.95" customHeight="1">
      <c r="B451" s="293"/>
      <c r="E451" s="217"/>
      <c r="F451" s="217"/>
      <c r="G451" s="201" t="s">
        <v>1563</v>
      </c>
      <c r="H451" s="217"/>
      <c r="I451" s="218"/>
      <c r="J451" s="293"/>
      <c r="K451" s="293"/>
      <c r="N451" s="217"/>
      <c r="O451" s="217"/>
      <c r="P451" s="201" t="s">
        <v>1563</v>
      </c>
      <c r="Q451" s="217"/>
      <c r="R451" s="218"/>
    </row>
    <row r="452" spans="2:18" ht="24.95" customHeight="1">
      <c r="B452" s="273" t="s">
        <v>1553</v>
      </c>
      <c r="C452" s="360">
        <v>45840</v>
      </c>
      <c r="D452" s="360"/>
      <c r="E452" s="201"/>
      <c r="F452" t="s">
        <v>1693</v>
      </c>
      <c r="H452" s="201"/>
      <c r="I452" s="202"/>
      <c r="K452" s="273" t="s">
        <v>1553</v>
      </c>
      <c r="L452" s="360">
        <v>45840</v>
      </c>
      <c r="M452" s="360"/>
      <c r="N452" s="201"/>
      <c r="O452" t="s">
        <v>1693</v>
      </c>
      <c r="Q452" s="201"/>
      <c r="R452" s="202"/>
    </row>
    <row r="453" spans="2:18" ht="24.95" customHeight="1" thickBot="1">
      <c r="B453" s="275"/>
      <c r="C453" s="276"/>
      <c r="D453" s="276"/>
      <c r="E453" s="276"/>
      <c r="F453" s="276"/>
      <c r="G453" s="276"/>
      <c r="H453" s="276"/>
      <c r="I453" s="277"/>
      <c r="K453" s="275"/>
      <c r="L453" s="276"/>
      <c r="M453" s="276"/>
      <c r="N453" s="276"/>
      <c r="O453" s="276"/>
      <c r="P453" s="276"/>
      <c r="Q453" s="276"/>
      <c r="R453" s="277"/>
    </row>
    <row r="456" spans="2:18" ht="15.75" thickBot="1"/>
    <row r="457" spans="2:18">
      <c r="B457" s="366" t="s">
        <v>1525</v>
      </c>
      <c r="C457" s="367"/>
      <c r="D457" s="367"/>
      <c r="E457" s="367"/>
      <c r="F457" s="367"/>
      <c r="G457" s="367"/>
      <c r="H457" s="367"/>
      <c r="I457" s="368"/>
      <c r="K457" s="366" t="s">
        <v>1525</v>
      </c>
      <c r="L457" s="367"/>
      <c r="M457" s="367"/>
      <c r="N457" s="367"/>
      <c r="O457" s="367"/>
      <c r="P457" s="367"/>
      <c r="Q457" s="367"/>
      <c r="R457" s="368"/>
    </row>
    <row r="458" spans="2:18" ht="15.75">
      <c r="B458" s="200"/>
      <c r="C458" s="201"/>
      <c r="D458" s="201"/>
      <c r="E458" s="201"/>
      <c r="F458" s="201"/>
      <c r="G458" s="201"/>
      <c r="H458" s="201"/>
      <c r="I458" s="202"/>
      <c r="K458" s="200"/>
      <c r="L458" s="201"/>
      <c r="M458" s="201"/>
      <c r="N458" s="201"/>
      <c r="O458" s="201"/>
      <c r="P458" s="201"/>
      <c r="Q458" s="201"/>
      <c r="R458" s="202"/>
    </row>
    <row r="459" spans="2:18" ht="26.25">
      <c r="B459" s="369" t="s">
        <v>1526</v>
      </c>
      <c r="C459" s="370"/>
      <c r="D459" s="370"/>
      <c r="E459" s="370"/>
      <c r="F459" s="370"/>
      <c r="G459" s="370"/>
      <c r="H459" s="370"/>
      <c r="I459" s="371"/>
      <c r="K459" s="369" t="s">
        <v>1526</v>
      </c>
      <c r="L459" s="370"/>
      <c r="M459" s="370"/>
      <c r="N459" s="370"/>
      <c r="O459" s="370"/>
      <c r="P459" s="370"/>
      <c r="Q459" s="370"/>
      <c r="R459" s="371"/>
    </row>
    <row r="460" spans="2:18" ht="20.100000000000001" customHeight="1">
      <c r="B460" s="203"/>
      <c r="C460" s="204"/>
      <c r="D460" s="204"/>
      <c r="E460" s="204"/>
      <c r="F460" s="204"/>
      <c r="G460" s="204"/>
      <c r="H460" s="205" t="s">
        <v>1527</v>
      </c>
      <c r="I460" s="206"/>
      <c r="K460" s="203"/>
      <c r="L460" s="204"/>
      <c r="M460" s="204"/>
      <c r="N460" s="204"/>
      <c r="O460" s="204"/>
      <c r="P460" s="204"/>
      <c r="Q460" s="205" t="s">
        <v>1527</v>
      </c>
      <c r="R460" s="206"/>
    </row>
    <row r="461" spans="2:18" ht="20.100000000000001" customHeight="1">
      <c r="B461" s="207" t="s">
        <v>1528</v>
      </c>
      <c r="C461" s="208"/>
      <c r="D461" s="208"/>
      <c r="E461" s="208"/>
      <c r="F461" s="208" t="s">
        <v>1529</v>
      </c>
      <c r="G461" s="201"/>
      <c r="H461" s="201" t="s">
        <v>1530</v>
      </c>
      <c r="I461" s="202"/>
      <c r="K461" s="207" t="s">
        <v>1528</v>
      </c>
      <c r="L461" s="208"/>
      <c r="M461" s="208"/>
      <c r="N461" s="208"/>
      <c r="O461" s="208" t="s">
        <v>1531</v>
      </c>
      <c r="P461" s="201"/>
      <c r="Q461" s="201" t="s">
        <v>1530</v>
      </c>
      <c r="R461" s="202"/>
    </row>
    <row r="462" spans="2:18" ht="20.100000000000001" customHeight="1">
      <c r="B462" s="209" t="s">
        <v>1532</v>
      </c>
      <c r="C462" s="210" t="s">
        <v>1727</v>
      </c>
      <c r="D462" s="211"/>
      <c r="E462" s="211"/>
      <c r="F462" s="211"/>
      <c r="G462" s="212"/>
      <c r="H462" s="212"/>
      <c r="I462" s="213"/>
      <c r="K462" s="209" t="s">
        <v>1532</v>
      </c>
      <c r="L462" s="210" t="s">
        <v>1728</v>
      </c>
      <c r="M462" s="211"/>
      <c r="N462" s="211"/>
      <c r="O462" s="211"/>
      <c r="P462" s="212"/>
      <c r="Q462" s="212"/>
      <c r="R462" s="213"/>
    </row>
    <row r="463" spans="2:18" ht="20.100000000000001" customHeight="1">
      <c r="B463" s="207" t="s">
        <v>1534</v>
      </c>
      <c r="C463" s="214">
        <v>101</v>
      </c>
      <c r="D463" s="208" t="s">
        <v>1535</v>
      </c>
      <c r="E463" s="208"/>
      <c r="F463" s="201"/>
      <c r="G463" s="201"/>
      <c r="H463" s="201"/>
      <c r="I463" s="202"/>
      <c r="K463" s="207" t="s">
        <v>1534</v>
      </c>
      <c r="L463" s="214">
        <v>330</v>
      </c>
      <c r="M463" s="208" t="s">
        <v>1535</v>
      </c>
      <c r="N463" s="208"/>
      <c r="O463" s="201"/>
      <c r="P463" s="201"/>
      <c r="Q463" s="201"/>
      <c r="R463" s="202"/>
    </row>
    <row r="464" spans="2:18" ht="20.100000000000001" customHeight="1">
      <c r="B464" s="216" t="s">
        <v>1562</v>
      </c>
      <c r="C464" s="217"/>
      <c r="D464" s="217"/>
      <c r="E464" s="217"/>
      <c r="F464" s="217"/>
      <c r="G464" s="217"/>
      <c r="H464" s="217"/>
      <c r="I464" s="218"/>
      <c r="K464" s="216" t="s">
        <v>1562</v>
      </c>
      <c r="L464" s="217"/>
      <c r="M464" s="217"/>
      <c r="N464" s="217"/>
      <c r="O464" s="217"/>
      <c r="P464" s="217"/>
      <c r="Q464" s="217"/>
      <c r="R464" s="218"/>
    </row>
    <row r="465" spans="2:18" ht="20.100000000000001" customHeight="1" thickBot="1">
      <c r="B465" s="207" t="s">
        <v>1537</v>
      </c>
      <c r="C465" s="201"/>
      <c r="D465" s="201"/>
      <c r="E465" s="201"/>
      <c r="F465" s="201"/>
      <c r="G465" s="201"/>
      <c r="H465" s="201"/>
      <c r="I465" s="202"/>
      <c r="K465" s="207" t="s">
        <v>1537</v>
      </c>
      <c r="L465" s="201"/>
      <c r="M465" s="201"/>
      <c r="N465" s="201"/>
      <c r="O465" s="201"/>
      <c r="P465" s="201"/>
      <c r="Q465" s="201"/>
      <c r="R465" s="202"/>
    </row>
    <row r="466" spans="2:18" ht="24.95" customHeight="1" thickTop="1">
      <c r="B466" s="361" t="s">
        <v>1538</v>
      </c>
      <c r="C466" s="362"/>
      <c r="D466" s="358" t="s">
        <v>1241</v>
      </c>
      <c r="E466" s="365"/>
      <c r="F466" s="356" t="s">
        <v>1539</v>
      </c>
      <c r="G466" s="359"/>
      <c r="H466" s="358" t="s">
        <v>1404</v>
      </c>
      <c r="I466" s="359"/>
      <c r="K466" s="361" t="s">
        <v>1538</v>
      </c>
      <c r="L466" s="362"/>
      <c r="M466" s="358" t="s">
        <v>1241</v>
      </c>
      <c r="N466" s="365"/>
      <c r="O466" s="356" t="s">
        <v>1539</v>
      </c>
      <c r="P466" s="359"/>
      <c r="Q466" s="358" t="s">
        <v>1404</v>
      </c>
      <c r="R466" s="359"/>
    </row>
    <row r="467" spans="2:18" ht="24.95" customHeight="1" thickBot="1">
      <c r="B467" s="363"/>
      <c r="C467" s="364"/>
      <c r="D467" s="219" t="s">
        <v>1540</v>
      </c>
      <c r="E467" s="220" t="s">
        <v>1541</v>
      </c>
      <c r="F467" s="220" t="s">
        <v>1540</v>
      </c>
      <c r="G467" s="221" t="s">
        <v>1541</v>
      </c>
      <c r="H467" s="222" t="s">
        <v>1540</v>
      </c>
      <c r="I467" s="223" t="s">
        <v>1541</v>
      </c>
      <c r="K467" s="363"/>
      <c r="L467" s="364"/>
      <c r="M467" s="219" t="s">
        <v>1540</v>
      </c>
      <c r="N467" s="220" t="s">
        <v>1541</v>
      </c>
      <c r="O467" s="220" t="s">
        <v>1540</v>
      </c>
      <c r="P467" s="221" t="s">
        <v>1541</v>
      </c>
      <c r="Q467" s="222" t="s">
        <v>1540</v>
      </c>
      <c r="R467" s="223" t="s">
        <v>1541</v>
      </c>
    </row>
    <row r="468" spans="2:18" ht="24.95" customHeight="1" thickTop="1">
      <c r="B468" s="224" t="s">
        <v>1542</v>
      </c>
      <c r="C468" s="225"/>
      <c r="D468" s="226">
        <v>0</v>
      </c>
      <c r="E468" s="227"/>
      <c r="F468" s="227">
        <v>1106</v>
      </c>
      <c r="G468" s="228"/>
      <c r="H468" s="229">
        <f t="shared" ref="H468:H476" si="26">D468+F468</f>
        <v>1106</v>
      </c>
      <c r="I468" s="230"/>
      <c r="K468" s="224" t="s">
        <v>1542</v>
      </c>
      <c r="L468" s="225"/>
      <c r="M468" s="226">
        <v>0</v>
      </c>
      <c r="N468" s="227"/>
      <c r="O468" s="227">
        <v>637</v>
      </c>
      <c r="P468" s="228"/>
      <c r="Q468" s="229">
        <f t="shared" ref="Q468:Q476" si="27">M468+O468</f>
        <v>637</v>
      </c>
      <c r="R468" s="230"/>
    </row>
    <row r="469" spans="2:18" ht="24.95" customHeight="1">
      <c r="B469" s="231" t="s">
        <v>1543</v>
      </c>
      <c r="C469" s="232"/>
      <c r="D469" s="233">
        <v>0</v>
      </c>
      <c r="E469" s="234"/>
      <c r="F469" s="234">
        <v>40</v>
      </c>
      <c r="G469" s="235"/>
      <c r="H469" s="229">
        <f t="shared" si="26"/>
        <v>40</v>
      </c>
      <c r="I469" s="236"/>
      <c r="K469" s="231" t="s">
        <v>1543</v>
      </c>
      <c r="L469" s="232"/>
      <c r="M469" s="233">
        <v>0</v>
      </c>
      <c r="N469" s="234"/>
      <c r="O469" s="234">
        <v>30</v>
      </c>
      <c r="P469" s="235"/>
      <c r="Q469" s="229">
        <f t="shared" si="27"/>
        <v>30</v>
      </c>
      <c r="R469" s="236"/>
    </row>
    <row r="470" spans="2:18" ht="24.95" customHeight="1">
      <c r="B470" s="231" t="s">
        <v>1544</v>
      </c>
      <c r="C470" s="232"/>
      <c r="D470" s="233">
        <v>0</v>
      </c>
      <c r="E470" s="234"/>
      <c r="F470" s="234">
        <v>40</v>
      </c>
      <c r="G470" s="235"/>
      <c r="H470" s="229">
        <f t="shared" si="26"/>
        <v>40</v>
      </c>
      <c r="I470" s="236"/>
      <c r="K470" s="231" t="s">
        <v>1544</v>
      </c>
      <c r="L470" s="232"/>
      <c r="M470" s="233">
        <v>0</v>
      </c>
      <c r="N470" s="234"/>
      <c r="O470" s="234">
        <v>30</v>
      </c>
      <c r="P470" s="235"/>
      <c r="Q470" s="229">
        <f t="shared" si="27"/>
        <v>30</v>
      </c>
      <c r="R470" s="236"/>
    </row>
    <row r="471" spans="2:18" ht="24.95" customHeight="1" thickBot="1">
      <c r="B471" s="237" t="s">
        <v>1545</v>
      </c>
      <c r="C471" s="238"/>
      <c r="D471" s="239"/>
      <c r="E471" s="240"/>
      <c r="F471" s="240">
        <v>750</v>
      </c>
      <c r="G471" s="241"/>
      <c r="H471" s="229">
        <f t="shared" si="26"/>
        <v>750</v>
      </c>
      <c r="I471" s="242"/>
      <c r="K471" s="237" t="s">
        <v>1545</v>
      </c>
      <c r="L471" s="238"/>
      <c r="M471" s="239">
        <v>0</v>
      </c>
      <c r="N471" s="240"/>
      <c r="O471" s="240">
        <v>750</v>
      </c>
      <c r="P471" s="241"/>
      <c r="Q471" s="229">
        <f t="shared" si="27"/>
        <v>750</v>
      </c>
      <c r="R471" s="242"/>
    </row>
    <row r="472" spans="2:18" ht="24.95" customHeight="1" thickTop="1" thickBot="1">
      <c r="B472" s="243"/>
      <c r="C472" s="244" t="s">
        <v>1399</v>
      </c>
      <c r="D472" s="245">
        <f>D468+D469+D470+D471</f>
        <v>0</v>
      </c>
      <c r="E472" s="246"/>
      <c r="F472" s="247">
        <f>SUM(F468:F471)</f>
        <v>1936</v>
      </c>
      <c r="G472" s="248"/>
      <c r="H472" s="249">
        <f t="shared" si="26"/>
        <v>1936</v>
      </c>
      <c r="I472" s="250"/>
      <c r="K472" s="243"/>
      <c r="L472" s="244" t="s">
        <v>1399</v>
      </c>
      <c r="M472" s="245">
        <f>M468+M469+M470+M471</f>
        <v>0</v>
      </c>
      <c r="N472" s="246"/>
      <c r="O472" s="246">
        <f>SUM(O468:O471)</f>
        <v>1447</v>
      </c>
      <c r="P472" s="248"/>
      <c r="Q472" s="251">
        <f t="shared" si="27"/>
        <v>1447</v>
      </c>
      <c r="R472" s="250"/>
    </row>
    <row r="473" spans="2:18" ht="24.95" customHeight="1" thickTop="1">
      <c r="B473" s="252" t="s">
        <v>1546</v>
      </c>
      <c r="C473" s="253"/>
      <c r="D473" s="254"/>
      <c r="E473" s="255"/>
      <c r="F473" s="255"/>
      <c r="G473" s="256"/>
      <c r="H473" s="257">
        <f t="shared" si="26"/>
        <v>0</v>
      </c>
      <c r="I473" s="258"/>
      <c r="K473" s="252" t="s">
        <v>1546</v>
      </c>
      <c r="L473" s="253"/>
      <c r="M473" s="254"/>
      <c r="N473" s="255"/>
      <c r="O473" s="255"/>
      <c r="P473" s="256"/>
      <c r="Q473" s="257">
        <f t="shared" si="27"/>
        <v>0</v>
      </c>
      <c r="R473" s="258"/>
    </row>
    <row r="474" spans="2:18" ht="24.95" customHeight="1">
      <c r="B474" s="259" t="s">
        <v>1547</v>
      </c>
      <c r="C474" s="260"/>
      <c r="D474" s="233">
        <v>0</v>
      </c>
      <c r="E474" s="234"/>
      <c r="F474" s="234"/>
      <c r="G474" s="261"/>
      <c r="H474" s="262">
        <f t="shared" si="26"/>
        <v>0</v>
      </c>
      <c r="I474" s="263"/>
      <c r="K474" s="259" t="s">
        <v>1547</v>
      </c>
      <c r="L474" s="260"/>
      <c r="M474" s="233">
        <v>0</v>
      </c>
      <c r="N474" s="234"/>
      <c r="O474" s="234"/>
      <c r="P474" s="261"/>
      <c r="Q474" s="262">
        <f t="shared" si="27"/>
        <v>0</v>
      </c>
      <c r="R474" s="263"/>
    </row>
    <row r="475" spans="2:18" ht="24.95" customHeight="1">
      <c r="B475" s="252" t="s">
        <v>1548</v>
      </c>
      <c r="C475" s="253"/>
      <c r="D475" s="233"/>
      <c r="E475" s="234"/>
      <c r="F475" s="234"/>
      <c r="G475" s="261"/>
      <c r="H475" s="262">
        <f t="shared" si="26"/>
        <v>0</v>
      </c>
      <c r="I475" s="263"/>
      <c r="K475" s="252" t="s">
        <v>1548</v>
      </c>
      <c r="L475" s="253"/>
      <c r="M475" s="233"/>
      <c r="N475" s="234"/>
      <c r="O475" s="234"/>
      <c r="P475" s="261"/>
      <c r="Q475" s="262">
        <f t="shared" si="27"/>
        <v>0</v>
      </c>
      <c r="R475" s="263"/>
    </row>
    <row r="476" spans="2:18" ht="24.95" customHeight="1" thickBot="1">
      <c r="B476" s="264" t="s">
        <v>1549</v>
      </c>
      <c r="C476" s="265"/>
      <c r="D476" s="266"/>
      <c r="E476" s="267"/>
      <c r="F476" s="267"/>
      <c r="G476" s="268"/>
      <c r="H476" s="269">
        <f t="shared" si="26"/>
        <v>0</v>
      </c>
      <c r="I476" s="270"/>
      <c r="K476" s="264" t="s">
        <v>1549</v>
      </c>
      <c r="L476" s="265"/>
      <c r="M476" s="266"/>
      <c r="N476" s="267"/>
      <c r="O476" s="267"/>
      <c r="P476" s="268"/>
      <c r="Q476" s="269">
        <f t="shared" si="27"/>
        <v>0</v>
      </c>
      <c r="R476" s="270"/>
    </row>
    <row r="477" spans="2:18" ht="24.95" customHeight="1" thickTop="1" thickBot="1">
      <c r="B477" s="243"/>
      <c r="C477" s="244" t="s">
        <v>1399</v>
      </c>
      <c r="D477" s="245">
        <f>SUM(D472:D476)</f>
        <v>0</v>
      </c>
      <c r="E477" s="246"/>
      <c r="F477" s="247">
        <f>F472+F474</f>
        <v>1936</v>
      </c>
      <c r="G477" s="248"/>
      <c r="H477" s="271">
        <f>D477+F477</f>
        <v>1936</v>
      </c>
      <c r="I477" s="250"/>
      <c r="K477" s="243"/>
      <c r="L477" s="244" t="s">
        <v>1399</v>
      </c>
      <c r="M477" s="245">
        <f>SUM(M472:M476)</f>
        <v>0</v>
      </c>
      <c r="N477" s="246"/>
      <c r="O477" s="246">
        <f>O472+O474</f>
        <v>1447</v>
      </c>
      <c r="P477" s="248"/>
      <c r="Q477" s="272">
        <f>M477+O477</f>
        <v>1447</v>
      </c>
      <c r="R477" s="250"/>
    </row>
    <row r="478" spans="2:18" ht="20.100000000000001" customHeight="1" thickTop="1">
      <c r="B478" s="273"/>
      <c r="C478" s="274" t="s">
        <v>1550</v>
      </c>
      <c r="D478" s="217"/>
      <c r="E478" s="217"/>
      <c r="F478" s="217"/>
      <c r="G478" s="217"/>
      <c r="H478" s="217"/>
      <c r="I478" s="218"/>
      <c r="K478" s="273"/>
      <c r="L478" s="274" t="s">
        <v>1550</v>
      </c>
      <c r="M478" s="217"/>
      <c r="N478" s="217"/>
      <c r="O478" s="217"/>
      <c r="P478" s="217"/>
      <c r="Q478" s="217"/>
      <c r="R478" s="218"/>
    </row>
    <row r="479" spans="2:18" ht="20.100000000000001" customHeight="1">
      <c r="B479" s="216" t="s">
        <v>1551</v>
      </c>
      <c r="C479" s="217"/>
      <c r="D479" s="217"/>
      <c r="E479" s="217"/>
      <c r="F479" s="217"/>
      <c r="G479" s="217"/>
      <c r="H479" s="217"/>
      <c r="I479" s="218"/>
      <c r="K479" s="216" t="s">
        <v>1551</v>
      </c>
      <c r="L479" s="217"/>
      <c r="M479" s="217"/>
      <c r="N479" s="217"/>
      <c r="O479" s="217"/>
      <c r="P479" s="217"/>
      <c r="Q479" s="217"/>
      <c r="R479" s="218"/>
    </row>
    <row r="480" spans="2:18" ht="20.100000000000001" customHeight="1">
      <c r="B480" s="216" t="s">
        <v>1552</v>
      </c>
      <c r="C480" s="217"/>
      <c r="D480" s="217"/>
      <c r="E480" s="217"/>
      <c r="F480" s="217"/>
      <c r="G480" s="217"/>
      <c r="H480" s="217"/>
      <c r="I480" s="218"/>
      <c r="K480" s="216" t="s">
        <v>1552</v>
      </c>
      <c r="L480" s="217"/>
      <c r="M480" s="217"/>
      <c r="N480" s="217"/>
      <c r="O480" s="217"/>
      <c r="P480" s="217"/>
      <c r="Q480" s="217"/>
      <c r="R480" s="218"/>
    </row>
    <row r="481" spans="2:18" ht="15.75">
      <c r="B481" s="273"/>
      <c r="C481" s="217"/>
      <c r="D481" s="217"/>
      <c r="E481" s="217"/>
      <c r="F481" s="217"/>
      <c r="G481" s="217"/>
      <c r="H481" s="217"/>
      <c r="I481" s="218"/>
      <c r="K481" s="273"/>
      <c r="L481" s="217"/>
      <c r="M481" s="217"/>
      <c r="N481" s="217"/>
      <c r="O481" s="217"/>
      <c r="P481" s="217"/>
      <c r="Q481" s="217"/>
      <c r="R481" s="218"/>
    </row>
    <row r="482" spans="2:18" ht="15.75">
      <c r="B482" s="273"/>
      <c r="C482" s="217"/>
      <c r="D482" s="372" t="s">
        <v>1714</v>
      </c>
      <c r="E482" s="372"/>
      <c r="F482" s="372"/>
      <c r="G482" s="217"/>
      <c r="H482" s="217"/>
      <c r="I482" s="218"/>
      <c r="K482" s="273"/>
      <c r="L482" s="217"/>
      <c r="M482" s="372" t="s">
        <v>1714</v>
      </c>
      <c r="N482" s="372"/>
      <c r="O482" s="372"/>
      <c r="P482" s="217"/>
      <c r="Q482" s="217"/>
      <c r="R482" s="218"/>
    </row>
    <row r="483" spans="2:18" ht="15.75">
      <c r="B483" s="273"/>
      <c r="C483" s="217"/>
      <c r="D483" s="372" t="s">
        <v>1715</v>
      </c>
      <c r="E483" s="372"/>
      <c r="F483" s="372"/>
      <c r="G483" s="217"/>
      <c r="H483" s="217"/>
      <c r="I483" s="218"/>
      <c r="K483" s="273"/>
      <c r="L483" s="217"/>
      <c r="M483" s="372" t="s">
        <v>1715</v>
      </c>
      <c r="N483" s="372"/>
      <c r="O483" s="372"/>
      <c r="P483" s="217"/>
      <c r="Q483" s="217"/>
      <c r="R483" s="218"/>
    </row>
    <row r="484" spans="2:18" ht="15.75">
      <c r="B484" s="273"/>
      <c r="C484" s="217"/>
      <c r="D484" s="217"/>
      <c r="E484" s="217"/>
      <c r="F484" s="217"/>
      <c r="G484" s="217"/>
      <c r="H484" s="217"/>
      <c r="I484" s="218"/>
      <c r="K484" s="273"/>
      <c r="L484" s="217"/>
      <c r="M484" s="217"/>
      <c r="N484" s="217"/>
      <c r="O484" s="217"/>
      <c r="P484" s="217"/>
      <c r="Q484" s="217"/>
      <c r="R484" s="218"/>
    </row>
    <row r="485" spans="2:18" ht="15.75">
      <c r="B485" s="273"/>
      <c r="C485" s="217"/>
      <c r="D485" s="217"/>
      <c r="E485" s="217"/>
      <c r="F485" s="217"/>
      <c r="G485" s="217"/>
      <c r="H485" s="217"/>
      <c r="I485" s="218"/>
      <c r="K485" s="273"/>
      <c r="L485" s="217"/>
      <c r="M485" s="217"/>
      <c r="N485" s="217"/>
      <c r="O485" s="217"/>
      <c r="P485" s="217"/>
      <c r="Q485" s="217"/>
      <c r="R485" s="218"/>
    </row>
    <row r="486" spans="2:18" ht="24.95" customHeight="1">
      <c r="B486" s="293"/>
      <c r="E486" s="217"/>
      <c r="F486" s="217"/>
      <c r="G486" s="201" t="s">
        <v>1563</v>
      </c>
      <c r="H486" s="217"/>
      <c r="I486" s="218"/>
      <c r="J486" s="293"/>
      <c r="K486" s="293"/>
      <c r="N486" s="217"/>
      <c r="O486" s="217"/>
      <c r="P486" s="201" t="s">
        <v>1563</v>
      </c>
      <c r="Q486" s="217"/>
      <c r="R486" s="218"/>
    </row>
    <row r="487" spans="2:18" ht="24.95" customHeight="1">
      <c r="B487" s="273" t="s">
        <v>1553</v>
      </c>
      <c r="C487" s="360">
        <v>45840</v>
      </c>
      <c r="D487" s="360"/>
      <c r="E487" s="201"/>
      <c r="F487" t="s">
        <v>1693</v>
      </c>
      <c r="H487" s="201"/>
      <c r="I487" s="202"/>
      <c r="K487" s="273" t="s">
        <v>1553</v>
      </c>
      <c r="L487" s="360">
        <v>45840</v>
      </c>
      <c r="M487" s="360"/>
      <c r="N487" s="201"/>
      <c r="O487" t="s">
        <v>1693</v>
      </c>
      <c r="Q487" s="201"/>
      <c r="R487" s="202"/>
    </row>
    <row r="488" spans="2:18" ht="24.95" customHeight="1" thickBot="1">
      <c r="B488" s="275"/>
      <c r="C488" s="276"/>
      <c r="D488" s="276"/>
      <c r="E488" s="276"/>
      <c r="F488" s="276"/>
      <c r="G488" s="276"/>
      <c r="H488" s="276"/>
      <c r="I488" s="277"/>
      <c r="K488" s="275"/>
      <c r="L488" s="276"/>
      <c r="M488" s="276"/>
      <c r="N488" s="276"/>
      <c r="O488" s="276"/>
      <c r="P488" s="276"/>
      <c r="Q488" s="276"/>
      <c r="R488" s="277"/>
    </row>
    <row r="491" spans="2:18" ht="15.75" thickBot="1"/>
    <row r="492" spans="2:18">
      <c r="B492" s="366" t="s">
        <v>1525</v>
      </c>
      <c r="C492" s="367"/>
      <c r="D492" s="367"/>
      <c r="E492" s="367"/>
      <c r="F492" s="367"/>
      <c r="G492" s="367"/>
      <c r="H492" s="367"/>
      <c r="I492" s="368"/>
      <c r="K492" s="366" t="s">
        <v>1525</v>
      </c>
      <c r="L492" s="367"/>
      <c r="M492" s="367"/>
      <c r="N492" s="367"/>
      <c r="O492" s="367"/>
      <c r="P492" s="367"/>
      <c r="Q492" s="367"/>
      <c r="R492" s="368"/>
    </row>
    <row r="493" spans="2:18" ht="15.75">
      <c r="B493" s="200"/>
      <c r="C493" s="201"/>
      <c r="D493" s="201"/>
      <c r="E493" s="201"/>
      <c r="F493" s="201"/>
      <c r="G493" s="201"/>
      <c r="H493" s="201"/>
      <c r="I493" s="202"/>
      <c r="K493" s="200"/>
      <c r="L493" s="201"/>
      <c r="M493" s="201"/>
      <c r="N493" s="201"/>
      <c r="O493" s="201"/>
      <c r="P493" s="201"/>
      <c r="Q493" s="201"/>
      <c r="R493" s="202"/>
    </row>
    <row r="494" spans="2:18" ht="26.25">
      <c r="B494" s="369" t="s">
        <v>1526</v>
      </c>
      <c r="C494" s="370"/>
      <c r="D494" s="370"/>
      <c r="E494" s="370"/>
      <c r="F494" s="370"/>
      <c r="G494" s="370"/>
      <c r="H494" s="370"/>
      <c r="I494" s="371"/>
      <c r="K494" s="369" t="s">
        <v>1526</v>
      </c>
      <c r="L494" s="370"/>
      <c r="M494" s="370"/>
      <c r="N494" s="370"/>
      <c r="O494" s="370"/>
      <c r="P494" s="370"/>
      <c r="Q494" s="370"/>
      <c r="R494" s="371"/>
    </row>
    <row r="495" spans="2:18" ht="20.100000000000001" customHeight="1">
      <c r="B495" s="203"/>
      <c r="C495" s="204"/>
      <c r="D495" s="204"/>
      <c r="E495" s="204"/>
      <c r="F495" s="204"/>
      <c r="G495" s="204"/>
      <c r="H495" s="205" t="s">
        <v>1527</v>
      </c>
      <c r="I495" s="206"/>
      <c r="K495" s="203"/>
      <c r="L495" s="204"/>
      <c r="M495" s="204"/>
      <c r="N495" s="204"/>
      <c r="O495" s="204"/>
      <c r="P495" s="204"/>
      <c r="Q495" s="205" t="s">
        <v>1527</v>
      </c>
      <c r="R495" s="206"/>
    </row>
    <row r="496" spans="2:18" ht="20.100000000000001" customHeight="1">
      <c r="B496" s="207" t="s">
        <v>1528</v>
      </c>
      <c r="C496" s="208"/>
      <c r="D496" s="208"/>
      <c r="E496" s="208"/>
      <c r="F496" s="208" t="s">
        <v>1529</v>
      </c>
      <c r="G496" s="201"/>
      <c r="H496" s="201" t="s">
        <v>1530</v>
      </c>
      <c r="I496" s="202"/>
      <c r="K496" s="207" t="s">
        <v>1528</v>
      </c>
      <c r="L496" s="208"/>
      <c r="M496" s="208"/>
      <c r="N496" s="208"/>
      <c r="O496" s="208" t="s">
        <v>1531</v>
      </c>
      <c r="P496" s="201"/>
      <c r="Q496" s="201" t="s">
        <v>1530</v>
      </c>
      <c r="R496" s="202"/>
    </row>
    <row r="497" spans="2:18" ht="20.100000000000001" customHeight="1">
      <c r="B497" s="209" t="s">
        <v>1532</v>
      </c>
      <c r="C497" s="210" t="s">
        <v>1728</v>
      </c>
      <c r="D497" s="211"/>
      <c r="E497" s="211"/>
      <c r="F497" s="211"/>
      <c r="G497" s="212"/>
      <c r="H497" s="212"/>
      <c r="I497" s="213"/>
      <c r="K497" s="209" t="s">
        <v>1532</v>
      </c>
      <c r="L497" s="210" t="s">
        <v>1729</v>
      </c>
      <c r="M497" s="211"/>
      <c r="N497" s="211"/>
      <c r="O497" s="211"/>
      <c r="P497" s="212"/>
      <c r="Q497" s="212"/>
      <c r="R497" s="213"/>
    </row>
    <row r="498" spans="2:18" ht="20.100000000000001" customHeight="1">
      <c r="B498" s="207" t="s">
        <v>1534</v>
      </c>
      <c r="C498" s="214">
        <v>330</v>
      </c>
      <c r="D498" s="208" t="s">
        <v>1535</v>
      </c>
      <c r="E498" s="208"/>
      <c r="F498" s="201"/>
      <c r="G498" s="201"/>
      <c r="H498" s="201"/>
      <c r="I498" s="202"/>
      <c r="K498" s="207" t="s">
        <v>1534</v>
      </c>
      <c r="L498" s="214" t="s">
        <v>1730</v>
      </c>
      <c r="M498" s="208" t="s">
        <v>1535</v>
      </c>
      <c r="N498" s="208"/>
      <c r="O498" s="201"/>
      <c r="P498" s="201"/>
      <c r="Q498" s="201"/>
      <c r="R498" s="202"/>
    </row>
    <row r="499" spans="2:18" ht="20.100000000000001" customHeight="1">
      <c r="B499" s="216" t="s">
        <v>1562</v>
      </c>
      <c r="C499" s="217"/>
      <c r="D499" s="217"/>
      <c r="E499" s="217"/>
      <c r="F499" s="217"/>
      <c r="G499" s="217"/>
      <c r="H499" s="217"/>
      <c r="I499" s="218"/>
      <c r="K499" s="216" t="s">
        <v>1562</v>
      </c>
      <c r="L499" s="217"/>
      <c r="M499" s="217"/>
      <c r="N499" s="217"/>
      <c r="O499" s="217"/>
      <c r="P499" s="217"/>
      <c r="Q499" s="217"/>
      <c r="R499" s="218"/>
    </row>
    <row r="500" spans="2:18" ht="20.100000000000001" customHeight="1" thickBot="1">
      <c r="B500" s="207" t="s">
        <v>1537</v>
      </c>
      <c r="C500" s="201"/>
      <c r="D500" s="201"/>
      <c r="E500" s="201"/>
      <c r="F500" s="201"/>
      <c r="G500" s="201"/>
      <c r="H500" s="201"/>
      <c r="I500" s="202"/>
      <c r="K500" s="207" t="s">
        <v>1537</v>
      </c>
      <c r="L500" s="201"/>
      <c r="M500" s="201"/>
      <c r="N500" s="201"/>
      <c r="O500" s="201"/>
      <c r="P500" s="201"/>
      <c r="Q500" s="201"/>
      <c r="R500" s="202"/>
    </row>
    <row r="501" spans="2:18" ht="24.95" customHeight="1" thickTop="1">
      <c r="B501" s="361" t="s">
        <v>1538</v>
      </c>
      <c r="C501" s="362"/>
      <c r="D501" s="358" t="s">
        <v>1241</v>
      </c>
      <c r="E501" s="365"/>
      <c r="F501" s="356" t="s">
        <v>1539</v>
      </c>
      <c r="G501" s="359"/>
      <c r="H501" s="358" t="s">
        <v>1404</v>
      </c>
      <c r="I501" s="359"/>
      <c r="K501" s="361" t="s">
        <v>1538</v>
      </c>
      <c r="L501" s="362"/>
      <c r="M501" s="358" t="s">
        <v>1241</v>
      </c>
      <c r="N501" s="365"/>
      <c r="O501" s="356" t="s">
        <v>1539</v>
      </c>
      <c r="P501" s="359"/>
      <c r="Q501" s="358" t="s">
        <v>1404</v>
      </c>
      <c r="R501" s="359"/>
    </row>
    <row r="502" spans="2:18" ht="24.95" customHeight="1" thickBot="1">
      <c r="B502" s="363"/>
      <c r="C502" s="364"/>
      <c r="D502" s="219" t="s">
        <v>1540</v>
      </c>
      <c r="E502" s="220" t="s">
        <v>1541</v>
      </c>
      <c r="F502" s="220" t="s">
        <v>1540</v>
      </c>
      <c r="G502" s="221" t="s">
        <v>1541</v>
      </c>
      <c r="H502" s="222" t="s">
        <v>1540</v>
      </c>
      <c r="I502" s="223" t="s">
        <v>1541</v>
      </c>
      <c r="K502" s="363"/>
      <c r="L502" s="364"/>
      <c r="M502" s="219" t="s">
        <v>1540</v>
      </c>
      <c r="N502" s="220" t="s">
        <v>1541</v>
      </c>
      <c r="O502" s="220" t="s">
        <v>1540</v>
      </c>
      <c r="P502" s="221" t="s">
        <v>1541</v>
      </c>
      <c r="Q502" s="222" t="s">
        <v>1540</v>
      </c>
      <c r="R502" s="223" t="s">
        <v>1541</v>
      </c>
    </row>
    <row r="503" spans="2:18" ht="24.95" customHeight="1" thickTop="1">
      <c r="B503" s="224" t="s">
        <v>1542</v>
      </c>
      <c r="C503" s="225"/>
      <c r="D503" s="226">
        <v>0</v>
      </c>
      <c r="E503" s="227"/>
      <c r="F503" s="227">
        <v>673</v>
      </c>
      <c r="G503" s="228"/>
      <c r="H503" s="229">
        <f t="shared" ref="H503:H511" si="28">D503+F503</f>
        <v>673</v>
      </c>
      <c r="I503" s="230"/>
      <c r="K503" s="224" t="s">
        <v>1542</v>
      </c>
      <c r="L503" s="225"/>
      <c r="M503" s="226">
        <v>0</v>
      </c>
      <c r="N503" s="227"/>
      <c r="O503" s="227">
        <v>260</v>
      </c>
      <c r="P503" s="228"/>
      <c r="Q503" s="229">
        <f t="shared" ref="Q503:Q511" si="29">M503+O503</f>
        <v>260</v>
      </c>
      <c r="R503" s="230"/>
    </row>
    <row r="504" spans="2:18" ht="24.95" customHeight="1">
      <c r="B504" s="231" t="s">
        <v>1543</v>
      </c>
      <c r="C504" s="232"/>
      <c r="D504" s="233">
        <v>0</v>
      </c>
      <c r="E504" s="234"/>
      <c r="F504" s="234">
        <v>0</v>
      </c>
      <c r="G504" s="235"/>
      <c r="H504" s="229">
        <f t="shared" si="28"/>
        <v>0</v>
      </c>
      <c r="I504" s="236"/>
      <c r="K504" s="231" t="s">
        <v>1543</v>
      </c>
      <c r="L504" s="232"/>
      <c r="M504" s="233">
        <v>0</v>
      </c>
      <c r="N504" s="234"/>
      <c r="O504" s="234">
        <v>30</v>
      </c>
      <c r="P504" s="235"/>
      <c r="Q504" s="229">
        <f t="shared" si="29"/>
        <v>30</v>
      </c>
      <c r="R504" s="236"/>
    </row>
    <row r="505" spans="2:18" ht="24.95" customHeight="1">
      <c r="B505" s="231" t="s">
        <v>1544</v>
      </c>
      <c r="C505" s="232"/>
      <c r="D505" s="233">
        <v>0</v>
      </c>
      <c r="E505" s="234"/>
      <c r="F505" s="234">
        <v>0</v>
      </c>
      <c r="G505" s="235"/>
      <c r="H505" s="229">
        <f t="shared" si="28"/>
        <v>0</v>
      </c>
      <c r="I505" s="236"/>
      <c r="K505" s="231" t="s">
        <v>1544</v>
      </c>
      <c r="L505" s="232"/>
      <c r="M505" s="233">
        <v>0</v>
      </c>
      <c r="N505" s="234"/>
      <c r="O505" s="234">
        <v>30</v>
      </c>
      <c r="P505" s="235"/>
      <c r="Q505" s="229">
        <f t="shared" si="29"/>
        <v>30</v>
      </c>
      <c r="R505" s="236"/>
    </row>
    <row r="506" spans="2:18" ht="24.95" customHeight="1" thickBot="1">
      <c r="B506" s="237" t="s">
        <v>1545</v>
      </c>
      <c r="C506" s="238"/>
      <c r="D506" s="239"/>
      <c r="E506" s="240"/>
      <c r="F506" s="240">
        <v>0</v>
      </c>
      <c r="G506" s="241"/>
      <c r="H506" s="229">
        <f t="shared" si="28"/>
        <v>0</v>
      </c>
      <c r="I506" s="242"/>
      <c r="K506" s="237" t="s">
        <v>1545</v>
      </c>
      <c r="L506" s="238"/>
      <c r="M506" s="239">
        <v>0</v>
      </c>
      <c r="N506" s="240"/>
      <c r="O506" s="240">
        <v>200</v>
      </c>
      <c r="P506" s="241"/>
      <c r="Q506" s="229">
        <f t="shared" si="29"/>
        <v>200</v>
      </c>
      <c r="R506" s="242"/>
    </row>
    <row r="507" spans="2:18" ht="24.95" customHeight="1" thickTop="1" thickBot="1">
      <c r="B507" s="243"/>
      <c r="C507" s="244" t="s">
        <v>1399</v>
      </c>
      <c r="D507" s="245">
        <f>D503+D504+D505+D506</f>
        <v>0</v>
      </c>
      <c r="E507" s="246"/>
      <c r="F507" s="247">
        <f>SUM(F503:F506)</f>
        <v>673</v>
      </c>
      <c r="G507" s="248"/>
      <c r="H507" s="249">
        <f t="shared" si="28"/>
        <v>673</v>
      </c>
      <c r="I507" s="250"/>
      <c r="K507" s="243"/>
      <c r="L507" s="244" t="s">
        <v>1399</v>
      </c>
      <c r="M507" s="245">
        <f>M503+M504+M505+M506</f>
        <v>0</v>
      </c>
      <c r="N507" s="246"/>
      <c r="O507" s="246">
        <f>SUM(O503:O506)</f>
        <v>520</v>
      </c>
      <c r="P507" s="248"/>
      <c r="Q507" s="251">
        <f t="shared" si="29"/>
        <v>520</v>
      </c>
      <c r="R507" s="250"/>
    </row>
    <row r="508" spans="2:18" ht="24.95" customHeight="1" thickTop="1">
      <c r="B508" s="252" t="s">
        <v>1546</v>
      </c>
      <c r="C508" s="253"/>
      <c r="D508" s="254"/>
      <c r="E508" s="255"/>
      <c r="F508" s="255"/>
      <c r="G508" s="256"/>
      <c r="H508" s="257">
        <f t="shared" si="28"/>
        <v>0</v>
      </c>
      <c r="I508" s="258"/>
      <c r="K508" s="252" t="s">
        <v>1546</v>
      </c>
      <c r="L508" s="253"/>
      <c r="M508" s="254"/>
      <c r="N508" s="255"/>
      <c r="O508" s="255"/>
      <c r="P508" s="256"/>
      <c r="Q508" s="257">
        <f t="shared" si="29"/>
        <v>0</v>
      </c>
      <c r="R508" s="258"/>
    </row>
    <row r="509" spans="2:18" ht="24.95" customHeight="1">
      <c r="B509" s="259" t="s">
        <v>1547</v>
      </c>
      <c r="C509" s="260"/>
      <c r="D509" s="233">
        <v>0</v>
      </c>
      <c r="E509" s="234"/>
      <c r="F509" s="234"/>
      <c r="G509" s="261"/>
      <c r="H509" s="262">
        <f t="shared" si="28"/>
        <v>0</v>
      </c>
      <c r="I509" s="263"/>
      <c r="K509" s="259" t="s">
        <v>1547</v>
      </c>
      <c r="L509" s="260"/>
      <c r="M509" s="233">
        <v>0</v>
      </c>
      <c r="N509" s="234"/>
      <c r="O509" s="234"/>
      <c r="P509" s="261"/>
      <c r="Q509" s="262">
        <f t="shared" si="29"/>
        <v>0</v>
      </c>
      <c r="R509" s="263"/>
    </row>
    <row r="510" spans="2:18" ht="24.95" customHeight="1">
      <c r="B510" s="252" t="s">
        <v>1548</v>
      </c>
      <c r="C510" s="253"/>
      <c r="D510" s="233"/>
      <c r="E510" s="234"/>
      <c r="F510" s="234"/>
      <c r="G510" s="261"/>
      <c r="H510" s="262">
        <f t="shared" si="28"/>
        <v>0</v>
      </c>
      <c r="I510" s="263"/>
      <c r="K510" s="252" t="s">
        <v>1548</v>
      </c>
      <c r="L510" s="253"/>
      <c r="M510" s="233"/>
      <c r="N510" s="234"/>
      <c r="O510" s="234"/>
      <c r="P510" s="261"/>
      <c r="Q510" s="262">
        <f t="shared" si="29"/>
        <v>0</v>
      </c>
      <c r="R510" s="263"/>
    </row>
    <row r="511" spans="2:18" ht="24.95" customHeight="1" thickBot="1">
      <c r="B511" s="264" t="s">
        <v>1549</v>
      </c>
      <c r="C511" s="265"/>
      <c r="D511" s="266"/>
      <c r="E511" s="267"/>
      <c r="F511" s="267"/>
      <c r="G511" s="268"/>
      <c r="H511" s="269">
        <f t="shared" si="28"/>
        <v>0</v>
      </c>
      <c r="I511" s="270"/>
      <c r="K511" s="264" t="s">
        <v>1549</v>
      </c>
      <c r="L511" s="265"/>
      <c r="M511" s="266"/>
      <c r="N511" s="267"/>
      <c r="O511" s="267"/>
      <c r="P511" s="268"/>
      <c r="Q511" s="269">
        <f t="shared" si="29"/>
        <v>0</v>
      </c>
      <c r="R511" s="270"/>
    </row>
    <row r="512" spans="2:18" ht="24.95" customHeight="1" thickTop="1" thickBot="1">
      <c r="B512" s="243"/>
      <c r="C512" s="244" t="s">
        <v>1399</v>
      </c>
      <c r="D512" s="245">
        <f>SUM(D507:D511)</f>
        <v>0</v>
      </c>
      <c r="E512" s="246"/>
      <c r="F512" s="247">
        <f>F507+F509</f>
        <v>673</v>
      </c>
      <c r="G512" s="248"/>
      <c r="H512" s="271">
        <f>D512+F512</f>
        <v>673</v>
      </c>
      <c r="I512" s="250"/>
      <c r="K512" s="243"/>
      <c r="L512" s="244" t="s">
        <v>1399</v>
      </c>
      <c r="M512" s="245">
        <f>SUM(M507:M511)</f>
        <v>0</v>
      </c>
      <c r="N512" s="246"/>
      <c r="O512" s="246">
        <f>O507+O509</f>
        <v>520</v>
      </c>
      <c r="P512" s="248"/>
      <c r="Q512" s="272">
        <f>M512+O512</f>
        <v>520</v>
      </c>
      <c r="R512" s="250"/>
    </row>
    <row r="513" spans="2:18" ht="20.100000000000001" customHeight="1" thickTop="1">
      <c r="B513" s="273"/>
      <c r="C513" s="274" t="s">
        <v>1550</v>
      </c>
      <c r="D513" s="217"/>
      <c r="E513" s="217"/>
      <c r="F513" s="217"/>
      <c r="G513" s="217"/>
      <c r="H513" s="217"/>
      <c r="I513" s="218"/>
      <c r="K513" s="273"/>
      <c r="L513" s="274" t="s">
        <v>1550</v>
      </c>
      <c r="M513" s="217"/>
      <c r="N513" s="217"/>
      <c r="O513" s="217"/>
      <c r="P513" s="217"/>
      <c r="Q513" s="217"/>
      <c r="R513" s="218"/>
    </row>
    <row r="514" spans="2:18" ht="20.100000000000001" customHeight="1">
      <c r="B514" s="216" t="s">
        <v>1551</v>
      </c>
      <c r="C514" s="217"/>
      <c r="D514" s="217"/>
      <c r="E514" s="217"/>
      <c r="F514" s="217"/>
      <c r="G514" s="217"/>
      <c r="H514" s="217"/>
      <c r="I514" s="218"/>
      <c r="K514" s="216" t="s">
        <v>1551</v>
      </c>
      <c r="L514" s="217"/>
      <c r="M514" s="217"/>
      <c r="N514" s="217"/>
      <c r="O514" s="217"/>
      <c r="P514" s="217"/>
      <c r="Q514" s="217"/>
      <c r="R514" s="218"/>
    </row>
    <row r="515" spans="2:18" ht="20.100000000000001" customHeight="1">
      <c r="B515" s="216" t="s">
        <v>1552</v>
      </c>
      <c r="C515" s="217"/>
      <c r="D515" s="217"/>
      <c r="E515" s="217"/>
      <c r="F515" s="217"/>
      <c r="G515" s="217"/>
      <c r="H515" s="217"/>
      <c r="I515" s="218"/>
      <c r="K515" s="216" t="s">
        <v>1552</v>
      </c>
      <c r="L515" s="217"/>
      <c r="M515" s="217"/>
      <c r="N515" s="217"/>
      <c r="O515" s="217"/>
      <c r="P515" s="217"/>
      <c r="Q515" s="217"/>
      <c r="R515" s="218"/>
    </row>
    <row r="516" spans="2:18" ht="15.75">
      <c r="B516" s="273"/>
      <c r="C516" s="217"/>
      <c r="D516" s="217"/>
      <c r="E516" s="217"/>
      <c r="F516" s="217"/>
      <c r="G516" s="217"/>
      <c r="H516" s="217"/>
      <c r="I516" s="218"/>
      <c r="K516" s="273"/>
      <c r="L516" s="217"/>
      <c r="M516" s="217"/>
      <c r="N516" s="217"/>
      <c r="O516" s="217"/>
      <c r="P516" s="217"/>
      <c r="Q516" s="217"/>
      <c r="R516" s="218"/>
    </row>
    <row r="517" spans="2:18" ht="15.75">
      <c r="B517" s="273"/>
      <c r="C517" s="217"/>
      <c r="D517" s="372" t="s">
        <v>1714</v>
      </c>
      <c r="E517" s="372"/>
      <c r="F517" s="372"/>
      <c r="G517" s="217"/>
      <c r="H517" s="217"/>
      <c r="I517" s="218"/>
      <c r="K517" s="273"/>
      <c r="L517" s="217"/>
      <c r="M517" s="372" t="s">
        <v>1714</v>
      </c>
      <c r="N517" s="372"/>
      <c r="O517" s="372"/>
      <c r="P517" s="217"/>
      <c r="Q517" s="217"/>
      <c r="R517" s="218"/>
    </row>
    <row r="518" spans="2:18" ht="15.75">
      <c r="B518" s="273"/>
      <c r="C518" s="217"/>
      <c r="D518" s="372" t="s">
        <v>1715</v>
      </c>
      <c r="E518" s="372"/>
      <c r="F518" s="372"/>
      <c r="G518" s="217"/>
      <c r="H518" s="217"/>
      <c r="I518" s="218"/>
      <c r="K518" s="273"/>
      <c r="L518" s="217"/>
      <c r="M518" s="372" t="s">
        <v>1715</v>
      </c>
      <c r="N518" s="372"/>
      <c r="O518" s="372"/>
      <c r="P518" s="217"/>
      <c r="Q518" s="217"/>
      <c r="R518" s="218"/>
    </row>
    <row r="519" spans="2:18" ht="15.75">
      <c r="B519" s="273"/>
      <c r="C519" s="217"/>
      <c r="D519" s="217"/>
      <c r="E519" s="217"/>
      <c r="F519" s="217"/>
      <c r="G519" s="217"/>
      <c r="H519" s="217"/>
      <c r="I519" s="218"/>
      <c r="K519" s="273"/>
      <c r="L519" s="217"/>
      <c r="M519" s="217"/>
      <c r="N519" s="217"/>
      <c r="O519" s="217"/>
      <c r="P519" s="217"/>
      <c r="Q519" s="217"/>
      <c r="R519" s="218"/>
    </row>
    <row r="520" spans="2:18" ht="15.75">
      <c r="B520" s="273"/>
      <c r="C520" s="217"/>
      <c r="D520" s="217"/>
      <c r="E520" s="217"/>
      <c r="F520" s="217"/>
      <c r="G520" s="217"/>
      <c r="H520" s="217"/>
      <c r="I520" s="218"/>
      <c r="K520" s="273"/>
      <c r="L520" s="217"/>
      <c r="M520" s="217"/>
      <c r="N520" s="217"/>
      <c r="O520" s="217"/>
      <c r="P520" s="217"/>
      <c r="Q520" s="217"/>
      <c r="R520" s="218"/>
    </row>
    <row r="521" spans="2:18" ht="24.95" customHeight="1">
      <c r="B521" s="293"/>
      <c r="E521" s="217"/>
      <c r="F521" s="217"/>
      <c r="G521" s="201" t="s">
        <v>1563</v>
      </c>
      <c r="H521" s="217"/>
      <c r="I521" s="218"/>
      <c r="J521" s="293"/>
      <c r="K521" s="293"/>
      <c r="N521" s="217"/>
      <c r="O521" s="217"/>
      <c r="P521" s="201" t="s">
        <v>1563</v>
      </c>
      <c r="Q521" s="217"/>
      <c r="R521" s="218"/>
    </row>
    <row r="522" spans="2:18" ht="24.95" customHeight="1">
      <c r="B522" s="273" t="s">
        <v>1553</v>
      </c>
      <c r="C522" s="360">
        <v>45840</v>
      </c>
      <c r="D522" s="360"/>
      <c r="E522" s="201"/>
      <c r="F522" t="s">
        <v>1693</v>
      </c>
      <c r="H522" s="201"/>
      <c r="I522" s="202"/>
      <c r="K522" s="273" t="s">
        <v>1553</v>
      </c>
      <c r="L522" s="360">
        <v>45840</v>
      </c>
      <c r="M522" s="360"/>
      <c r="N522" s="201"/>
      <c r="O522" t="s">
        <v>1693</v>
      </c>
      <c r="Q522" s="201"/>
      <c r="R522" s="202"/>
    </row>
    <row r="523" spans="2:18" ht="24.95" customHeight="1" thickBot="1">
      <c r="B523" s="275"/>
      <c r="C523" s="276"/>
      <c r="D523" s="276"/>
      <c r="E523" s="276"/>
      <c r="F523" s="276"/>
      <c r="G523" s="276"/>
      <c r="H523" s="276"/>
      <c r="I523" s="277"/>
      <c r="K523" s="275"/>
      <c r="L523" s="276"/>
      <c r="M523" s="276"/>
      <c r="N523" s="276"/>
      <c r="O523" s="276"/>
      <c r="P523" s="276"/>
      <c r="Q523" s="276"/>
      <c r="R523" s="277"/>
    </row>
    <row r="527" spans="2:18" ht="15.75" thickBot="1"/>
    <row r="528" spans="2:18">
      <c r="B528" s="366" t="s">
        <v>1525</v>
      </c>
      <c r="C528" s="367"/>
      <c r="D528" s="367"/>
      <c r="E528" s="367"/>
      <c r="F528" s="367"/>
      <c r="G528" s="367"/>
      <c r="H528" s="367"/>
      <c r="I528" s="368"/>
      <c r="K528" s="366" t="s">
        <v>1525</v>
      </c>
      <c r="L528" s="367"/>
      <c r="M528" s="367"/>
      <c r="N528" s="367"/>
      <c r="O528" s="367"/>
      <c r="P528" s="367"/>
      <c r="Q528" s="367"/>
      <c r="R528" s="368"/>
    </row>
    <row r="529" spans="2:18" ht="15.75">
      <c r="B529" s="200"/>
      <c r="C529" s="201"/>
      <c r="D529" s="201"/>
      <c r="E529" s="201"/>
      <c r="F529" s="201"/>
      <c r="G529" s="201"/>
      <c r="H529" s="201"/>
      <c r="I529" s="202"/>
      <c r="K529" s="200"/>
      <c r="L529" s="201"/>
      <c r="M529" s="201"/>
      <c r="N529" s="201"/>
      <c r="O529" s="201"/>
      <c r="P529" s="201"/>
      <c r="Q529" s="201"/>
      <c r="R529" s="202"/>
    </row>
    <row r="530" spans="2:18" ht="26.25">
      <c r="B530" s="369" t="s">
        <v>1526</v>
      </c>
      <c r="C530" s="370"/>
      <c r="D530" s="370"/>
      <c r="E530" s="370"/>
      <c r="F530" s="370"/>
      <c r="G530" s="370"/>
      <c r="H530" s="370"/>
      <c r="I530" s="371"/>
      <c r="K530" s="369" t="s">
        <v>1526</v>
      </c>
      <c r="L530" s="370"/>
      <c r="M530" s="370"/>
      <c r="N530" s="370"/>
      <c r="O530" s="370"/>
      <c r="P530" s="370"/>
      <c r="Q530" s="370"/>
      <c r="R530" s="371"/>
    </row>
    <row r="531" spans="2:18" ht="20.100000000000001" customHeight="1">
      <c r="B531" s="203"/>
      <c r="C531" s="204"/>
      <c r="D531" s="204"/>
      <c r="E531" s="204"/>
      <c r="F531" s="204"/>
      <c r="G531" s="204"/>
      <c r="H531" s="205" t="s">
        <v>1527</v>
      </c>
      <c r="I531" s="206"/>
      <c r="K531" s="203"/>
      <c r="L531" s="204"/>
      <c r="M531" s="204"/>
      <c r="N531" s="204"/>
      <c r="O531" s="204"/>
      <c r="P531" s="204"/>
      <c r="Q531" s="205" t="s">
        <v>1527</v>
      </c>
      <c r="R531" s="206"/>
    </row>
    <row r="532" spans="2:18" ht="20.100000000000001" customHeight="1">
      <c r="B532" s="207" t="s">
        <v>1528</v>
      </c>
      <c r="C532" s="208"/>
      <c r="D532" s="208"/>
      <c r="E532" s="208"/>
      <c r="F532" s="208" t="s">
        <v>1529</v>
      </c>
      <c r="G532" s="201"/>
      <c r="H532" s="201" t="s">
        <v>1530</v>
      </c>
      <c r="I532" s="202"/>
      <c r="K532" s="207" t="s">
        <v>1528</v>
      </c>
      <c r="L532" s="208"/>
      <c r="M532" s="208"/>
      <c r="N532" s="208"/>
      <c r="O532" s="208" t="s">
        <v>1531</v>
      </c>
      <c r="P532" s="201"/>
      <c r="Q532" s="201" t="s">
        <v>1530</v>
      </c>
      <c r="R532" s="202"/>
    </row>
    <row r="533" spans="2:18" ht="20.100000000000001" customHeight="1">
      <c r="B533" s="209" t="s">
        <v>1532</v>
      </c>
      <c r="C533" s="210" t="s">
        <v>1731</v>
      </c>
      <c r="D533" s="211"/>
      <c r="E533" s="211"/>
      <c r="F533" s="211"/>
      <c r="G533" s="212"/>
      <c r="H533" s="212"/>
      <c r="I533" s="213"/>
      <c r="K533" s="209" t="s">
        <v>1532</v>
      </c>
      <c r="L533" s="210" t="s">
        <v>1732</v>
      </c>
      <c r="M533" s="211"/>
      <c r="N533" s="211"/>
      <c r="O533" s="211"/>
      <c r="P533" s="212"/>
      <c r="Q533" s="212"/>
      <c r="R533" s="213"/>
    </row>
    <row r="534" spans="2:18" ht="20.100000000000001" customHeight="1">
      <c r="B534" s="207" t="s">
        <v>1534</v>
      </c>
      <c r="C534" s="214">
        <v>78</v>
      </c>
      <c r="D534" s="208" t="s">
        <v>1535</v>
      </c>
      <c r="E534" s="208"/>
      <c r="F534" s="201"/>
      <c r="G534" s="201"/>
      <c r="H534" s="201"/>
      <c r="I534" s="202"/>
      <c r="K534" s="207" t="s">
        <v>1534</v>
      </c>
      <c r="L534" s="214">
        <v>268</v>
      </c>
      <c r="M534" s="208" t="s">
        <v>1535</v>
      </c>
      <c r="N534" s="208"/>
      <c r="O534" s="201"/>
      <c r="P534" s="201"/>
      <c r="Q534" s="201"/>
      <c r="R534" s="202"/>
    </row>
    <row r="535" spans="2:18" ht="20.100000000000001" customHeight="1">
      <c r="B535" s="216" t="s">
        <v>1562</v>
      </c>
      <c r="C535" s="217"/>
      <c r="D535" s="217"/>
      <c r="E535" s="217"/>
      <c r="F535" s="217"/>
      <c r="G535" s="217"/>
      <c r="H535" s="217"/>
      <c r="I535" s="218"/>
      <c r="K535" s="216" t="s">
        <v>1562</v>
      </c>
      <c r="L535" s="217"/>
      <c r="M535" s="217"/>
      <c r="N535" s="217"/>
      <c r="O535" s="217"/>
      <c r="P535" s="217"/>
      <c r="Q535" s="217"/>
      <c r="R535" s="218"/>
    </row>
    <row r="536" spans="2:18" ht="20.100000000000001" customHeight="1" thickBot="1">
      <c r="B536" s="207" t="s">
        <v>1537</v>
      </c>
      <c r="C536" s="201"/>
      <c r="D536" s="201"/>
      <c r="E536" s="201"/>
      <c r="F536" s="201"/>
      <c r="G536" s="201"/>
      <c r="H536" s="201"/>
      <c r="I536" s="202"/>
      <c r="K536" s="207" t="s">
        <v>1537</v>
      </c>
      <c r="L536" s="201"/>
      <c r="M536" s="201"/>
      <c r="N536" s="201"/>
      <c r="O536" s="201"/>
      <c r="P536" s="201"/>
      <c r="Q536" s="201"/>
      <c r="R536" s="202"/>
    </row>
    <row r="537" spans="2:18" ht="24.95" customHeight="1" thickTop="1">
      <c r="B537" s="361" t="s">
        <v>1538</v>
      </c>
      <c r="C537" s="362"/>
      <c r="D537" s="358" t="s">
        <v>1241</v>
      </c>
      <c r="E537" s="365"/>
      <c r="F537" s="356" t="s">
        <v>1539</v>
      </c>
      <c r="G537" s="359"/>
      <c r="H537" s="358" t="s">
        <v>1404</v>
      </c>
      <c r="I537" s="359"/>
      <c r="K537" s="361" t="s">
        <v>1538</v>
      </c>
      <c r="L537" s="362"/>
      <c r="M537" s="358" t="s">
        <v>1241</v>
      </c>
      <c r="N537" s="365"/>
      <c r="O537" s="356" t="s">
        <v>1539</v>
      </c>
      <c r="P537" s="359"/>
      <c r="Q537" s="358" t="s">
        <v>1404</v>
      </c>
      <c r="R537" s="359"/>
    </row>
    <row r="538" spans="2:18" ht="24.95" customHeight="1" thickBot="1">
      <c r="B538" s="363"/>
      <c r="C538" s="364"/>
      <c r="D538" s="219" t="s">
        <v>1540</v>
      </c>
      <c r="E538" s="220" t="s">
        <v>1541</v>
      </c>
      <c r="F538" s="220" t="s">
        <v>1540</v>
      </c>
      <c r="G538" s="221" t="s">
        <v>1541</v>
      </c>
      <c r="H538" s="222" t="s">
        <v>1540</v>
      </c>
      <c r="I538" s="223" t="s">
        <v>1541</v>
      </c>
      <c r="K538" s="363"/>
      <c r="L538" s="364"/>
      <c r="M538" s="219" t="s">
        <v>1540</v>
      </c>
      <c r="N538" s="220" t="s">
        <v>1541</v>
      </c>
      <c r="O538" s="220" t="s">
        <v>1540</v>
      </c>
      <c r="P538" s="221" t="s">
        <v>1541</v>
      </c>
      <c r="Q538" s="222" t="s">
        <v>1540</v>
      </c>
      <c r="R538" s="223" t="s">
        <v>1541</v>
      </c>
    </row>
    <row r="539" spans="2:18" ht="24.95" customHeight="1" thickTop="1">
      <c r="B539" s="224" t="s">
        <v>1542</v>
      </c>
      <c r="C539" s="225"/>
      <c r="D539" s="226">
        <v>0</v>
      </c>
      <c r="E539" s="227"/>
      <c r="F539" s="227">
        <v>645</v>
      </c>
      <c r="G539" s="228"/>
      <c r="H539" s="229">
        <f t="shared" ref="H539:H547" si="30">D539+F539</f>
        <v>645</v>
      </c>
      <c r="I539" s="230"/>
      <c r="K539" s="224" t="s">
        <v>1542</v>
      </c>
      <c r="L539" s="225"/>
      <c r="M539" s="226">
        <v>0</v>
      </c>
      <c r="N539" s="227"/>
      <c r="O539" s="227">
        <v>243</v>
      </c>
      <c r="P539" s="228"/>
      <c r="Q539" s="229">
        <f t="shared" ref="Q539:Q547" si="31">M539+O539</f>
        <v>243</v>
      </c>
      <c r="R539" s="230"/>
    </row>
    <row r="540" spans="2:18" ht="24.95" customHeight="1">
      <c r="B540" s="231" t="s">
        <v>1543</v>
      </c>
      <c r="C540" s="232"/>
      <c r="D540" s="233">
        <v>0</v>
      </c>
      <c r="E540" s="234"/>
      <c r="F540" s="234">
        <v>30</v>
      </c>
      <c r="G540" s="235"/>
      <c r="H540" s="229">
        <f t="shared" si="30"/>
        <v>30</v>
      </c>
      <c r="I540" s="236"/>
      <c r="K540" s="231" t="s">
        <v>1543</v>
      </c>
      <c r="L540" s="232"/>
      <c r="M540" s="233">
        <v>0</v>
      </c>
      <c r="N540" s="234"/>
      <c r="O540" s="234">
        <v>20</v>
      </c>
      <c r="P540" s="235"/>
      <c r="Q540" s="229">
        <f t="shared" si="31"/>
        <v>20</v>
      </c>
      <c r="R540" s="236"/>
    </row>
    <row r="541" spans="2:18" ht="24.95" customHeight="1">
      <c r="B541" s="231" t="s">
        <v>1544</v>
      </c>
      <c r="C541" s="232"/>
      <c r="D541" s="233">
        <v>0</v>
      </c>
      <c r="E541" s="234"/>
      <c r="F541" s="234">
        <v>30</v>
      </c>
      <c r="G541" s="235"/>
      <c r="H541" s="229">
        <f t="shared" si="30"/>
        <v>30</v>
      </c>
      <c r="I541" s="236"/>
      <c r="K541" s="231" t="s">
        <v>1544</v>
      </c>
      <c r="L541" s="232"/>
      <c r="M541" s="233">
        <v>0</v>
      </c>
      <c r="N541" s="234"/>
      <c r="O541" s="234">
        <v>20</v>
      </c>
      <c r="P541" s="235"/>
      <c r="Q541" s="229">
        <f t="shared" si="31"/>
        <v>20</v>
      </c>
      <c r="R541" s="236"/>
    </row>
    <row r="542" spans="2:18" ht="24.95" customHeight="1" thickBot="1">
      <c r="B542" s="237" t="s">
        <v>1545</v>
      </c>
      <c r="C542" s="238"/>
      <c r="D542" s="239"/>
      <c r="E542" s="240"/>
      <c r="F542" s="240">
        <v>750</v>
      </c>
      <c r="G542" s="241"/>
      <c r="H542" s="229">
        <f t="shared" si="30"/>
        <v>750</v>
      </c>
      <c r="I542" s="242"/>
      <c r="K542" s="237" t="s">
        <v>1545</v>
      </c>
      <c r="L542" s="238"/>
      <c r="M542" s="239">
        <v>0</v>
      </c>
      <c r="N542" s="240"/>
      <c r="O542" s="240">
        <v>750</v>
      </c>
      <c r="P542" s="241"/>
      <c r="Q542" s="229">
        <f t="shared" si="31"/>
        <v>750</v>
      </c>
      <c r="R542" s="242"/>
    </row>
    <row r="543" spans="2:18" ht="24.95" customHeight="1" thickTop="1" thickBot="1">
      <c r="B543" s="243"/>
      <c r="C543" s="244" t="s">
        <v>1399</v>
      </c>
      <c r="D543" s="245">
        <f>D539+D540+D541+D542</f>
        <v>0</v>
      </c>
      <c r="E543" s="246"/>
      <c r="F543" s="247">
        <f>SUM(F539:F542)</f>
        <v>1455</v>
      </c>
      <c r="G543" s="248"/>
      <c r="H543" s="249">
        <f t="shared" si="30"/>
        <v>1455</v>
      </c>
      <c r="I543" s="250"/>
      <c r="K543" s="243"/>
      <c r="L543" s="244" t="s">
        <v>1399</v>
      </c>
      <c r="M543" s="245">
        <f>M539+M540+M541+M542</f>
        <v>0</v>
      </c>
      <c r="N543" s="246"/>
      <c r="O543" s="246">
        <f>SUM(O539:O542)</f>
        <v>1033</v>
      </c>
      <c r="P543" s="248"/>
      <c r="Q543" s="251">
        <f t="shared" si="31"/>
        <v>1033</v>
      </c>
      <c r="R543" s="250"/>
    </row>
    <row r="544" spans="2:18" ht="24.95" customHeight="1" thickTop="1">
      <c r="B544" s="252" t="s">
        <v>1546</v>
      </c>
      <c r="C544" s="253"/>
      <c r="D544" s="254"/>
      <c r="E544" s="255"/>
      <c r="F544" s="255"/>
      <c r="G544" s="256"/>
      <c r="H544" s="257">
        <f t="shared" si="30"/>
        <v>0</v>
      </c>
      <c r="I544" s="258"/>
      <c r="K544" s="252" t="s">
        <v>1546</v>
      </c>
      <c r="L544" s="253"/>
      <c r="M544" s="254"/>
      <c r="N544" s="255"/>
      <c r="O544" s="255"/>
      <c r="P544" s="256"/>
      <c r="Q544" s="257">
        <f t="shared" si="31"/>
        <v>0</v>
      </c>
      <c r="R544" s="258"/>
    </row>
    <row r="545" spans="2:18" ht="24.95" customHeight="1">
      <c r="B545" s="259" t="s">
        <v>1547</v>
      </c>
      <c r="C545" s="260"/>
      <c r="D545" s="233">
        <v>0</v>
      </c>
      <c r="E545" s="234"/>
      <c r="F545" s="234"/>
      <c r="G545" s="261"/>
      <c r="H545" s="262">
        <f t="shared" si="30"/>
        <v>0</v>
      </c>
      <c r="I545" s="263"/>
      <c r="K545" s="259" t="s">
        <v>1547</v>
      </c>
      <c r="L545" s="260"/>
      <c r="M545" s="233">
        <v>0</v>
      </c>
      <c r="N545" s="234"/>
      <c r="O545" s="234"/>
      <c r="P545" s="261"/>
      <c r="Q545" s="262">
        <f t="shared" si="31"/>
        <v>0</v>
      </c>
      <c r="R545" s="263"/>
    </row>
    <row r="546" spans="2:18" ht="24.95" customHeight="1">
      <c r="B546" s="252" t="s">
        <v>1548</v>
      </c>
      <c r="C546" s="253"/>
      <c r="D546" s="233"/>
      <c r="E546" s="234"/>
      <c r="F546" s="234"/>
      <c r="G546" s="261"/>
      <c r="H546" s="262">
        <f t="shared" si="30"/>
        <v>0</v>
      </c>
      <c r="I546" s="263"/>
      <c r="K546" s="252" t="s">
        <v>1548</v>
      </c>
      <c r="L546" s="253"/>
      <c r="M546" s="233"/>
      <c r="N546" s="234"/>
      <c r="O546" s="234"/>
      <c r="P546" s="261"/>
      <c r="Q546" s="262">
        <f t="shared" si="31"/>
        <v>0</v>
      </c>
      <c r="R546" s="263"/>
    </row>
    <row r="547" spans="2:18" ht="24.95" customHeight="1" thickBot="1">
      <c r="B547" s="264" t="s">
        <v>1549</v>
      </c>
      <c r="C547" s="265"/>
      <c r="D547" s="266"/>
      <c r="E547" s="267"/>
      <c r="F547" s="267"/>
      <c r="G547" s="268"/>
      <c r="H547" s="269">
        <f t="shared" si="30"/>
        <v>0</v>
      </c>
      <c r="I547" s="270"/>
      <c r="K547" s="264" t="s">
        <v>1549</v>
      </c>
      <c r="L547" s="265"/>
      <c r="M547" s="266"/>
      <c r="N547" s="267"/>
      <c r="O547" s="267"/>
      <c r="P547" s="268"/>
      <c r="Q547" s="269">
        <f t="shared" si="31"/>
        <v>0</v>
      </c>
      <c r="R547" s="270"/>
    </row>
    <row r="548" spans="2:18" ht="24.95" customHeight="1" thickTop="1" thickBot="1">
      <c r="B548" s="243"/>
      <c r="C548" s="244" t="s">
        <v>1399</v>
      </c>
      <c r="D548" s="245">
        <f>SUM(D543:D547)</f>
        <v>0</v>
      </c>
      <c r="E548" s="246"/>
      <c r="F548" s="247">
        <f>F543+F545</f>
        <v>1455</v>
      </c>
      <c r="G548" s="248"/>
      <c r="H548" s="271">
        <f>D548+F548</f>
        <v>1455</v>
      </c>
      <c r="I548" s="250"/>
      <c r="K548" s="243"/>
      <c r="L548" s="244" t="s">
        <v>1399</v>
      </c>
      <c r="M548" s="245">
        <f>SUM(M543:M547)</f>
        <v>0</v>
      </c>
      <c r="N548" s="246"/>
      <c r="O548" s="246">
        <f>O543+O545</f>
        <v>1033</v>
      </c>
      <c r="P548" s="248"/>
      <c r="Q548" s="272">
        <f>M548+O548</f>
        <v>1033</v>
      </c>
      <c r="R548" s="250"/>
    </row>
    <row r="549" spans="2:18" ht="16.5" thickTop="1">
      <c r="B549" s="273"/>
      <c r="C549" s="274" t="s">
        <v>1550</v>
      </c>
      <c r="D549" s="217"/>
      <c r="E549" s="217"/>
      <c r="F549" s="217"/>
      <c r="G549" s="217"/>
      <c r="H549" s="217"/>
      <c r="I549" s="218"/>
      <c r="K549" s="273"/>
      <c r="L549" s="274" t="s">
        <v>1550</v>
      </c>
      <c r="M549" s="217"/>
      <c r="N549" s="217"/>
      <c r="O549" s="217"/>
      <c r="P549" s="217"/>
      <c r="Q549" s="217"/>
      <c r="R549" s="218"/>
    </row>
    <row r="550" spans="2:18" ht="15.75">
      <c r="B550" s="216" t="s">
        <v>1551</v>
      </c>
      <c r="C550" s="217"/>
      <c r="D550" s="217"/>
      <c r="E550" s="217"/>
      <c r="F550" s="217"/>
      <c r="G550" s="217"/>
      <c r="H550" s="217"/>
      <c r="I550" s="218"/>
      <c r="K550" s="216" t="s">
        <v>1551</v>
      </c>
      <c r="L550" s="217"/>
      <c r="M550" s="217"/>
      <c r="N550" s="217"/>
      <c r="O550" s="217"/>
      <c r="P550" s="217"/>
      <c r="Q550" s="217"/>
      <c r="R550" s="218"/>
    </row>
    <row r="551" spans="2:18" ht="15.75">
      <c r="B551" s="216" t="s">
        <v>1552</v>
      </c>
      <c r="C551" s="217"/>
      <c r="D551" s="217"/>
      <c r="E551" s="217"/>
      <c r="F551" s="217"/>
      <c r="G551" s="217"/>
      <c r="H551" s="217"/>
      <c r="I551" s="218"/>
      <c r="K551" s="216" t="s">
        <v>1552</v>
      </c>
      <c r="L551" s="217"/>
      <c r="M551" s="217"/>
      <c r="N551" s="217"/>
      <c r="O551" s="217"/>
      <c r="P551" s="217"/>
      <c r="Q551" s="217"/>
      <c r="R551" s="218"/>
    </row>
    <row r="552" spans="2:18" ht="15.75">
      <c r="B552" s="273"/>
      <c r="C552" s="217"/>
      <c r="D552" s="217"/>
      <c r="E552" s="217"/>
      <c r="F552" s="217"/>
      <c r="G552" s="217"/>
      <c r="H552" s="217"/>
      <c r="I552" s="218"/>
      <c r="K552" s="273"/>
      <c r="L552" s="217"/>
      <c r="M552" s="217"/>
      <c r="N552" s="217"/>
      <c r="O552" s="217"/>
      <c r="P552" s="217"/>
      <c r="Q552" s="217"/>
      <c r="R552" s="218"/>
    </row>
    <row r="553" spans="2:18" ht="15.75">
      <c r="B553" s="273"/>
      <c r="C553" s="217"/>
      <c r="D553" s="372" t="s">
        <v>1714</v>
      </c>
      <c r="E553" s="372"/>
      <c r="F553" s="372"/>
      <c r="G553" s="217"/>
      <c r="H553" s="217"/>
      <c r="I553" s="218"/>
      <c r="K553" s="273"/>
      <c r="L553" s="217"/>
      <c r="M553" s="372" t="s">
        <v>1714</v>
      </c>
      <c r="N553" s="372"/>
      <c r="O553" s="372"/>
      <c r="P553" s="217"/>
      <c r="Q553" s="217"/>
      <c r="R553" s="218"/>
    </row>
    <row r="554" spans="2:18" ht="15.75">
      <c r="B554" s="273"/>
      <c r="C554" s="217"/>
      <c r="D554" s="372" t="s">
        <v>1715</v>
      </c>
      <c r="E554" s="372"/>
      <c r="F554" s="372"/>
      <c r="G554" s="217"/>
      <c r="H554" s="217"/>
      <c r="I554" s="218"/>
      <c r="K554" s="273"/>
      <c r="L554" s="217"/>
      <c r="M554" s="372" t="s">
        <v>1715</v>
      </c>
      <c r="N554" s="372"/>
      <c r="O554" s="372"/>
      <c r="P554" s="217"/>
      <c r="Q554" s="217"/>
      <c r="R554" s="218"/>
    </row>
    <row r="555" spans="2:18" ht="15.75">
      <c r="B555" s="273"/>
      <c r="C555" s="217"/>
      <c r="D555" s="217"/>
      <c r="E555" s="217"/>
      <c r="F555" s="217"/>
      <c r="G555" s="217"/>
      <c r="H555" s="217"/>
      <c r="I555" s="218"/>
      <c r="K555" s="273"/>
      <c r="L555" s="217"/>
      <c r="M555" s="217"/>
      <c r="N555" s="217"/>
      <c r="O555" s="217"/>
      <c r="P555" s="217"/>
      <c r="Q555" s="217"/>
      <c r="R555" s="218"/>
    </row>
    <row r="556" spans="2:18" ht="15.75">
      <c r="B556" s="273"/>
      <c r="C556" s="217"/>
      <c r="D556" s="217"/>
      <c r="E556" s="217"/>
      <c r="F556" s="217"/>
      <c r="G556" s="217"/>
      <c r="H556" s="217"/>
      <c r="I556" s="218"/>
      <c r="K556" s="273"/>
      <c r="L556" s="217"/>
      <c r="M556" s="217"/>
      <c r="N556" s="217"/>
      <c r="O556" s="217"/>
      <c r="P556" s="217"/>
      <c r="Q556" s="217"/>
      <c r="R556" s="218"/>
    </row>
    <row r="557" spans="2:18" ht="15.75">
      <c r="B557" s="293"/>
      <c r="E557" s="217"/>
      <c r="F557" s="217"/>
      <c r="G557" s="201" t="s">
        <v>1563</v>
      </c>
      <c r="H557" s="217"/>
      <c r="I557" s="218"/>
      <c r="J557" s="293"/>
      <c r="K557" s="293"/>
      <c r="N557" s="217"/>
      <c r="O557" s="217"/>
      <c r="P557" s="201" t="s">
        <v>1563</v>
      </c>
      <c r="Q557" s="217"/>
      <c r="R557" s="218"/>
    </row>
    <row r="558" spans="2:18" ht="15.75">
      <c r="B558" s="273" t="s">
        <v>1553</v>
      </c>
      <c r="C558" s="360">
        <v>45840</v>
      </c>
      <c r="D558" s="360"/>
      <c r="E558" s="201"/>
      <c r="F558" t="s">
        <v>1693</v>
      </c>
      <c r="H558" s="201"/>
      <c r="I558" s="202"/>
      <c r="K558" s="273" t="s">
        <v>1553</v>
      </c>
      <c r="L558" s="360">
        <v>45840</v>
      </c>
      <c r="M558" s="360"/>
      <c r="N558" s="201"/>
      <c r="O558" t="s">
        <v>1693</v>
      </c>
      <c r="Q558" s="201"/>
      <c r="R558" s="202"/>
    </row>
    <row r="559" spans="2:18" ht="16.5" thickBot="1">
      <c r="B559" s="275"/>
      <c r="C559" s="276"/>
      <c r="D559" s="276"/>
      <c r="E559" s="276"/>
      <c r="F559" s="276"/>
      <c r="G559" s="276"/>
      <c r="H559" s="276"/>
      <c r="I559" s="277"/>
      <c r="K559" s="275"/>
      <c r="L559" s="276"/>
      <c r="M559" s="276"/>
      <c r="N559" s="276"/>
      <c r="O559" s="276"/>
      <c r="P559" s="276"/>
      <c r="Q559" s="276"/>
      <c r="R559" s="277"/>
    </row>
    <row r="562" spans="2:18" ht="15.75" thickBot="1"/>
    <row r="563" spans="2:18">
      <c r="B563" s="366" t="s">
        <v>1525</v>
      </c>
      <c r="C563" s="367"/>
      <c r="D563" s="367"/>
      <c r="E563" s="367"/>
      <c r="F563" s="367"/>
      <c r="G563" s="367"/>
      <c r="H563" s="367"/>
      <c r="I563" s="368"/>
      <c r="K563" s="366" t="s">
        <v>1525</v>
      </c>
      <c r="L563" s="367"/>
      <c r="M563" s="367"/>
      <c r="N563" s="367"/>
      <c r="O563" s="367"/>
      <c r="P563" s="367"/>
      <c r="Q563" s="367"/>
      <c r="R563" s="368"/>
    </row>
    <row r="564" spans="2:18" ht="15.75">
      <c r="B564" s="200"/>
      <c r="C564" s="201"/>
      <c r="D564" s="201"/>
      <c r="E564" s="201"/>
      <c r="F564" s="201"/>
      <c r="G564" s="201"/>
      <c r="H564" s="201"/>
      <c r="I564" s="202"/>
      <c r="K564" s="200"/>
      <c r="L564" s="201"/>
      <c r="M564" s="201"/>
      <c r="N564" s="201"/>
      <c r="O564" s="201"/>
      <c r="P564" s="201"/>
      <c r="Q564" s="201"/>
      <c r="R564" s="202"/>
    </row>
    <row r="565" spans="2:18" ht="26.25">
      <c r="B565" s="369" t="s">
        <v>1526</v>
      </c>
      <c r="C565" s="370"/>
      <c r="D565" s="370"/>
      <c r="E565" s="370"/>
      <c r="F565" s="370"/>
      <c r="G565" s="370"/>
      <c r="H565" s="370"/>
      <c r="I565" s="371"/>
      <c r="K565" s="369" t="s">
        <v>1526</v>
      </c>
      <c r="L565" s="370"/>
      <c r="M565" s="370"/>
      <c r="N565" s="370"/>
      <c r="O565" s="370"/>
      <c r="P565" s="370"/>
      <c r="Q565" s="370"/>
      <c r="R565" s="371"/>
    </row>
    <row r="566" spans="2:18" ht="20.100000000000001" customHeight="1">
      <c r="B566" s="203"/>
      <c r="C566" s="204"/>
      <c r="D566" s="204"/>
      <c r="E566" s="204"/>
      <c r="F566" s="204"/>
      <c r="G566" s="204"/>
      <c r="H566" s="205" t="s">
        <v>1527</v>
      </c>
      <c r="I566" s="206"/>
      <c r="K566" s="203"/>
      <c r="L566" s="204"/>
      <c r="M566" s="204"/>
      <c r="N566" s="204"/>
      <c r="O566" s="204"/>
      <c r="P566" s="204"/>
      <c r="Q566" s="205" t="s">
        <v>1527</v>
      </c>
      <c r="R566" s="206"/>
    </row>
    <row r="567" spans="2:18" ht="20.100000000000001" customHeight="1">
      <c r="B567" s="207" t="s">
        <v>1528</v>
      </c>
      <c r="C567" s="208"/>
      <c r="D567" s="208"/>
      <c r="E567" s="208"/>
      <c r="F567" s="208" t="s">
        <v>1529</v>
      </c>
      <c r="G567" s="201"/>
      <c r="H567" s="201" t="s">
        <v>1530</v>
      </c>
      <c r="I567" s="202"/>
      <c r="K567" s="207" t="s">
        <v>1528</v>
      </c>
      <c r="L567" s="208"/>
      <c r="M567" s="208"/>
      <c r="N567" s="208"/>
      <c r="O567" s="208" t="s">
        <v>1531</v>
      </c>
      <c r="P567" s="201"/>
      <c r="Q567" s="201" t="s">
        <v>1530</v>
      </c>
      <c r="R567" s="202"/>
    </row>
    <row r="568" spans="2:18" ht="20.100000000000001" customHeight="1">
      <c r="B568" s="209" t="s">
        <v>1532</v>
      </c>
      <c r="C568" s="210" t="s">
        <v>1733</v>
      </c>
      <c r="D568" s="211"/>
      <c r="E568" s="211"/>
      <c r="F568" s="211"/>
      <c r="G568" s="212"/>
      <c r="H568" s="212"/>
      <c r="I568" s="213"/>
      <c r="K568" s="209" t="s">
        <v>1532</v>
      </c>
      <c r="L568" s="210" t="s">
        <v>1735</v>
      </c>
      <c r="M568" s="211"/>
      <c r="N568" s="211"/>
      <c r="O568" s="211"/>
      <c r="P568" s="212"/>
      <c r="Q568" s="212"/>
      <c r="R568" s="213"/>
    </row>
    <row r="569" spans="2:18" ht="20.100000000000001" customHeight="1">
      <c r="B569" s="207" t="s">
        <v>1534</v>
      </c>
      <c r="C569" s="214" t="s">
        <v>1734</v>
      </c>
      <c r="D569" s="208" t="s">
        <v>1535</v>
      </c>
      <c r="E569" s="208"/>
      <c r="F569" s="201"/>
      <c r="G569" s="201"/>
      <c r="H569" s="201"/>
      <c r="I569" s="202"/>
      <c r="K569" s="207" t="s">
        <v>1534</v>
      </c>
      <c r="L569" s="214" t="s">
        <v>1736</v>
      </c>
      <c r="M569" s="208" t="s">
        <v>1535</v>
      </c>
      <c r="N569" s="208"/>
      <c r="O569" s="201"/>
      <c r="P569" s="201"/>
      <c r="Q569" s="201"/>
      <c r="R569" s="202"/>
    </row>
    <row r="570" spans="2:18" ht="20.100000000000001" customHeight="1">
      <c r="B570" s="216" t="s">
        <v>1562</v>
      </c>
      <c r="C570" s="217"/>
      <c r="D570" s="217"/>
      <c r="E570" s="217"/>
      <c r="F570" s="217"/>
      <c r="G570" s="217"/>
      <c r="H570" s="217"/>
      <c r="I570" s="218"/>
      <c r="K570" s="216" t="s">
        <v>1562</v>
      </c>
      <c r="L570" s="217"/>
      <c r="M570" s="217"/>
      <c r="N570" s="217"/>
      <c r="O570" s="217"/>
      <c r="P570" s="217"/>
      <c r="Q570" s="217"/>
      <c r="R570" s="218"/>
    </row>
    <row r="571" spans="2:18" ht="20.100000000000001" customHeight="1" thickBot="1">
      <c r="B571" s="207" t="s">
        <v>1537</v>
      </c>
      <c r="C571" s="201"/>
      <c r="D571" s="201"/>
      <c r="E571" s="201"/>
      <c r="F571" s="201"/>
      <c r="G571" s="201"/>
      <c r="H571" s="201"/>
      <c r="I571" s="202"/>
      <c r="K571" s="207" t="s">
        <v>1537</v>
      </c>
      <c r="L571" s="201"/>
      <c r="M571" s="201"/>
      <c r="N571" s="201"/>
      <c r="O571" s="201"/>
      <c r="P571" s="201"/>
      <c r="Q571" s="201"/>
      <c r="R571" s="202"/>
    </row>
    <row r="572" spans="2:18" ht="24.95" customHeight="1" thickTop="1">
      <c r="B572" s="361" t="s">
        <v>1538</v>
      </c>
      <c r="C572" s="362"/>
      <c r="D572" s="358" t="s">
        <v>1241</v>
      </c>
      <c r="E572" s="365"/>
      <c r="F572" s="356" t="s">
        <v>1539</v>
      </c>
      <c r="G572" s="359"/>
      <c r="H572" s="358" t="s">
        <v>1404</v>
      </c>
      <c r="I572" s="359"/>
      <c r="K572" s="361" t="s">
        <v>1538</v>
      </c>
      <c r="L572" s="362"/>
      <c r="M572" s="358" t="s">
        <v>1241</v>
      </c>
      <c r="N572" s="365"/>
      <c r="O572" s="356" t="s">
        <v>1539</v>
      </c>
      <c r="P572" s="359"/>
      <c r="Q572" s="358" t="s">
        <v>1404</v>
      </c>
      <c r="R572" s="359"/>
    </row>
    <row r="573" spans="2:18" ht="24.95" customHeight="1" thickBot="1">
      <c r="B573" s="363"/>
      <c r="C573" s="364"/>
      <c r="D573" s="219" t="s">
        <v>1540</v>
      </c>
      <c r="E573" s="220" t="s">
        <v>1541</v>
      </c>
      <c r="F573" s="220" t="s">
        <v>1540</v>
      </c>
      <c r="G573" s="221" t="s">
        <v>1541</v>
      </c>
      <c r="H573" s="222" t="s">
        <v>1540</v>
      </c>
      <c r="I573" s="223" t="s">
        <v>1541</v>
      </c>
      <c r="K573" s="363"/>
      <c r="L573" s="364"/>
      <c r="M573" s="219" t="s">
        <v>1540</v>
      </c>
      <c r="N573" s="220" t="s">
        <v>1541</v>
      </c>
      <c r="O573" s="220" t="s">
        <v>1540</v>
      </c>
      <c r="P573" s="221" t="s">
        <v>1541</v>
      </c>
      <c r="Q573" s="222" t="s">
        <v>1540</v>
      </c>
      <c r="R573" s="223" t="s">
        <v>1541</v>
      </c>
    </row>
    <row r="574" spans="2:18" ht="24.95" customHeight="1" thickTop="1">
      <c r="B574" s="224" t="s">
        <v>1542</v>
      </c>
      <c r="C574" s="225"/>
      <c r="D574" s="226">
        <v>0</v>
      </c>
      <c r="E574" s="227"/>
      <c r="F574" s="227">
        <v>228</v>
      </c>
      <c r="G574" s="228"/>
      <c r="H574" s="229">
        <f t="shared" ref="H574:H582" si="32">D574+F574</f>
        <v>228</v>
      </c>
      <c r="I574" s="230"/>
      <c r="K574" s="224" t="s">
        <v>1542</v>
      </c>
      <c r="L574" s="225"/>
      <c r="M574" s="226">
        <v>0</v>
      </c>
      <c r="N574" s="227"/>
      <c r="O574" s="227">
        <v>780</v>
      </c>
      <c r="P574" s="228"/>
      <c r="Q574" s="229">
        <f t="shared" ref="Q574:Q582" si="33">M574+O574</f>
        <v>780</v>
      </c>
      <c r="R574" s="230"/>
    </row>
    <row r="575" spans="2:18" ht="24.95" customHeight="1">
      <c r="B575" s="231" t="s">
        <v>1543</v>
      </c>
      <c r="C575" s="232"/>
      <c r="D575" s="233">
        <v>0</v>
      </c>
      <c r="E575" s="234"/>
      <c r="F575" s="234">
        <v>30</v>
      </c>
      <c r="G575" s="235"/>
      <c r="H575" s="229">
        <f t="shared" si="32"/>
        <v>30</v>
      </c>
      <c r="I575" s="236"/>
      <c r="K575" s="231" t="s">
        <v>1543</v>
      </c>
      <c r="L575" s="232"/>
      <c r="M575" s="233">
        <v>0</v>
      </c>
      <c r="N575" s="234"/>
      <c r="O575" s="234">
        <v>30</v>
      </c>
      <c r="P575" s="235"/>
      <c r="Q575" s="229">
        <f t="shared" si="33"/>
        <v>30</v>
      </c>
      <c r="R575" s="236"/>
    </row>
    <row r="576" spans="2:18" ht="24.95" customHeight="1">
      <c r="B576" s="231" t="s">
        <v>1544</v>
      </c>
      <c r="C576" s="232"/>
      <c r="D576" s="233">
        <v>0</v>
      </c>
      <c r="E576" s="234"/>
      <c r="F576" s="234">
        <v>30</v>
      </c>
      <c r="G576" s="235"/>
      <c r="H576" s="229">
        <f t="shared" si="32"/>
        <v>30</v>
      </c>
      <c r="I576" s="236"/>
      <c r="K576" s="231" t="s">
        <v>1544</v>
      </c>
      <c r="L576" s="232"/>
      <c r="M576" s="233">
        <v>0</v>
      </c>
      <c r="N576" s="234"/>
      <c r="O576" s="234">
        <v>30</v>
      </c>
      <c r="P576" s="235"/>
      <c r="Q576" s="229">
        <f t="shared" si="33"/>
        <v>30</v>
      </c>
      <c r="R576" s="236"/>
    </row>
    <row r="577" spans="2:18" ht="24.95" customHeight="1" thickBot="1">
      <c r="B577" s="237" t="s">
        <v>1545</v>
      </c>
      <c r="C577" s="238"/>
      <c r="D577" s="239"/>
      <c r="E577" s="240"/>
      <c r="F577" s="240">
        <v>750</v>
      </c>
      <c r="G577" s="241"/>
      <c r="H577" s="229">
        <f t="shared" si="32"/>
        <v>750</v>
      </c>
      <c r="I577" s="242"/>
      <c r="K577" s="237" t="s">
        <v>1545</v>
      </c>
      <c r="L577" s="238"/>
      <c r="M577" s="239">
        <v>0</v>
      </c>
      <c r="N577" s="240"/>
      <c r="O577" s="240">
        <v>750</v>
      </c>
      <c r="P577" s="241"/>
      <c r="Q577" s="229">
        <f t="shared" si="33"/>
        <v>750</v>
      </c>
      <c r="R577" s="242"/>
    </row>
    <row r="578" spans="2:18" ht="24.95" customHeight="1" thickTop="1" thickBot="1">
      <c r="B578" s="243"/>
      <c r="C578" s="244" t="s">
        <v>1399</v>
      </c>
      <c r="D578" s="245">
        <f>D574+D575+D576+D577</f>
        <v>0</v>
      </c>
      <c r="E578" s="246"/>
      <c r="F578" s="247">
        <f>SUM(F574:F577)</f>
        <v>1038</v>
      </c>
      <c r="G578" s="248"/>
      <c r="H578" s="249">
        <f t="shared" si="32"/>
        <v>1038</v>
      </c>
      <c r="I578" s="250"/>
      <c r="K578" s="243"/>
      <c r="L578" s="244" t="s">
        <v>1399</v>
      </c>
      <c r="M578" s="245">
        <f>M574+M575+M576+M577</f>
        <v>0</v>
      </c>
      <c r="N578" s="246"/>
      <c r="O578" s="246">
        <f>SUM(O574:O577)</f>
        <v>1590</v>
      </c>
      <c r="P578" s="248"/>
      <c r="Q578" s="251">
        <f t="shared" si="33"/>
        <v>1590</v>
      </c>
      <c r="R578" s="250"/>
    </row>
    <row r="579" spans="2:18" ht="24.95" customHeight="1" thickTop="1">
      <c r="B579" s="252" t="s">
        <v>1546</v>
      </c>
      <c r="C579" s="253"/>
      <c r="D579" s="254"/>
      <c r="E579" s="255"/>
      <c r="F579" s="255"/>
      <c r="G579" s="256"/>
      <c r="H579" s="257">
        <f t="shared" si="32"/>
        <v>0</v>
      </c>
      <c r="I579" s="258"/>
      <c r="K579" s="252" t="s">
        <v>1546</v>
      </c>
      <c r="L579" s="253"/>
      <c r="M579" s="254"/>
      <c r="N579" s="255"/>
      <c r="O579" s="255"/>
      <c r="P579" s="256"/>
      <c r="Q579" s="257">
        <f t="shared" si="33"/>
        <v>0</v>
      </c>
      <c r="R579" s="258"/>
    </row>
    <row r="580" spans="2:18" ht="24.95" customHeight="1">
      <c r="B580" s="259" t="s">
        <v>1547</v>
      </c>
      <c r="C580" s="260"/>
      <c r="D580" s="233">
        <v>0</v>
      </c>
      <c r="E580" s="234"/>
      <c r="F580" s="234"/>
      <c r="G580" s="261"/>
      <c r="H580" s="262">
        <f t="shared" si="32"/>
        <v>0</v>
      </c>
      <c r="I580" s="263"/>
      <c r="K580" s="259" t="s">
        <v>1547</v>
      </c>
      <c r="L580" s="260"/>
      <c r="M580" s="233">
        <v>0</v>
      </c>
      <c r="N580" s="234"/>
      <c r="O580" s="234"/>
      <c r="P580" s="261"/>
      <c r="Q580" s="262">
        <f t="shared" si="33"/>
        <v>0</v>
      </c>
      <c r="R580" s="263"/>
    </row>
    <row r="581" spans="2:18" ht="24.95" customHeight="1">
      <c r="B581" s="252" t="s">
        <v>1548</v>
      </c>
      <c r="C581" s="253"/>
      <c r="D581" s="233"/>
      <c r="E581" s="234"/>
      <c r="F581" s="234"/>
      <c r="G581" s="261"/>
      <c r="H581" s="262">
        <f t="shared" si="32"/>
        <v>0</v>
      </c>
      <c r="I581" s="263"/>
      <c r="K581" s="252" t="s">
        <v>1548</v>
      </c>
      <c r="L581" s="253"/>
      <c r="M581" s="233"/>
      <c r="N581" s="234"/>
      <c r="O581" s="234"/>
      <c r="P581" s="261"/>
      <c r="Q581" s="262">
        <f t="shared" si="33"/>
        <v>0</v>
      </c>
      <c r="R581" s="263"/>
    </row>
    <row r="582" spans="2:18" ht="24.95" customHeight="1" thickBot="1">
      <c r="B582" s="264" t="s">
        <v>1549</v>
      </c>
      <c r="C582" s="265"/>
      <c r="D582" s="266"/>
      <c r="E582" s="267"/>
      <c r="F582" s="267"/>
      <c r="G582" s="268"/>
      <c r="H582" s="269">
        <f t="shared" si="32"/>
        <v>0</v>
      </c>
      <c r="I582" s="270"/>
      <c r="K582" s="264" t="s">
        <v>1549</v>
      </c>
      <c r="L582" s="265"/>
      <c r="M582" s="266"/>
      <c r="N582" s="267"/>
      <c r="O582" s="267"/>
      <c r="P582" s="268"/>
      <c r="Q582" s="269">
        <f t="shared" si="33"/>
        <v>0</v>
      </c>
      <c r="R582" s="270"/>
    </row>
    <row r="583" spans="2:18" ht="24.95" customHeight="1" thickTop="1" thickBot="1">
      <c r="B583" s="243"/>
      <c r="C583" s="244" t="s">
        <v>1399</v>
      </c>
      <c r="D583" s="245">
        <f>SUM(D578:D582)</f>
        <v>0</v>
      </c>
      <c r="E583" s="246"/>
      <c r="F583" s="247">
        <f>F578+F580</f>
        <v>1038</v>
      </c>
      <c r="G583" s="248"/>
      <c r="H583" s="271">
        <f>D583+F583</f>
        <v>1038</v>
      </c>
      <c r="I583" s="250"/>
      <c r="K583" s="243"/>
      <c r="L583" s="244" t="s">
        <v>1399</v>
      </c>
      <c r="M583" s="245">
        <f>SUM(M578:M582)</f>
        <v>0</v>
      </c>
      <c r="N583" s="246"/>
      <c r="O583" s="246">
        <f>O578+O580</f>
        <v>1590</v>
      </c>
      <c r="P583" s="248"/>
      <c r="Q583" s="272">
        <f>M583+O583</f>
        <v>1590</v>
      </c>
      <c r="R583" s="250"/>
    </row>
    <row r="584" spans="2:18" ht="20.100000000000001" customHeight="1" thickTop="1">
      <c r="B584" s="273"/>
      <c r="C584" s="274" t="s">
        <v>1550</v>
      </c>
      <c r="D584" s="217"/>
      <c r="E584" s="217"/>
      <c r="F584" s="217"/>
      <c r="G584" s="217"/>
      <c r="H584" s="217"/>
      <c r="I584" s="218"/>
      <c r="K584" s="273"/>
      <c r="L584" s="274" t="s">
        <v>1550</v>
      </c>
      <c r="M584" s="217"/>
      <c r="N584" s="217"/>
      <c r="O584" s="217"/>
      <c r="P584" s="217"/>
      <c r="Q584" s="217"/>
      <c r="R584" s="218"/>
    </row>
    <row r="585" spans="2:18" ht="20.100000000000001" customHeight="1">
      <c r="B585" s="216" t="s">
        <v>1551</v>
      </c>
      <c r="C585" s="217"/>
      <c r="D585" s="217"/>
      <c r="E585" s="217"/>
      <c r="F585" s="217"/>
      <c r="G585" s="217"/>
      <c r="H585" s="217"/>
      <c r="I585" s="218"/>
      <c r="K585" s="216" t="s">
        <v>1551</v>
      </c>
      <c r="L585" s="217"/>
      <c r="M585" s="217"/>
      <c r="N585" s="217"/>
      <c r="O585" s="217"/>
      <c r="P585" s="217"/>
      <c r="Q585" s="217"/>
      <c r="R585" s="218"/>
    </row>
    <row r="586" spans="2:18" ht="20.100000000000001" customHeight="1">
      <c r="B586" s="216" t="s">
        <v>1552</v>
      </c>
      <c r="C586" s="217"/>
      <c r="D586" s="217"/>
      <c r="E586" s="217"/>
      <c r="F586" s="217"/>
      <c r="G586" s="217"/>
      <c r="H586" s="217"/>
      <c r="I586" s="218"/>
      <c r="K586" s="216" t="s">
        <v>1552</v>
      </c>
      <c r="L586" s="217"/>
      <c r="M586" s="217"/>
      <c r="N586" s="217"/>
      <c r="O586" s="217"/>
      <c r="P586" s="217"/>
      <c r="Q586" s="217"/>
      <c r="R586" s="218"/>
    </row>
    <row r="587" spans="2:18" ht="15.75">
      <c r="B587" s="273"/>
      <c r="C587" s="217"/>
      <c r="D587" s="217"/>
      <c r="E587" s="217"/>
      <c r="F587" s="217"/>
      <c r="G587" s="217"/>
      <c r="H587" s="217"/>
      <c r="I587" s="218"/>
      <c r="K587" s="273"/>
      <c r="L587" s="217"/>
      <c r="M587" s="217"/>
      <c r="N587" s="217"/>
      <c r="O587" s="217"/>
      <c r="P587" s="217"/>
      <c r="Q587" s="217"/>
      <c r="R587" s="218"/>
    </row>
    <row r="588" spans="2:18" ht="15.75">
      <c r="B588" s="273"/>
      <c r="C588" s="217"/>
      <c r="D588" s="372" t="s">
        <v>1714</v>
      </c>
      <c r="E588" s="372"/>
      <c r="F588" s="372"/>
      <c r="G588" s="217"/>
      <c r="H588" s="217"/>
      <c r="I588" s="218"/>
      <c r="K588" s="273"/>
      <c r="L588" s="217"/>
      <c r="M588" s="372" t="s">
        <v>1714</v>
      </c>
      <c r="N588" s="372"/>
      <c r="O588" s="372"/>
      <c r="P588" s="217"/>
      <c r="Q588" s="217"/>
      <c r="R588" s="218"/>
    </row>
    <row r="589" spans="2:18" ht="15.75">
      <c r="B589" s="273"/>
      <c r="C589" s="217"/>
      <c r="D589" s="372" t="s">
        <v>1715</v>
      </c>
      <c r="E589" s="372"/>
      <c r="F589" s="372"/>
      <c r="G589" s="217"/>
      <c r="H589" s="217"/>
      <c r="I589" s="218"/>
      <c r="K589" s="273"/>
      <c r="L589" s="217"/>
      <c r="M589" s="372" t="s">
        <v>1715</v>
      </c>
      <c r="N589" s="372"/>
      <c r="O589" s="372"/>
      <c r="P589" s="217"/>
      <c r="Q589" s="217"/>
      <c r="R589" s="218"/>
    </row>
    <row r="590" spans="2:18" ht="15.75">
      <c r="B590" s="273"/>
      <c r="C590" s="217"/>
      <c r="D590" s="217"/>
      <c r="E590" s="217"/>
      <c r="F590" s="217"/>
      <c r="G590" s="217"/>
      <c r="H590" s="217"/>
      <c r="I590" s="218"/>
      <c r="K590" s="273"/>
      <c r="L590" s="217"/>
      <c r="M590" s="217"/>
      <c r="N590" s="217"/>
      <c r="O590" s="217"/>
      <c r="P590" s="217"/>
      <c r="Q590" s="217"/>
      <c r="R590" s="218"/>
    </row>
    <row r="591" spans="2:18" ht="15.75">
      <c r="B591" s="273"/>
      <c r="C591" s="217"/>
      <c r="D591" s="217"/>
      <c r="E591" s="217"/>
      <c r="F591" s="217"/>
      <c r="G591" s="217"/>
      <c r="H591" s="217"/>
      <c r="I591" s="218"/>
      <c r="K591" s="273"/>
      <c r="L591" s="217"/>
      <c r="M591" s="217"/>
      <c r="N591" s="217"/>
      <c r="O591" s="217"/>
      <c r="P591" s="217"/>
      <c r="Q591" s="217"/>
      <c r="R591" s="218"/>
    </row>
    <row r="592" spans="2:18" ht="15.75">
      <c r="B592" s="293"/>
      <c r="E592" s="217"/>
      <c r="F592" s="217"/>
      <c r="G592" s="201" t="s">
        <v>1563</v>
      </c>
      <c r="H592" s="217"/>
      <c r="I592" s="218"/>
      <c r="J592" s="293"/>
      <c r="K592" s="293"/>
      <c r="N592" s="217"/>
      <c r="O592" s="217"/>
      <c r="P592" s="201" t="s">
        <v>1563</v>
      </c>
      <c r="Q592" s="217"/>
      <c r="R592" s="218"/>
    </row>
    <row r="593" spans="2:18" ht="15.75">
      <c r="B593" s="273" t="s">
        <v>1553</v>
      </c>
      <c r="C593" s="360">
        <v>45840</v>
      </c>
      <c r="D593" s="360"/>
      <c r="E593" s="201"/>
      <c r="F593" t="s">
        <v>1693</v>
      </c>
      <c r="H593" s="201"/>
      <c r="I593" s="202"/>
      <c r="K593" s="273" t="s">
        <v>1553</v>
      </c>
      <c r="L593" s="360">
        <v>45840</v>
      </c>
      <c r="M593" s="360"/>
      <c r="N593" s="201"/>
      <c r="O593" t="s">
        <v>1693</v>
      </c>
      <c r="Q593" s="201"/>
      <c r="R593" s="202"/>
    </row>
    <row r="594" spans="2:18" ht="16.5" thickBot="1">
      <c r="B594" s="275"/>
      <c r="C594" s="276"/>
      <c r="D594" s="276"/>
      <c r="E594" s="276"/>
      <c r="F594" s="276"/>
      <c r="G594" s="276"/>
      <c r="H594" s="276"/>
      <c r="I594" s="277"/>
      <c r="K594" s="275"/>
      <c r="L594" s="276"/>
      <c r="M594" s="276"/>
      <c r="N594" s="276"/>
      <c r="O594" s="276"/>
      <c r="P594" s="276"/>
      <c r="Q594" s="276"/>
      <c r="R594" s="277"/>
    </row>
    <row r="597" spans="2:18" ht="15.75" thickBot="1"/>
    <row r="598" spans="2:18">
      <c r="B598" s="366" t="s">
        <v>1525</v>
      </c>
      <c r="C598" s="367"/>
      <c r="D598" s="367"/>
      <c r="E598" s="367"/>
      <c r="F598" s="367"/>
      <c r="G598" s="367"/>
      <c r="H598" s="367"/>
      <c r="I598" s="368"/>
      <c r="K598" s="366" t="s">
        <v>1525</v>
      </c>
      <c r="L598" s="367"/>
      <c r="M598" s="367"/>
      <c r="N598" s="367"/>
      <c r="O598" s="367"/>
      <c r="P598" s="367"/>
      <c r="Q598" s="367"/>
      <c r="R598" s="368"/>
    </row>
    <row r="599" spans="2:18" ht="15.75">
      <c r="B599" s="200"/>
      <c r="C599" s="201"/>
      <c r="D599" s="201"/>
      <c r="E599" s="201"/>
      <c r="F599" s="201"/>
      <c r="G599" s="201"/>
      <c r="H599" s="201"/>
      <c r="I599" s="202"/>
      <c r="K599" s="200"/>
      <c r="L599" s="201"/>
      <c r="M599" s="201"/>
      <c r="N599" s="201"/>
      <c r="O599" s="201"/>
      <c r="P599" s="201"/>
      <c r="Q599" s="201"/>
      <c r="R599" s="202"/>
    </row>
    <row r="600" spans="2:18" ht="26.25">
      <c r="B600" s="369" t="s">
        <v>1526</v>
      </c>
      <c r="C600" s="370"/>
      <c r="D600" s="370"/>
      <c r="E600" s="370"/>
      <c r="F600" s="370"/>
      <c r="G600" s="370"/>
      <c r="H600" s="370"/>
      <c r="I600" s="371"/>
      <c r="K600" s="369" t="s">
        <v>1526</v>
      </c>
      <c r="L600" s="370"/>
      <c r="M600" s="370"/>
      <c r="N600" s="370"/>
      <c r="O600" s="370"/>
      <c r="P600" s="370"/>
      <c r="Q600" s="370"/>
      <c r="R600" s="371"/>
    </row>
    <row r="601" spans="2:18" ht="24.95" customHeight="1">
      <c r="B601" s="203"/>
      <c r="C601" s="204"/>
      <c r="D601" s="204"/>
      <c r="E601" s="204"/>
      <c r="F601" s="204"/>
      <c r="G601" s="204"/>
      <c r="H601" s="205" t="s">
        <v>1527</v>
      </c>
      <c r="I601" s="206"/>
      <c r="K601" s="203"/>
      <c r="L601" s="204"/>
      <c r="M601" s="204"/>
      <c r="N601" s="204"/>
      <c r="O601" s="204"/>
      <c r="P601" s="204"/>
      <c r="Q601" s="205" t="s">
        <v>1527</v>
      </c>
      <c r="R601" s="206"/>
    </row>
    <row r="602" spans="2:18" ht="24.95" customHeight="1">
      <c r="B602" s="207" t="s">
        <v>1528</v>
      </c>
      <c r="C602" s="208"/>
      <c r="D602" s="208"/>
      <c r="E602" s="208"/>
      <c r="F602" s="208" t="s">
        <v>1529</v>
      </c>
      <c r="G602" s="201"/>
      <c r="H602" s="201" t="s">
        <v>1530</v>
      </c>
      <c r="I602" s="202"/>
      <c r="K602" s="207" t="s">
        <v>1528</v>
      </c>
      <c r="L602" s="208"/>
      <c r="M602" s="208"/>
      <c r="N602" s="208"/>
      <c r="O602" s="208" t="s">
        <v>1531</v>
      </c>
      <c r="P602" s="201"/>
      <c r="Q602" s="201" t="s">
        <v>1530</v>
      </c>
      <c r="R602" s="202"/>
    </row>
    <row r="603" spans="2:18" ht="24.95" customHeight="1">
      <c r="B603" s="209" t="s">
        <v>1532</v>
      </c>
      <c r="C603" s="210" t="s">
        <v>1737</v>
      </c>
      <c r="D603" s="211"/>
      <c r="E603" s="211"/>
      <c r="F603" s="211"/>
      <c r="G603" s="212"/>
      <c r="H603" s="212"/>
      <c r="I603" s="213"/>
      <c r="K603" s="209" t="s">
        <v>1532</v>
      </c>
      <c r="L603" s="210" t="s">
        <v>1739</v>
      </c>
      <c r="M603" s="211"/>
      <c r="N603" s="211"/>
      <c r="O603" s="211"/>
      <c r="P603" s="212"/>
      <c r="Q603" s="212"/>
      <c r="R603" s="213"/>
    </row>
    <row r="604" spans="2:18" ht="24.95" customHeight="1">
      <c r="B604" s="207" t="s">
        <v>1534</v>
      </c>
      <c r="C604" s="214" t="s">
        <v>1738</v>
      </c>
      <c r="D604" s="208" t="s">
        <v>1535</v>
      </c>
      <c r="E604" s="208"/>
      <c r="F604" s="201"/>
      <c r="G604" s="201"/>
      <c r="H604" s="201"/>
      <c r="I604" s="202"/>
      <c r="K604" s="207" t="s">
        <v>1534</v>
      </c>
      <c r="L604" s="214">
        <v>242</v>
      </c>
      <c r="M604" s="208" t="s">
        <v>1535</v>
      </c>
      <c r="N604" s="208"/>
      <c r="O604" s="201"/>
      <c r="P604" s="201"/>
      <c r="Q604" s="201"/>
      <c r="R604" s="202"/>
    </row>
    <row r="605" spans="2:18" ht="24.95" customHeight="1">
      <c r="B605" s="216" t="s">
        <v>1562</v>
      </c>
      <c r="C605" s="217"/>
      <c r="D605" s="217"/>
      <c r="E605" s="217"/>
      <c r="F605" s="217"/>
      <c r="G605" s="217"/>
      <c r="H605" s="217"/>
      <c r="I605" s="218"/>
      <c r="K605" s="216" t="s">
        <v>1562</v>
      </c>
      <c r="L605" s="217"/>
      <c r="M605" s="217"/>
      <c r="N605" s="217"/>
      <c r="O605" s="217"/>
      <c r="P605" s="217"/>
      <c r="Q605" s="217"/>
      <c r="R605" s="218"/>
    </row>
    <row r="606" spans="2:18" ht="24.95" customHeight="1" thickBot="1">
      <c r="B606" s="207" t="s">
        <v>1537</v>
      </c>
      <c r="C606" s="201"/>
      <c r="D606" s="201"/>
      <c r="E606" s="201"/>
      <c r="F606" s="201"/>
      <c r="G606" s="201"/>
      <c r="H606" s="201"/>
      <c r="I606" s="202"/>
      <c r="K606" s="207" t="s">
        <v>1537</v>
      </c>
      <c r="L606" s="201"/>
      <c r="M606" s="201"/>
      <c r="N606" s="201"/>
      <c r="O606" s="201"/>
      <c r="P606" s="201"/>
      <c r="Q606" s="201"/>
      <c r="R606" s="202"/>
    </row>
    <row r="607" spans="2:18" ht="24.95" customHeight="1" thickTop="1">
      <c r="B607" s="361" t="s">
        <v>1538</v>
      </c>
      <c r="C607" s="362"/>
      <c r="D607" s="358" t="s">
        <v>1241</v>
      </c>
      <c r="E607" s="365"/>
      <c r="F607" s="356" t="s">
        <v>1539</v>
      </c>
      <c r="G607" s="359"/>
      <c r="H607" s="358" t="s">
        <v>1404</v>
      </c>
      <c r="I607" s="359"/>
      <c r="K607" s="361" t="s">
        <v>1538</v>
      </c>
      <c r="L607" s="362"/>
      <c r="M607" s="358" t="s">
        <v>1241</v>
      </c>
      <c r="N607" s="365"/>
      <c r="O607" s="356" t="s">
        <v>1539</v>
      </c>
      <c r="P607" s="359"/>
      <c r="Q607" s="358" t="s">
        <v>1404</v>
      </c>
      <c r="R607" s="359"/>
    </row>
    <row r="608" spans="2:18" ht="24.95" customHeight="1" thickBot="1">
      <c r="B608" s="363"/>
      <c r="C608" s="364"/>
      <c r="D608" s="219" t="s">
        <v>1540</v>
      </c>
      <c r="E608" s="220" t="s">
        <v>1541</v>
      </c>
      <c r="F608" s="220" t="s">
        <v>1540</v>
      </c>
      <c r="G608" s="221" t="s">
        <v>1541</v>
      </c>
      <c r="H608" s="222" t="s">
        <v>1540</v>
      </c>
      <c r="I608" s="223" t="s">
        <v>1541</v>
      </c>
      <c r="K608" s="363"/>
      <c r="L608" s="364"/>
      <c r="M608" s="219" t="s">
        <v>1540</v>
      </c>
      <c r="N608" s="220" t="s">
        <v>1541</v>
      </c>
      <c r="O608" s="220" t="s">
        <v>1540</v>
      </c>
      <c r="P608" s="221" t="s">
        <v>1541</v>
      </c>
      <c r="Q608" s="222" t="s">
        <v>1540</v>
      </c>
      <c r="R608" s="223" t="s">
        <v>1541</v>
      </c>
    </row>
    <row r="609" spans="2:18" ht="24.95" customHeight="1" thickTop="1">
      <c r="B609" s="224" t="s">
        <v>1542</v>
      </c>
      <c r="C609" s="225"/>
      <c r="D609" s="226">
        <v>0</v>
      </c>
      <c r="E609" s="227"/>
      <c r="F609" s="227">
        <v>254</v>
      </c>
      <c r="G609" s="228"/>
      <c r="H609" s="229">
        <f t="shared" ref="H609:H617" si="34">D609+F609</f>
        <v>254</v>
      </c>
      <c r="I609" s="230"/>
      <c r="K609" s="224" t="s">
        <v>1542</v>
      </c>
      <c r="L609" s="225"/>
      <c r="M609" s="226">
        <v>0</v>
      </c>
      <c r="N609" s="227"/>
      <c r="O609" s="227">
        <v>610</v>
      </c>
      <c r="P609" s="228"/>
      <c r="Q609" s="229">
        <f t="shared" ref="Q609:Q617" si="35">M609+O609</f>
        <v>610</v>
      </c>
      <c r="R609" s="230"/>
    </row>
    <row r="610" spans="2:18" ht="24.95" customHeight="1">
      <c r="B610" s="231" t="s">
        <v>1543</v>
      </c>
      <c r="C610" s="232"/>
      <c r="D610" s="233">
        <v>0</v>
      </c>
      <c r="E610" s="234"/>
      <c r="F610" s="234">
        <v>30</v>
      </c>
      <c r="G610" s="235"/>
      <c r="H610" s="229">
        <f t="shared" si="34"/>
        <v>30</v>
      </c>
      <c r="I610" s="236"/>
      <c r="K610" s="231" t="s">
        <v>1543</v>
      </c>
      <c r="L610" s="232"/>
      <c r="M610" s="233">
        <v>0</v>
      </c>
      <c r="N610" s="234"/>
      <c r="O610" s="234">
        <v>40</v>
      </c>
      <c r="P610" s="235"/>
      <c r="Q610" s="229">
        <f t="shared" si="35"/>
        <v>40</v>
      </c>
      <c r="R610" s="236"/>
    </row>
    <row r="611" spans="2:18" ht="24.95" customHeight="1">
      <c r="B611" s="231" t="s">
        <v>1544</v>
      </c>
      <c r="C611" s="232"/>
      <c r="D611" s="233">
        <v>0</v>
      </c>
      <c r="E611" s="234"/>
      <c r="F611" s="234">
        <v>30</v>
      </c>
      <c r="G611" s="235"/>
      <c r="H611" s="229">
        <f t="shared" si="34"/>
        <v>30</v>
      </c>
      <c r="I611" s="236"/>
      <c r="K611" s="231" t="s">
        <v>1544</v>
      </c>
      <c r="L611" s="232"/>
      <c r="M611" s="233">
        <v>0</v>
      </c>
      <c r="N611" s="234"/>
      <c r="O611" s="234">
        <v>40</v>
      </c>
      <c r="P611" s="235"/>
      <c r="Q611" s="229">
        <f t="shared" si="35"/>
        <v>40</v>
      </c>
      <c r="R611" s="236"/>
    </row>
    <row r="612" spans="2:18" ht="24.95" customHeight="1" thickBot="1">
      <c r="B612" s="237" t="s">
        <v>1545</v>
      </c>
      <c r="C612" s="238"/>
      <c r="D612" s="239"/>
      <c r="E612" s="240"/>
      <c r="F612" s="240">
        <v>750</v>
      </c>
      <c r="G612" s="241"/>
      <c r="H612" s="229">
        <f t="shared" si="34"/>
        <v>750</v>
      </c>
      <c r="I612" s="242"/>
      <c r="K612" s="237" t="s">
        <v>1545</v>
      </c>
      <c r="L612" s="238"/>
      <c r="M612" s="239">
        <v>0</v>
      </c>
      <c r="N612" s="240"/>
      <c r="O612" s="240">
        <v>750</v>
      </c>
      <c r="P612" s="241"/>
      <c r="Q612" s="229">
        <f t="shared" si="35"/>
        <v>750</v>
      </c>
      <c r="R612" s="242"/>
    </row>
    <row r="613" spans="2:18" ht="24.95" customHeight="1" thickTop="1" thickBot="1">
      <c r="B613" s="243"/>
      <c r="C613" s="244" t="s">
        <v>1399</v>
      </c>
      <c r="D613" s="245">
        <f>D609+D610+D611+D612</f>
        <v>0</v>
      </c>
      <c r="E613" s="246"/>
      <c r="F613" s="247">
        <f>SUM(F609:F612)</f>
        <v>1064</v>
      </c>
      <c r="G613" s="248"/>
      <c r="H613" s="249">
        <f t="shared" si="34"/>
        <v>1064</v>
      </c>
      <c r="I613" s="250"/>
      <c r="K613" s="243"/>
      <c r="L613" s="244" t="s">
        <v>1399</v>
      </c>
      <c r="M613" s="245">
        <f>M609+M610+M611+M612</f>
        <v>0</v>
      </c>
      <c r="N613" s="246"/>
      <c r="O613" s="246">
        <f>SUM(O609:O612)</f>
        <v>1440</v>
      </c>
      <c r="P613" s="248"/>
      <c r="Q613" s="251">
        <f t="shared" si="35"/>
        <v>1440</v>
      </c>
      <c r="R613" s="250"/>
    </row>
    <row r="614" spans="2:18" ht="24.95" customHeight="1" thickTop="1">
      <c r="B614" s="252" t="s">
        <v>1546</v>
      </c>
      <c r="C614" s="253"/>
      <c r="D614" s="254"/>
      <c r="E614" s="255"/>
      <c r="F614" s="255"/>
      <c r="G614" s="256"/>
      <c r="H614" s="257">
        <f t="shared" si="34"/>
        <v>0</v>
      </c>
      <c r="I614" s="258"/>
      <c r="K614" s="252" t="s">
        <v>1546</v>
      </c>
      <c r="L614" s="253"/>
      <c r="M614" s="254"/>
      <c r="N614" s="255"/>
      <c r="O614" s="255"/>
      <c r="P614" s="256"/>
      <c r="Q614" s="257">
        <f t="shared" si="35"/>
        <v>0</v>
      </c>
      <c r="R614" s="258"/>
    </row>
    <row r="615" spans="2:18" ht="24.95" customHeight="1">
      <c r="B615" s="259" t="s">
        <v>1547</v>
      </c>
      <c r="C615" s="260"/>
      <c r="D615" s="233">
        <v>0</v>
      </c>
      <c r="E615" s="234"/>
      <c r="F615" s="234"/>
      <c r="G615" s="261"/>
      <c r="H615" s="262">
        <f t="shared" si="34"/>
        <v>0</v>
      </c>
      <c r="I615" s="263"/>
      <c r="K615" s="259" t="s">
        <v>1547</v>
      </c>
      <c r="L615" s="260"/>
      <c r="M615" s="233">
        <v>0</v>
      </c>
      <c r="N615" s="234"/>
      <c r="O615" s="234"/>
      <c r="P615" s="261"/>
      <c r="Q615" s="262">
        <f t="shared" si="35"/>
        <v>0</v>
      </c>
      <c r="R615" s="263"/>
    </row>
    <row r="616" spans="2:18" ht="24.95" customHeight="1">
      <c r="B616" s="252" t="s">
        <v>1548</v>
      </c>
      <c r="C616" s="253"/>
      <c r="D616" s="233"/>
      <c r="E616" s="234"/>
      <c r="F616" s="234"/>
      <c r="G616" s="261"/>
      <c r="H616" s="262">
        <f t="shared" si="34"/>
        <v>0</v>
      </c>
      <c r="I616" s="263"/>
      <c r="K616" s="252" t="s">
        <v>1548</v>
      </c>
      <c r="L616" s="253"/>
      <c r="M616" s="233"/>
      <c r="N616" s="234"/>
      <c r="O616" s="234"/>
      <c r="P616" s="261"/>
      <c r="Q616" s="262">
        <f t="shared" si="35"/>
        <v>0</v>
      </c>
      <c r="R616" s="263"/>
    </row>
    <row r="617" spans="2:18" ht="24.95" customHeight="1" thickBot="1">
      <c r="B617" s="264" t="s">
        <v>1549</v>
      </c>
      <c r="C617" s="265"/>
      <c r="D617" s="266"/>
      <c r="E617" s="267"/>
      <c r="F617" s="267"/>
      <c r="G617" s="268"/>
      <c r="H617" s="269">
        <f t="shared" si="34"/>
        <v>0</v>
      </c>
      <c r="I617" s="270"/>
      <c r="K617" s="264" t="s">
        <v>1549</v>
      </c>
      <c r="L617" s="265"/>
      <c r="M617" s="266"/>
      <c r="N617" s="267"/>
      <c r="O617" s="267"/>
      <c r="P617" s="268"/>
      <c r="Q617" s="269">
        <f t="shared" si="35"/>
        <v>0</v>
      </c>
      <c r="R617" s="270"/>
    </row>
    <row r="618" spans="2:18" ht="24.95" customHeight="1" thickTop="1" thickBot="1">
      <c r="B618" s="243"/>
      <c r="C618" s="244" t="s">
        <v>1399</v>
      </c>
      <c r="D618" s="245">
        <f>SUM(D613:D617)</f>
        <v>0</v>
      </c>
      <c r="E618" s="246"/>
      <c r="F618" s="247">
        <f>F613+F615</f>
        <v>1064</v>
      </c>
      <c r="G618" s="248"/>
      <c r="H618" s="271">
        <f>D618+F618</f>
        <v>1064</v>
      </c>
      <c r="I618" s="250"/>
      <c r="K618" s="243"/>
      <c r="L618" s="244" t="s">
        <v>1399</v>
      </c>
      <c r="M618" s="245">
        <f>SUM(M613:M617)</f>
        <v>0</v>
      </c>
      <c r="N618" s="246"/>
      <c r="O618" s="246">
        <f>O613+O615</f>
        <v>1440</v>
      </c>
      <c r="P618" s="248"/>
      <c r="Q618" s="272">
        <f>M618+O618</f>
        <v>1440</v>
      </c>
      <c r="R618" s="250"/>
    </row>
    <row r="619" spans="2:18" ht="24.95" customHeight="1" thickTop="1">
      <c r="B619" s="273"/>
      <c r="C619" s="274" t="s">
        <v>1550</v>
      </c>
      <c r="D619" s="217"/>
      <c r="E619" s="217"/>
      <c r="F619" s="217"/>
      <c r="G619" s="217"/>
      <c r="H619" s="217"/>
      <c r="I619" s="218"/>
      <c r="K619" s="273"/>
      <c r="L619" s="274" t="s">
        <v>1550</v>
      </c>
      <c r="M619" s="217"/>
      <c r="N619" s="217"/>
      <c r="O619" s="217"/>
      <c r="P619" s="217"/>
      <c r="Q619" s="217"/>
      <c r="R619" s="218"/>
    </row>
    <row r="620" spans="2:18" ht="24.95" customHeight="1">
      <c r="B620" s="216" t="s">
        <v>1551</v>
      </c>
      <c r="C620" s="217"/>
      <c r="D620" s="217"/>
      <c r="E620" s="217"/>
      <c r="F620" s="217"/>
      <c r="G620" s="217"/>
      <c r="H620" s="217"/>
      <c r="I620" s="218"/>
      <c r="K620" s="216" t="s">
        <v>1551</v>
      </c>
      <c r="L620" s="217"/>
      <c r="M620" s="217"/>
      <c r="N620" s="217"/>
      <c r="O620" s="217"/>
      <c r="P620" s="217"/>
      <c r="Q620" s="217"/>
      <c r="R620" s="218"/>
    </row>
    <row r="621" spans="2:18" ht="24.95" customHeight="1">
      <c r="B621" s="216" t="s">
        <v>1552</v>
      </c>
      <c r="C621" s="217"/>
      <c r="D621" s="217"/>
      <c r="E621" s="217"/>
      <c r="F621" s="217"/>
      <c r="G621" s="217"/>
      <c r="H621" s="217"/>
      <c r="I621" s="218"/>
      <c r="K621" s="216" t="s">
        <v>1552</v>
      </c>
      <c r="L621" s="217"/>
      <c r="M621" s="217"/>
      <c r="N621" s="217"/>
      <c r="O621" s="217"/>
      <c r="P621" s="217"/>
      <c r="Q621" s="217"/>
      <c r="R621" s="218"/>
    </row>
    <row r="622" spans="2:18" ht="15.75">
      <c r="B622" s="273"/>
      <c r="C622" s="217"/>
      <c r="D622" s="217"/>
      <c r="E622" s="217"/>
      <c r="F622" s="217"/>
      <c r="G622" s="217"/>
      <c r="H622" s="217"/>
      <c r="I622" s="218"/>
      <c r="K622" s="273"/>
      <c r="L622" s="217"/>
      <c r="M622" s="217"/>
      <c r="N622" s="217"/>
      <c r="O622" s="217"/>
      <c r="P622" s="217"/>
      <c r="Q622" s="217"/>
      <c r="R622" s="218"/>
    </row>
    <row r="623" spans="2:18" ht="15.75">
      <c r="B623" s="273"/>
      <c r="C623" s="217"/>
      <c r="D623" s="372" t="s">
        <v>1714</v>
      </c>
      <c r="E623" s="372"/>
      <c r="F623" s="372"/>
      <c r="G623" s="217"/>
      <c r="H623" s="217"/>
      <c r="I623" s="218"/>
      <c r="K623" s="273"/>
      <c r="L623" s="217"/>
      <c r="M623" s="372" t="s">
        <v>1714</v>
      </c>
      <c r="N623" s="372"/>
      <c r="O623" s="372"/>
      <c r="P623" s="217"/>
      <c r="Q623" s="217"/>
      <c r="R623" s="218"/>
    </row>
    <row r="624" spans="2:18" ht="15.75">
      <c r="B624" s="273"/>
      <c r="C624" s="217"/>
      <c r="D624" s="372" t="s">
        <v>1715</v>
      </c>
      <c r="E624" s="372"/>
      <c r="F624" s="372"/>
      <c r="G624" s="217"/>
      <c r="H624" s="217"/>
      <c r="I624" s="218"/>
      <c r="K624" s="273"/>
      <c r="L624" s="217"/>
      <c r="M624" s="372" t="s">
        <v>1715</v>
      </c>
      <c r="N624" s="372"/>
      <c r="O624" s="372"/>
      <c r="P624" s="217"/>
      <c r="Q624" s="217"/>
      <c r="R624" s="218"/>
    </row>
    <row r="625" spans="2:18" ht="15.75">
      <c r="B625" s="273"/>
      <c r="C625" s="217"/>
      <c r="D625" s="217"/>
      <c r="E625" s="217"/>
      <c r="F625" s="217"/>
      <c r="G625" s="217"/>
      <c r="H625" s="217"/>
      <c r="I625" s="218"/>
      <c r="K625" s="273"/>
      <c r="L625" s="217"/>
      <c r="M625" s="217"/>
      <c r="N625" s="217"/>
      <c r="O625" s="217"/>
      <c r="P625" s="217"/>
      <c r="Q625" s="217"/>
      <c r="R625" s="218"/>
    </row>
    <row r="626" spans="2:18" ht="15.75">
      <c r="B626" s="273"/>
      <c r="C626" s="217"/>
      <c r="D626" s="217"/>
      <c r="E626" s="217"/>
      <c r="F626" s="217"/>
      <c r="G626" s="217"/>
      <c r="H626" s="217"/>
      <c r="I626" s="218"/>
      <c r="K626" s="273"/>
      <c r="L626" s="217"/>
      <c r="M626" s="217"/>
      <c r="N626" s="217"/>
      <c r="O626" s="217"/>
      <c r="P626" s="217"/>
      <c r="Q626" s="217"/>
      <c r="R626" s="218"/>
    </row>
    <row r="627" spans="2:18" ht="15.75">
      <c r="B627" s="293"/>
      <c r="E627" s="217"/>
      <c r="F627" s="217"/>
      <c r="G627" s="201" t="s">
        <v>1563</v>
      </c>
      <c r="H627" s="217"/>
      <c r="I627" s="218"/>
      <c r="J627" s="293"/>
      <c r="K627" s="293"/>
      <c r="N627" s="217"/>
      <c r="O627" s="217"/>
      <c r="P627" s="201" t="s">
        <v>1563</v>
      </c>
      <c r="Q627" s="217"/>
      <c r="R627" s="218"/>
    </row>
    <row r="628" spans="2:18" ht="15.75">
      <c r="B628" s="273" t="s">
        <v>1553</v>
      </c>
      <c r="C628" s="360">
        <v>45840</v>
      </c>
      <c r="D628" s="360"/>
      <c r="E628" s="201"/>
      <c r="F628" t="s">
        <v>1693</v>
      </c>
      <c r="H628" s="201"/>
      <c r="I628" s="202"/>
      <c r="K628" s="273" t="s">
        <v>1553</v>
      </c>
      <c r="L628" s="360">
        <v>45840</v>
      </c>
      <c r="M628" s="360"/>
      <c r="N628" s="201"/>
      <c r="O628" t="s">
        <v>1693</v>
      </c>
      <c r="Q628" s="201"/>
      <c r="R628" s="202"/>
    </row>
    <row r="629" spans="2:18" ht="16.5" thickBot="1">
      <c r="B629" s="275"/>
      <c r="C629" s="276"/>
      <c r="D629" s="276"/>
      <c r="E629" s="276"/>
      <c r="F629" s="276"/>
      <c r="G629" s="276"/>
      <c r="H629" s="276"/>
      <c r="I629" s="277"/>
      <c r="K629" s="275"/>
      <c r="L629" s="276"/>
      <c r="M629" s="276"/>
      <c r="N629" s="276"/>
      <c r="O629" s="276"/>
      <c r="P629" s="276"/>
      <c r="Q629" s="276"/>
      <c r="R629" s="277"/>
    </row>
    <row r="631" spans="2:18" ht="15.75" thickBot="1"/>
    <row r="632" spans="2:18">
      <c r="B632" s="366" t="s">
        <v>1525</v>
      </c>
      <c r="C632" s="367"/>
      <c r="D632" s="367"/>
      <c r="E632" s="367"/>
      <c r="F632" s="367"/>
      <c r="G632" s="367"/>
      <c r="H632" s="367"/>
      <c r="I632" s="368"/>
      <c r="K632" s="366" t="s">
        <v>1525</v>
      </c>
      <c r="L632" s="367"/>
      <c r="M632" s="367"/>
      <c r="N632" s="367"/>
      <c r="O632" s="367"/>
      <c r="P632" s="367"/>
      <c r="Q632" s="367"/>
      <c r="R632" s="368"/>
    </row>
    <row r="633" spans="2:18" ht="15.75">
      <c r="B633" s="200"/>
      <c r="C633" s="201"/>
      <c r="D633" s="201"/>
      <c r="E633" s="201"/>
      <c r="F633" s="201"/>
      <c r="G633" s="201"/>
      <c r="H633" s="201"/>
      <c r="I633" s="202"/>
      <c r="K633" s="200"/>
      <c r="L633" s="201"/>
      <c r="M633" s="201"/>
      <c r="N633" s="201"/>
      <c r="O633" s="201"/>
      <c r="P633" s="201"/>
      <c r="Q633" s="201"/>
      <c r="R633" s="202"/>
    </row>
    <row r="634" spans="2:18" ht="26.25">
      <c r="B634" s="369" t="s">
        <v>1526</v>
      </c>
      <c r="C634" s="370"/>
      <c r="D634" s="370"/>
      <c r="E634" s="370"/>
      <c r="F634" s="370"/>
      <c r="G634" s="370"/>
      <c r="H634" s="370"/>
      <c r="I634" s="371"/>
      <c r="K634" s="369" t="s">
        <v>1526</v>
      </c>
      <c r="L634" s="370"/>
      <c r="M634" s="370"/>
      <c r="N634" s="370"/>
      <c r="O634" s="370"/>
      <c r="P634" s="370"/>
      <c r="Q634" s="370"/>
      <c r="R634" s="371"/>
    </row>
    <row r="635" spans="2:18" ht="24.95" customHeight="1">
      <c r="B635" s="203"/>
      <c r="C635" s="204"/>
      <c r="D635" s="204"/>
      <c r="E635" s="204"/>
      <c r="F635" s="204"/>
      <c r="G635" s="204"/>
      <c r="H635" s="205" t="s">
        <v>1527</v>
      </c>
      <c r="I635" s="206"/>
      <c r="K635" s="203"/>
      <c r="L635" s="204"/>
      <c r="M635" s="204"/>
      <c r="N635" s="204"/>
      <c r="O635" s="204"/>
      <c r="P635" s="204"/>
      <c r="Q635" s="205" t="s">
        <v>1527</v>
      </c>
      <c r="R635" s="206"/>
    </row>
    <row r="636" spans="2:18" ht="24.95" customHeight="1">
      <c r="B636" s="207" t="s">
        <v>1528</v>
      </c>
      <c r="C636" s="208"/>
      <c r="D636" s="208"/>
      <c r="E636" s="208"/>
      <c r="F636" s="208" t="s">
        <v>1529</v>
      </c>
      <c r="G636" s="201"/>
      <c r="H636" s="201" t="s">
        <v>1530</v>
      </c>
      <c r="I636" s="202"/>
      <c r="K636" s="207" t="s">
        <v>1528</v>
      </c>
      <c r="L636" s="208"/>
      <c r="M636" s="208"/>
      <c r="N636" s="208"/>
      <c r="O636" s="208" t="s">
        <v>1531</v>
      </c>
      <c r="P636" s="201"/>
      <c r="Q636" s="201" t="s">
        <v>1530</v>
      </c>
      <c r="R636" s="202"/>
    </row>
    <row r="637" spans="2:18" ht="24.95" customHeight="1">
      <c r="B637" s="209" t="s">
        <v>1532</v>
      </c>
      <c r="C637" s="210" t="s">
        <v>1740</v>
      </c>
      <c r="D637" s="211"/>
      <c r="E637" s="211"/>
      <c r="F637" s="211"/>
      <c r="G637" s="212"/>
      <c r="H637" s="212"/>
      <c r="I637" s="213"/>
      <c r="K637" s="209" t="s">
        <v>1532</v>
      </c>
      <c r="L637" s="210" t="s">
        <v>1741</v>
      </c>
      <c r="M637" s="211"/>
      <c r="N637" s="211"/>
      <c r="O637" s="211"/>
      <c r="P637" s="212"/>
      <c r="Q637" s="212"/>
      <c r="R637" s="213"/>
    </row>
    <row r="638" spans="2:18" ht="24.95" customHeight="1">
      <c r="B638" s="207" t="s">
        <v>1534</v>
      </c>
      <c r="C638" s="214">
        <v>516</v>
      </c>
      <c r="D638" s="208" t="s">
        <v>1535</v>
      </c>
      <c r="E638" s="208"/>
      <c r="F638" s="201"/>
      <c r="G638" s="201"/>
      <c r="H638" s="201"/>
      <c r="I638" s="202"/>
      <c r="K638" s="207" t="s">
        <v>1534</v>
      </c>
      <c r="L638" s="214">
        <v>68</v>
      </c>
      <c r="M638" s="208" t="s">
        <v>1535</v>
      </c>
      <c r="N638" s="208"/>
      <c r="O638" s="201"/>
      <c r="P638" s="201"/>
      <c r="Q638" s="201"/>
      <c r="R638" s="202"/>
    </row>
    <row r="639" spans="2:18" ht="24.95" customHeight="1">
      <c r="B639" s="216" t="s">
        <v>1562</v>
      </c>
      <c r="C639" s="217"/>
      <c r="D639" s="217"/>
      <c r="E639" s="217"/>
      <c r="F639" s="217"/>
      <c r="G639" s="217"/>
      <c r="H639" s="217"/>
      <c r="I639" s="218"/>
      <c r="K639" s="216" t="s">
        <v>1562</v>
      </c>
      <c r="L639" s="217"/>
      <c r="M639" s="217"/>
      <c r="N639" s="217"/>
      <c r="O639" s="217"/>
      <c r="P639" s="217"/>
      <c r="Q639" s="217"/>
      <c r="R639" s="218"/>
    </row>
    <row r="640" spans="2:18" ht="24.95" customHeight="1" thickBot="1">
      <c r="B640" s="207" t="s">
        <v>1537</v>
      </c>
      <c r="C640" s="201"/>
      <c r="D640" s="201"/>
      <c r="E640" s="201"/>
      <c r="F640" s="201"/>
      <c r="G640" s="201"/>
      <c r="H640" s="201"/>
      <c r="I640" s="202"/>
      <c r="K640" s="207" t="s">
        <v>1537</v>
      </c>
      <c r="L640" s="201"/>
      <c r="M640" s="201"/>
      <c r="N640" s="201"/>
      <c r="O640" s="201"/>
      <c r="P640" s="201"/>
      <c r="Q640" s="201"/>
      <c r="R640" s="202"/>
    </row>
    <row r="641" spans="2:18" ht="24.95" customHeight="1" thickTop="1">
      <c r="B641" s="361" t="s">
        <v>1538</v>
      </c>
      <c r="C641" s="362"/>
      <c r="D641" s="358" t="s">
        <v>1241</v>
      </c>
      <c r="E641" s="365"/>
      <c r="F641" s="356" t="s">
        <v>1539</v>
      </c>
      <c r="G641" s="359"/>
      <c r="H641" s="358" t="s">
        <v>1404</v>
      </c>
      <c r="I641" s="359"/>
      <c r="K641" s="361" t="s">
        <v>1538</v>
      </c>
      <c r="L641" s="362"/>
      <c r="M641" s="358" t="s">
        <v>1241</v>
      </c>
      <c r="N641" s="365"/>
      <c r="O641" s="356" t="s">
        <v>1539</v>
      </c>
      <c r="P641" s="359"/>
      <c r="Q641" s="358" t="s">
        <v>1404</v>
      </c>
      <c r="R641" s="359"/>
    </row>
    <row r="642" spans="2:18" ht="24.95" customHeight="1" thickBot="1">
      <c r="B642" s="363"/>
      <c r="C642" s="364"/>
      <c r="D642" s="219" t="s">
        <v>1540</v>
      </c>
      <c r="E642" s="220" t="s">
        <v>1541</v>
      </c>
      <c r="F642" s="220" t="s">
        <v>1540</v>
      </c>
      <c r="G642" s="221" t="s">
        <v>1541</v>
      </c>
      <c r="H642" s="222" t="s">
        <v>1540</v>
      </c>
      <c r="I642" s="223" t="s">
        <v>1541</v>
      </c>
      <c r="K642" s="363"/>
      <c r="L642" s="364"/>
      <c r="M642" s="219" t="s">
        <v>1540</v>
      </c>
      <c r="N642" s="220" t="s">
        <v>1541</v>
      </c>
      <c r="O642" s="220" t="s">
        <v>1540</v>
      </c>
      <c r="P642" s="221" t="s">
        <v>1541</v>
      </c>
      <c r="Q642" s="222" t="s">
        <v>1540</v>
      </c>
      <c r="R642" s="223" t="s">
        <v>1541</v>
      </c>
    </row>
    <row r="643" spans="2:18" ht="24.95" customHeight="1" thickTop="1">
      <c r="B643" s="224" t="s">
        <v>1542</v>
      </c>
      <c r="C643" s="225"/>
      <c r="D643" s="226">
        <v>0</v>
      </c>
      <c r="E643" s="227"/>
      <c r="F643" s="227">
        <v>494</v>
      </c>
      <c r="G643" s="228"/>
      <c r="H643" s="229">
        <f t="shared" ref="H643:H651" si="36">D643+F643</f>
        <v>494</v>
      </c>
      <c r="I643" s="230"/>
      <c r="K643" s="224" t="s">
        <v>1542</v>
      </c>
      <c r="L643" s="225"/>
      <c r="M643" s="226">
        <v>0</v>
      </c>
      <c r="N643" s="227"/>
      <c r="O643" s="227">
        <v>281</v>
      </c>
      <c r="P643" s="228"/>
      <c r="Q643" s="229">
        <f t="shared" ref="Q643:Q651" si="37">M643+O643</f>
        <v>281</v>
      </c>
      <c r="R643" s="230"/>
    </row>
    <row r="644" spans="2:18" ht="24.95" customHeight="1">
      <c r="B644" s="231" t="s">
        <v>1543</v>
      </c>
      <c r="C644" s="232"/>
      <c r="D644" s="233">
        <v>0</v>
      </c>
      <c r="E644" s="234"/>
      <c r="F644" s="234">
        <v>30</v>
      </c>
      <c r="G644" s="235"/>
      <c r="H644" s="229">
        <f t="shared" si="36"/>
        <v>30</v>
      </c>
      <c r="I644" s="236"/>
      <c r="K644" s="231" t="s">
        <v>1543</v>
      </c>
      <c r="L644" s="232"/>
      <c r="M644" s="233">
        <v>0</v>
      </c>
      <c r="N644" s="234"/>
      <c r="O644" s="234">
        <v>30</v>
      </c>
      <c r="P644" s="235"/>
      <c r="Q644" s="229">
        <f t="shared" si="37"/>
        <v>30</v>
      </c>
      <c r="R644" s="236"/>
    </row>
    <row r="645" spans="2:18" ht="24.95" customHeight="1">
      <c r="B645" s="231" t="s">
        <v>1544</v>
      </c>
      <c r="C645" s="232"/>
      <c r="D645" s="233">
        <v>0</v>
      </c>
      <c r="E645" s="234"/>
      <c r="F645" s="234">
        <v>30</v>
      </c>
      <c r="G645" s="235"/>
      <c r="H645" s="229">
        <f t="shared" si="36"/>
        <v>30</v>
      </c>
      <c r="I645" s="236"/>
      <c r="K645" s="231" t="s">
        <v>1544</v>
      </c>
      <c r="L645" s="232"/>
      <c r="M645" s="233">
        <v>0</v>
      </c>
      <c r="N645" s="234"/>
      <c r="O645" s="234">
        <v>30</v>
      </c>
      <c r="P645" s="235"/>
      <c r="Q645" s="229">
        <f t="shared" si="37"/>
        <v>30</v>
      </c>
      <c r="R645" s="236"/>
    </row>
    <row r="646" spans="2:18" ht="24.95" customHeight="1" thickBot="1">
      <c r="B646" s="237" t="s">
        <v>1545</v>
      </c>
      <c r="C646" s="238"/>
      <c r="D646" s="239"/>
      <c r="E646" s="240"/>
      <c r="F646" s="240">
        <v>0</v>
      </c>
      <c r="G646" s="241"/>
      <c r="H646" s="229">
        <f t="shared" si="36"/>
        <v>0</v>
      </c>
      <c r="I646" s="242"/>
      <c r="K646" s="237" t="s">
        <v>1545</v>
      </c>
      <c r="L646" s="238"/>
      <c r="M646" s="239">
        <v>0</v>
      </c>
      <c r="N646" s="240"/>
      <c r="O646" s="240">
        <v>750</v>
      </c>
      <c r="P646" s="241"/>
      <c r="Q646" s="229">
        <f t="shared" si="37"/>
        <v>750</v>
      </c>
      <c r="R646" s="242"/>
    </row>
    <row r="647" spans="2:18" ht="24.95" customHeight="1" thickTop="1" thickBot="1">
      <c r="B647" s="243"/>
      <c r="C647" s="244" t="s">
        <v>1399</v>
      </c>
      <c r="D647" s="245">
        <f>D643+D644+D645+D646</f>
        <v>0</v>
      </c>
      <c r="E647" s="246"/>
      <c r="F647" s="247">
        <f>SUM(F643:F646)</f>
        <v>554</v>
      </c>
      <c r="G647" s="248"/>
      <c r="H647" s="249">
        <f t="shared" si="36"/>
        <v>554</v>
      </c>
      <c r="I647" s="250"/>
      <c r="K647" s="243"/>
      <c r="L647" s="244" t="s">
        <v>1399</v>
      </c>
      <c r="M647" s="245">
        <f>M643+M644+M645+M646</f>
        <v>0</v>
      </c>
      <c r="N647" s="246"/>
      <c r="O647" s="246">
        <f>SUM(O643:O646)</f>
        <v>1091</v>
      </c>
      <c r="P647" s="248"/>
      <c r="Q647" s="251">
        <f t="shared" si="37"/>
        <v>1091</v>
      </c>
      <c r="R647" s="250"/>
    </row>
    <row r="648" spans="2:18" ht="24.95" customHeight="1" thickTop="1">
      <c r="B648" s="252" t="s">
        <v>1546</v>
      </c>
      <c r="C648" s="253"/>
      <c r="D648" s="254"/>
      <c r="E648" s="255"/>
      <c r="F648" s="255"/>
      <c r="G648" s="256"/>
      <c r="H648" s="257">
        <f t="shared" si="36"/>
        <v>0</v>
      </c>
      <c r="I648" s="258"/>
      <c r="K648" s="252" t="s">
        <v>1546</v>
      </c>
      <c r="L648" s="253"/>
      <c r="M648" s="254"/>
      <c r="N648" s="255"/>
      <c r="O648" s="255"/>
      <c r="P648" s="256"/>
      <c r="Q648" s="257">
        <f t="shared" si="37"/>
        <v>0</v>
      </c>
      <c r="R648" s="258"/>
    </row>
    <row r="649" spans="2:18" ht="24.95" customHeight="1">
      <c r="B649" s="259" t="s">
        <v>1547</v>
      </c>
      <c r="C649" s="260"/>
      <c r="D649" s="233">
        <v>0</v>
      </c>
      <c r="E649" s="234"/>
      <c r="F649" s="234"/>
      <c r="G649" s="261"/>
      <c r="H649" s="262">
        <f t="shared" si="36"/>
        <v>0</v>
      </c>
      <c r="I649" s="263"/>
      <c r="K649" s="259" t="s">
        <v>1547</v>
      </c>
      <c r="L649" s="260"/>
      <c r="M649" s="233">
        <v>0</v>
      </c>
      <c r="N649" s="234"/>
      <c r="O649" s="234"/>
      <c r="P649" s="261"/>
      <c r="Q649" s="262">
        <f t="shared" si="37"/>
        <v>0</v>
      </c>
      <c r="R649" s="263"/>
    </row>
    <row r="650" spans="2:18" ht="24.95" customHeight="1">
      <c r="B650" s="252" t="s">
        <v>1548</v>
      </c>
      <c r="C650" s="253"/>
      <c r="D650" s="233"/>
      <c r="E650" s="234"/>
      <c r="F650" s="234"/>
      <c r="G650" s="261"/>
      <c r="H650" s="262">
        <f t="shared" si="36"/>
        <v>0</v>
      </c>
      <c r="I650" s="263"/>
      <c r="K650" s="252" t="s">
        <v>1548</v>
      </c>
      <c r="L650" s="253"/>
      <c r="M650" s="233"/>
      <c r="N650" s="234"/>
      <c r="O650" s="234"/>
      <c r="P650" s="261"/>
      <c r="Q650" s="262">
        <f t="shared" si="37"/>
        <v>0</v>
      </c>
      <c r="R650" s="263"/>
    </row>
    <row r="651" spans="2:18" ht="24.95" customHeight="1" thickBot="1">
      <c r="B651" s="264" t="s">
        <v>1549</v>
      </c>
      <c r="C651" s="265"/>
      <c r="D651" s="266"/>
      <c r="E651" s="267"/>
      <c r="F651" s="267"/>
      <c r="G651" s="268"/>
      <c r="H651" s="269">
        <f t="shared" si="36"/>
        <v>0</v>
      </c>
      <c r="I651" s="270"/>
      <c r="K651" s="264" t="s">
        <v>1549</v>
      </c>
      <c r="L651" s="265"/>
      <c r="M651" s="266"/>
      <c r="N651" s="267"/>
      <c r="O651" s="267"/>
      <c r="P651" s="268"/>
      <c r="Q651" s="269">
        <f t="shared" si="37"/>
        <v>0</v>
      </c>
      <c r="R651" s="270"/>
    </row>
    <row r="652" spans="2:18" ht="24.95" customHeight="1" thickTop="1" thickBot="1">
      <c r="B652" s="243"/>
      <c r="C652" s="244" t="s">
        <v>1399</v>
      </c>
      <c r="D652" s="245">
        <f>SUM(D647:D651)</f>
        <v>0</v>
      </c>
      <c r="E652" s="246"/>
      <c r="F652" s="247">
        <f>F647+F649</f>
        <v>554</v>
      </c>
      <c r="G652" s="248"/>
      <c r="H652" s="271">
        <f>D652+F652</f>
        <v>554</v>
      </c>
      <c r="I652" s="250"/>
      <c r="K652" s="243"/>
      <c r="L652" s="244" t="s">
        <v>1399</v>
      </c>
      <c r="M652" s="245">
        <f>SUM(M647:M651)</f>
        <v>0</v>
      </c>
      <c r="N652" s="246"/>
      <c r="O652" s="246">
        <f>O647+O649</f>
        <v>1091</v>
      </c>
      <c r="P652" s="248"/>
      <c r="Q652" s="272">
        <f>M652+O652</f>
        <v>1091</v>
      </c>
      <c r="R652" s="250"/>
    </row>
    <row r="653" spans="2:18" ht="24.95" customHeight="1" thickTop="1">
      <c r="B653" s="273"/>
      <c r="C653" s="274" t="s">
        <v>1550</v>
      </c>
      <c r="D653" s="217"/>
      <c r="E653" s="217"/>
      <c r="F653" s="217"/>
      <c r="G653" s="217"/>
      <c r="H653" s="217"/>
      <c r="I653" s="218"/>
      <c r="K653" s="273"/>
      <c r="L653" s="274" t="s">
        <v>1550</v>
      </c>
      <c r="M653" s="217"/>
      <c r="N653" s="217"/>
      <c r="O653" s="217"/>
      <c r="P653" s="217"/>
      <c r="Q653" s="217"/>
      <c r="R653" s="218"/>
    </row>
    <row r="654" spans="2:18" ht="24.95" customHeight="1">
      <c r="B654" s="216" t="s">
        <v>1551</v>
      </c>
      <c r="C654" s="217"/>
      <c r="D654" s="217"/>
      <c r="E654" s="217"/>
      <c r="F654" s="217"/>
      <c r="G654" s="217"/>
      <c r="H654" s="217"/>
      <c r="I654" s="218"/>
      <c r="K654" s="216" t="s">
        <v>1551</v>
      </c>
      <c r="L654" s="217"/>
      <c r="M654" s="217"/>
      <c r="N654" s="217"/>
      <c r="O654" s="217"/>
      <c r="P654" s="217"/>
      <c r="Q654" s="217"/>
      <c r="R654" s="218"/>
    </row>
    <row r="655" spans="2:18" ht="24.95" customHeight="1">
      <c r="B655" s="216" t="s">
        <v>1552</v>
      </c>
      <c r="C655" s="217"/>
      <c r="D655" s="217"/>
      <c r="E655" s="217"/>
      <c r="F655" s="217"/>
      <c r="G655" s="217"/>
      <c r="H655" s="217"/>
      <c r="I655" s="218"/>
      <c r="K655" s="216" t="s">
        <v>1552</v>
      </c>
      <c r="L655" s="217"/>
      <c r="M655" s="217"/>
      <c r="N655" s="217"/>
      <c r="O655" s="217"/>
      <c r="P655" s="217"/>
      <c r="Q655" s="217"/>
      <c r="R655" s="218"/>
    </row>
    <row r="656" spans="2:18" ht="15.75">
      <c r="B656" s="273"/>
      <c r="C656" s="217"/>
      <c r="D656" s="217"/>
      <c r="E656" s="217"/>
      <c r="F656" s="217"/>
      <c r="G656" s="217"/>
      <c r="H656" s="217"/>
      <c r="I656" s="218"/>
      <c r="K656" s="273"/>
      <c r="L656" s="217"/>
      <c r="M656" s="217"/>
      <c r="N656" s="217"/>
      <c r="O656" s="217"/>
      <c r="P656" s="217"/>
      <c r="Q656" s="217"/>
      <c r="R656" s="218"/>
    </row>
    <row r="657" spans="2:18" ht="15.75">
      <c r="B657" s="273"/>
      <c r="C657" s="217"/>
      <c r="D657" s="372" t="s">
        <v>1714</v>
      </c>
      <c r="E657" s="372"/>
      <c r="F657" s="372"/>
      <c r="G657" s="217"/>
      <c r="H657" s="217"/>
      <c r="I657" s="218"/>
      <c r="K657" s="273"/>
      <c r="L657" s="217"/>
      <c r="M657" s="372" t="s">
        <v>1714</v>
      </c>
      <c r="N657" s="372"/>
      <c r="O657" s="372"/>
      <c r="P657" s="217"/>
      <c r="Q657" s="217"/>
      <c r="R657" s="218"/>
    </row>
    <row r="658" spans="2:18" ht="15.75">
      <c r="B658" s="273"/>
      <c r="C658" s="217"/>
      <c r="D658" s="372" t="s">
        <v>1715</v>
      </c>
      <c r="E658" s="372"/>
      <c r="F658" s="372"/>
      <c r="G658" s="217"/>
      <c r="H658" s="217"/>
      <c r="I658" s="218"/>
      <c r="K658" s="273"/>
      <c r="L658" s="217"/>
      <c r="M658" s="372" t="s">
        <v>1715</v>
      </c>
      <c r="N658" s="372"/>
      <c r="O658" s="372"/>
      <c r="P658" s="217"/>
      <c r="Q658" s="217"/>
      <c r="R658" s="218"/>
    </row>
    <row r="659" spans="2:18" ht="15.75">
      <c r="B659" s="273"/>
      <c r="C659" s="217"/>
      <c r="D659" s="217"/>
      <c r="E659" s="217"/>
      <c r="F659" s="217"/>
      <c r="G659" s="217"/>
      <c r="H659" s="217"/>
      <c r="I659" s="218"/>
      <c r="K659" s="273"/>
      <c r="L659" s="217"/>
      <c r="M659" s="217"/>
      <c r="N659" s="217"/>
      <c r="O659" s="217"/>
      <c r="P659" s="217"/>
      <c r="Q659" s="217"/>
      <c r="R659" s="218"/>
    </row>
    <row r="660" spans="2:18" ht="15.75">
      <c r="B660" s="273"/>
      <c r="C660" s="217"/>
      <c r="D660" s="217"/>
      <c r="E660" s="217"/>
      <c r="F660" s="217"/>
      <c r="G660" s="217"/>
      <c r="H660" s="217"/>
      <c r="I660" s="218"/>
      <c r="K660" s="273"/>
      <c r="L660" s="217"/>
      <c r="M660" s="217"/>
      <c r="N660" s="217"/>
      <c r="O660" s="217"/>
      <c r="P660" s="217"/>
      <c r="Q660" s="217"/>
      <c r="R660" s="218"/>
    </row>
    <row r="661" spans="2:18" ht="15.75">
      <c r="B661" s="293"/>
      <c r="E661" s="217"/>
      <c r="F661" s="217"/>
      <c r="G661" s="201" t="s">
        <v>1563</v>
      </c>
      <c r="H661" s="217"/>
      <c r="I661" s="218"/>
      <c r="J661" s="293"/>
      <c r="K661" s="293"/>
      <c r="N661" s="217"/>
      <c r="O661" s="217"/>
      <c r="P661" s="201" t="s">
        <v>1563</v>
      </c>
      <c r="Q661" s="217"/>
      <c r="R661" s="218"/>
    </row>
    <row r="662" spans="2:18" ht="15.75">
      <c r="B662" s="273" t="s">
        <v>1553</v>
      </c>
      <c r="C662" s="360">
        <v>45840</v>
      </c>
      <c r="D662" s="360"/>
      <c r="E662" s="201"/>
      <c r="F662" t="s">
        <v>1693</v>
      </c>
      <c r="H662" s="201"/>
      <c r="I662" s="202"/>
      <c r="K662" s="273" t="s">
        <v>1553</v>
      </c>
      <c r="L662" s="360">
        <v>45840</v>
      </c>
      <c r="M662" s="360"/>
      <c r="N662" s="201"/>
      <c r="O662" t="s">
        <v>1693</v>
      </c>
      <c r="Q662" s="201"/>
      <c r="R662" s="202"/>
    </row>
    <row r="663" spans="2:18" ht="16.5" thickBot="1">
      <c r="B663" s="275"/>
      <c r="C663" s="276"/>
      <c r="D663" s="276"/>
      <c r="E663" s="276"/>
      <c r="F663" s="276"/>
      <c r="G663" s="276"/>
      <c r="H663" s="276"/>
      <c r="I663" s="277"/>
      <c r="K663" s="275"/>
      <c r="L663" s="276"/>
      <c r="M663" s="276"/>
      <c r="N663" s="276"/>
      <c r="O663" s="276"/>
      <c r="P663" s="276"/>
      <c r="Q663" s="276"/>
      <c r="R663" s="277"/>
    </row>
    <row r="665" spans="2:18" ht="15.75" thickBot="1"/>
    <row r="666" spans="2:18">
      <c r="B666" s="366" t="s">
        <v>1525</v>
      </c>
      <c r="C666" s="367"/>
      <c r="D666" s="367"/>
      <c r="E666" s="367"/>
      <c r="F666" s="367"/>
      <c r="G666" s="367"/>
      <c r="H666" s="367"/>
      <c r="I666" s="368"/>
      <c r="K666" s="366" t="s">
        <v>1525</v>
      </c>
      <c r="L666" s="367"/>
      <c r="M666" s="367"/>
      <c r="N666" s="367"/>
      <c r="O666" s="367"/>
      <c r="P666" s="367"/>
      <c r="Q666" s="367"/>
      <c r="R666" s="368"/>
    </row>
    <row r="667" spans="2:18" ht="15.75">
      <c r="B667" s="200"/>
      <c r="C667" s="201"/>
      <c r="D667" s="201"/>
      <c r="E667" s="201"/>
      <c r="F667" s="201"/>
      <c r="G667" s="201"/>
      <c r="H667" s="201"/>
      <c r="I667" s="202"/>
      <c r="K667" s="200"/>
      <c r="L667" s="201"/>
      <c r="M667" s="201"/>
      <c r="N667" s="201"/>
      <c r="O667" s="201"/>
      <c r="P667" s="201"/>
      <c r="Q667" s="201"/>
      <c r="R667" s="202"/>
    </row>
    <row r="668" spans="2:18" ht="26.25">
      <c r="B668" s="369" t="s">
        <v>1526</v>
      </c>
      <c r="C668" s="370"/>
      <c r="D668" s="370"/>
      <c r="E668" s="370"/>
      <c r="F668" s="370"/>
      <c r="G668" s="370"/>
      <c r="H668" s="370"/>
      <c r="I668" s="371"/>
      <c r="K668" s="369" t="s">
        <v>1526</v>
      </c>
      <c r="L668" s="370"/>
      <c r="M668" s="370"/>
      <c r="N668" s="370"/>
      <c r="O668" s="370"/>
      <c r="P668" s="370"/>
      <c r="Q668" s="370"/>
      <c r="R668" s="371"/>
    </row>
    <row r="669" spans="2:18" ht="24.95" customHeight="1">
      <c r="B669" s="203"/>
      <c r="C669" s="204"/>
      <c r="D669" s="204"/>
      <c r="E669" s="204"/>
      <c r="F669" s="204"/>
      <c r="G669" s="204"/>
      <c r="H669" s="205" t="s">
        <v>1527</v>
      </c>
      <c r="I669" s="206"/>
      <c r="K669" s="203"/>
      <c r="L669" s="204"/>
      <c r="M669" s="204"/>
      <c r="N669" s="204"/>
      <c r="O669" s="204"/>
      <c r="P669" s="204"/>
      <c r="Q669" s="205" t="s">
        <v>1527</v>
      </c>
      <c r="R669" s="206"/>
    </row>
    <row r="670" spans="2:18" ht="24.95" customHeight="1">
      <c r="B670" s="207" t="s">
        <v>1528</v>
      </c>
      <c r="C670" s="208"/>
      <c r="D670" s="208"/>
      <c r="E670" s="208"/>
      <c r="F670" s="208" t="s">
        <v>1529</v>
      </c>
      <c r="G670" s="201"/>
      <c r="H670" s="201" t="s">
        <v>1530</v>
      </c>
      <c r="I670" s="202"/>
      <c r="K670" s="207" t="s">
        <v>1528</v>
      </c>
      <c r="L670" s="208"/>
      <c r="M670" s="208"/>
      <c r="N670" s="208"/>
      <c r="O670" s="208" t="s">
        <v>1531</v>
      </c>
      <c r="P670" s="201"/>
      <c r="Q670" s="201" t="s">
        <v>1530</v>
      </c>
      <c r="R670" s="202"/>
    </row>
    <row r="671" spans="2:18" ht="24.95" customHeight="1">
      <c r="B671" s="209" t="s">
        <v>1532</v>
      </c>
      <c r="C671" s="210" t="s">
        <v>1742</v>
      </c>
      <c r="D671" s="211"/>
      <c r="E671" s="211"/>
      <c r="F671" s="211"/>
      <c r="G671" s="212"/>
      <c r="H671" s="212"/>
      <c r="I671" s="213"/>
      <c r="K671" s="209" t="s">
        <v>1532</v>
      </c>
      <c r="L671" s="210" t="s">
        <v>1743</v>
      </c>
      <c r="M671" s="211"/>
      <c r="N671" s="211"/>
      <c r="O671" s="211"/>
      <c r="P671" s="212"/>
      <c r="Q671" s="212"/>
      <c r="R671" s="213"/>
    </row>
    <row r="672" spans="2:18" ht="24.95" customHeight="1">
      <c r="B672" s="207" t="s">
        <v>1534</v>
      </c>
      <c r="C672" s="214">
        <v>319</v>
      </c>
      <c r="D672" s="208" t="s">
        <v>1535</v>
      </c>
      <c r="E672" s="208"/>
      <c r="F672" s="201"/>
      <c r="G672" s="201"/>
      <c r="H672" s="201"/>
      <c r="I672" s="202"/>
      <c r="K672" s="207" t="s">
        <v>1534</v>
      </c>
      <c r="L672" s="214">
        <v>204</v>
      </c>
      <c r="M672" s="208" t="s">
        <v>1535</v>
      </c>
      <c r="N672" s="208"/>
      <c r="O672" s="201"/>
      <c r="P672" s="201"/>
      <c r="Q672" s="201"/>
      <c r="R672" s="202"/>
    </row>
    <row r="673" spans="2:18" ht="24.95" customHeight="1">
      <c r="B673" s="216" t="s">
        <v>1562</v>
      </c>
      <c r="C673" s="217"/>
      <c r="D673" s="217"/>
      <c r="E673" s="217"/>
      <c r="F673" s="217"/>
      <c r="G673" s="217"/>
      <c r="H673" s="217"/>
      <c r="I673" s="218"/>
      <c r="K673" s="216" t="s">
        <v>1562</v>
      </c>
      <c r="L673" s="217"/>
      <c r="M673" s="217"/>
      <c r="N673" s="217"/>
      <c r="O673" s="217"/>
      <c r="P673" s="217"/>
      <c r="Q673" s="217"/>
      <c r="R673" s="218"/>
    </row>
    <row r="674" spans="2:18" ht="24.95" customHeight="1" thickBot="1">
      <c r="B674" s="207" t="s">
        <v>1537</v>
      </c>
      <c r="C674" s="201"/>
      <c r="D674" s="201"/>
      <c r="E674" s="201"/>
      <c r="F674" s="201"/>
      <c r="G674" s="201"/>
      <c r="H674" s="201"/>
      <c r="I674" s="202"/>
      <c r="K674" s="207" t="s">
        <v>1537</v>
      </c>
      <c r="L674" s="201"/>
      <c r="M674" s="201"/>
      <c r="N674" s="201"/>
      <c r="O674" s="201"/>
      <c r="P674" s="201"/>
      <c r="Q674" s="201"/>
      <c r="R674" s="202"/>
    </row>
    <row r="675" spans="2:18" ht="24.95" customHeight="1" thickTop="1">
      <c r="B675" s="361" t="s">
        <v>1538</v>
      </c>
      <c r="C675" s="362"/>
      <c r="D675" s="358" t="s">
        <v>1241</v>
      </c>
      <c r="E675" s="365"/>
      <c r="F675" s="356" t="s">
        <v>1539</v>
      </c>
      <c r="G675" s="359"/>
      <c r="H675" s="358" t="s">
        <v>1404</v>
      </c>
      <c r="I675" s="359"/>
      <c r="K675" s="361" t="s">
        <v>1538</v>
      </c>
      <c r="L675" s="362"/>
      <c r="M675" s="358" t="s">
        <v>1241</v>
      </c>
      <c r="N675" s="365"/>
      <c r="O675" s="356" t="s">
        <v>1539</v>
      </c>
      <c r="P675" s="359"/>
      <c r="Q675" s="358" t="s">
        <v>1404</v>
      </c>
      <c r="R675" s="359"/>
    </row>
    <row r="676" spans="2:18" ht="24.95" customHeight="1" thickBot="1">
      <c r="B676" s="363"/>
      <c r="C676" s="364"/>
      <c r="D676" s="219" t="s">
        <v>1540</v>
      </c>
      <c r="E676" s="220" t="s">
        <v>1541</v>
      </c>
      <c r="F676" s="220" t="s">
        <v>1540</v>
      </c>
      <c r="G676" s="221" t="s">
        <v>1541</v>
      </c>
      <c r="H676" s="222" t="s">
        <v>1540</v>
      </c>
      <c r="I676" s="223" t="s">
        <v>1541</v>
      </c>
      <c r="K676" s="363"/>
      <c r="L676" s="364"/>
      <c r="M676" s="219" t="s">
        <v>1540</v>
      </c>
      <c r="N676" s="220" t="s">
        <v>1541</v>
      </c>
      <c r="O676" s="220" t="s">
        <v>1540</v>
      </c>
      <c r="P676" s="221" t="s">
        <v>1541</v>
      </c>
      <c r="Q676" s="222" t="s">
        <v>1540</v>
      </c>
      <c r="R676" s="223" t="s">
        <v>1541</v>
      </c>
    </row>
    <row r="677" spans="2:18" ht="24.95" customHeight="1" thickTop="1">
      <c r="B677" s="224" t="s">
        <v>1542</v>
      </c>
      <c r="C677" s="225"/>
      <c r="D677" s="226">
        <v>0</v>
      </c>
      <c r="E677" s="227"/>
      <c r="F677" s="227">
        <v>736</v>
      </c>
      <c r="G677" s="228"/>
      <c r="H677" s="229">
        <f t="shared" ref="H677:H685" si="38">D677+F677</f>
        <v>736</v>
      </c>
      <c r="I677" s="230"/>
      <c r="K677" s="224" t="s">
        <v>1542</v>
      </c>
      <c r="L677" s="225"/>
      <c r="M677" s="226">
        <v>0</v>
      </c>
      <c r="N677" s="227"/>
      <c r="O677" s="227">
        <v>213</v>
      </c>
      <c r="P677" s="228"/>
      <c r="Q677" s="229">
        <f t="shared" ref="Q677:Q685" si="39">M677+O677</f>
        <v>213</v>
      </c>
      <c r="R677" s="230"/>
    </row>
    <row r="678" spans="2:18" ht="24.95" customHeight="1">
      <c r="B678" s="231" t="s">
        <v>1543</v>
      </c>
      <c r="C678" s="232"/>
      <c r="D678" s="233">
        <v>0</v>
      </c>
      <c r="E678" s="234"/>
      <c r="F678" s="234">
        <v>40</v>
      </c>
      <c r="G678" s="235"/>
      <c r="H678" s="229">
        <f t="shared" si="38"/>
        <v>40</v>
      </c>
      <c r="I678" s="236"/>
      <c r="K678" s="231" t="s">
        <v>1543</v>
      </c>
      <c r="L678" s="232"/>
      <c r="M678" s="233">
        <v>0</v>
      </c>
      <c r="N678" s="234"/>
      <c r="O678" s="234">
        <v>20</v>
      </c>
      <c r="P678" s="235"/>
      <c r="Q678" s="229">
        <f t="shared" si="39"/>
        <v>20</v>
      </c>
      <c r="R678" s="236"/>
    </row>
    <row r="679" spans="2:18" ht="24.95" customHeight="1">
      <c r="B679" s="231" t="s">
        <v>1544</v>
      </c>
      <c r="C679" s="232"/>
      <c r="D679" s="233">
        <v>0</v>
      </c>
      <c r="E679" s="234"/>
      <c r="F679" s="234">
        <v>40</v>
      </c>
      <c r="G679" s="235"/>
      <c r="H679" s="229">
        <f t="shared" si="38"/>
        <v>40</v>
      </c>
      <c r="I679" s="236"/>
      <c r="K679" s="231" t="s">
        <v>1544</v>
      </c>
      <c r="L679" s="232"/>
      <c r="M679" s="233">
        <v>0</v>
      </c>
      <c r="N679" s="234"/>
      <c r="O679" s="234">
        <v>20</v>
      </c>
      <c r="P679" s="235"/>
      <c r="Q679" s="229">
        <f t="shared" si="39"/>
        <v>20</v>
      </c>
      <c r="R679" s="236"/>
    </row>
    <row r="680" spans="2:18" ht="24.95" customHeight="1" thickBot="1">
      <c r="B680" s="237" t="s">
        <v>1545</v>
      </c>
      <c r="C680" s="238"/>
      <c r="D680" s="239"/>
      <c r="E680" s="240"/>
      <c r="F680" s="240">
        <v>750</v>
      </c>
      <c r="G680" s="241"/>
      <c r="H680" s="229">
        <f t="shared" si="38"/>
        <v>750</v>
      </c>
      <c r="I680" s="242"/>
      <c r="K680" s="237" t="s">
        <v>1545</v>
      </c>
      <c r="L680" s="238"/>
      <c r="M680" s="239">
        <v>0</v>
      </c>
      <c r="N680" s="240"/>
      <c r="O680" s="240">
        <v>0</v>
      </c>
      <c r="P680" s="241"/>
      <c r="Q680" s="229">
        <f t="shared" si="39"/>
        <v>0</v>
      </c>
      <c r="R680" s="242"/>
    </row>
    <row r="681" spans="2:18" ht="24.95" customHeight="1" thickTop="1" thickBot="1">
      <c r="B681" s="243"/>
      <c r="C681" s="244" t="s">
        <v>1399</v>
      </c>
      <c r="D681" s="245">
        <f>D677+D678+D679+D680</f>
        <v>0</v>
      </c>
      <c r="E681" s="246"/>
      <c r="F681" s="247">
        <f>SUM(F677:F680)</f>
        <v>1566</v>
      </c>
      <c r="G681" s="248"/>
      <c r="H681" s="249">
        <f t="shared" si="38"/>
        <v>1566</v>
      </c>
      <c r="I681" s="250"/>
      <c r="K681" s="243"/>
      <c r="L681" s="244" t="s">
        <v>1399</v>
      </c>
      <c r="M681" s="245">
        <f>M677+M678+M679+M680</f>
        <v>0</v>
      </c>
      <c r="N681" s="246"/>
      <c r="O681" s="246">
        <f>SUM(O677:O680)</f>
        <v>253</v>
      </c>
      <c r="P681" s="248"/>
      <c r="Q681" s="251">
        <f t="shared" si="39"/>
        <v>253</v>
      </c>
      <c r="R681" s="250"/>
    </row>
    <row r="682" spans="2:18" ht="24.95" customHeight="1" thickTop="1">
      <c r="B682" s="252" t="s">
        <v>1546</v>
      </c>
      <c r="C682" s="253"/>
      <c r="D682" s="254"/>
      <c r="E682" s="255"/>
      <c r="F682" s="255"/>
      <c r="G682" s="256"/>
      <c r="H682" s="257">
        <f t="shared" si="38"/>
        <v>0</v>
      </c>
      <c r="I682" s="258"/>
      <c r="K682" s="252" t="s">
        <v>1546</v>
      </c>
      <c r="L682" s="253"/>
      <c r="M682" s="254"/>
      <c r="N682" s="255"/>
      <c r="O682" s="255"/>
      <c r="P682" s="256"/>
      <c r="Q682" s="257">
        <f t="shared" si="39"/>
        <v>0</v>
      </c>
      <c r="R682" s="258"/>
    </row>
    <row r="683" spans="2:18" ht="24.95" customHeight="1">
      <c r="B683" s="259" t="s">
        <v>1547</v>
      </c>
      <c r="C683" s="260"/>
      <c r="D683" s="233">
        <v>0</v>
      </c>
      <c r="E683" s="234"/>
      <c r="F683" s="234"/>
      <c r="G683" s="261"/>
      <c r="H683" s="262">
        <f t="shared" si="38"/>
        <v>0</v>
      </c>
      <c r="I683" s="263"/>
      <c r="K683" s="259" t="s">
        <v>1547</v>
      </c>
      <c r="L683" s="260"/>
      <c r="M683" s="233">
        <v>0</v>
      </c>
      <c r="N683" s="234"/>
      <c r="O683" s="234"/>
      <c r="P683" s="261"/>
      <c r="Q683" s="262">
        <f t="shared" si="39"/>
        <v>0</v>
      </c>
      <c r="R683" s="263"/>
    </row>
    <row r="684" spans="2:18" ht="24.95" customHeight="1">
      <c r="B684" s="252" t="s">
        <v>1548</v>
      </c>
      <c r="C684" s="253"/>
      <c r="D684" s="233"/>
      <c r="E684" s="234"/>
      <c r="F684" s="234"/>
      <c r="G684" s="261"/>
      <c r="H684" s="262">
        <f t="shared" si="38"/>
        <v>0</v>
      </c>
      <c r="I684" s="263"/>
      <c r="K684" s="252" t="s">
        <v>1548</v>
      </c>
      <c r="L684" s="253"/>
      <c r="M684" s="233"/>
      <c r="N684" s="234"/>
      <c r="O684" s="234"/>
      <c r="P684" s="261"/>
      <c r="Q684" s="262">
        <f t="shared" si="39"/>
        <v>0</v>
      </c>
      <c r="R684" s="263"/>
    </row>
    <row r="685" spans="2:18" ht="24.95" customHeight="1" thickBot="1">
      <c r="B685" s="264" t="s">
        <v>1549</v>
      </c>
      <c r="C685" s="265"/>
      <c r="D685" s="266"/>
      <c r="E685" s="267"/>
      <c r="F685" s="267"/>
      <c r="G685" s="268"/>
      <c r="H685" s="269">
        <f t="shared" si="38"/>
        <v>0</v>
      </c>
      <c r="I685" s="270"/>
      <c r="K685" s="264" t="s">
        <v>1549</v>
      </c>
      <c r="L685" s="265"/>
      <c r="M685" s="266"/>
      <c r="N685" s="267"/>
      <c r="O685" s="267"/>
      <c r="P685" s="268"/>
      <c r="Q685" s="269">
        <f t="shared" si="39"/>
        <v>0</v>
      </c>
      <c r="R685" s="270"/>
    </row>
    <row r="686" spans="2:18" ht="24.95" customHeight="1" thickTop="1" thickBot="1">
      <c r="B686" s="243"/>
      <c r="C686" s="244" t="s">
        <v>1399</v>
      </c>
      <c r="D686" s="245">
        <f>SUM(D681:D685)</f>
        <v>0</v>
      </c>
      <c r="E686" s="246"/>
      <c r="F686" s="247">
        <f>F681+F683</f>
        <v>1566</v>
      </c>
      <c r="G686" s="248"/>
      <c r="H686" s="271">
        <f>D686+F686</f>
        <v>1566</v>
      </c>
      <c r="I686" s="250"/>
      <c r="K686" s="243"/>
      <c r="L686" s="244" t="s">
        <v>1399</v>
      </c>
      <c r="M686" s="245">
        <f>SUM(M681:M685)</f>
        <v>0</v>
      </c>
      <c r="N686" s="246"/>
      <c r="O686" s="246">
        <f>O681+O683</f>
        <v>253</v>
      </c>
      <c r="P686" s="248"/>
      <c r="Q686" s="272">
        <f>M686+O686</f>
        <v>253</v>
      </c>
      <c r="R686" s="250"/>
    </row>
    <row r="687" spans="2:18" ht="24.95" customHeight="1" thickTop="1">
      <c r="B687" s="273"/>
      <c r="C687" s="274" t="s">
        <v>1550</v>
      </c>
      <c r="D687" s="217"/>
      <c r="E687" s="217"/>
      <c r="F687" s="217"/>
      <c r="G687" s="217"/>
      <c r="H687" s="217"/>
      <c r="I687" s="218"/>
      <c r="K687" s="273"/>
      <c r="L687" s="274" t="s">
        <v>1550</v>
      </c>
      <c r="M687" s="217"/>
      <c r="N687" s="217"/>
      <c r="O687" s="217"/>
      <c r="P687" s="217"/>
      <c r="Q687" s="217"/>
      <c r="R687" s="218"/>
    </row>
    <row r="688" spans="2:18" ht="24.95" customHeight="1">
      <c r="B688" s="216" t="s">
        <v>1551</v>
      </c>
      <c r="C688" s="217"/>
      <c r="D688" s="217"/>
      <c r="E688" s="217"/>
      <c r="F688" s="217"/>
      <c r="G688" s="217"/>
      <c r="H688" s="217"/>
      <c r="I688" s="218"/>
      <c r="K688" s="216" t="s">
        <v>1551</v>
      </c>
      <c r="L688" s="217"/>
      <c r="M688" s="217"/>
      <c r="N688" s="217"/>
      <c r="O688" s="217"/>
      <c r="P688" s="217"/>
      <c r="Q688" s="217"/>
      <c r="R688" s="218"/>
    </row>
    <row r="689" spans="2:18" ht="24.95" customHeight="1">
      <c r="B689" s="216" t="s">
        <v>1552</v>
      </c>
      <c r="C689" s="217"/>
      <c r="D689" s="217"/>
      <c r="E689" s="217"/>
      <c r="F689" s="217"/>
      <c r="G689" s="217"/>
      <c r="H689" s="217"/>
      <c r="I689" s="218"/>
      <c r="K689" s="216" t="s">
        <v>1552</v>
      </c>
      <c r="L689" s="217"/>
      <c r="M689" s="217"/>
      <c r="N689" s="217"/>
      <c r="O689" s="217"/>
      <c r="P689" s="217"/>
      <c r="Q689" s="217"/>
      <c r="R689" s="218"/>
    </row>
    <row r="690" spans="2:18" ht="15.75">
      <c r="B690" s="273"/>
      <c r="C690" s="217"/>
      <c r="D690" s="217"/>
      <c r="E690" s="217"/>
      <c r="F690" s="217"/>
      <c r="G690" s="217"/>
      <c r="H690" s="217"/>
      <c r="I690" s="218"/>
      <c r="K690" s="273"/>
      <c r="L690" s="217"/>
      <c r="M690" s="217"/>
      <c r="N690" s="217"/>
      <c r="O690" s="217"/>
      <c r="P690" s="217"/>
      <c r="Q690" s="217"/>
      <c r="R690" s="218"/>
    </row>
    <row r="691" spans="2:18" ht="15.75">
      <c r="B691" s="273"/>
      <c r="C691" s="217"/>
      <c r="D691" s="372" t="s">
        <v>1714</v>
      </c>
      <c r="E691" s="372"/>
      <c r="F691" s="372"/>
      <c r="G691" s="217"/>
      <c r="H691" s="217"/>
      <c r="I691" s="218"/>
      <c r="K691" s="273"/>
      <c r="L691" s="217"/>
      <c r="M691" s="372" t="s">
        <v>1714</v>
      </c>
      <c r="N691" s="372"/>
      <c r="O691" s="372"/>
      <c r="P691" s="217"/>
      <c r="Q691" s="217"/>
      <c r="R691" s="218"/>
    </row>
    <row r="692" spans="2:18" ht="15.75">
      <c r="B692" s="273"/>
      <c r="C692" s="217"/>
      <c r="D692" s="372" t="s">
        <v>1715</v>
      </c>
      <c r="E692" s="372"/>
      <c r="F692" s="372"/>
      <c r="G692" s="217"/>
      <c r="H692" s="217"/>
      <c r="I692" s="218"/>
      <c r="K692" s="273"/>
      <c r="L692" s="217"/>
      <c r="M692" s="372" t="s">
        <v>1715</v>
      </c>
      <c r="N692" s="372"/>
      <c r="O692" s="372"/>
      <c r="P692" s="217"/>
      <c r="Q692" s="217"/>
      <c r="R692" s="218"/>
    </row>
    <row r="693" spans="2:18" ht="15.75">
      <c r="B693" s="273"/>
      <c r="C693" s="217"/>
      <c r="D693" s="217"/>
      <c r="E693" s="217"/>
      <c r="F693" s="217"/>
      <c r="G693" s="217"/>
      <c r="H693" s="217"/>
      <c r="I693" s="218"/>
      <c r="K693" s="273"/>
      <c r="L693" s="217"/>
      <c r="M693" s="217"/>
      <c r="N693" s="217"/>
      <c r="O693" s="217"/>
      <c r="P693" s="217"/>
      <c r="Q693" s="217"/>
      <c r="R693" s="218"/>
    </row>
    <row r="694" spans="2:18" ht="15.75">
      <c r="B694" s="273"/>
      <c r="C694" s="217"/>
      <c r="D694" s="217"/>
      <c r="E694" s="217"/>
      <c r="F694" s="217"/>
      <c r="G694" s="217"/>
      <c r="H694" s="217"/>
      <c r="I694" s="218"/>
      <c r="K694" s="273"/>
      <c r="L694" s="217"/>
      <c r="M694" s="217"/>
      <c r="N694" s="217"/>
      <c r="O694" s="217"/>
      <c r="P694" s="217"/>
      <c r="Q694" s="217"/>
      <c r="R694" s="218"/>
    </row>
    <row r="695" spans="2:18" ht="15.75">
      <c r="B695" s="293"/>
      <c r="E695" s="217"/>
      <c r="F695" s="217"/>
      <c r="G695" s="201" t="s">
        <v>1563</v>
      </c>
      <c r="H695" s="217"/>
      <c r="I695" s="218"/>
      <c r="J695" s="293"/>
      <c r="K695" s="293"/>
      <c r="N695" s="217"/>
      <c r="O695" s="217"/>
      <c r="P695" s="201" t="s">
        <v>1563</v>
      </c>
      <c r="Q695" s="217"/>
      <c r="R695" s="218"/>
    </row>
    <row r="696" spans="2:18" ht="15.75">
      <c r="B696" s="273" t="s">
        <v>1553</v>
      </c>
      <c r="C696" s="360">
        <v>45840</v>
      </c>
      <c r="D696" s="360"/>
      <c r="E696" s="201"/>
      <c r="F696" t="s">
        <v>1693</v>
      </c>
      <c r="H696" s="201"/>
      <c r="I696" s="202"/>
      <c r="K696" s="273" t="s">
        <v>1553</v>
      </c>
      <c r="L696" s="360">
        <v>45840</v>
      </c>
      <c r="M696" s="360"/>
      <c r="N696" s="201"/>
      <c r="O696" t="s">
        <v>1693</v>
      </c>
      <c r="Q696" s="201"/>
      <c r="R696" s="202"/>
    </row>
    <row r="697" spans="2:18" ht="16.5" thickBot="1">
      <c r="B697" s="275"/>
      <c r="C697" s="276"/>
      <c r="D697" s="276"/>
      <c r="E697" s="276"/>
      <c r="F697" s="276"/>
      <c r="G697" s="276"/>
      <c r="H697" s="276"/>
      <c r="I697" s="277"/>
      <c r="K697" s="275"/>
      <c r="L697" s="276"/>
      <c r="M697" s="276"/>
      <c r="N697" s="276"/>
      <c r="O697" s="276"/>
      <c r="P697" s="276"/>
      <c r="Q697" s="276"/>
      <c r="R697" s="277"/>
    </row>
    <row r="699" spans="2:18" ht="15.75" thickBot="1"/>
    <row r="700" spans="2:18">
      <c r="B700" s="366" t="s">
        <v>1525</v>
      </c>
      <c r="C700" s="367"/>
      <c r="D700" s="367"/>
      <c r="E700" s="367"/>
      <c r="F700" s="367"/>
      <c r="G700" s="367"/>
      <c r="H700" s="367"/>
      <c r="I700" s="368"/>
      <c r="K700" s="366" t="s">
        <v>1525</v>
      </c>
      <c r="L700" s="367"/>
      <c r="M700" s="367"/>
      <c r="N700" s="367"/>
      <c r="O700" s="367"/>
      <c r="P700" s="367"/>
      <c r="Q700" s="367"/>
      <c r="R700" s="368"/>
    </row>
    <row r="701" spans="2:18" ht="15.75">
      <c r="B701" s="200"/>
      <c r="C701" s="201"/>
      <c r="D701" s="201"/>
      <c r="E701" s="201"/>
      <c r="F701" s="201"/>
      <c r="G701" s="201"/>
      <c r="H701" s="201"/>
      <c r="I701" s="202"/>
      <c r="K701" s="200"/>
      <c r="L701" s="201"/>
      <c r="M701" s="201"/>
      <c r="N701" s="201"/>
      <c r="O701" s="201"/>
      <c r="P701" s="201"/>
      <c r="Q701" s="201"/>
      <c r="R701" s="202"/>
    </row>
    <row r="702" spans="2:18" ht="26.25">
      <c r="B702" s="369" t="s">
        <v>1526</v>
      </c>
      <c r="C702" s="370"/>
      <c r="D702" s="370"/>
      <c r="E702" s="370"/>
      <c r="F702" s="370"/>
      <c r="G702" s="370"/>
      <c r="H702" s="370"/>
      <c r="I702" s="371"/>
      <c r="K702" s="369" t="s">
        <v>1526</v>
      </c>
      <c r="L702" s="370"/>
      <c r="M702" s="370"/>
      <c r="N702" s="370"/>
      <c r="O702" s="370"/>
      <c r="P702" s="370"/>
      <c r="Q702" s="370"/>
      <c r="R702" s="371"/>
    </row>
    <row r="703" spans="2:18" ht="24.95" customHeight="1">
      <c r="B703" s="203"/>
      <c r="C703" s="204"/>
      <c r="D703" s="204"/>
      <c r="E703" s="204"/>
      <c r="F703" s="204"/>
      <c r="G703" s="204"/>
      <c r="H703" s="205" t="s">
        <v>1527</v>
      </c>
      <c r="I703" s="206"/>
      <c r="K703" s="203"/>
      <c r="L703" s="204"/>
      <c r="M703" s="204"/>
      <c r="N703" s="204"/>
      <c r="O703" s="204"/>
      <c r="P703" s="204"/>
      <c r="Q703" s="205" t="s">
        <v>1527</v>
      </c>
      <c r="R703" s="206"/>
    </row>
    <row r="704" spans="2:18" ht="24.95" customHeight="1">
      <c r="B704" s="207" t="s">
        <v>1528</v>
      </c>
      <c r="C704" s="208"/>
      <c r="D704" s="208"/>
      <c r="E704" s="208"/>
      <c r="F704" s="208" t="s">
        <v>1529</v>
      </c>
      <c r="G704" s="201"/>
      <c r="H704" s="201" t="s">
        <v>1530</v>
      </c>
      <c r="I704" s="202"/>
      <c r="K704" s="207" t="s">
        <v>1528</v>
      </c>
      <c r="L704" s="208"/>
      <c r="M704" s="208"/>
      <c r="N704" s="208"/>
      <c r="O704" s="208" t="s">
        <v>1531</v>
      </c>
      <c r="P704" s="201"/>
      <c r="Q704" s="201" t="s">
        <v>1530</v>
      </c>
      <c r="R704" s="202"/>
    </row>
    <row r="705" spans="2:18" ht="24.95" customHeight="1">
      <c r="B705" s="209" t="s">
        <v>1532</v>
      </c>
      <c r="C705" s="210" t="s">
        <v>1744</v>
      </c>
      <c r="D705" s="211"/>
      <c r="E705" s="211"/>
      <c r="F705" s="211"/>
      <c r="G705" s="212"/>
      <c r="H705" s="212"/>
      <c r="I705" s="213"/>
      <c r="K705" s="209" t="s">
        <v>1532</v>
      </c>
      <c r="L705" s="210" t="s">
        <v>1745</v>
      </c>
      <c r="M705" s="211"/>
      <c r="N705" s="211"/>
      <c r="O705" s="211"/>
      <c r="P705" s="212"/>
      <c r="Q705" s="212"/>
      <c r="R705" s="213"/>
    </row>
    <row r="706" spans="2:18" ht="24.95" customHeight="1">
      <c r="B706" s="207" t="s">
        <v>1534</v>
      </c>
      <c r="C706" s="214">
        <v>142</v>
      </c>
      <c r="D706" s="208" t="s">
        <v>1535</v>
      </c>
      <c r="E706" s="208"/>
      <c r="F706" s="201"/>
      <c r="G706" s="201"/>
      <c r="H706" s="201"/>
      <c r="I706" s="202"/>
      <c r="K706" s="207" t="s">
        <v>1534</v>
      </c>
      <c r="L706" s="214">
        <v>172</v>
      </c>
      <c r="M706" s="208" t="s">
        <v>1535</v>
      </c>
      <c r="N706" s="208"/>
      <c r="O706" s="201"/>
      <c r="P706" s="201"/>
      <c r="Q706" s="201"/>
      <c r="R706" s="202"/>
    </row>
    <row r="707" spans="2:18" ht="24.95" customHeight="1">
      <c r="B707" s="216" t="s">
        <v>1562</v>
      </c>
      <c r="C707" s="217"/>
      <c r="D707" s="217"/>
      <c r="E707" s="217"/>
      <c r="F707" s="217"/>
      <c r="G707" s="217"/>
      <c r="H707" s="217"/>
      <c r="I707" s="218"/>
      <c r="K707" s="216" t="s">
        <v>1562</v>
      </c>
      <c r="L707" s="217"/>
      <c r="M707" s="217"/>
      <c r="N707" s="217"/>
      <c r="O707" s="217"/>
      <c r="P707" s="217"/>
      <c r="Q707" s="217"/>
      <c r="R707" s="218"/>
    </row>
    <row r="708" spans="2:18" ht="24.95" customHeight="1" thickBot="1">
      <c r="B708" s="207" t="s">
        <v>1537</v>
      </c>
      <c r="C708" s="201"/>
      <c r="D708" s="201"/>
      <c r="E708" s="201"/>
      <c r="F708" s="201"/>
      <c r="G708" s="201"/>
      <c r="H708" s="201"/>
      <c r="I708" s="202"/>
      <c r="K708" s="207" t="s">
        <v>1537</v>
      </c>
      <c r="L708" s="201"/>
      <c r="M708" s="201"/>
      <c r="N708" s="201"/>
      <c r="O708" s="201"/>
      <c r="P708" s="201"/>
      <c r="Q708" s="201"/>
      <c r="R708" s="202"/>
    </row>
    <row r="709" spans="2:18" ht="24.95" customHeight="1" thickTop="1">
      <c r="B709" s="361" t="s">
        <v>1538</v>
      </c>
      <c r="C709" s="362"/>
      <c r="D709" s="358" t="s">
        <v>1241</v>
      </c>
      <c r="E709" s="365"/>
      <c r="F709" s="356" t="s">
        <v>1539</v>
      </c>
      <c r="G709" s="359"/>
      <c r="H709" s="358" t="s">
        <v>1404</v>
      </c>
      <c r="I709" s="359"/>
      <c r="K709" s="361" t="s">
        <v>1538</v>
      </c>
      <c r="L709" s="362"/>
      <c r="M709" s="358" t="s">
        <v>1241</v>
      </c>
      <c r="N709" s="365"/>
      <c r="O709" s="356" t="s">
        <v>1539</v>
      </c>
      <c r="P709" s="359"/>
      <c r="Q709" s="358" t="s">
        <v>1404</v>
      </c>
      <c r="R709" s="359"/>
    </row>
    <row r="710" spans="2:18" ht="24.95" customHeight="1" thickBot="1">
      <c r="B710" s="363"/>
      <c r="C710" s="364"/>
      <c r="D710" s="219" t="s">
        <v>1540</v>
      </c>
      <c r="E710" s="220" t="s">
        <v>1541</v>
      </c>
      <c r="F710" s="220" t="s">
        <v>1540</v>
      </c>
      <c r="G710" s="221" t="s">
        <v>1541</v>
      </c>
      <c r="H710" s="222" t="s">
        <v>1540</v>
      </c>
      <c r="I710" s="223" t="s">
        <v>1541</v>
      </c>
      <c r="K710" s="363"/>
      <c r="L710" s="364"/>
      <c r="M710" s="219" t="s">
        <v>1540</v>
      </c>
      <c r="N710" s="220" t="s">
        <v>1541</v>
      </c>
      <c r="O710" s="220" t="s">
        <v>1540</v>
      </c>
      <c r="P710" s="221" t="s">
        <v>1541</v>
      </c>
      <c r="Q710" s="222" t="s">
        <v>1540</v>
      </c>
      <c r="R710" s="223" t="s">
        <v>1541</v>
      </c>
    </row>
    <row r="711" spans="2:18" ht="24.95" customHeight="1" thickTop="1">
      <c r="B711" s="224" t="s">
        <v>1542</v>
      </c>
      <c r="C711" s="225"/>
      <c r="D711" s="226">
        <v>0</v>
      </c>
      <c r="E711" s="227"/>
      <c r="F711" s="227">
        <v>519</v>
      </c>
      <c r="G711" s="228"/>
      <c r="H711" s="229">
        <f t="shared" ref="H711:H719" si="40">D711+F711</f>
        <v>519</v>
      </c>
      <c r="I711" s="230"/>
      <c r="K711" s="224" t="s">
        <v>1542</v>
      </c>
      <c r="L711" s="225"/>
      <c r="M711" s="226">
        <v>0</v>
      </c>
      <c r="N711" s="227"/>
      <c r="O711" s="227">
        <v>324</v>
      </c>
      <c r="P711" s="228"/>
      <c r="Q711" s="229">
        <f t="shared" ref="Q711:Q719" si="41">M711+O711</f>
        <v>324</v>
      </c>
      <c r="R711" s="230"/>
    </row>
    <row r="712" spans="2:18" ht="24.95" customHeight="1">
      <c r="B712" s="231" t="s">
        <v>1543</v>
      </c>
      <c r="C712" s="232"/>
      <c r="D712" s="233">
        <v>0</v>
      </c>
      <c r="E712" s="234"/>
      <c r="F712" s="234">
        <v>30</v>
      </c>
      <c r="G712" s="235"/>
      <c r="H712" s="229">
        <f t="shared" si="40"/>
        <v>30</v>
      </c>
      <c r="I712" s="236"/>
      <c r="K712" s="231" t="s">
        <v>1543</v>
      </c>
      <c r="L712" s="232"/>
      <c r="M712" s="233">
        <v>0</v>
      </c>
      <c r="N712" s="234"/>
      <c r="O712" s="234">
        <v>30</v>
      </c>
      <c r="P712" s="235"/>
      <c r="Q712" s="229">
        <f t="shared" si="41"/>
        <v>30</v>
      </c>
      <c r="R712" s="236"/>
    </row>
    <row r="713" spans="2:18" ht="24.95" customHeight="1">
      <c r="B713" s="231" t="s">
        <v>1544</v>
      </c>
      <c r="C713" s="232"/>
      <c r="D713" s="233">
        <v>0</v>
      </c>
      <c r="E713" s="234"/>
      <c r="F713" s="234">
        <v>30</v>
      </c>
      <c r="G713" s="235"/>
      <c r="H713" s="229">
        <f t="shared" si="40"/>
        <v>30</v>
      </c>
      <c r="I713" s="236"/>
      <c r="K713" s="231" t="s">
        <v>1544</v>
      </c>
      <c r="L713" s="232"/>
      <c r="M713" s="233">
        <v>0</v>
      </c>
      <c r="N713" s="234"/>
      <c r="O713" s="234">
        <v>30</v>
      </c>
      <c r="P713" s="235"/>
      <c r="Q713" s="229">
        <f t="shared" si="41"/>
        <v>30</v>
      </c>
      <c r="R713" s="236"/>
    </row>
    <row r="714" spans="2:18" ht="24.95" customHeight="1" thickBot="1">
      <c r="B714" s="237" t="s">
        <v>1545</v>
      </c>
      <c r="C714" s="238"/>
      <c r="D714" s="239"/>
      <c r="E714" s="240"/>
      <c r="F714" s="240">
        <v>1500</v>
      </c>
      <c r="G714" s="241"/>
      <c r="H714" s="229">
        <f t="shared" si="40"/>
        <v>1500</v>
      </c>
      <c r="I714" s="242"/>
      <c r="K714" s="237" t="s">
        <v>1545</v>
      </c>
      <c r="L714" s="238"/>
      <c r="M714" s="239">
        <v>0</v>
      </c>
      <c r="N714" s="240"/>
      <c r="O714" s="240">
        <v>750</v>
      </c>
      <c r="P714" s="241"/>
      <c r="Q714" s="229">
        <f t="shared" si="41"/>
        <v>750</v>
      </c>
      <c r="R714" s="242"/>
    </row>
    <row r="715" spans="2:18" ht="24.95" customHeight="1" thickTop="1" thickBot="1">
      <c r="B715" s="243"/>
      <c r="C715" s="244" t="s">
        <v>1399</v>
      </c>
      <c r="D715" s="245">
        <f>D711+D712+D713+D714</f>
        <v>0</v>
      </c>
      <c r="E715" s="246"/>
      <c r="F715" s="247">
        <f>SUM(F711:F714)</f>
        <v>2079</v>
      </c>
      <c r="G715" s="248"/>
      <c r="H715" s="249">
        <f t="shared" si="40"/>
        <v>2079</v>
      </c>
      <c r="I715" s="250"/>
      <c r="K715" s="243"/>
      <c r="L715" s="244" t="s">
        <v>1399</v>
      </c>
      <c r="M715" s="245">
        <f>M711+M712+M713+M714</f>
        <v>0</v>
      </c>
      <c r="N715" s="246"/>
      <c r="O715" s="246">
        <f>SUM(O711:O714)</f>
        <v>1134</v>
      </c>
      <c r="P715" s="248"/>
      <c r="Q715" s="251">
        <f t="shared" si="41"/>
        <v>1134</v>
      </c>
      <c r="R715" s="250"/>
    </row>
    <row r="716" spans="2:18" ht="24.95" customHeight="1" thickTop="1">
      <c r="B716" s="252" t="s">
        <v>1546</v>
      </c>
      <c r="C716" s="253"/>
      <c r="D716" s="254"/>
      <c r="E716" s="255"/>
      <c r="F716" s="255"/>
      <c r="G716" s="256"/>
      <c r="H716" s="257">
        <f t="shared" si="40"/>
        <v>0</v>
      </c>
      <c r="I716" s="258"/>
      <c r="K716" s="252" t="s">
        <v>1546</v>
      </c>
      <c r="L716" s="253"/>
      <c r="M716" s="254"/>
      <c r="N716" s="255"/>
      <c r="O716" s="255"/>
      <c r="P716" s="256"/>
      <c r="Q716" s="257">
        <f t="shared" si="41"/>
        <v>0</v>
      </c>
      <c r="R716" s="258"/>
    </row>
    <row r="717" spans="2:18" ht="24.95" customHeight="1">
      <c r="B717" s="259" t="s">
        <v>1547</v>
      </c>
      <c r="C717" s="260"/>
      <c r="D717" s="233">
        <v>0</v>
      </c>
      <c r="E717" s="234"/>
      <c r="F717" s="234"/>
      <c r="G717" s="261"/>
      <c r="H717" s="262">
        <f t="shared" si="40"/>
        <v>0</v>
      </c>
      <c r="I717" s="263"/>
      <c r="K717" s="259" t="s">
        <v>1547</v>
      </c>
      <c r="L717" s="260"/>
      <c r="M717" s="233">
        <v>0</v>
      </c>
      <c r="N717" s="234"/>
      <c r="O717" s="234"/>
      <c r="P717" s="261"/>
      <c r="Q717" s="262">
        <f t="shared" si="41"/>
        <v>0</v>
      </c>
      <c r="R717" s="263"/>
    </row>
    <row r="718" spans="2:18" ht="24.95" customHeight="1">
      <c r="B718" s="252" t="s">
        <v>1548</v>
      </c>
      <c r="C718" s="253"/>
      <c r="D718" s="233"/>
      <c r="E718" s="234"/>
      <c r="F718" s="234"/>
      <c r="G718" s="261"/>
      <c r="H718" s="262">
        <f t="shared" si="40"/>
        <v>0</v>
      </c>
      <c r="I718" s="263"/>
      <c r="K718" s="252" t="s">
        <v>1548</v>
      </c>
      <c r="L718" s="253"/>
      <c r="M718" s="233"/>
      <c r="N718" s="234"/>
      <c r="O718" s="234"/>
      <c r="P718" s="261"/>
      <c r="Q718" s="262">
        <f t="shared" si="41"/>
        <v>0</v>
      </c>
      <c r="R718" s="263"/>
    </row>
    <row r="719" spans="2:18" ht="24.95" customHeight="1" thickBot="1">
      <c r="B719" s="264" t="s">
        <v>1549</v>
      </c>
      <c r="C719" s="265"/>
      <c r="D719" s="266"/>
      <c r="E719" s="267"/>
      <c r="F719" s="267"/>
      <c r="G719" s="268"/>
      <c r="H719" s="269">
        <f t="shared" si="40"/>
        <v>0</v>
      </c>
      <c r="I719" s="270"/>
      <c r="K719" s="264" t="s">
        <v>1549</v>
      </c>
      <c r="L719" s="265"/>
      <c r="M719" s="266"/>
      <c r="N719" s="267"/>
      <c r="O719" s="267"/>
      <c r="P719" s="268"/>
      <c r="Q719" s="269">
        <f t="shared" si="41"/>
        <v>0</v>
      </c>
      <c r="R719" s="270"/>
    </row>
    <row r="720" spans="2:18" ht="24.95" customHeight="1" thickTop="1" thickBot="1">
      <c r="B720" s="243"/>
      <c r="C720" s="244" t="s">
        <v>1399</v>
      </c>
      <c r="D720" s="245">
        <f>SUM(D715:D719)</f>
        <v>0</v>
      </c>
      <c r="E720" s="246"/>
      <c r="F720" s="247">
        <f>F715+F717</f>
        <v>2079</v>
      </c>
      <c r="G720" s="248"/>
      <c r="H720" s="271">
        <f>D720+F720</f>
        <v>2079</v>
      </c>
      <c r="I720" s="250"/>
      <c r="K720" s="243"/>
      <c r="L720" s="244" t="s">
        <v>1399</v>
      </c>
      <c r="M720" s="245">
        <f>SUM(M715:M719)</f>
        <v>0</v>
      </c>
      <c r="N720" s="246"/>
      <c r="O720" s="246">
        <f>O715+O717</f>
        <v>1134</v>
      </c>
      <c r="P720" s="248"/>
      <c r="Q720" s="272">
        <f>M720+O720</f>
        <v>1134</v>
      </c>
      <c r="R720" s="250"/>
    </row>
    <row r="721" spans="2:18" ht="24.95" customHeight="1" thickTop="1">
      <c r="B721" s="273"/>
      <c r="C721" s="274" t="s">
        <v>1550</v>
      </c>
      <c r="D721" s="217"/>
      <c r="E721" s="217"/>
      <c r="F721" s="217"/>
      <c r="G721" s="217"/>
      <c r="H721" s="217"/>
      <c r="I721" s="218"/>
      <c r="K721" s="273"/>
      <c r="L721" s="274" t="s">
        <v>1550</v>
      </c>
      <c r="M721" s="217"/>
      <c r="N721" s="217"/>
      <c r="O721" s="217"/>
      <c r="P721" s="217"/>
      <c r="Q721" s="217"/>
      <c r="R721" s="218"/>
    </row>
    <row r="722" spans="2:18" ht="24.95" customHeight="1">
      <c r="B722" s="216" t="s">
        <v>1551</v>
      </c>
      <c r="C722" s="217"/>
      <c r="D722" s="217"/>
      <c r="E722" s="217"/>
      <c r="F722" s="217"/>
      <c r="G722" s="217"/>
      <c r="H722" s="217"/>
      <c r="I722" s="218"/>
      <c r="K722" s="216" t="s">
        <v>1551</v>
      </c>
      <c r="L722" s="217"/>
      <c r="M722" s="217"/>
      <c r="N722" s="217"/>
      <c r="O722" s="217"/>
      <c r="P722" s="217"/>
      <c r="Q722" s="217"/>
      <c r="R722" s="218"/>
    </row>
    <row r="723" spans="2:18" ht="24.95" customHeight="1">
      <c r="B723" s="216" t="s">
        <v>1552</v>
      </c>
      <c r="C723" s="217"/>
      <c r="D723" s="217"/>
      <c r="E723" s="217"/>
      <c r="F723" s="217"/>
      <c r="G723" s="217"/>
      <c r="H723" s="217"/>
      <c r="I723" s="218"/>
      <c r="K723" s="216" t="s">
        <v>1552</v>
      </c>
      <c r="L723" s="217"/>
      <c r="M723" s="217"/>
      <c r="N723" s="217"/>
      <c r="O723" s="217"/>
      <c r="P723" s="217"/>
      <c r="Q723" s="217"/>
      <c r="R723" s="218"/>
    </row>
    <row r="724" spans="2:18" ht="15.75">
      <c r="B724" s="273"/>
      <c r="C724" s="217"/>
      <c r="D724" s="217"/>
      <c r="E724" s="217"/>
      <c r="F724" s="217"/>
      <c r="G724" s="217"/>
      <c r="H724" s="217"/>
      <c r="I724" s="218"/>
      <c r="K724" s="273"/>
      <c r="L724" s="217"/>
      <c r="M724" s="217"/>
      <c r="N724" s="217"/>
      <c r="O724" s="217"/>
      <c r="P724" s="217"/>
      <c r="Q724" s="217"/>
      <c r="R724" s="218"/>
    </row>
    <row r="725" spans="2:18" ht="15.75">
      <c r="B725" s="273"/>
      <c r="C725" s="217"/>
      <c r="D725" s="372" t="s">
        <v>1714</v>
      </c>
      <c r="E725" s="372"/>
      <c r="F725" s="372"/>
      <c r="G725" s="217"/>
      <c r="H725" s="217"/>
      <c r="I725" s="218"/>
      <c r="K725" s="273"/>
      <c r="L725" s="217"/>
      <c r="M725" s="372" t="s">
        <v>1714</v>
      </c>
      <c r="N725" s="372"/>
      <c r="O725" s="372"/>
      <c r="P725" s="217"/>
      <c r="Q725" s="217"/>
      <c r="R725" s="218"/>
    </row>
    <row r="726" spans="2:18" ht="15.75">
      <c r="B726" s="273"/>
      <c r="C726" s="217"/>
      <c r="D726" s="372" t="s">
        <v>1715</v>
      </c>
      <c r="E726" s="372"/>
      <c r="F726" s="372"/>
      <c r="G726" s="217"/>
      <c r="H726" s="217"/>
      <c r="I726" s="218"/>
      <c r="K726" s="273"/>
      <c r="L726" s="217"/>
      <c r="M726" s="372" t="s">
        <v>1715</v>
      </c>
      <c r="N726" s="372"/>
      <c r="O726" s="372"/>
      <c r="P726" s="217"/>
      <c r="Q726" s="217"/>
      <c r="R726" s="218"/>
    </row>
    <row r="727" spans="2:18" ht="15.75">
      <c r="B727" s="273"/>
      <c r="C727" s="217"/>
      <c r="D727" s="217"/>
      <c r="E727" s="217"/>
      <c r="F727" s="217"/>
      <c r="G727" s="217"/>
      <c r="H727" s="217"/>
      <c r="I727" s="218"/>
      <c r="K727" s="273"/>
      <c r="L727" s="217"/>
      <c r="M727" s="217"/>
      <c r="N727" s="217"/>
      <c r="O727" s="217"/>
      <c r="P727" s="217"/>
      <c r="Q727" s="217"/>
      <c r="R727" s="218"/>
    </row>
    <row r="728" spans="2:18" ht="15.75">
      <c r="B728" s="273"/>
      <c r="C728" s="217"/>
      <c r="D728" s="217"/>
      <c r="E728" s="217"/>
      <c r="F728" s="217"/>
      <c r="G728" s="217"/>
      <c r="H728" s="217"/>
      <c r="I728" s="218"/>
      <c r="K728" s="273"/>
      <c r="L728" s="217"/>
      <c r="M728" s="217"/>
      <c r="N728" s="217"/>
      <c r="O728" s="217"/>
      <c r="P728" s="217"/>
      <c r="Q728" s="217"/>
      <c r="R728" s="218"/>
    </row>
    <row r="729" spans="2:18" ht="15.75">
      <c r="B729" s="293"/>
      <c r="E729" s="217"/>
      <c r="F729" s="217"/>
      <c r="G729" s="201" t="s">
        <v>1563</v>
      </c>
      <c r="H729" s="217"/>
      <c r="I729" s="218"/>
      <c r="J729" s="293"/>
      <c r="K729" s="293"/>
      <c r="N729" s="217"/>
      <c r="O729" s="217"/>
      <c r="P729" s="201" t="s">
        <v>1563</v>
      </c>
      <c r="Q729" s="217"/>
      <c r="R729" s="218"/>
    </row>
    <row r="730" spans="2:18" ht="15.75">
      <c r="B730" s="273" t="s">
        <v>1553</v>
      </c>
      <c r="C730" s="360">
        <v>45840</v>
      </c>
      <c r="D730" s="360"/>
      <c r="E730" s="201"/>
      <c r="F730" t="s">
        <v>1693</v>
      </c>
      <c r="H730" s="201"/>
      <c r="I730" s="202"/>
      <c r="K730" s="273" t="s">
        <v>1553</v>
      </c>
      <c r="L730" s="360">
        <v>45840</v>
      </c>
      <c r="M730" s="360"/>
      <c r="N730" s="201"/>
      <c r="O730" t="s">
        <v>1693</v>
      </c>
      <c r="Q730" s="201"/>
      <c r="R730" s="202"/>
    </row>
    <row r="731" spans="2:18" ht="16.5" thickBot="1">
      <c r="B731" s="275"/>
      <c r="C731" s="276"/>
      <c r="D731" s="276"/>
      <c r="E731" s="276"/>
      <c r="F731" s="276"/>
      <c r="G731" s="276"/>
      <c r="H731" s="276"/>
      <c r="I731" s="277"/>
      <c r="K731" s="275"/>
      <c r="L731" s="276"/>
      <c r="M731" s="276"/>
      <c r="N731" s="276"/>
      <c r="O731" s="276"/>
      <c r="P731" s="276"/>
      <c r="Q731" s="276"/>
      <c r="R731" s="277"/>
    </row>
    <row r="733" spans="2:18" ht="15.75" thickBot="1"/>
    <row r="734" spans="2:18">
      <c r="B734" s="366" t="s">
        <v>1525</v>
      </c>
      <c r="C734" s="367"/>
      <c r="D734" s="367"/>
      <c r="E734" s="367"/>
      <c r="F734" s="367"/>
      <c r="G734" s="367"/>
      <c r="H734" s="367"/>
      <c r="I734" s="368"/>
      <c r="K734" s="366" t="s">
        <v>1525</v>
      </c>
      <c r="L734" s="367"/>
      <c r="M734" s="367"/>
      <c r="N734" s="367"/>
      <c r="O734" s="367"/>
      <c r="P734" s="367"/>
      <c r="Q734" s="367"/>
      <c r="R734" s="368"/>
    </row>
    <row r="735" spans="2:18" ht="15.75">
      <c r="B735" s="200"/>
      <c r="C735" s="201"/>
      <c r="D735" s="201"/>
      <c r="E735" s="201"/>
      <c r="F735" s="201"/>
      <c r="G735" s="201"/>
      <c r="H735" s="201"/>
      <c r="I735" s="202"/>
      <c r="K735" s="200"/>
      <c r="L735" s="201"/>
      <c r="M735" s="201"/>
      <c r="N735" s="201"/>
      <c r="O735" s="201"/>
      <c r="P735" s="201"/>
      <c r="Q735" s="201"/>
      <c r="R735" s="202"/>
    </row>
    <row r="736" spans="2:18" ht="26.25">
      <c r="B736" s="369" t="s">
        <v>1526</v>
      </c>
      <c r="C736" s="370"/>
      <c r="D736" s="370"/>
      <c r="E736" s="370"/>
      <c r="F736" s="370"/>
      <c r="G736" s="370"/>
      <c r="H736" s="370"/>
      <c r="I736" s="371"/>
      <c r="K736" s="369" t="s">
        <v>1526</v>
      </c>
      <c r="L736" s="370"/>
      <c r="M736" s="370"/>
      <c r="N736" s="370"/>
      <c r="O736" s="370"/>
      <c r="P736" s="370"/>
      <c r="Q736" s="370"/>
      <c r="R736" s="371"/>
    </row>
    <row r="737" spans="2:18" ht="24.95" customHeight="1">
      <c r="B737" s="203"/>
      <c r="C737" s="204"/>
      <c r="D737" s="204"/>
      <c r="E737" s="204"/>
      <c r="F737" s="204"/>
      <c r="G737" s="204"/>
      <c r="H737" s="205" t="s">
        <v>1527</v>
      </c>
      <c r="I737" s="206"/>
      <c r="K737" s="203"/>
      <c r="L737" s="204"/>
      <c r="M737" s="204"/>
      <c r="N737" s="204"/>
      <c r="O737" s="204"/>
      <c r="P737" s="204"/>
      <c r="Q737" s="205" t="s">
        <v>1527</v>
      </c>
      <c r="R737" s="206"/>
    </row>
    <row r="738" spans="2:18" ht="24.95" customHeight="1">
      <c r="B738" s="207" t="s">
        <v>1528</v>
      </c>
      <c r="C738" s="208"/>
      <c r="D738" s="208"/>
      <c r="E738" s="208"/>
      <c r="F738" s="208" t="s">
        <v>1529</v>
      </c>
      <c r="G738" s="201"/>
      <c r="H738" s="201" t="s">
        <v>1530</v>
      </c>
      <c r="I738" s="202"/>
      <c r="K738" s="207" t="s">
        <v>1528</v>
      </c>
      <c r="L738" s="208"/>
      <c r="M738" s="208"/>
      <c r="N738" s="208"/>
      <c r="O738" s="208" t="s">
        <v>1531</v>
      </c>
      <c r="P738" s="201"/>
      <c r="Q738" s="201" t="s">
        <v>1530</v>
      </c>
      <c r="R738" s="202"/>
    </row>
    <row r="739" spans="2:18" ht="24.95" customHeight="1">
      <c r="B739" s="209" t="s">
        <v>1532</v>
      </c>
      <c r="C739" s="210" t="s">
        <v>1746</v>
      </c>
      <c r="D739" s="211"/>
      <c r="E739" s="211"/>
      <c r="F739" s="211"/>
      <c r="G739" s="212"/>
      <c r="H739" s="212"/>
      <c r="I739" s="213"/>
      <c r="K739" s="209" t="s">
        <v>1532</v>
      </c>
      <c r="L739" s="210" t="s">
        <v>1747</v>
      </c>
      <c r="M739" s="211"/>
      <c r="N739" s="211"/>
      <c r="O739" s="211"/>
      <c r="P739" s="212"/>
      <c r="Q739" s="212"/>
      <c r="R739" s="213"/>
    </row>
    <row r="740" spans="2:18" ht="24.95" customHeight="1">
      <c r="B740" s="207" t="s">
        <v>1534</v>
      </c>
      <c r="C740" s="214">
        <v>110</v>
      </c>
      <c r="D740" s="208" t="s">
        <v>1535</v>
      </c>
      <c r="E740" s="208"/>
      <c r="F740" s="201"/>
      <c r="G740" s="201"/>
      <c r="H740" s="201"/>
      <c r="I740" s="202"/>
      <c r="K740" s="207" t="s">
        <v>1534</v>
      </c>
      <c r="L740" s="214">
        <v>147</v>
      </c>
      <c r="M740" s="208" t="s">
        <v>1535</v>
      </c>
      <c r="N740" s="208"/>
      <c r="O740" s="201"/>
      <c r="P740" s="201"/>
      <c r="Q740" s="201"/>
      <c r="R740" s="202"/>
    </row>
    <row r="741" spans="2:18" ht="24.95" customHeight="1">
      <c r="B741" s="216" t="s">
        <v>1562</v>
      </c>
      <c r="C741" s="217"/>
      <c r="D741" s="217"/>
      <c r="E741" s="217"/>
      <c r="F741" s="217"/>
      <c r="G741" s="217"/>
      <c r="H741" s="217"/>
      <c r="I741" s="218"/>
      <c r="K741" s="216" t="s">
        <v>1562</v>
      </c>
      <c r="L741" s="217"/>
      <c r="M741" s="217"/>
      <c r="N741" s="217"/>
      <c r="O741" s="217"/>
      <c r="P741" s="217"/>
      <c r="Q741" s="217"/>
      <c r="R741" s="218"/>
    </row>
    <row r="742" spans="2:18" ht="24.95" customHeight="1" thickBot="1">
      <c r="B742" s="207" t="s">
        <v>1537</v>
      </c>
      <c r="C742" s="201"/>
      <c r="D742" s="201"/>
      <c r="E742" s="201"/>
      <c r="F742" s="201"/>
      <c r="G742" s="201"/>
      <c r="H742" s="201"/>
      <c r="I742" s="202"/>
      <c r="K742" s="207" t="s">
        <v>1537</v>
      </c>
      <c r="L742" s="201"/>
      <c r="M742" s="201"/>
      <c r="N742" s="201"/>
      <c r="O742" s="201"/>
      <c r="P742" s="201"/>
      <c r="Q742" s="201"/>
      <c r="R742" s="202"/>
    </row>
    <row r="743" spans="2:18" ht="24.95" customHeight="1" thickTop="1">
      <c r="B743" s="361" t="s">
        <v>1538</v>
      </c>
      <c r="C743" s="362"/>
      <c r="D743" s="358" t="s">
        <v>1241</v>
      </c>
      <c r="E743" s="365"/>
      <c r="F743" s="356" t="s">
        <v>1539</v>
      </c>
      <c r="G743" s="359"/>
      <c r="H743" s="358" t="s">
        <v>1404</v>
      </c>
      <c r="I743" s="359"/>
      <c r="K743" s="361" t="s">
        <v>1538</v>
      </c>
      <c r="L743" s="362"/>
      <c r="M743" s="358" t="s">
        <v>1241</v>
      </c>
      <c r="N743" s="365"/>
      <c r="O743" s="356" t="s">
        <v>1539</v>
      </c>
      <c r="P743" s="359"/>
      <c r="Q743" s="358" t="s">
        <v>1404</v>
      </c>
      <c r="R743" s="359"/>
    </row>
    <row r="744" spans="2:18" ht="24.95" customHeight="1" thickBot="1">
      <c r="B744" s="363"/>
      <c r="C744" s="364"/>
      <c r="D744" s="219" t="s">
        <v>1540</v>
      </c>
      <c r="E744" s="220" t="s">
        <v>1541</v>
      </c>
      <c r="F744" s="220" t="s">
        <v>1540</v>
      </c>
      <c r="G744" s="221" t="s">
        <v>1541</v>
      </c>
      <c r="H744" s="222" t="s">
        <v>1540</v>
      </c>
      <c r="I744" s="223" t="s">
        <v>1541</v>
      </c>
      <c r="K744" s="363"/>
      <c r="L744" s="364"/>
      <c r="M744" s="219" t="s">
        <v>1540</v>
      </c>
      <c r="N744" s="220" t="s">
        <v>1541</v>
      </c>
      <c r="O744" s="220" t="s">
        <v>1540</v>
      </c>
      <c r="P744" s="221" t="s">
        <v>1541</v>
      </c>
      <c r="Q744" s="222" t="s">
        <v>1540</v>
      </c>
      <c r="R744" s="223" t="s">
        <v>1541</v>
      </c>
    </row>
    <row r="745" spans="2:18" ht="24.95" customHeight="1" thickTop="1">
      <c r="B745" s="224" t="s">
        <v>1542</v>
      </c>
      <c r="C745" s="225"/>
      <c r="D745" s="226">
        <v>0</v>
      </c>
      <c r="E745" s="227"/>
      <c r="F745" s="227">
        <v>671</v>
      </c>
      <c r="G745" s="228"/>
      <c r="H745" s="229">
        <f t="shared" ref="H745:H753" si="42">D745+F745</f>
        <v>671</v>
      </c>
      <c r="I745" s="230"/>
      <c r="K745" s="224" t="s">
        <v>1542</v>
      </c>
      <c r="L745" s="225"/>
      <c r="M745" s="226">
        <v>0</v>
      </c>
      <c r="N745" s="227"/>
      <c r="O745" s="227">
        <v>815</v>
      </c>
      <c r="P745" s="228"/>
      <c r="Q745" s="229">
        <f t="shared" ref="Q745:Q753" si="43">M745+O745</f>
        <v>815</v>
      </c>
      <c r="R745" s="230"/>
    </row>
    <row r="746" spans="2:18" ht="24.95" customHeight="1">
      <c r="B746" s="231" t="s">
        <v>1543</v>
      </c>
      <c r="C746" s="232"/>
      <c r="D746" s="233">
        <v>0</v>
      </c>
      <c r="E746" s="234"/>
      <c r="F746" s="234">
        <v>30</v>
      </c>
      <c r="G746" s="235"/>
      <c r="H746" s="229">
        <f t="shared" si="42"/>
        <v>30</v>
      </c>
      <c r="I746" s="236"/>
      <c r="K746" s="231" t="s">
        <v>1543</v>
      </c>
      <c r="L746" s="232"/>
      <c r="M746" s="233">
        <v>0</v>
      </c>
      <c r="N746" s="234"/>
      <c r="O746" s="234">
        <v>30</v>
      </c>
      <c r="P746" s="235"/>
      <c r="Q746" s="229">
        <f t="shared" si="43"/>
        <v>30</v>
      </c>
      <c r="R746" s="236"/>
    </row>
    <row r="747" spans="2:18" ht="24.95" customHeight="1">
      <c r="B747" s="231" t="s">
        <v>1544</v>
      </c>
      <c r="C747" s="232"/>
      <c r="D747" s="233">
        <v>0</v>
      </c>
      <c r="E747" s="234"/>
      <c r="F747" s="234">
        <v>30</v>
      </c>
      <c r="G747" s="235"/>
      <c r="H747" s="229">
        <f t="shared" si="42"/>
        <v>30</v>
      </c>
      <c r="I747" s="236"/>
      <c r="K747" s="231" t="s">
        <v>1544</v>
      </c>
      <c r="L747" s="232"/>
      <c r="M747" s="233">
        <v>0</v>
      </c>
      <c r="N747" s="234"/>
      <c r="O747" s="234">
        <v>30</v>
      </c>
      <c r="P747" s="235"/>
      <c r="Q747" s="229">
        <f t="shared" si="43"/>
        <v>30</v>
      </c>
      <c r="R747" s="236"/>
    </row>
    <row r="748" spans="2:18" ht="24.95" customHeight="1" thickBot="1">
      <c r="B748" s="237" t="s">
        <v>1545</v>
      </c>
      <c r="C748" s="238"/>
      <c r="D748" s="239"/>
      <c r="E748" s="240"/>
      <c r="F748" s="240">
        <v>750</v>
      </c>
      <c r="G748" s="241"/>
      <c r="H748" s="229">
        <f t="shared" si="42"/>
        <v>750</v>
      </c>
      <c r="I748" s="242"/>
      <c r="K748" s="237" t="s">
        <v>1545</v>
      </c>
      <c r="L748" s="238"/>
      <c r="M748" s="239">
        <v>0</v>
      </c>
      <c r="N748" s="240"/>
      <c r="O748" s="240">
        <v>750</v>
      </c>
      <c r="P748" s="241"/>
      <c r="Q748" s="229">
        <f t="shared" si="43"/>
        <v>750</v>
      </c>
      <c r="R748" s="242"/>
    </row>
    <row r="749" spans="2:18" ht="24.95" customHeight="1" thickTop="1" thickBot="1">
      <c r="B749" s="243"/>
      <c r="C749" s="244" t="s">
        <v>1399</v>
      </c>
      <c r="D749" s="245">
        <f>D745+D746+D747+D748</f>
        <v>0</v>
      </c>
      <c r="E749" s="246"/>
      <c r="F749" s="247">
        <f>SUM(F745:F748)</f>
        <v>1481</v>
      </c>
      <c r="G749" s="248"/>
      <c r="H749" s="249">
        <f t="shared" si="42"/>
        <v>1481</v>
      </c>
      <c r="I749" s="250"/>
      <c r="K749" s="243"/>
      <c r="L749" s="244" t="s">
        <v>1399</v>
      </c>
      <c r="M749" s="245">
        <f>M745+M746+M747+M748</f>
        <v>0</v>
      </c>
      <c r="N749" s="246"/>
      <c r="O749" s="246">
        <f>SUM(O745:O748)</f>
        <v>1625</v>
      </c>
      <c r="P749" s="248"/>
      <c r="Q749" s="251">
        <f t="shared" si="43"/>
        <v>1625</v>
      </c>
      <c r="R749" s="250"/>
    </row>
    <row r="750" spans="2:18" ht="24.95" customHeight="1" thickTop="1">
      <c r="B750" s="252" t="s">
        <v>1546</v>
      </c>
      <c r="C750" s="253"/>
      <c r="D750" s="254"/>
      <c r="E750" s="255"/>
      <c r="F750" s="255"/>
      <c r="G750" s="256"/>
      <c r="H750" s="257">
        <f t="shared" si="42"/>
        <v>0</v>
      </c>
      <c r="I750" s="258"/>
      <c r="K750" s="252" t="s">
        <v>1546</v>
      </c>
      <c r="L750" s="253"/>
      <c r="M750" s="254"/>
      <c r="N750" s="255"/>
      <c r="O750" s="255"/>
      <c r="P750" s="256"/>
      <c r="Q750" s="257">
        <f t="shared" si="43"/>
        <v>0</v>
      </c>
      <c r="R750" s="258"/>
    </row>
    <row r="751" spans="2:18" ht="24.95" customHeight="1">
      <c r="B751" s="259" t="s">
        <v>1547</v>
      </c>
      <c r="C751" s="260"/>
      <c r="D751" s="233">
        <v>0</v>
      </c>
      <c r="E751" s="234"/>
      <c r="F751" s="234"/>
      <c r="G751" s="261"/>
      <c r="H751" s="262">
        <f t="shared" si="42"/>
        <v>0</v>
      </c>
      <c r="I751" s="263"/>
      <c r="K751" s="259" t="s">
        <v>1547</v>
      </c>
      <c r="L751" s="260"/>
      <c r="M751" s="233">
        <v>0</v>
      </c>
      <c r="N751" s="234"/>
      <c r="O751" s="234"/>
      <c r="P751" s="261"/>
      <c r="Q751" s="262">
        <f t="shared" si="43"/>
        <v>0</v>
      </c>
      <c r="R751" s="263"/>
    </row>
    <row r="752" spans="2:18" ht="24.95" customHeight="1">
      <c r="B752" s="252" t="s">
        <v>1548</v>
      </c>
      <c r="C752" s="253"/>
      <c r="D752" s="233"/>
      <c r="E752" s="234"/>
      <c r="F752" s="234"/>
      <c r="G752" s="261"/>
      <c r="H752" s="262">
        <f t="shared" si="42"/>
        <v>0</v>
      </c>
      <c r="I752" s="263"/>
      <c r="K752" s="252" t="s">
        <v>1548</v>
      </c>
      <c r="L752" s="253"/>
      <c r="M752" s="233"/>
      <c r="N752" s="234"/>
      <c r="O752" s="234"/>
      <c r="P752" s="261"/>
      <c r="Q752" s="262">
        <f t="shared" si="43"/>
        <v>0</v>
      </c>
      <c r="R752" s="263"/>
    </row>
    <row r="753" spans="2:18" ht="24.95" customHeight="1" thickBot="1">
      <c r="B753" s="264" t="s">
        <v>1549</v>
      </c>
      <c r="C753" s="265"/>
      <c r="D753" s="266"/>
      <c r="E753" s="267"/>
      <c r="F753" s="267"/>
      <c r="G753" s="268"/>
      <c r="H753" s="269">
        <f t="shared" si="42"/>
        <v>0</v>
      </c>
      <c r="I753" s="270"/>
      <c r="K753" s="264" t="s">
        <v>1549</v>
      </c>
      <c r="L753" s="265"/>
      <c r="M753" s="266"/>
      <c r="N753" s="267"/>
      <c r="O753" s="267"/>
      <c r="P753" s="268"/>
      <c r="Q753" s="269">
        <f t="shared" si="43"/>
        <v>0</v>
      </c>
      <c r="R753" s="270"/>
    </row>
    <row r="754" spans="2:18" ht="24.95" customHeight="1" thickTop="1" thickBot="1">
      <c r="B754" s="243"/>
      <c r="C754" s="244" t="s">
        <v>1399</v>
      </c>
      <c r="D754" s="245">
        <f>SUM(D749:D753)</f>
        <v>0</v>
      </c>
      <c r="E754" s="246"/>
      <c r="F754" s="247">
        <f>F749+F751</f>
        <v>1481</v>
      </c>
      <c r="G754" s="248"/>
      <c r="H754" s="271">
        <f>D754+F754</f>
        <v>1481</v>
      </c>
      <c r="I754" s="250"/>
      <c r="K754" s="243"/>
      <c r="L754" s="244" t="s">
        <v>1399</v>
      </c>
      <c r="M754" s="245">
        <f>SUM(M749:M753)</f>
        <v>0</v>
      </c>
      <c r="N754" s="246"/>
      <c r="O754" s="246">
        <f>O749+O751</f>
        <v>1625</v>
      </c>
      <c r="P754" s="248"/>
      <c r="Q754" s="272">
        <f>M754+O754</f>
        <v>1625</v>
      </c>
      <c r="R754" s="250"/>
    </row>
    <row r="755" spans="2:18" ht="24.95" customHeight="1" thickTop="1">
      <c r="B755" s="273"/>
      <c r="C755" s="274" t="s">
        <v>1550</v>
      </c>
      <c r="D755" s="217"/>
      <c r="E755" s="217"/>
      <c r="F755" s="217"/>
      <c r="G755" s="217"/>
      <c r="H755" s="217"/>
      <c r="I755" s="218"/>
      <c r="K755" s="273"/>
      <c r="L755" s="274" t="s">
        <v>1550</v>
      </c>
      <c r="M755" s="217"/>
      <c r="N755" s="217"/>
      <c r="O755" s="217"/>
      <c r="P755" s="217"/>
      <c r="Q755" s="217"/>
      <c r="R755" s="218"/>
    </row>
    <row r="756" spans="2:18" ht="24.95" customHeight="1">
      <c r="B756" s="216" t="s">
        <v>1551</v>
      </c>
      <c r="C756" s="217"/>
      <c r="D756" s="217"/>
      <c r="E756" s="217"/>
      <c r="F756" s="217"/>
      <c r="G756" s="217"/>
      <c r="H756" s="217"/>
      <c r="I756" s="218"/>
      <c r="K756" s="216" t="s">
        <v>1551</v>
      </c>
      <c r="L756" s="217"/>
      <c r="M756" s="217"/>
      <c r="N756" s="217"/>
      <c r="O756" s="217"/>
      <c r="P756" s="217"/>
      <c r="Q756" s="217"/>
      <c r="R756" s="218"/>
    </row>
    <row r="757" spans="2:18" ht="24.95" customHeight="1">
      <c r="B757" s="216" t="s">
        <v>1552</v>
      </c>
      <c r="C757" s="217"/>
      <c r="D757" s="217"/>
      <c r="E757" s="217"/>
      <c r="F757" s="217"/>
      <c r="G757" s="217"/>
      <c r="H757" s="217"/>
      <c r="I757" s="218"/>
      <c r="K757" s="216" t="s">
        <v>1552</v>
      </c>
      <c r="L757" s="217"/>
      <c r="M757" s="217"/>
      <c r="N757" s="217"/>
      <c r="O757" s="217"/>
      <c r="P757" s="217"/>
      <c r="Q757" s="217"/>
      <c r="R757" s="218"/>
    </row>
    <row r="758" spans="2:18" ht="15.75">
      <c r="B758" s="273"/>
      <c r="C758" s="217"/>
      <c r="D758" s="217"/>
      <c r="E758" s="217"/>
      <c r="F758" s="217"/>
      <c r="G758" s="217"/>
      <c r="H758" s="217"/>
      <c r="I758" s="218"/>
      <c r="K758" s="273"/>
      <c r="L758" s="217"/>
      <c r="M758" s="217"/>
      <c r="N758" s="217"/>
      <c r="O758" s="217"/>
      <c r="P758" s="217"/>
      <c r="Q758" s="217"/>
      <c r="R758" s="218"/>
    </row>
    <row r="759" spans="2:18" ht="15.75">
      <c r="B759" s="273"/>
      <c r="C759" s="217"/>
      <c r="D759" s="372" t="s">
        <v>1714</v>
      </c>
      <c r="E759" s="372"/>
      <c r="F759" s="372"/>
      <c r="G759" s="217"/>
      <c r="H759" s="217"/>
      <c r="I759" s="218"/>
      <c r="K759" s="273"/>
      <c r="L759" s="217"/>
      <c r="M759" s="372" t="s">
        <v>1714</v>
      </c>
      <c r="N759" s="372"/>
      <c r="O759" s="372"/>
      <c r="P759" s="217"/>
      <c r="Q759" s="217"/>
      <c r="R759" s="218"/>
    </row>
    <row r="760" spans="2:18" ht="15.75">
      <c r="B760" s="273"/>
      <c r="C760" s="217"/>
      <c r="D760" s="372" t="s">
        <v>1715</v>
      </c>
      <c r="E760" s="372"/>
      <c r="F760" s="372"/>
      <c r="G760" s="217"/>
      <c r="H760" s="217"/>
      <c r="I760" s="218"/>
      <c r="K760" s="273"/>
      <c r="L760" s="217"/>
      <c r="M760" s="372" t="s">
        <v>1715</v>
      </c>
      <c r="N760" s="372"/>
      <c r="O760" s="372"/>
      <c r="P760" s="217"/>
      <c r="Q760" s="217"/>
      <c r="R760" s="218"/>
    </row>
    <row r="761" spans="2:18" ht="15.75">
      <c r="B761" s="273"/>
      <c r="C761" s="217"/>
      <c r="D761" s="217"/>
      <c r="E761" s="217"/>
      <c r="F761" s="217"/>
      <c r="G761" s="217"/>
      <c r="H761" s="217"/>
      <c r="I761" s="218"/>
      <c r="K761" s="273"/>
      <c r="L761" s="217"/>
      <c r="M761" s="217"/>
      <c r="N761" s="217"/>
      <c r="O761" s="217"/>
      <c r="P761" s="217"/>
      <c r="Q761" s="217"/>
      <c r="R761" s="218"/>
    </row>
    <row r="762" spans="2:18" ht="15.75">
      <c r="B762" s="273"/>
      <c r="C762" s="217"/>
      <c r="D762" s="217"/>
      <c r="E762" s="217"/>
      <c r="F762" s="217"/>
      <c r="G762" s="217"/>
      <c r="H762" s="217"/>
      <c r="I762" s="218"/>
      <c r="K762" s="273"/>
      <c r="L762" s="217"/>
      <c r="M762" s="217"/>
      <c r="N762" s="217"/>
      <c r="O762" s="217"/>
      <c r="P762" s="217"/>
      <c r="Q762" s="217"/>
      <c r="R762" s="218"/>
    </row>
    <row r="763" spans="2:18" ht="15.75">
      <c r="B763" s="293"/>
      <c r="E763" s="217"/>
      <c r="F763" s="217"/>
      <c r="G763" s="201" t="s">
        <v>1563</v>
      </c>
      <c r="H763" s="217"/>
      <c r="I763" s="218"/>
      <c r="J763" s="293"/>
      <c r="K763" s="293"/>
      <c r="N763" s="217"/>
      <c r="O763" s="217"/>
      <c r="P763" s="201" t="s">
        <v>1563</v>
      </c>
      <c r="Q763" s="217"/>
      <c r="R763" s="218"/>
    </row>
    <row r="764" spans="2:18" ht="15.75">
      <c r="B764" s="273" t="s">
        <v>1553</v>
      </c>
      <c r="C764" s="360">
        <v>45840</v>
      </c>
      <c r="D764" s="360"/>
      <c r="E764" s="201"/>
      <c r="F764" t="s">
        <v>1693</v>
      </c>
      <c r="H764" s="201"/>
      <c r="I764" s="202"/>
      <c r="K764" s="273" t="s">
        <v>1553</v>
      </c>
      <c r="L764" s="360">
        <v>45840</v>
      </c>
      <c r="M764" s="360"/>
      <c r="N764" s="201"/>
      <c r="O764" t="s">
        <v>1693</v>
      </c>
      <c r="Q764" s="201"/>
      <c r="R764" s="202"/>
    </row>
    <row r="765" spans="2:18" ht="16.5" thickBot="1">
      <c r="B765" s="275"/>
      <c r="C765" s="276"/>
      <c r="D765" s="276"/>
      <c r="E765" s="276"/>
      <c r="F765" s="276"/>
      <c r="G765" s="276"/>
      <c r="H765" s="276"/>
      <c r="I765" s="277"/>
      <c r="K765" s="275"/>
      <c r="L765" s="276"/>
      <c r="M765" s="276"/>
      <c r="N765" s="276"/>
      <c r="O765" s="276"/>
      <c r="P765" s="276"/>
      <c r="Q765" s="276"/>
      <c r="R765" s="277"/>
    </row>
    <row r="767" spans="2:18" ht="15.75" thickBot="1"/>
    <row r="768" spans="2:18">
      <c r="B768" s="366" t="s">
        <v>1525</v>
      </c>
      <c r="C768" s="367"/>
      <c r="D768" s="367"/>
      <c r="E768" s="367"/>
      <c r="F768" s="367"/>
      <c r="G768" s="367"/>
      <c r="H768" s="367"/>
      <c r="I768" s="368"/>
      <c r="K768" s="366" t="s">
        <v>1525</v>
      </c>
      <c r="L768" s="367"/>
      <c r="M768" s="367"/>
      <c r="N768" s="367"/>
      <c r="O768" s="367"/>
      <c r="P768" s="367"/>
      <c r="Q768" s="367"/>
      <c r="R768" s="368"/>
    </row>
    <row r="769" spans="2:18" ht="15.75">
      <c r="B769" s="200"/>
      <c r="C769" s="201"/>
      <c r="D769" s="201"/>
      <c r="E769" s="201"/>
      <c r="F769" s="201"/>
      <c r="G769" s="201"/>
      <c r="H769" s="201"/>
      <c r="I769" s="202"/>
      <c r="K769" s="200"/>
      <c r="L769" s="201"/>
      <c r="M769" s="201"/>
      <c r="N769" s="201"/>
      <c r="O769" s="201"/>
      <c r="P769" s="201"/>
      <c r="Q769" s="201"/>
      <c r="R769" s="202"/>
    </row>
    <row r="770" spans="2:18" ht="26.25">
      <c r="B770" s="369" t="s">
        <v>1526</v>
      </c>
      <c r="C770" s="370"/>
      <c r="D770" s="370"/>
      <c r="E770" s="370"/>
      <c r="F770" s="370"/>
      <c r="G770" s="370"/>
      <c r="H770" s="370"/>
      <c r="I770" s="371"/>
      <c r="K770" s="369" t="s">
        <v>1526</v>
      </c>
      <c r="L770" s="370"/>
      <c r="M770" s="370"/>
      <c r="N770" s="370"/>
      <c r="O770" s="370"/>
      <c r="P770" s="370"/>
      <c r="Q770" s="370"/>
      <c r="R770" s="371"/>
    </row>
    <row r="771" spans="2:18" ht="24.95" customHeight="1">
      <c r="B771" s="203"/>
      <c r="C771" s="204"/>
      <c r="D771" s="204"/>
      <c r="E771" s="204"/>
      <c r="F771" s="204"/>
      <c r="G771" s="204"/>
      <c r="H771" s="205" t="s">
        <v>1527</v>
      </c>
      <c r="I771" s="206"/>
      <c r="K771" s="203"/>
      <c r="L771" s="204"/>
      <c r="M771" s="204"/>
      <c r="N771" s="204"/>
      <c r="O771" s="204"/>
      <c r="P771" s="204"/>
      <c r="Q771" s="205" t="s">
        <v>1527</v>
      </c>
      <c r="R771" s="206"/>
    </row>
    <row r="772" spans="2:18" ht="24.95" customHeight="1">
      <c r="B772" s="207" t="s">
        <v>1528</v>
      </c>
      <c r="C772" s="208"/>
      <c r="D772" s="208"/>
      <c r="E772" s="208"/>
      <c r="F772" s="208" t="s">
        <v>1529</v>
      </c>
      <c r="G772" s="201"/>
      <c r="H772" s="201" t="s">
        <v>1530</v>
      </c>
      <c r="I772" s="202"/>
      <c r="K772" s="207" t="s">
        <v>1528</v>
      </c>
      <c r="L772" s="208"/>
      <c r="M772" s="208"/>
      <c r="N772" s="208"/>
      <c r="O772" s="208" t="s">
        <v>1531</v>
      </c>
      <c r="P772" s="201"/>
      <c r="Q772" s="201" t="s">
        <v>1530</v>
      </c>
      <c r="R772" s="202"/>
    </row>
    <row r="773" spans="2:18" ht="24.95" customHeight="1">
      <c r="B773" s="209" t="s">
        <v>1532</v>
      </c>
      <c r="C773" s="210" t="s">
        <v>1748</v>
      </c>
      <c r="D773" s="211"/>
      <c r="E773" s="211"/>
      <c r="F773" s="211"/>
      <c r="G773" s="212"/>
      <c r="H773" s="212"/>
      <c r="I773" s="213"/>
      <c r="K773" s="209" t="s">
        <v>1532</v>
      </c>
      <c r="L773" s="210" t="s">
        <v>1749</v>
      </c>
      <c r="M773" s="211"/>
      <c r="N773" s="211"/>
      <c r="O773" s="211"/>
      <c r="P773" s="212"/>
      <c r="Q773" s="212"/>
      <c r="R773" s="213"/>
    </row>
    <row r="774" spans="2:18" ht="24.95" customHeight="1">
      <c r="B774" s="207" t="s">
        <v>1534</v>
      </c>
      <c r="C774" s="214">
        <v>362</v>
      </c>
      <c r="D774" s="208" t="s">
        <v>1535</v>
      </c>
      <c r="E774" s="208"/>
      <c r="F774" s="201"/>
      <c r="G774" s="201"/>
      <c r="H774" s="201"/>
      <c r="I774" s="202"/>
      <c r="K774" s="207" t="s">
        <v>1534</v>
      </c>
      <c r="L774" s="214">
        <v>8</v>
      </c>
      <c r="M774" s="208" t="s">
        <v>1535</v>
      </c>
      <c r="N774" s="208"/>
      <c r="O774" s="201"/>
      <c r="P774" s="201"/>
      <c r="Q774" s="201"/>
      <c r="R774" s="202"/>
    </row>
    <row r="775" spans="2:18" ht="24.95" customHeight="1">
      <c r="B775" s="216" t="s">
        <v>1562</v>
      </c>
      <c r="C775" s="217"/>
      <c r="D775" s="217"/>
      <c r="E775" s="217"/>
      <c r="F775" s="217"/>
      <c r="G775" s="217"/>
      <c r="H775" s="217"/>
      <c r="I775" s="218"/>
      <c r="K775" s="216" t="s">
        <v>1562</v>
      </c>
      <c r="L775" s="217"/>
      <c r="M775" s="217"/>
      <c r="N775" s="217"/>
      <c r="O775" s="217"/>
      <c r="P775" s="217"/>
      <c r="Q775" s="217"/>
      <c r="R775" s="218"/>
    </row>
    <row r="776" spans="2:18" ht="24.95" customHeight="1" thickBot="1">
      <c r="B776" s="207" t="s">
        <v>1537</v>
      </c>
      <c r="C776" s="201"/>
      <c r="D776" s="201"/>
      <c r="E776" s="201"/>
      <c r="F776" s="201"/>
      <c r="G776" s="201"/>
      <c r="H776" s="201"/>
      <c r="I776" s="202"/>
      <c r="K776" s="207" t="s">
        <v>1537</v>
      </c>
      <c r="L776" s="201"/>
      <c r="M776" s="201"/>
      <c r="N776" s="201"/>
      <c r="O776" s="201"/>
      <c r="P776" s="201"/>
      <c r="Q776" s="201"/>
      <c r="R776" s="202"/>
    </row>
    <row r="777" spans="2:18" ht="24.95" customHeight="1" thickTop="1">
      <c r="B777" s="361" t="s">
        <v>1538</v>
      </c>
      <c r="C777" s="362"/>
      <c r="D777" s="358" t="s">
        <v>1241</v>
      </c>
      <c r="E777" s="365"/>
      <c r="F777" s="356" t="s">
        <v>1539</v>
      </c>
      <c r="G777" s="359"/>
      <c r="H777" s="358" t="s">
        <v>1404</v>
      </c>
      <c r="I777" s="359"/>
      <c r="K777" s="361" t="s">
        <v>1538</v>
      </c>
      <c r="L777" s="362"/>
      <c r="M777" s="358" t="s">
        <v>1241</v>
      </c>
      <c r="N777" s="365"/>
      <c r="O777" s="356" t="s">
        <v>1539</v>
      </c>
      <c r="P777" s="359"/>
      <c r="Q777" s="358" t="s">
        <v>1404</v>
      </c>
      <c r="R777" s="359"/>
    </row>
    <row r="778" spans="2:18" ht="24.95" customHeight="1" thickBot="1">
      <c r="B778" s="363"/>
      <c r="C778" s="364"/>
      <c r="D778" s="219" t="s">
        <v>1540</v>
      </c>
      <c r="E778" s="220" t="s">
        <v>1541</v>
      </c>
      <c r="F778" s="220" t="s">
        <v>1540</v>
      </c>
      <c r="G778" s="221" t="s">
        <v>1541</v>
      </c>
      <c r="H778" s="222" t="s">
        <v>1540</v>
      </c>
      <c r="I778" s="223" t="s">
        <v>1541</v>
      </c>
      <c r="K778" s="363"/>
      <c r="L778" s="364"/>
      <c r="M778" s="219" t="s">
        <v>1540</v>
      </c>
      <c r="N778" s="220" t="s">
        <v>1541</v>
      </c>
      <c r="O778" s="220" t="s">
        <v>1540</v>
      </c>
      <c r="P778" s="221" t="s">
        <v>1541</v>
      </c>
      <c r="Q778" s="222" t="s">
        <v>1540</v>
      </c>
      <c r="R778" s="223" t="s">
        <v>1541</v>
      </c>
    </row>
    <row r="779" spans="2:18" ht="24.95" customHeight="1" thickTop="1">
      <c r="B779" s="224" t="s">
        <v>1542</v>
      </c>
      <c r="C779" s="225"/>
      <c r="D779" s="226">
        <v>0</v>
      </c>
      <c r="E779" s="227"/>
      <c r="F779" s="227">
        <v>421</v>
      </c>
      <c r="G779" s="228"/>
      <c r="H779" s="229">
        <f t="shared" ref="H779:H787" si="44">D779+F779</f>
        <v>421</v>
      </c>
      <c r="I779" s="230"/>
      <c r="K779" s="224" t="s">
        <v>1542</v>
      </c>
      <c r="L779" s="225"/>
      <c r="M779" s="226">
        <v>0</v>
      </c>
      <c r="N779" s="227"/>
      <c r="O779" s="227">
        <v>229</v>
      </c>
      <c r="P779" s="228"/>
      <c r="Q779" s="229">
        <f t="shared" ref="Q779:Q787" si="45">M779+O779</f>
        <v>229</v>
      </c>
      <c r="R779" s="230"/>
    </row>
    <row r="780" spans="2:18" ht="24.95" customHeight="1">
      <c r="B780" s="231" t="s">
        <v>1543</v>
      </c>
      <c r="C780" s="232"/>
      <c r="D780" s="233">
        <v>0</v>
      </c>
      <c r="E780" s="234"/>
      <c r="F780" s="234">
        <v>30</v>
      </c>
      <c r="G780" s="235"/>
      <c r="H780" s="229">
        <f t="shared" si="44"/>
        <v>30</v>
      </c>
      <c r="I780" s="236"/>
      <c r="K780" s="231" t="s">
        <v>1543</v>
      </c>
      <c r="L780" s="232"/>
      <c r="M780" s="233">
        <v>0</v>
      </c>
      <c r="N780" s="234"/>
      <c r="O780" s="234">
        <v>20</v>
      </c>
      <c r="P780" s="235"/>
      <c r="Q780" s="229">
        <f t="shared" si="45"/>
        <v>20</v>
      </c>
      <c r="R780" s="236"/>
    </row>
    <row r="781" spans="2:18" ht="24.95" customHeight="1">
      <c r="B781" s="231" t="s">
        <v>1544</v>
      </c>
      <c r="C781" s="232"/>
      <c r="D781" s="233">
        <v>0</v>
      </c>
      <c r="E781" s="234"/>
      <c r="F781" s="234">
        <v>30</v>
      </c>
      <c r="G781" s="235"/>
      <c r="H781" s="229">
        <f t="shared" si="44"/>
        <v>30</v>
      </c>
      <c r="I781" s="236"/>
      <c r="K781" s="231" t="s">
        <v>1544</v>
      </c>
      <c r="L781" s="232"/>
      <c r="M781" s="233">
        <v>0</v>
      </c>
      <c r="N781" s="234"/>
      <c r="O781" s="234">
        <v>20</v>
      </c>
      <c r="P781" s="235"/>
      <c r="Q781" s="229">
        <f t="shared" si="45"/>
        <v>20</v>
      </c>
      <c r="R781" s="236"/>
    </row>
    <row r="782" spans="2:18" ht="24.95" customHeight="1" thickBot="1">
      <c r="B782" s="237" t="s">
        <v>1545</v>
      </c>
      <c r="C782" s="238"/>
      <c r="D782" s="239"/>
      <c r="E782" s="240"/>
      <c r="F782" s="240">
        <v>750</v>
      </c>
      <c r="G782" s="241"/>
      <c r="H782" s="229">
        <f t="shared" si="44"/>
        <v>750</v>
      </c>
      <c r="I782" s="242"/>
      <c r="K782" s="237" t="s">
        <v>1545</v>
      </c>
      <c r="L782" s="238"/>
      <c r="M782" s="239">
        <v>0</v>
      </c>
      <c r="N782" s="240"/>
      <c r="O782" s="240">
        <v>750</v>
      </c>
      <c r="P782" s="241"/>
      <c r="Q782" s="229">
        <f t="shared" si="45"/>
        <v>750</v>
      </c>
      <c r="R782" s="242"/>
    </row>
    <row r="783" spans="2:18" ht="24.95" customHeight="1" thickTop="1" thickBot="1">
      <c r="B783" s="243"/>
      <c r="C783" s="244" t="s">
        <v>1399</v>
      </c>
      <c r="D783" s="245">
        <f>D779+D780+D781+D782</f>
        <v>0</v>
      </c>
      <c r="E783" s="246"/>
      <c r="F783" s="247">
        <f>SUM(F779:F782)</f>
        <v>1231</v>
      </c>
      <c r="G783" s="248"/>
      <c r="H783" s="249">
        <f t="shared" si="44"/>
        <v>1231</v>
      </c>
      <c r="I783" s="250"/>
      <c r="K783" s="243"/>
      <c r="L783" s="244" t="s">
        <v>1399</v>
      </c>
      <c r="M783" s="245">
        <f>M779+M780+M781+M782</f>
        <v>0</v>
      </c>
      <c r="N783" s="246"/>
      <c r="O783" s="246">
        <f>SUM(O779:O782)</f>
        <v>1019</v>
      </c>
      <c r="P783" s="248"/>
      <c r="Q783" s="251">
        <f t="shared" si="45"/>
        <v>1019</v>
      </c>
      <c r="R783" s="250"/>
    </row>
    <row r="784" spans="2:18" ht="24.95" customHeight="1" thickTop="1">
      <c r="B784" s="252" t="s">
        <v>1546</v>
      </c>
      <c r="C784" s="253"/>
      <c r="D784" s="254"/>
      <c r="E784" s="255"/>
      <c r="F784" s="255"/>
      <c r="G784" s="256"/>
      <c r="H784" s="257">
        <f t="shared" si="44"/>
        <v>0</v>
      </c>
      <c r="I784" s="258"/>
      <c r="K784" s="252" t="s">
        <v>1546</v>
      </c>
      <c r="L784" s="253"/>
      <c r="M784" s="254"/>
      <c r="N784" s="255"/>
      <c r="O784" s="255"/>
      <c r="P784" s="256"/>
      <c r="Q784" s="257">
        <f t="shared" si="45"/>
        <v>0</v>
      </c>
      <c r="R784" s="258"/>
    </row>
    <row r="785" spans="2:18" ht="24.95" customHeight="1">
      <c r="B785" s="259" t="s">
        <v>1547</v>
      </c>
      <c r="C785" s="260"/>
      <c r="D785" s="233">
        <v>0</v>
      </c>
      <c r="E785" s="234"/>
      <c r="F785" s="234"/>
      <c r="G785" s="261"/>
      <c r="H785" s="262">
        <f t="shared" si="44"/>
        <v>0</v>
      </c>
      <c r="I785" s="263"/>
      <c r="K785" s="259" t="s">
        <v>1547</v>
      </c>
      <c r="L785" s="260"/>
      <c r="M785" s="233">
        <v>0</v>
      </c>
      <c r="N785" s="234"/>
      <c r="O785" s="234"/>
      <c r="P785" s="261"/>
      <c r="Q785" s="262">
        <f t="shared" si="45"/>
        <v>0</v>
      </c>
      <c r="R785" s="263"/>
    </row>
    <row r="786" spans="2:18" ht="24.95" customHeight="1">
      <c r="B786" s="252" t="s">
        <v>1548</v>
      </c>
      <c r="C786" s="253"/>
      <c r="D786" s="233"/>
      <c r="E786" s="234"/>
      <c r="F786" s="234"/>
      <c r="G786" s="261"/>
      <c r="H786" s="262">
        <f t="shared" si="44"/>
        <v>0</v>
      </c>
      <c r="I786" s="263"/>
      <c r="K786" s="252" t="s">
        <v>1548</v>
      </c>
      <c r="L786" s="253"/>
      <c r="M786" s="233"/>
      <c r="N786" s="234"/>
      <c r="O786" s="234"/>
      <c r="P786" s="261"/>
      <c r="Q786" s="262">
        <f t="shared" si="45"/>
        <v>0</v>
      </c>
      <c r="R786" s="263"/>
    </row>
    <row r="787" spans="2:18" ht="24.95" customHeight="1" thickBot="1">
      <c r="B787" s="264" t="s">
        <v>1549</v>
      </c>
      <c r="C787" s="265"/>
      <c r="D787" s="266"/>
      <c r="E787" s="267"/>
      <c r="F787" s="267"/>
      <c r="G787" s="268"/>
      <c r="H787" s="269">
        <f t="shared" si="44"/>
        <v>0</v>
      </c>
      <c r="I787" s="270"/>
      <c r="K787" s="264" t="s">
        <v>1549</v>
      </c>
      <c r="L787" s="265"/>
      <c r="M787" s="266"/>
      <c r="N787" s="267"/>
      <c r="O787" s="267"/>
      <c r="P787" s="268"/>
      <c r="Q787" s="269">
        <f t="shared" si="45"/>
        <v>0</v>
      </c>
      <c r="R787" s="270"/>
    </row>
    <row r="788" spans="2:18" ht="24.95" customHeight="1" thickTop="1" thickBot="1">
      <c r="B788" s="243"/>
      <c r="C788" s="244" t="s">
        <v>1399</v>
      </c>
      <c r="D788" s="245">
        <f>SUM(D783:D787)</f>
        <v>0</v>
      </c>
      <c r="E788" s="246"/>
      <c r="F788" s="247">
        <f>F783+F785</f>
        <v>1231</v>
      </c>
      <c r="G788" s="248"/>
      <c r="H788" s="271">
        <f>D788+F788</f>
        <v>1231</v>
      </c>
      <c r="I788" s="250"/>
      <c r="K788" s="243"/>
      <c r="L788" s="244" t="s">
        <v>1399</v>
      </c>
      <c r="M788" s="245">
        <f>SUM(M783:M787)</f>
        <v>0</v>
      </c>
      <c r="N788" s="246"/>
      <c r="O788" s="246">
        <f>O783+O785</f>
        <v>1019</v>
      </c>
      <c r="P788" s="248"/>
      <c r="Q788" s="272">
        <f>M788+O788</f>
        <v>1019</v>
      </c>
      <c r="R788" s="250"/>
    </row>
    <row r="789" spans="2:18" ht="24.95" customHeight="1" thickTop="1">
      <c r="B789" s="273"/>
      <c r="C789" s="274" t="s">
        <v>1550</v>
      </c>
      <c r="D789" s="217"/>
      <c r="E789" s="217"/>
      <c r="F789" s="217"/>
      <c r="G789" s="217"/>
      <c r="H789" s="217"/>
      <c r="I789" s="218"/>
      <c r="K789" s="273"/>
      <c r="L789" s="274" t="s">
        <v>1550</v>
      </c>
      <c r="M789" s="217"/>
      <c r="N789" s="217"/>
      <c r="O789" s="217"/>
      <c r="P789" s="217"/>
      <c r="Q789" s="217"/>
      <c r="R789" s="218"/>
    </row>
    <row r="790" spans="2:18" ht="24.95" customHeight="1">
      <c r="B790" s="216" t="s">
        <v>1551</v>
      </c>
      <c r="C790" s="217"/>
      <c r="D790" s="217"/>
      <c r="E790" s="217"/>
      <c r="F790" s="217"/>
      <c r="G790" s="217"/>
      <c r="H790" s="217"/>
      <c r="I790" s="218"/>
      <c r="K790" s="216" t="s">
        <v>1551</v>
      </c>
      <c r="L790" s="217"/>
      <c r="M790" s="217"/>
      <c r="N790" s="217"/>
      <c r="O790" s="217"/>
      <c r="P790" s="217"/>
      <c r="Q790" s="217"/>
      <c r="R790" s="218"/>
    </row>
    <row r="791" spans="2:18" ht="24.95" customHeight="1">
      <c r="B791" s="216" t="s">
        <v>1552</v>
      </c>
      <c r="C791" s="217"/>
      <c r="D791" s="217"/>
      <c r="E791" s="217"/>
      <c r="F791" s="217"/>
      <c r="G791" s="217"/>
      <c r="H791" s="217"/>
      <c r="I791" s="218"/>
      <c r="K791" s="216" t="s">
        <v>1552</v>
      </c>
      <c r="L791" s="217"/>
      <c r="M791" s="217"/>
      <c r="N791" s="217"/>
      <c r="O791" s="217"/>
      <c r="P791" s="217"/>
      <c r="Q791" s="217"/>
      <c r="R791" s="218"/>
    </row>
    <row r="792" spans="2:18" ht="15.75">
      <c r="B792" s="273"/>
      <c r="C792" s="217"/>
      <c r="D792" s="217"/>
      <c r="E792" s="217"/>
      <c r="F792" s="217"/>
      <c r="G792" s="217"/>
      <c r="H792" s="217"/>
      <c r="I792" s="218"/>
      <c r="K792" s="273"/>
      <c r="L792" s="217"/>
      <c r="M792" s="217"/>
      <c r="N792" s="217"/>
      <c r="O792" s="217"/>
      <c r="P792" s="217"/>
      <c r="Q792" s="217"/>
      <c r="R792" s="218"/>
    </row>
    <row r="793" spans="2:18" ht="15.75">
      <c r="B793" s="273"/>
      <c r="C793" s="217"/>
      <c r="D793" s="372" t="s">
        <v>1714</v>
      </c>
      <c r="E793" s="372"/>
      <c r="F793" s="372"/>
      <c r="G793" s="217"/>
      <c r="H793" s="217"/>
      <c r="I793" s="218"/>
      <c r="K793" s="273"/>
      <c r="L793" s="217"/>
      <c r="M793" s="372" t="s">
        <v>1714</v>
      </c>
      <c r="N793" s="372"/>
      <c r="O793" s="372"/>
      <c r="P793" s="217"/>
      <c r="Q793" s="217"/>
      <c r="R793" s="218"/>
    </row>
    <row r="794" spans="2:18" ht="15.75">
      <c r="B794" s="273"/>
      <c r="C794" s="217"/>
      <c r="D794" s="372" t="s">
        <v>1715</v>
      </c>
      <c r="E794" s="372"/>
      <c r="F794" s="372"/>
      <c r="G794" s="217"/>
      <c r="H794" s="217"/>
      <c r="I794" s="218"/>
      <c r="K794" s="273"/>
      <c r="L794" s="217"/>
      <c r="M794" s="372" t="s">
        <v>1715</v>
      </c>
      <c r="N794" s="372"/>
      <c r="O794" s="372"/>
      <c r="P794" s="217"/>
      <c r="Q794" s="217"/>
      <c r="R794" s="218"/>
    </row>
    <row r="795" spans="2:18" ht="15.75">
      <c r="B795" s="273"/>
      <c r="C795" s="217"/>
      <c r="D795" s="217"/>
      <c r="E795" s="217"/>
      <c r="F795" s="217"/>
      <c r="G795" s="217"/>
      <c r="H795" s="217"/>
      <c r="I795" s="218"/>
      <c r="K795" s="273"/>
      <c r="L795" s="217"/>
      <c r="M795" s="217"/>
      <c r="N795" s="217"/>
      <c r="O795" s="217"/>
      <c r="P795" s="217"/>
      <c r="Q795" s="217"/>
      <c r="R795" s="218"/>
    </row>
    <row r="796" spans="2:18" ht="15.75">
      <c r="B796" s="273"/>
      <c r="C796" s="217"/>
      <c r="D796" s="217"/>
      <c r="E796" s="217"/>
      <c r="F796" s="217"/>
      <c r="G796" s="217"/>
      <c r="H796" s="217"/>
      <c r="I796" s="218"/>
      <c r="K796" s="273"/>
      <c r="L796" s="217"/>
      <c r="M796" s="217"/>
      <c r="N796" s="217"/>
      <c r="O796" s="217"/>
      <c r="P796" s="217"/>
      <c r="Q796" s="217"/>
      <c r="R796" s="218"/>
    </row>
    <row r="797" spans="2:18" ht="15.75">
      <c r="B797" s="293"/>
      <c r="E797" s="217"/>
      <c r="F797" s="217"/>
      <c r="G797" s="201" t="s">
        <v>1563</v>
      </c>
      <c r="H797" s="217"/>
      <c r="I797" s="218"/>
      <c r="J797" s="293"/>
      <c r="K797" s="293"/>
      <c r="N797" s="217"/>
      <c r="O797" s="217"/>
      <c r="P797" s="201" t="s">
        <v>1563</v>
      </c>
      <c r="Q797" s="217"/>
      <c r="R797" s="218"/>
    </row>
    <row r="798" spans="2:18" ht="15.75">
      <c r="B798" s="273" t="s">
        <v>1553</v>
      </c>
      <c r="C798" s="360">
        <v>45840</v>
      </c>
      <c r="D798" s="360"/>
      <c r="E798" s="201"/>
      <c r="F798" t="s">
        <v>1693</v>
      </c>
      <c r="H798" s="201"/>
      <c r="I798" s="202"/>
      <c r="K798" s="273" t="s">
        <v>1553</v>
      </c>
      <c r="L798" s="360">
        <v>45840</v>
      </c>
      <c r="M798" s="360"/>
      <c r="N798" s="201"/>
      <c r="O798" t="s">
        <v>1693</v>
      </c>
      <c r="Q798" s="201"/>
      <c r="R798" s="202"/>
    </row>
    <row r="799" spans="2:18" ht="16.5" thickBot="1">
      <c r="B799" s="275"/>
      <c r="C799" s="276"/>
      <c r="D799" s="276"/>
      <c r="E799" s="276"/>
      <c r="F799" s="276"/>
      <c r="G799" s="276"/>
      <c r="H799" s="276"/>
      <c r="I799" s="277"/>
      <c r="K799" s="275"/>
      <c r="L799" s="276"/>
      <c r="M799" s="276"/>
      <c r="N799" s="276"/>
      <c r="O799" s="276"/>
      <c r="P799" s="276"/>
      <c r="Q799" s="276"/>
      <c r="R799" s="277"/>
    </row>
    <row r="801" spans="2:18" ht="15.75" thickBot="1"/>
    <row r="802" spans="2:18">
      <c r="B802" s="366" t="s">
        <v>1525</v>
      </c>
      <c r="C802" s="367"/>
      <c r="D802" s="367"/>
      <c r="E802" s="367"/>
      <c r="F802" s="367"/>
      <c r="G802" s="367"/>
      <c r="H802" s="367"/>
      <c r="I802" s="368"/>
      <c r="K802" s="366" t="s">
        <v>1525</v>
      </c>
      <c r="L802" s="367"/>
      <c r="M802" s="367"/>
      <c r="N802" s="367"/>
      <c r="O802" s="367"/>
      <c r="P802" s="367"/>
      <c r="Q802" s="367"/>
      <c r="R802" s="368"/>
    </row>
    <row r="803" spans="2:18" ht="15.75">
      <c r="B803" s="200"/>
      <c r="C803" s="201"/>
      <c r="D803" s="201"/>
      <c r="E803" s="201"/>
      <c r="F803" s="201"/>
      <c r="G803" s="201"/>
      <c r="H803" s="201"/>
      <c r="I803" s="202"/>
      <c r="K803" s="200"/>
      <c r="L803" s="201"/>
      <c r="M803" s="201"/>
      <c r="N803" s="201"/>
      <c r="O803" s="201"/>
      <c r="P803" s="201"/>
      <c r="Q803" s="201"/>
      <c r="R803" s="202"/>
    </row>
    <row r="804" spans="2:18" ht="26.25">
      <c r="B804" s="369" t="s">
        <v>1526</v>
      </c>
      <c r="C804" s="370"/>
      <c r="D804" s="370"/>
      <c r="E804" s="370"/>
      <c r="F804" s="370"/>
      <c r="G804" s="370"/>
      <c r="H804" s="370"/>
      <c r="I804" s="371"/>
      <c r="K804" s="369" t="s">
        <v>1526</v>
      </c>
      <c r="L804" s="370"/>
      <c r="M804" s="370"/>
      <c r="N804" s="370"/>
      <c r="O804" s="370"/>
      <c r="P804" s="370"/>
      <c r="Q804" s="370"/>
      <c r="R804" s="371"/>
    </row>
    <row r="805" spans="2:18" ht="24.95" customHeight="1">
      <c r="B805" s="203"/>
      <c r="C805" s="204"/>
      <c r="D805" s="204"/>
      <c r="E805" s="204"/>
      <c r="F805" s="204"/>
      <c r="G805" s="204"/>
      <c r="H805" s="205" t="s">
        <v>1527</v>
      </c>
      <c r="I805" s="206"/>
      <c r="K805" s="203"/>
      <c r="L805" s="204"/>
      <c r="M805" s="204"/>
      <c r="N805" s="204"/>
      <c r="O805" s="204"/>
      <c r="P805" s="204"/>
      <c r="Q805" s="205" t="s">
        <v>1527</v>
      </c>
      <c r="R805" s="206"/>
    </row>
    <row r="806" spans="2:18" ht="24.95" customHeight="1">
      <c r="B806" s="207" t="s">
        <v>1528</v>
      </c>
      <c r="C806" s="208"/>
      <c r="D806" s="208"/>
      <c r="E806" s="208"/>
      <c r="F806" s="208" t="s">
        <v>1529</v>
      </c>
      <c r="G806" s="201"/>
      <c r="H806" s="201" t="s">
        <v>1530</v>
      </c>
      <c r="I806" s="202"/>
      <c r="K806" s="207" t="s">
        <v>1528</v>
      </c>
      <c r="L806" s="208"/>
      <c r="M806" s="208"/>
      <c r="N806" s="208"/>
      <c r="O806" s="208" t="s">
        <v>1531</v>
      </c>
      <c r="P806" s="201"/>
      <c r="Q806" s="201" t="s">
        <v>1530</v>
      </c>
      <c r="R806" s="202"/>
    </row>
    <row r="807" spans="2:18" ht="24.95" customHeight="1">
      <c r="B807" s="209" t="s">
        <v>1532</v>
      </c>
      <c r="C807" s="210" t="s">
        <v>1750</v>
      </c>
      <c r="D807" s="211"/>
      <c r="E807" s="211"/>
      <c r="F807" s="211"/>
      <c r="G807" s="212"/>
      <c r="H807" s="212"/>
      <c r="I807" s="213"/>
      <c r="K807" s="209" t="s">
        <v>1532</v>
      </c>
      <c r="L807" s="210" t="s">
        <v>1752</v>
      </c>
      <c r="M807" s="211"/>
      <c r="N807" s="211"/>
      <c r="O807" s="211"/>
      <c r="P807" s="212"/>
      <c r="Q807" s="212"/>
      <c r="R807" s="213"/>
    </row>
    <row r="808" spans="2:18" ht="24.95" customHeight="1">
      <c r="B808" s="207" t="s">
        <v>1534</v>
      </c>
      <c r="C808" s="214" t="s">
        <v>1751</v>
      </c>
      <c r="D808" s="208" t="s">
        <v>1535</v>
      </c>
      <c r="E808" s="208"/>
      <c r="F808" s="201"/>
      <c r="G808" s="201"/>
      <c r="H808" s="201"/>
      <c r="I808" s="202"/>
      <c r="K808" s="207" t="s">
        <v>1534</v>
      </c>
      <c r="L808" s="214">
        <v>363</v>
      </c>
      <c r="M808" s="208" t="s">
        <v>1535</v>
      </c>
      <c r="N808" s="208"/>
      <c r="O808" s="201"/>
      <c r="P808" s="201"/>
      <c r="Q808" s="201"/>
      <c r="R808" s="202"/>
    </row>
    <row r="809" spans="2:18" ht="24.95" customHeight="1">
      <c r="B809" s="216" t="s">
        <v>1562</v>
      </c>
      <c r="C809" s="217"/>
      <c r="D809" s="217"/>
      <c r="E809" s="217"/>
      <c r="F809" s="217"/>
      <c r="G809" s="217"/>
      <c r="H809" s="217"/>
      <c r="I809" s="218"/>
      <c r="K809" s="216" t="s">
        <v>1562</v>
      </c>
      <c r="L809" s="217"/>
      <c r="M809" s="217"/>
      <c r="N809" s="217"/>
      <c r="O809" s="217"/>
      <c r="P809" s="217"/>
      <c r="Q809" s="217"/>
      <c r="R809" s="218"/>
    </row>
    <row r="810" spans="2:18" ht="24.95" customHeight="1" thickBot="1">
      <c r="B810" s="207" t="s">
        <v>1537</v>
      </c>
      <c r="C810" s="201"/>
      <c r="D810" s="201"/>
      <c r="E810" s="201"/>
      <c r="F810" s="201"/>
      <c r="G810" s="201"/>
      <c r="H810" s="201"/>
      <c r="I810" s="202"/>
      <c r="K810" s="207" t="s">
        <v>1537</v>
      </c>
      <c r="L810" s="201"/>
      <c r="M810" s="201"/>
      <c r="N810" s="201"/>
      <c r="O810" s="201"/>
      <c r="P810" s="201"/>
      <c r="Q810" s="201"/>
      <c r="R810" s="202"/>
    </row>
    <row r="811" spans="2:18" ht="24.95" customHeight="1" thickTop="1">
      <c r="B811" s="361" t="s">
        <v>1538</v>
      </c>
      <c r="C811" s="362"/>
      <c r="D811" s="358" t="s">
        <v>1241</v>
      </c>
      <c r="E811" s="365"/>
      <c r="F811" s="356" t="s">
        <v>1539</v>
      </c>
      <c r="G811" s="359"/>
      <c r="H811" s="358" t="s">
        <v>1404</v>
      </c>
      <c r="I811" s="359"/>
      <c r="K811" s="361" t="s">
        <v>1538</v>
      </c>
      <c r="L811" s="362"/>
      <c r="M811" s="358" t="s">
        <v>1241</v>
      </c>
      <c r="N811" s="365"/>
      <c r="O811" s="356" t="s">
        <v>1539</v>
      </c>
      <c r="P811" s="359"/>
      <c r="Q811" s="358" t="s">
        <v>1404</v>
      </c>
      <c r="R811" s="359"/>
    </row>
    <row r="812" spans="2:18" ht="24.95" customHeight="1" thickBot="1">
      <c r="B812" s="363"/>
      <c r="C812" s="364"/>
      <c r="D812" s="219" t="s">
        <v>1540</v>
      </c>
      <c r="E812" s="220" t="s">
        <v>1541</v>
      </c>
      <c r="F812" s="220" t="s">
        <v>1540</v>
      </c>
      <c r="G812" s="221" t="s">
        <v>1541</v>
      </c>
      <c r="H812" s="222" t="s">
        <v>1540</v>
      </c>
      <c r="I812" s="223" t="s">
        <v>1541</v>
      </c>
      <c r="K812" s="363"/>
      <c r="L812" s="364"/>
      <c r="M812" s="219" t="s">
        <v>1540</v>
      </c>
      <c r="N812" s="220" t="s">
        <v>1541</v>
      </c>
      <c r="O812" s="220" t="s">
        <v>1540</v>
      </c>
      <c r="P812" s="221" t="s">
        <v>1541</v>
      </c>
      <c r="Q812" s="222" t="s">
        <v>1540</v>
      </c>
      <c r="R812" s="223" t="s">
        <v>1541</v>
      </c>
    </row>
    <row r="813" spans="2:18" ht="24.95" customHeight="1" thickTop="1">
      <c r="B813" s="224" t="s">
        <v>1542</v>
      </c>
      <c r="C813" s="225"/>
      <c r="D813" s="226">
        <v>0</v>
      </c>
      <c r="E813" s="227"/>
      <c r="F813" s="227">
        <v>254</v>
      </c>
      <c r="G813" s="228"/>
      <c r="H813" s="229">
        <f t="shared" ref="H813:H821" si="46">D813+F813</f>
        <v>254</v>
      </c>
      <c r="I813" s="230"/>
      <c r="K813" s="224" t="s">
        <v>1542</v>
      </c>
      <c r="L813" s="225"/>
      <c r="M813" s="226">
        <v>0</v>
      </c>
      <c r="N813" s="227"/>
      <c r="O813" s="227">
        <v>421</v>
      </c>
      <c r="P813" s="228"/>
      <c r="Q813" s="229">
        <f t="shared" ref="Q813:Q821" si="47">M813+O813</f>
        <v>421</v>
      </c>
      <c r="R813" s="230"/>
    </row>
    <row r="814" spans="2:18" ht="24.95" customHeight="1">
      <c r="B814" s="231" t="s">
        <v>1543</v>
      </c>
      <c r="C814" s="232"/>
      <c r="D814" s="233">
        <v>0</v>
      </c>
      <c r="E814" s="234"/>
      <c r="F814" s="234">
        <v>30</v>
      </c>
      <c r="G814" s="235"/>
      <c r="H814" s="229">
        <f t="shared" si="46"/>
        <v>30</v>
      </c>
      <c r="I814" s="236"/>
      <c r="K814" s="231" t="s">
        <v>1543</v>
      </c>
      <c r="L814" s="232"/>
      <c r="M814" s="233">
        <v>0</v>
      </c>
      <c r="N814" s="234"/>
      <c r="O814" s="234">
        <v>30</v>
      </c>
      <c r="P814" s="235"/>
      <c r="Q814" s="229">
        <f t="shared" si="47"/>
        <v>30</v>
      </c>
      <c r="R814" s="236"/>
    </row>
    <row r="815" spans="2:18" ht="24.95" customHeight="1">
      <c r="B815" s="231" t="s">
        <v>1544</v>
      </c>
      <c r="C815" s="232"/>
      <c r="D815" s="233">
        <v>0</v>
      </c>
      <c r="E815" s="234"/>
      <c r="F815" s="234">
        <v>30</v>
      </c>
      <c r="G815" s="235"/>
      <c r="H815" s="229">
        <f t="shared" si="46"/>
        <v>30</v>
      </c>
      <c r="I815" s="236"/>
      <c r="K815" s="231" t="s">
        <v>1544</v>
      </c>
      <c r="L815" s="232"/>
      <c r="M815" s="233">
        <v>0</v>
      </c>
      <c r="N815" s="234"/>
      <c r="O815" s="234">
        <v>30</v>
      </c>
      <c r="P815" s="235"/>
      <c r="Q815" s="229">
        <f t="shared" si="47"/>
        <v>30</v>
      </c>
      <c r="R815" s="236"/>
    </row>
    <row r="816" spans="2:18" ht="24.95" customHeight="1" thickBot="1">
      <c r="B816" s="237" t="s">
        <v>1545</v>
      </c>
      <c r="C816" s="238"/>
      <c r="D816" s="239"/>
      <c r="E816" s="240"/>
      <c r="F816" s="240">
        <v>750</v>
      </c>
      <c r="G816" s="241"/>
      <c r="H816" s="229">
        <f t="shared" si="46"/>
        <v>750</v>
      </c>
      <c r="I816" s="242"/>
      <c r="K816" s="237" t="s">
        <v>1545</v>
      </c>
      <c r="L816" s="238"/>
      <c r="M816" s="239">
        <v>0</v>
      </c>
      <c r="N816" s="240"/>
      <c r="O816" s="240">
        <v>200</v>
      </c>
      <c r="P816" s="241"/>
      <c r="Q816" s="229">
        <f t="shared" si="47"/>
        <v>200</v>
      </c>
      <c r="R816" s="242"/>
    </row>
    <row r="817" spans="2:18" ht="24.95" customHeight="1" thickTop="1" thickBot="1">
      <c r="B817" s="243"/>
      <c r="C817" s="244" t="s">
        <v>1399</v>
      </c>
      <c r="D817" s="245">
        <f>D813+D814+D815+D816</f>
        <v>0</v>
      </c>
      <c r="E817" s="246"/>
      <c r="F817" s="247">
        <f>SUM(F813:F816)</f>
        <v>1064</v>
      </c>
      <c r="G817" s="248"/>
      <c r="H817" s="249">
        <f t="shared" si="46"/>
        <v>1064</v>
      </c>
      <c r="I817" s="250"/>
      <c r="K817" s="243"/>
      <c r="L817" s="244" t="s">
        <v>1399</v>
      </c>
      <c r="M817" s="245">
        <f>M813+M814+M815+M816</f>
        <v>0</v>
      </c>
      <c r="N817" s="246"/>
      <c r="O817" s="246">
        <f>SUM(O813:O816)</f>
        <v>681</v>
      </c>
      <c r="P817" s="248"/>
      <c r="Q817" s="251">
        <f t="shared" si="47"/>
        <v>681</v>
      </c>
      <c r="R817" s="250"/>
    </row>
    <row r="818" spans="2:18" ht="24.95" customHeight="1" thickTop="1">
      <c r="B818" s="252" t="s">
        <v>1546</v>
      </c>
      <c r="C818" s="253"/>
      <c r="D818" s="254"/>
      <c r="E818" s="255"/>
      <c r="F818" s="255"/>
      <c r="G818" s="256"/>
      <c r="H818" s="257">
        <f t="shared" si="46"/>
        <v>0</v>
      </c>
      <c r="I818" s="258"/>
      <c r="K818" s="252" t="s">
        <v>1546</v>
      </c>
      <c r="L818" s="253"/>
      <c r="M818" s="254"/>
      <c r="N818" s="255"/>
      <c r="O818" s="255"/>
      <c r="P818" s="256"/>
      <c r="Q818" s="257">
        <f t="shared" si="47"/>
        <v>0</v>
      </c>
      <c r="R818" s="258"/>
    </row>
    <row r="819" spans="2:18" ht="24.95" customHeight="1">
      <c r="B819" s="259" t="s">
        <v>1547</v>
      </c>
      <c r="C819" s="260"/>
      <c r="D819" s="233">
        <v>0</v>
      </c>
      <c r="E819" s="234"/>
      <c r="F819" s="234"/>
      <c r="G819" s="261"/>
      <c r="H819" s="262">
        <f t="shared" si="46"/>
        <v>0</v>
      </c>
      <c r="I819" s="263"/>
      <c r="K819" s="259" t="s">
        <v>1547</v>
      </c>
      <c r="L819" s="260"/>
      <c r="M819" s="233">
        <v>0</v>
      </c>
      <c r="N819" s="234"/>
      <c r="O819" s="234"/>
      <c r="P819" s="261"/>
      <c r="Q819" s="262">
        <f t="shared" si="47"/>
        <v>0</v>
      </c>
      <c r="R819" s="263"/>
    </row>
    <row r="820" spans="2:18" ht="24.95" customHeight="1">
      <c r="B820" s="252" t="s">
        <v>1548</v>
      </c>
      <c r="C820" s="253"/>
      <c r="D820" s="233"/>
      <c r="E820" s="234"/>
      <c r="F820" s="234"/>
      <c r="G820" s="261"/>
      <c r="H820" s="262">
        <f t="shared" si="46"/>
        <v>0</v>
      </c>
      <c r="I820" s="263"/>
      <c r="K820" s="252" t="s">
        <v>1548</v>
      </c>
      <c r="L820" s="253"/>
      <c r="M820" s="233"/>
      <c r="N820" s="234"/>
      <c r="O820" s="234"/>
      <c r="P820" s="261"/>
      <c r="Q820" s="262">
        <f t="shared" si="47"/>
        <v>0</v>
      </c>
      <c r="R820" s="263"/>
    </row>
    <row r="821" spans="2:18" ht="24.95" customHeight="1" thickBot="1">
      <c r="B821" s="264" t="s">
        <v>1549</v>
      </c>
      <c r="C821" s="265"/>
      <c r="D821" s="266"/>
      <c r="E821" s="267"/>
      <c r="F821" s="267"/>
      <c r="G821" s="268"/>
      <c r="H821" s="269">
        <f t="shared" si="46"/>
        <v>0</v>
      </c>
      <c r="I821" s="270"/>
      <c r="K821" s="264" t="s">
        <v>1549</v>
      </c>
      <c r="L821" s="265"/>
      <c r="M821" s="266"/>
      <c r="N821" s="267"/>
      <c r="O821" s="267"/>
      <c r="P821" s="268"/>
      <c r="Q821" s="269">
        <f t="shared" si="47"/>
        <v>0</v>
      </c>
      <c r="R821" s="270"/>
    </row>
    <row r="822" spans="2:18" ht="24.95" customHeight="1" thickTop="1" thickBot="1">
      <c r="B822" s="243"/>
      <c r="C822" s="244" t="s">
        <v>1399</v>
      </c>
      <c r="D822" s="245">
        <f>SUM(D817:D821)</f>
        <v>0</v>
      </c>
      <c r="E822" s="246"/>
      <c r="F822" s="247">
        <f>F817+F819</f>
        <v>1064</v>
      </c>
      <c r="G822" s="248"/>
      <c r="H822" s="271">
        <f>D822+F822</f>
        <v>1064</v>
      </c>
      <c r="I822" s="250"/>
      <c r="K822" s="243"/>
      <c r="L822" s="244" t="s">
        <v>1399</v>
      </c>
      <c r="M822" s="245">
        <f>SUM(M817:M821)</f>
        <v>0</v>
      </c>
      <c r="N822" s="246"/>
      <c r="O822" s="246">
        <f>O817+O819</f>
        <v>681</v>
      </c>
      <c r="P822" s="248"/>
      <c r="Q822" s="272">
        <f>M822+O822</f>
        <v>681</v>
      </c>
      <c r="R822" s="250"/>
    </row>
    <row r="823" spans="2:18" ht="24.95" customHeight="1" thickTop="1">
      <c r="B823" s="273"/>
      <c r="C823" s="274" t="s">
        <v>1550</v>
      </c>
      <c r="D823" s="217"/>
      <c r="E823" s="217"/>
      <c r="F823" s="217"/>
      <c r="G823" s="217"/>
      <c r="H823" s="217"/>
      <c r="I823" s="218"/>
      <c r="K823" s="273"/>
      <c r="L823" s="274" t="s">
        <v>1550</v>
      </c>
      <c r="M823" s="217"/>
      <c r="N823" s="217"/>
      <c r="O823" s="217"/>
      <c r="P823" s="217"/>
      <c r="Q823" s="217"/>
      <c r="R823" s="218"/>
    </row>
    <row r="824" spans="2:18" ht="24.95" customHeight="1">
      <c r="B824" s="216" t="s">
        <v>1551</v>
      </c>
      <c r="C824" s="217"/>
      <c r="D824" s="217"/>
      <c r="E824" s="217"/>
      <c r="F824" s="217"/>
      <c r="G824" s="217"/>
      <c r="H824" s="217"/>
      <c r="I824" s="218"/>
      <c r="K824" s="216" t="s">
        <v>1551</v>
      </c>
      <c r="L824" s="217"/>
      <c r="M824" s="217"/>
      <c r="N824" s="217"/>
      <c r="O824" s="217"/>
      <c r="P824" s="217"/>
      <c r="Q824" s="217"/>
      <c r="R824" s="218"/>
    </row>
    <row r="825" spans="2:18" ht="24.95" customHeight="1">
      <c r="B825" s="216" t="s">
        <v>1552</v>
      </c>
      <c r="C825" s="217"/>
      <c r="D825" s="217"/>
      <c r="E825" s="217"/>
      <c r="F825" s="217"/>
      <c r="G825" s="217"/>
      <c r="H825" s="217"/>
      <c r="I825" s="218"/>
      <c r="K825" s="216" t="s">
        <v>1552</v>
      </c>
      <c r="L825" s="217"/>
      <c r="M825" s="217"/>
      <c r="N825" s="217"/>
      <c r="O825" s="217"/>
      <c r="P825" s="217"/>
      <c r="Q825" s="217"/>
      <c r="R825" s="218"/>
    </row>
    <row r="826" spans="2:18" ht="15.75">
      <c r="B826" s="273"/>
      <c r="C826" s="217"/>
      <c r="D826" s="217"/>
      <c r="E826" s="217"/>
      <c r="F826" s="217"/>
      <c r="G826" s="217"/>
      <c r="H826" s="217"/>
      <c r="I826" s="218"/>
      <c r="K826" s="273"/>
      <c r="L826" s="217"/>
      <c r="M826" s="217"/>
      <c r="N826" s="217"/>
      <c r="O826" s="217"/>
      <c r="P826" s="217"/>
      <c r="Q826" s="217"/>
      <c r="R826" s="218"/>
    </row>
    <row r="827" spans="2:18" ht="15.75">
      <c r="B827" s="273"/>
      <c r="C827" s="217"/>
      <c r="D827" s="372" t="s">
        <v>1714</v>
      </c>
      <c r="E827" s="372"/>
      <c r="F827" s="372"/>
      <c r="G827" s="217"/>
      <c r="H827" s="217"/>
      <c r="I827" s="218"/>
      <c r="K827" s="273"/>
      <c r="L827" s="217"/>
      <c r="M827" s="372" t="s">
        <v>1714</v>
      </c>
      <c r="N827" s="372"/>
      <c r="O827" s="372"/>
      <c r="P827" s="217"/>
      <c r="Q827" s="217"/>
      <c r="R827" s="218"/>
    </row>
    <row r="828" spans="2:18" ht="15.75">
      <c r="B828" s="273"/>
      <c r="C828" s="217"/>
      <c r="D828" s="372" t="s">
        <v>1715</v>
      </c>
      <c r="E828" s="372"/>
      <c r="F828" s="372"/>
      <c r="G828" s="217"/>
      <c r="H828" s="217"/>
      <c r="I828" s="218"/>
      <c r="K828" s="273"/>
      <c r="L828" s="217"/>
      <c r="M828" s="372" t="s">
        <v>1715</v>
      </c>
      <c r="N828" s="372"/>
      <c r="O828" s="372"/>
      <c r="P828" s="217"/>
      <c r="Q828" s="217"/>
      <c r="R828" s="218"/>
    </row>
    <row r="829" spans="2:18" ht="15.75">
      <c r="B829" s="273"/>
      <c r="C829" s="217"/>
      <c r="D829" s="217"/>
      <c r="E829" s="217"/>
      <c r="F829" s="217"/>
      <c r="G829" s="217"/>
      <c r="H829" s="217"/>
      <c r="I829" s="218"/>
      <c r="K829" s="273"/>
      <c r="L829" s="217"/>
      <c r="M829" s="217"/>
      <c r="N829" s="217"/>
      <c r="O829" s="217"/>
      <c r="P829" s="217"/>
      <c r="Q829" s="217"/>
      <c r="R829" s="218"/>
    </row>
    <row r="830" spans="2:18" ht="15.75">
      <c r="B830" s="273"/>
      <c r="C830" s="217"/>
      <c r="D830" s="217"/>
      <c r="E830" s="217"/>
      <c r="F830" s="217"/>
      <c r="G830" s="217"/>
      <c r="H830" s="217"/>
      <c r="I830" s="218"/>
      <c r="K830" s="273"/>
      <c r="L830" s="217"/>
      <c r="M830" s="217"/>
      <c r="N830" s="217"/>
      <c r="O830" s="217"/>
      <c r="P830" s="217"/>
      <c r="Q830" s="217"/>
      <c r="R830" s="218"/>
    </row>
    <row r="831" spans="2:18" ht="15.75">
      <c r="B831" s="293"/>
      <c r="E831" s="217"/>
      <c r="F831" s="217"/>
      <c r="G831" s="201" t="s">
        <v>1563</v>
      </c>
      <c r="H831" s="217"/>
      <c r="I831" s="218"/>
      <c r="J831" s="293"/>
      <c r="K831" s="293"/>
      <c r="N831" s="217"/>
      <c r="O831" s="217"/>
      <c r="P831" s="201" t="s">
        <v>1563</v>
      </c>
      <c r="Q831" s="217"/>
      <c r="R831" s="218"/>
    </row>
    <row r="832" spans="2:18" ht="15.75">
      <c r="B832" s="273" t="s">
        <v>1553</v>
      </c>
      <c r="C832" s="360">
        <v>45840</v>
      </c>
      <c r="D832" s="360"/>
      <c r="E832" s="201"/>
      <c r="F832" t="s">
        <v>1693</v>
      </c>
      <c r="H832" s="201"/>
      <c r="I832" s="202"/>
      <c r="K832" s="273" t="s">
        <v>1553</v>
      </c>
      <c r="L832" s="360">
        <v>45840</v>
      </c>
      <c r="M832" s="360"/>
      <c r="N832" s="201"/>
      <c r="O832" t="s">
        <v>1693</v>
      </c>
      <c r="Q832" s="201"/>
      <c r="R832" s="202"/>
    </row>
    <row r="833" spans="2:18" ht="16.5" thickBot="1">
      <c r="B833" s="275"/>
      <c r="C833" s="276"/>
      <c r="D833" s="276"/>
      <c r="E833" s="276"/>
      <c r="F833" s="276"/>
      <c r="G833" s="276"/>
      <c r="H833" s="276"/>
      <c r="I833" s="277"/>
      <c r="K833" s="275"/>
      <c r="L833" s="276"/>
      <c r="M833" s="276"/>
      <c r="N833" s="276"/>
      <c r="O833" s="276"/>
      <c r="P833" s="276"/>
      <c r="Q833" s="276"/>
      <c r="R833" s="277"/>
    </row>
    <row r="835" spans="2:18" ht="15.75" thickBot="1"/>
    <row r="836" spans="2:18">
      <c r="B836" s="366" t="s">
        <v>1525</v>
      </c>
      <c r="C836" s="367"/>
      <c r="D836" s="367"/>
      <c r="E836" s="367"/>
      <c r="F836" s="367"/>
      <c r="G836" s="367"/>
      <c r="H836" s="367"/>
      <c r="I836" s="368"/>
      <c r="K836" s="366" t="s">
        <v>1525</v>
      </c>
      <c r="L836" s="367"/>
      <c r="M836" s="367"/>
      <c r="N836" s="367"/>
      <c r="O836" s="367"/>
      <c r="P836" s="367"/>
      <c r="Q836" s="367"/>
      <c r="R836" s="368"/>
    </row>
    <row r="837" spans="2:18" ht="15.75">
      <c r="B837" s="200"/>
      <c r="C837" s="201"/>
      <c r="D837" s="201"/>
      <c r="E837" s="201"/>
      <c r="F837" s="201"/>
      <c r="G837" s="201"/>
      <c r="H837" s="201"/>
      <c r="I837" s="202"/>
      <c r="K837" s="200"/>
      <c r="L837" s="201"/>
      <c r="M837" s="201"/>
      <c r="N837" s="201"/>
      <c r="O837" s="201"/>
      <c r="P837" s="201"/>
      <c r="Q837" s="201"/>
      <c r="R837" s="202"/>
    </row>
    <row r="838" spans="2:18" ht="26.25">
      <c r="B838" s="369" t="s">
        <v>1526</v>
      </c>
      <c r="C838" s="370"/>
      <c r="D838" s="370"/>
      <c r="E838" s="370"/>
      <c r="F838" s="370"/>
      <c r="G838" s="370"/>
      <c r="H838" s="370"/>
      <c r="I838" s="371"/>
      <c r="K838" s="369" t="s">
        <v>1526</v>
      </c>
      <c r="L838" s="370"/>
      <c r="M838" s="370"/>
      <c r="N838" s="370"/>
      <c r="O838" s="370"/>
      <c r="P838" s="370"/>
      <c r="Q838" s="370"/>
      <c r="R838" s="371"/>
    </row>
    <row r="839" spans="2:18" ht="24.95" customHeight="1">
      <c r="B839" s="203"/>
      <c r="C839" s="204"/>
      <c r="D839" s="204"/>
      <c r="E839" s="204"/>
      <c r="F839" s="204"/>
      <c r="G839" s="204"/>
      <c r="H839" s="205" t="s">
        <v>1527</v>
      </c>
      <c r="I839" s="206"/>
      <c r="K839" s="203"/>
      <c r="L839" s="204"/>
      <c r="M839" s="204"/>
      <c r="N839" s="204"/>
      <c r="O839" s="204"/>
      <c r="P839" s="204"/>
      <c r="Q839" s="205" t="s">
        <v>1527</v>
      </c>
      <c r="R839" s="206"/>
    </row>
    <row r="840" spans="2:18" ht="24.95" customHeight="1">
      <c r="B840" s="207" t="s">
        <v>1528</v>
      </c>
      <c r="C840" s="208"/>
      <c r="D840" s="208"/>
      <c r="E840" s="208"/>
      <c r="F840" s="208" t="s">
        <v>1529</v>
      </c>
      <c r="G840" s="201"/>
      <c r="H840" s="201" t="s">
        <v>1530</v>
      </c>
      <c r="I840" s="202"/>
      <c r="K840" s="207" t="s">
        <v>1528</v>
      </c>
      <c r="L840" s="208"/>
      <c r="M840" s="208"/>
      <c r="N840" s="208"/>
      <c r="O840" s="208" t="s">
        <v>1531</v>
      </c>
      <c r="P840" s="201"/>
      <c r="Q840" s="201" t="s">
        <v>1530</v>
      </c>
      <c r="R840" s="202"/>
    </row>
    <row r="841" spans="2:18" ht="24.95" customHeight="1">
      <c r="B841" s="209" t="s">
        <v>1532</v>
      </c>
      <c r="C841" s="210" t="s">
        <v>1752</v>
      </c>
      <c r="D841" s="211"/>
      <c r="E841" s="211"/>
      <c r="F841" s="211"/>
      <c r="G841" s="212"/>
      <c r="H841" s="212"/>
      <c r="I841" s="213"/>
      <c r="K841" s="209" t="s">
        <v>1532</v>
      </c>
      <c r="L841" s="210" t="s">
        <v>1753</v>
      </c>
      <c r="M841" s="211"/>
      <c r="N841" s="211"/>
      <c r="O841" s="211"/>
      <c r="P841" s="212"/>
      <c r="Q841" s="212"/>
      <c r="R841" s="213"/>
    </row>
    <row r="842" spans="2:18" ht="24.95" customHeight="1">
      <c r="B842" s="207" t="s">
        <v>1534</v>
      </c>
      <c r="C842" s="214">
        <v>218</v>
      </c>
      <c r="D842" s="208" t="s">
        <v>1535</v>
      </c>
      <c r="E842" s="208"/>
      <c r="F842" s="201"/>
      <c r="G842" s="201"/>
      <c r="H842" s="201"/>
      <c r="I842" s="202"/>
      <c r="K842" s="207" t="s">
        <v>1534</v>
      </c>
      <c r="L842" s="214">
        <v>86</v>
      </c>
      <c r="M842" s="208" t="s">
        <v>1535</v>
      </c>
      <c r="N842" s="208"/>
      <c r="O842" s="201"/>
      <c r="P842" s="201"/>
      <c r="Q842" s="201"/>
      <c r="R842" s="202"/>
    </row>
    <row r="843" spans="2:18" ht="24.95" customHeight="1">
      <c r="B843" s="216" t="s">
        <v>1562</v>
      </c>
      <c r="C843" s="217"/>
      <c r="D843" s="217"/>
      <c r="E843" s="217"/>
      <c r="F843" s="217"/>
      <c r="G843" s="217"/>
      <c r="H843" s="217"/>
      <c r="I843" s="218"/>
      <c r="K843" s="216" t="s">
        <v>1562</v>
      </c>
      <c r="L843" s="217"/>
      <c r="M843" s="217"/>
      <c r="N843" s="217"/>
      <c r="O843" s="217"/>
      <c r="P843" s="217"/>
      <c r="Q843" s="217"/>
      <c r="R843" s="218"/>
    </row>
    <row r="844" spans="2:18" ht="24.95" customHeight="1" thickBot="1">
      <c r="B844" s="207" t="s">
        <v>1537</v>
      </c>
      <c r="C844" s="201"/>
      <c r="D844" s="201"/>
      <c r="E844" s="201"/>
      <c r="F844" s="201"/>
      <c r="G844" s="201"/>
      <c r="H844" s="201"/>
      <c r="I844" s="202"/>
      <c r="K844" s="207" t="s">
        <v>1537</v>
      </c>
      <c r="L844" s="201"/>
      <c r="M844" s="201"/>
      <c r="N844" s="201"/>
      <c r="O844" s="201"/>
      <c r="P844" s="201"/>
      <c r="Q844" s="201"/>
      <c r="R844" s="202"/>
    </row>
    <row r="845" spans="2:18" ht="24.95" customHeight="1" thickTop="1">
      <c r="B845" s="361" t="s">
        <v>1538</v>
      </c>
      <c r="C845" s="362"/>
      <c r="D845" s="358" t="s">
        <v>1241</v>
      </c>
      <c r="E845" s="365"/>
      <c r="F845" s="356" t="s">
        <v>1539</v>
      </c>
      <c r="G845" s="359"/>
      <c r="H845" s="358" t="s">
        <v>1404</v>
      </c>
      <c r="I845" s="359"/>
      <c r="K845" s="361" t="s">
        <v>1538</v>
      </c>
      <c r="L845" s="362"/>
      <c r="M845" s="358" t="s">
        <v>1241</v>
      </c>
      <c r="N845" s="365"/>
      <c r="O845" s="356" t="s">
        <v>1539</v>
      </c>
      <c r="P845" s="359"/>
      <c r="Q845" s="358" t="s">
        <v>1404</v>
      </c>
      <c r="R845" s="359"/>
    </row>
    <row r="846" spans="2:18" ht="24.95" customHeight="1" thickBot="1">
      <c r="B846" s="363"/>
      <c r="C846" s="364"/>
      <c r="D846" s="219" t="s">
        <v>1540</v>
      </c>
      <c r="E846" s="220" t="s">
        <v>1541</v>
      </c>
      <c r="F846" s="220" t="s">
        <v>1540</v>
      </c>
      <c r="G846" s="221" t="s">
        <v>1541</v>
      </c>
      <c r="H846" s="222" t="s">
        <v>1540</v>
      </c>
      <c r="I846" s="223" t="s">
        <v>1541</v>
      </c>
      <c r="K846" s="363"/>
      <c r="L846" s="364"/>
      <c r="M846" s="219" t="s">
        <v>1540</v>
      </c>
      <c r="N846" s="220" t="s">
        <v>1541</v>
      </c>
      <c r="O846" s="220" t="s">
        <v>1540</v>
      </c>
      <c r="P846" s="221" t="s">
        <v>1541</v>
      </c>
      <c r="Q846" s="222" t="s">
        <v>1540</v>
      </c>
      <c r="R846" s="223" t="s">
        <v>1541</v>
      </c>
    </row>
    <row r="847" spans="2:18" ht="24.95" customHeight="1" thickTop="1">
      <c r="B847" s="224" t="s">
        <v>1542</v>
      </c>
      <c r="C847" s="225"/>
      <c r="D847" s="226">
        <v>0</v>
      </c>
      <c r="E847" s="227"/>
      <c r="F847" s="227">
        <v>1332</v>
      </c>
      <c r="G847" s="228"/>
      <c r="H847" s="229">
        <f t="shared" ref="H847:H855" si="48">D847+F847</f>
        <v>1332</v>
      </c>
      <c r="I847" s="230"/>
      <c r="K847" s="224" t="s">
        <v>1542</v>
      </c>
      <c r="L847" s="225"/>
      <c r="M847" s="226">
        <v>0</v>
      </c>
      <c r="N847" s="227"/>
      <c r="O847" s="227">
        <v>555</v>
      </c>
      <c r="P847" s="228"/>
      <c r="Q847" s="229">
        <f t="shared" ref="Q847:Q855" si="49">M847+O847</f>
        <v>555</v>
      </c>
      <c r="R847" s="230"/>
    </row>
    <row r="848" spans="2:18" ht="24.95" customHeight="1">
      <c r="B848" s="231" t="s">
        <v>1543</v>
      </c>
      <c r="C848" s="232"/>
      <c r="D848" s="233">
        <v>0</v>
      </c>
      <c r="E848" s="234"/>
      <c r="F848" s="234">
        <v>30</v>
      </c>
      <c r="G848" s="235"/>
      <c r="H848" s="229">
        <f t="shared" si="48"/>
        <v>30</v>
      </c>
      <c r="I848" s="236"/>
      <c r="K848" s="231" t="s">
        <v>1543</v>
      </c>
      <c r="L848" s="232"/>
      <c r="M848" s="233">
        <v>0</v>
      </c>
      <c r="N848" s="234"/>
      <c r="O848" s="234">
        <v>30</v>
      </c>
      <c r="P848" s="235"/>
      <c r="Q848" s="229">
        <f t="shared" si="49"/>
        <v>30</v>
      </c>
      <c r="R848" s="236"/>
    </row>
    <row r="849" spans="2:18" ht="24.95" customHeight="1">
      <c r="B849" s="231" t="s">
        <v>1544</v>
      </c>
      <c r="C849" s="232"/>
      <c r="D849" s="233">
        <v>0</v>
      </c>
      <c r="E849" s="234"/>
      <c r="F849" s="234">
        <v>30</v>
      </c>
      <c r="G849" s="235"/>
      <c r="H849" s="229">
        <f t="shared" si="48"/>
        <v>30</v>
      </c>
      <c r="I849" s="236"/>
      <c r="K849" s="231" t="s">
        <v>1544</v>
      </c>
      <c r="L849" s="232"/>
      <c r="M849" s="233">
        <v>0</v>
      </c>
      <c r="N849" s="234"/>
      <c r="O849" s="234">
        <v>30</v>
      </c>
      <c r="P849" s="235"/>
      <c r="Q849" s="229">
        <f t="shared" si="49"/>
        <v>30</v>
      </c>
      <c r="R849" s="236"/>
    </row>
    <row r="850" spans="2:18" ht="24.95" customHeight="1" thickBot="1">
      <c r="B850" s="237" t="s">
        <v>1545</v>
      </c>
      <c r="C850" s="238"/>
      <c r="D850" s="239"/>
      <c r="E850" s="240"/>
      <c r="F850" s="240">
        <v>1500</v>
      </c>
      <c r="G850" s="241"/>
      <c r="H850" s="229">
        <f t="shared" si="48"/>
        <v>1500</v>
      </c>
      <c r="I850" s="242"/>
      <c r="K850" s="237" t="s">
        <v>1545</v>
      </c>
      <c r="L850" s="238"/>
      <c r="M850" s="239">
        <v>0</v>
      </c>
      <c r="N850" s="240"/>
      <c r="O850" s="240">
        <v>750</v>
      </c>
      <c r="P850" s="241"/>
      <c r="Q850" s="229">
        <f t="shared" si="49"/>
        <v>750</v>
      </c>
      <c r="R850" s="242"/>
    </row>
    <row r="851" spans="2:18" ht="24.95" customHeight="1" thickTop="1" thickBot="1">
      <c r="B851" s="243"/>
      <c r="C851" s="244" t="s">
        <v>1399</v>
      </c>
      <c r="D851" s="245">
        <f>D847+D848+D849+D850</f>
        <v>0</v>
      </c>
      <c r="E851" s="246"/>
      <c r="F851" s="247">
        <f>SUM(F847:F850)</f>
        <v>2892</v>
      </c>
      <c r="G851" s="248"/>
      <c r="H851" s="249">
        <f t="shared" si="48"/>
        <v>2892</v>
      </c>
      <c r="I851" s="250"/>
      <c r="K851" s="243"/>
      <c r="L851" s="244" t="s">
        <v>1399</v>
      </c>
      <c r="M851" s="245">
        <f>M847+M848+M849+M850</f>
        <v>0</v>
      </c>
      <c r="N851" s="246"/>
      <c r="O851" s="246">
        <f>SUM(O847:O850)</f>
        <v>1365</v>
      </c>
      <c r="P851" s="248"/>
      <c r="Q851" s="251">
        <f t="shared" si="49"/>
        <v>1365</v>
      </c>
      <c r="R851" s="250"/>
    </row>
    <row r="852" spans="2:18" ht="24.95" customHeight="1" thickTop="1">
      <c r="B852" s="252" t="s">
        <v>1546</v>
      </c>
      <c r="C852" s="253"/>
      <c r="D852" s="254"/>
      <c r="E852" s="255"/>
      <c r="F852" s="255"/>
      <c r="G852" s="256"/>
      <c r="H852" s="257">
        <f t="shared" si="48"/>
        <v>0</v>
      </c>
      <c r="I852" s="258"/>
      <c r="K852" s="252" t="s">
        <v>1546</v>
      </c>
      <c r="L852" s="253"/>
      <c r="M852" s="254"/>
      <c r="N852" s="255"/>
      <c r="O852" s="255"/>
      <c r="P852" s="256"/>
      <c r="Q852" s="257">
        <f t="shared" si="49"/>
        <v>0</v>
      </c>
      <c r="R852" s="258"/>
    </row>
    <row r="853" spans="2:18" ht="24.95" customHeight="1">
      <c r="B853" s="259" t="s">
        <v>1547</v>
      </c>
      <c r="C853" s="260"/>
      <c r="D853" s="233">
        <v>0</v>
      </c>
      <c r="E853" s="234"/>
      <c r="F853" s="234"/>
      <c r="G853" s="261"/>
      <c r="H853" s="262">
        <f t="shared" si="48"/>
        <v>0</v>
      </c>
      <c r="I853" s="263"/>
      <c r="K853" s="259" t="s">
        <v>1547</v>
      </c>
      <c r="L853" s="260"/>
      <c r="M853" s="233">
        <v>0</v>
      </c>
      <c r="N853" s="234"/>
      <c r="O853" s="234"/>
      <c r="P853" s="261"/>
      <c r="Q853" s="262">
        <f t="shared" si="49"/>
        <v>0</v>
      </c>
      <c r="R853" s="263"/>
    </row>
    <row r="854" spans="2:18" ht="24.95" customHeight="1">
      <c r="B854" s="252" t="s">
        <v>1548</v>
      </c>
      <c r="C854" s="253"/>
      <c r="D854" s="233"/>
      <c r="E854" s="234"/>
      <c r="F854" s="234"/>
      <c r="G854" s="261"/>
      <c r="H854" s="262">
        <f t="shared" si="48"/>
        <v>0</v>
      </c>
      <c r="I854" s="263"/>
      <c r="K854" s="252" t="s">
        <v>1548</v>
      </c>
      <c r="L854" s="253"/>
      <c r="M854" s="233"/>
      <c r="N854" s="234"/>
      <c r="O854" s="234"/>
      <c r="P854" s="261"/>
      <c r="Q854" s="262">
        <f t="shared" si="49"/>
        <v>0</v>
      </c>
      <c r="R854" s="263"/>
    </row>
    <row r="855" spans="2:18" ht="24.95" customHeight="1" thickBot="1">
      <c r="B855" s="264" t="s">
        <v>1549</v>
      </c>
      <c r="C855" s="265"/>
      <c r="D855" s="266"/>
      <c r="E855" s="267"/>
      <c r="F855" s="267"/>
      <c r="G855" s="268"/>
      <c r="H855" s="269">
        <f t="shared" si="48"/>
        <v>0</v>
      </c>
      <c r="I855" s="270"/>
      <c r="K855" s="264" t="s">
        <v>1549</v>
      </c>
      <c r="L855" s="265"/>
      <c r="M855" s="266"/>
      <c r="N855" s="267"/>
      <c r="O855" s="267"/>
      <c r="P855" s="268"/>
      <c r="Q855" s="269">
        <f t="shared" si="49"/>
        <v>0</v>
      </c>
      <c r="R855" s="270"/>
    </row>
    <row r="856" spans="2:18" ht="24.95" customHeight="1" thickTop="1" thickBot="1">
      <c r="B856" s="243"/>
      <c r="C856" s="244" t="s">
        <v>1399</v>
      </c>
      <c r="D856" s="245">
        <f>SUM(D851:D855)</f>
        <v>0</v>
      </c>
      <c r="E856" s="246"/>
      <c r="F856" s="247">
        <f>F851+F853</f>
        <v>2892</v>
      </c>
      <c r="G856" s="248"/>
      <c r="H856" s="271">
        <f>D856+F856</f>
        <v>2892</v>
      </c>
      <c r="I856" s="250"/>
      <c r="K856" s="243"/>
      <c r="L856" s="244" t="s">
        <v>1399</v>
      </c>
      <c r="M856" s="245">
        <f>SUM(M851:M855)</f>
        <v>0</v>
      </c>
      <c r="N856" s="246"/>
      <c r="O856" s="246">
        <f>O851+O853</f>
        <v>1365</v>
      </c>
      <c r="P856" s="248"/>
      <c r="Q856" s="272">
        <f>M856+O856</f>
        <v>1365</v>
      </c>
      <c r="R856" s="250"/>
    </row>
    <row r="857" spans="2:18" ht="24.95" customHeight="1" thickTop="1">
      <c r="B857" s="273"/>
      <c r="C857" s="274" t="s">
        <v>1550</v>
      </c>
      <c r="D857" s="217"/>
      <c r="E857" s="217"/>
      <c r="F857" s="217"/>
      <c r="G857" s="217"/>
      <c r="H857" s="217"/>
      <c r="I857" s="218"/>
      <c r="K857" s="273"/>
      <c r="L857" s="274" t="s">
        <v>1550</v>
      </c>
      <c r="M857" s="217"/>
      <c r="N857" s="217"/>
      <c r="O857" s="217"/>
      <c r="P857" s="217"/>
      <c r="Q857" s="217"/>
      <c r="R857" s="218"/>
    </row>
    <row r="858" spans="2:18" ht="24.95" customHeight="1">
      <c r="B858" s="216" t="s">
        <v>1551</v>
      </c>
      <c r="C858" s="217"/>
      <c r="D858" s="217"/>
      <c r="E858" s="217"/>
      <c r="F858" s="217"/>
      <c r="G858" s="217"/>
      <c r="H858" s="217"/>
      <c r="I858" s="218"/>
      <c r="K858" s="216" t="s">
        <v>1551</v>
      </c>
      <c r="L858" s="217"/>
      <c r="M858" s="217"/>
      <c r="N858" s="217"/>
      <c r="O858" s="217"/>
      <c r="P858" s="217"/>
      <c r="Q858" s="217"/>
      <c r="R858" s="218"/>
    </row>
    <row r="859" spans="2:18" ht="24.95" customHeight="1">
      <c r="B859" s="216" t="s">
        <v>1552</v>
      </c>
      <c r="C859" s="217"/>
      <c r="D859" s="217"/>
      <c r="E859" s="217"/>
      <c r="F859" s="217"/>
      <c r="G859" s="217"/>
      <c r="H859" s="217"/>
      <c r="I859" s="218"/>
      <c r="K859" s="216" t="s">
        <v>1552</v>
      </c>
      <c r="L859" s="217"/>
      <c r="M859" s="217"/>
      <c r="N859" s="217"/>
      <c r="O859" s="217"/>
      <c r="P859" s="217"/>
      <c r="Q859" s="217"/>
      <c r="R859" s="218"/>
    </row>
    <row r="860" spans="2:18" ht="15.75">
      <c r="B860" s="273"/>
      <c r="C860" s="217"/>
      <c r="D860" s="217"/>
      <c r="E860" s="217"/>
      <c r="F860" s="217"/>
      <c r="G860" s="217"/>
      <c r="H860" s="217"/>
      <c r="I860" s="218"/>
      <c r="K860" s="273"/>
      <c r="L860" s="217"/>
      <c r="M860" s="217"/>
      <c r="N860" s="217"/>
      <c r="O860" s="217"/>
      <c r="P860" s="217"/>
      <c r="Q860" s="217"/>
      <c r="R860" s="218"/>
    </row>
    <row r="861" spans="2:18" ht="15.75">
      <c r="B861" s="273"/>
      <c r="C861" s="217"/>
      <c r="D861" s="372" t="s">
        <v>1714</v>
      </c>
      <c r="E861" s="372"/>
      <c r="F861" s="372"/>
      <c r="G861" s="217"/>
      <c r="H861" s="217"/>
      <c r="I861" s="218"/>
      <c r="K861" s="273"/>
      <c r="L861" s="217"/>
      <c r="M861" s="372" t="s">
        <v>1714</v>
      </c>
      <c r="N861" s="372"/>
      <c r="O861" s="372"/>
      <c r="P861" s="217"/>
      <c r="Q861" s="217"/>
      <c r="R861" s="218"/>
    </row>
    <row r="862" spans="2:18" ht="15.75">
      <c r="B862" s="273"/>
      <c r="C862" s="217"/>
      <c r="D862" s="372" t="s">
        <v>1715</v>
      </c>
      <c r="E862" s="372"/>
      <c r="F862" s="372"/>
      <c r="G862" s="217"/>
      <c r="H862" s="217"/>
      <c r="I862" s="218"/>
      <c r="K862" s="273"/>
      <c r="L862" s="217"/>
      <c r="M862" s="372" t="s">
        <v>1715</v>
      </c>
      <c r="N862" s="372"/>
      <c r="O862" s="372"/>
      <c r="P862" s="217"/>
      <c r="Q862" s="217"/>
      <c r="R862" s="218"/>
    </row>
    <row r="863" spans="2:18" ht="15.75">
      <c r="B863" s="273"/>
      <c r="C863" s="217"/>
      <c r="D863" s="217"/>
      <c r="E863" s="217"/>
      <c r="F863" s="217"/>
      <c r="G863" s="217"/>
      <c r="H863" s="217"/>
      <c r="I863" s="218"/>
      <c r="K863" s="273"/>
      <c r="L863" s="217"/>
      <c r="M863" s="217"/>
      <c r="N863" s="217"/>
      <c r="O863" s="217"/>
      <c r="P863" s="217"/>
      <c r="Q863" s="217"/>
      <c r="R863" s="218"/>
    </row>
    <row r="864" spans="2:18" ht="15.75">
      <c r="B864" s="273"/>
      <c r="C864" s="217"/>
      <c r="D864" s="217"/>
      <c r="E864" s="217"/>
      <c r="F864" s="217"/>
      <c r="G864" s="217"/>
      <c r="H864" s="217"/>
      <c r="I864" s="218"/>
      <c r="K864" s="273"/>
      <c r="L864" s="217"/>
      <c r="M864" s="217"/>
      <c r="N864" s="217"/>
      <c r="O864" s="217"/>
      <c r="P864" s="217"/>
      <c r="Q864" s="217"/>
      <c r="R864" s="218"/>
    </row>
    <row r="865" spans="2:18" ht="15.75">
      <c r="B865" s="293"/>
      <c r="E865" s="217"/>
      <c r="F865" s="217"/>
      <c r="G865" s="201" t="s">
        <v>1563</v>
      </c>
      <c r="H865" s="217"/>
      <c r="I865" s="218"/>
      <c r="J865" s="293"/>
      <c r="K865" s="293"/>
      <c r="N865" s="217"/>
      <c r="O865" s="217"/>
      <c r="P865" s="201" t="s">
        <v>1563</v>
      </c>
      <c r="Q865" s="217"/>
      <c r="R865" s="218"/>
    </row>
    <row r="866" spans="2:18" ht="15.75">
      <c r="B866" s="273" t="s">
        <v>1553</v>
      </c>
      <c r="C866" s="360">
        <v>45840</v>
      </c>
      <c r="D866" s="360"/>
      <c r="E866" s="201"/>
      <c r="F866" t="s">
        <v>1693</v>
      </c>
      <c r="H866" s="201"/>
      <c r="I866" s="202"/>
      <c r="K866" s="273" t="s">
        <v>1553</v>
      </c>
      <c r="L866" s="360">
        <v>45840</v>
      </c>
      <c r="M866" s="360"/>
      <c r="N866" s="201"/>
      <c r="O866" t="s">
        <v>1693</v>
      </c>
      <c r="Q866" s="201"/>
      <c r="R866" s="202"/>
    </row>
    <row r="867" spans="2:18" ht="16.5" thickBot="1">
      <c r="B867" s="275"/>
      <c r="C867" s="276"/>
      <c r="D867" s="276"/>
      <c r="E867" s="276"/>
      <c r="F867" s="276"/>
      <c r="G867" s="276"/>
      <c r="H867" s="276"/>
      <c r="I867" s="277"/>
      <c r="K867" s="275"/>
      <c r="L867" s="276"/>
      <c r="M867" s="276"/>
      <c r="N867" s="276"/>
      <c r="O867" s="276"/>
      <c r="P867" s="276"/>
      <c r="Q867" s="276"/>
      <c r="R867" s="277"/>
    </row>
    <row r="869" spans="2:18" ht="15.75" thickBot="1"/>
    <row r="870" spans="2:18">
      <c r="B870" s="366" t="s">
        <v>1525</v>
      </c>
      <c r="C870" s="367"/>
      <c r="D870" s="367"/>
      <c r="E870" s="367"/>
      <c r="F870" s="367"/>
      <c r="G870" s="367"/>
      <c r="H870" s="367"/>
      <c r="I870" s="368"/>
      <c r="K870" s="366" t="s">
        <v>1525</v>
      </c>
      <c r="L870" s="367"/>
      <c r="M870" s="367"/>
      <c r="N870" s="367"/>
      <c r="O870" s="367"/>
      <c r="P870" s="367"/>
      <c r="Q870" s="367"/>
      <c r="R870" s="368"/>
    </row>
    <row r="871" spans="2:18" ht="15.75">
      <c r="B871" s="200"/>
      <c r="C871" s="201"/>
      <c r="D871" s="201"/>
      <c r="E871" s="201"/>
      <c r="F871" s="201"/>
      <c r="G871" s="201"/>
      <c r="H871" s="201"/>
      <c r="I871" s="202"/>
      <c r="K871" s="200"/>
      <c r="L871" s="201"/>
      <c r="M871" s="201"/>
      <c r="N871" s="201"/>
      <c r="O871" s="201"/>
      <c r="P871" s="201"/>
      <c r="Q871" s="201"/>
      <c r="R871" s="202"/>
    </row>
    <row r="872" spans="2:18" ht="26.25">
      <c r="B872" s="369" t="s">
        <v>1526</v>
      </c>
      <c r="C872" s="370"/>
      <c r="D872" s="370"/>
      <c r="E872" s="370"/>
      <c r="F872" s="370"/>
      <c r="G872" s="370"/>
      <c r="H872" s="370"/>
      <c r="I872" s="371"/>
      <c r="K872" s="369" t="s">
        <v>1526</v>
      </c>
      <c r="L872" s="370"/>
      <c r="M872" s="370"/>
      <c r="N872" s="370"/>
      <c r="O872" s="370"/>
      <c r="P872" s="370"/>
      <c r="Q872" s="370"/>
      <c r="R872" s="371"/>
    </row>
    <row r="873" spans="2:18" ht="24.95" customHeight="1">
      <c r="B873" s="203"/>
      <c r="C873" s="204"/>
      <c r="D873" s="204"/>
      <c r="E873" s="204"/>
      <c r="F873" s="204"/>
      <c r="G873" s="204"/>
      <c r="H873" s="205" t="s">
        <v>1527</v>
      </c>
      <c r="I873" s="206"/>
      <c r="K873" s="203"/>
      <c r="L873" s="204"/>
      <c r="M873" s="204"/>
      <c r="N873" s="204"/>
      <c r="O873" s="204"/>
      <c r="P873" s="204"/>
      <c r="Q873" s="205" t="s">
        <v>1527</v>
      </c>
      <c r="R873" s="206"/>
    </row>
    <row r="874" spans="2:18" ht="24.95" customHeight="1">
      <c r="B874" s="207" t="s">
        <v>1528</v>
      </c>
      <c r="C874" s="208"/>
      <c r="D874" s="208"/>
      <c r="E874" s="208"/>
      <c r="F874" s="208" t="s">
        <v>1529</v>
      </c>
      <c r="G874" s="201"/>
      <c r="H874" s="201" t="s">
        <v>1530</v>
      </c>
      <c r="I874" s="202"/>
      <c r="K874" s="207" t="s">
        <v>1528</v>
      </c>
      <c r="L874" s="208"/>
      <c r="M874" s="208"/>
      <c r="N874" s="208"/>
      <c r="O874" s="208" t="s">
        <v>1531</v>
      </c>
      <c r="P874" s="201"/>
      <c r="Q874" s="201" t="s">
        <v>1530</v>
      </c>
      <c r="R874" s="202"/>
    </row>
    <row r="875" spans="2:18" ht="24.95" customHeight="1">
      <c r="B875" s="209" t="s">
        <v>1532</v>
      </c>
      <c r="C875" s="210" t="s">
        <v>1754</v>
      </c>
      <c r="D875" s="211"/>
      <c r="E875" s="211"/>
      <c r="F875" s="211"/>
      <c r="G875" s="212"/>
      <c r="H875" s="212"/>
      <c r="I875" s="213"/>
      <c r="K875" s="209" t="s">
        <v>1532</v>
      </c>
      <c r="L875" s="210" t="s">
        <v>1755</v>
      </c>
      <c r="M875" s="211"/>
      <c r="N875" s="211"/>
      <c r="O875" s="211"/>
      <c r="P875" s="212"/>
      <c r="Q875" s="212"/>
      <c r="R875" s="213"/>
    </row>
    <row r="876" spans="2:18" ht="24.95" customHeight="1">
      <c r="B876" s="207" t="s">
        <v>1534</v>
      </c>
      <c r="C876" s="214">
        <v>66</v>
      </c>
      <c r="D876" s="208" t="s">
        <v>1535</v>
      </c>
      <c r="E876" s="208"/>
      <c r="F876" s="201"/>
      <c r="G876" s="201"/>
      <c r="H876" s="201"/>
      <c r="I876" s="202"/>
      <c r="K876" s="207" t="s">
        <v>1534</v>
      </c>
      <c r="L876" s="214">
        <v>83</v>
      </c>
      <c r="M876" s="208" t="s">
        <v>1535</v>
      </c>
      <c r="N876" s="208"/>
      <c r="O876" s="201"/>
      <c r="P876" s="201"/>
      <c r="Q876" s="201"/>
      <c r="R876" s="202"/>
    </row>
    <row r="877" spans="2:18" ht="24.95" customHeight="1">
      <c r="B877" s="216" t="s">
        <v>1562</v>
      </c>
      <c r="C877" s="217"/>
      <c r="D877" s="217"/>
      <c r="E877" s="217"/>
      <c r="F877" s="217"/>
      <c r="G877" s="217"/>
      <c r="H877" s="217"/>
      <c r="I877" s="218"/>
      <c r="K877" s="216" t="s">
        <v>1562</v>
      </c>
      <c r="L877" s="217"/>
      <c r="M877" s="217"/>
      <c r="N877" s="217"/>
      <c r="O877" s="217"/>
      <c r="P877" s="217"/>
      <c r="Q877" s="217"/>
      <c r="R877" s="218"/>
    </row>
    <row r="878" spans="2:18" ht="24.95" customHeight="1" thickBot="1">
      <c r="B878" s="207" t="s">
        <v>1537</v>
      </c>
      <c r="C878" s="201"/>
      <c r="D878" s="201"/>
      <c r="E878" s="201"/>
      <c r="F878" s="201"/>
      <c r="G878" s="201"/>
      <c r="H878" s="201"/>
      <c r="I878" s="202"/>
      <c r="K878" s="207" t="s">
        <v>1537</v>
      </c>
      <c r="L878" s="201"/>
      <c r="M878" s="201"/>
      <c r="N878" s="201"/>
      <c r="O878" s="201"/>
      <c r="P878" s="201"/>
      <c r="Q878" s="201"/>
      <c r="R878" s="202"/>
    </row>
    <row r="879" spans="2:18" ht="24.95" customHeight="1" thickTop="1">
      <c r="B879" s="361" t="s">
        <v>1538</v>
      </c>
      <c r="C879" s="362"/>
      <c r="D879" s="358" t="s">
        <v>1241</v>
      </c>
      <c r="E879" s="365"/>
      <c r="F879" s="356" t="s">
        <v>1539</v>
      </c>
      <c r="G879" s="359"/>
      <c r="H879" s="358" t="s">
        <v>1404</v>
      </c>
      <c r="I879" s="359"/>
      <c r="K879" s="361" t="s">
        <v>1538</v>
      </c>
      <c r="L879" s="362"/>
      <c r="M879" s="358" t="s">
        <v>1241</v>
      </c>
      <c r="N879" s="365"/>
      <c r="O879" s="356" t="s">
        <v>1539</v>
      </c>
      <c r="P879" s="359"/>
      <c r="Q879" s="358" t="s">
        <v>1404</v>
      </c>
      <c r="R879" s="359"/>
    </row>
    <row r="880" spans="2:18" ht="24.95" customHeight="1" thickBot="1">
      <c r="B880" s="363"/>
      <c r="C880" s="364"/>
      <c r="D880" s="219" t="s">
        <v>1540</v>
      </c>
      <c r="E880" s="220" t="s">
        <v>1541</v>
      </c>
      <c r="F880" s="220" t="s">
        <v>1540</v>
      </c>
      <c r="G880" s="221" t="s">
        <v>1541</v>
      </c>
      <c r="H880" s="222" t="s">
        <v>1540</v>
      </c>
      <c r="I880" s="223" t="s">
        <v>1541</v>
      </c>
      <c r="K880" s="363"/>
      <c r="L880" s="364"/>
      <c r="M880" s="219" t="s">
        <v>1540</v>
      </c>
      <c r="N880" s="220" t="s">
        <v>1541</v>
      </c>
      <c r="O880" s="220" t="s">
        <v>1540</v>
      </c>
      <c r="P880" s="221" t="s">
        <v>1541</v>
      </c>
      <c r="Q880" s="222" t="s">
        <v>1540</v>
      </c>
      <c r="R880" s="223" t="s">
        <v>1541</v>
      </c>
    </row>
    <row r="881" spans="2:18" ht="24.95" customHeight="1" thickTop="1">
      <c r="B881" s="224" t="s">
        <v>1542</v>
      </c>
      <c r="C881" s="225"/>
      <c r="D881" s="226">
        <v>0</v>
      </c>
      <c r="E881" s="227"/>
      <c r="F881" s="227">
        <v>589</v>
      </c>
      <c r="G881" s="228"/>
      <c r="H881" s="229">
        <f t="shared" ref="H881:H889" si="50">D881+F881</f>
        <v>589</v>
      </c>
      <c r="I881" s="230"/>
      <c r="K881" s="224" t="s">
        <v>1542</v>
      </c>
      <c r="L881" s="225"/>
      <c r="M881" s="226">
        <v>0</v>
      </c>
      <c r="N881" s="227"/>
      <c r="O881" s="227">
        <v>791</v>
      </c>
      <c r="P881" s="228"/>
      <c r="Q881" s="229">
        <f t="shared" ref="Q881:Q889" si="51">M881+O881</f>
        <v>791</v>
      </c>
      <c r="R881" s="230"/>
    </row>
    <row r="882" spans="2:18" ht="24.95" customHeight="1">
      <c r="B882" s="231" t="s">
        <v>1543</v>
      </c>
      <c r="C882" s="232"/>
      <c r="D882" s="233">
        <v>40</v>
      </c>
      <c r="E882" s="234"/>
      <c r="F882" s="234">
        <v>40</v>
      </c>
      <c r="G882" s="235"/>
      <c r="H882" s="229">
        <f t="shared" si="50"/>
        <v>80</v>
      </c>
      <c r="I882" s="236"/>
      <c r="K882" s="231" t="s">
        <v>1543</v>
      </c>
      <c r="L882" s="232"/>
      <c r="M882" s="233">
        <v>0</v>
      </c>
      <c r="N882" s="234"/>
      <c r="O882" s="234">
        <v>30</v>
      </c>
      <c r="P882" s="235"/>
      <c r="Q882" s="229">
        <f t="shared" si="51"/>
        <v>30</v>
      </c>
      <c r="R882" s="236"/>
    </row>
    <row r="883" spans="2:18" ht="24.95" customHeight="1">
      <c r="B883" s="231" t="s">
        <v>1544</v>
      </c>
      <c r="C883" s="232"/>
      <c r="D883" s="233">
        <v>80</v>
      </c>
      <c r="E883" s="234"/>
      <c r="F883" s="234">
        <v>40</v>
      </c>
      <c r="G883" s="235"/>
      <c r="H883" s="229">
        <f t="shared" si="50"/>
        <v>120</v>
      </c>
      <c r="I883" s="236"/>
      <c r="K883" s="231" t="s">
        <v>1544</v>
      </c>
      <c r="L883" s="232"/>
      <c r="M883" s="233">
        <v>0</v>
      </c>
      <c r="N883" s="234"/>
      <c r="O883" s="234">
        <v>30</v>
      </c>
      <c r="P883" s="235"/>
      <c r="Q883" s="229">
        <f t="shared" si="51"/>
        <v>30</v>
      </c>
      <c r="R883" s="236"/>
    </row>
    <row r="884" spans="2:18" ht="24.95" customHeight="1" thickBot="1">
      <c r="B884" s="237" t="s">
        <v>1545</v>
      </c>
      <c r="C884" s="238"/>
      <c r="D884" s="239"/>
      <c r="E884" s="240"/>
      <c r="F884" s="240">
        <v>1500</v>
      </c>
      <c r="G884" s="241"/>
      <c r="H884" s="229">
        <f t="shared" si="50"/>
        <v>1500</v>
      </c>
      <c r="I884" s="242"/>
      <c r="K884" s="237" t="s">
        <v>1545</v>
      </c>
      <c r="L884" s="238"/>
      <c r="M884" s="239">
        <v>0</v>
      </c>
      <c r="N884" s="240"/>
      <c r="O884" s="240">
        <v>750</v>
      </c>
      <c r="P884" s="241"/>
      <c r="Q884" s="229">
        <f t="shared" si="51"/>
        <v>750</v>
      </c>
      <c r="R884" s="242"/>
    </row>
    <row r="885" spans="2:18" ht="24.95" customHeight="1" thickTop="1" thickBot="1">
      <c r="B885" s="243"/>
      <c r="C885" s="244" t="s">
        <v>1399</v>
      </c>
      <c r="D885" s="245">
        <f>D881+D882+D883+D884</f>
        <v>120</v>
      </c>
      <c r="E885" s="246"/>
      <c r="F885" s="247">
        <f>SUM(F881:F884)</f>
        <v>2169</v>
      </c>
      <c r="G885" s="248"/>
      <c r="H885" s="249">
        <f t="shared" si="50"/>
        <v>2289</v>
      </c>
      <c r="I885" s="250"/>
      <c r="K885" s="243"/>
      <c r="L885" s="244" t="s">
        <v>1399</v>
      </c>
      <c r="M885" s="245">
        <f>M881+M882+M883+M884</f>
        <v>0</v>
      </c>
      <c r="N885" s="246"/>
      <c r="O885" s="246">
        <f>SUM(O881:O884)</f>
        <v>1601</v>
      </c>
      <c r="P885" s="248"/>
      <c r="Q885" s="251">
        <f t="shared" si="51"/>
        <v>1601</v>
      </c>
      <c r="R885" s="250"/>
    </row>
    <row r="886" spans="2:18" ht="24.95" customHeight="1" thickTop="1">
      <c r="B886" s="252" t="s">
        <v>1546</v>
      </c>
      <c r="C886" s="253"/>
      <c r="D886" s="254"/>
      <c r="E886" s="255"/>
      <c r="F886" s="255"/>
      <c r="G886" s="256"/>
      <c r="H886" s="257">
        <f t="shared" si="50"/>
        <v>0</v>
      </c>
      <c r="I886" s="258"/>
      <c r="K886" s="252" t="s">
        <v>1546</v>
      </c>
      <c r="L886" s="253"/>
      <c r="M886" s="254"/>
      <c r="N886" s="255"/>
      <c r="O886" s="255"/>
      <c r="P886" s="256"/>
      <c r="Q886" s="257">
        <f t="shared" si="51"/>
        <v>0</v>
      </c>
      <c r="R886" s="258"/>
    </row>
    <row r="887" spans="2:18" ht="24.95" customHeight="1">
      <c r="B887" s="259" t="s">
        <v>1547</v>
      </c>
      <c r="C887" s="260"/>
      <c r="D887" s="233">
        <v>0</v>
      </c>
      <c r="E887" s="234"/>
      <c r="F887" s="234"/>
      <c r="G887" s="261"/>
      <c r="H887" s="262">
        <f t="shared" si="50"/>
        <v>0</v>
      </c>
      <c r="I887" s="263"/>
      <c r="K887" s="259" t="s">
        <v>1547</v>
      </c>
      <c r="L887" s="260"/>
      <c r="M887" s="233">
        <v>0</v>
      </c>
      <c r="N887" s="234"/>
      <c r="O887" s="234"/>
      <c r="P887" s="261"/>
      <c r="Q887" s="262">
        <f t="shared" si="51"/>
        <v>0</v>
      </c>
      <c r="R887" s="263"/>
    </row>
    <row r="888" spans="2:18" ht="24.95" customHeight="1">
      <c r="B888" s="252" t="s">
        <v>1548</v>
      </c>
      <c r="C888" s="253"/>
      <c r="D888" s="233"/>
      <c r="E888" s="234"/>
      <c r="F888" s="234"/>
      <c r="G888" s="261"/>
      <c r="H888" s="262">
        <f t="shared" si="50"/>
        <v>0</v>
      </c>
      <c r="I888" s="263"/>
      <c r="K888" s="252" t="s">
        <v>1548</v>
      </c>
      <c r="L888" s="253"/>
      <c r="M888" s="233"/>
      <c r="N888" s="234"/>
      <c r="O888" s="234"/>
      <c r="P888" s="261"/>
      <c r="Q888" s="262">
        <f t="shared" si="51"/>
        <v>0</v>
      </c>
      <c r="R888" s="263"/>
    </row>
    <row r="889" spans="2:18" ht="24.95" customHeight="1" thickBot="1">
      <c r="B889" s="264" t="s">
        <v>1549</v>
      </c>
      <c r="C889" s="265"/>
      <c r="D889" s="266"/>
      <c r="E889" s="267"/>
      <c r="F889" s="267"/>
      <c r="G889" s="268"/>
      <c r="H889" s="269">
        <f t="shared" si="50"/>
        <v>0</v>
      </c>
      <c r="I889" s="270"/>
      <c r="K889" s="264" t="s">
        <v>1549</v>
      </c>
      <c r="L889" s="265"/>
      <c r="M889" s="266"/>
      <c r="N889" s="267"/>
      <c r="O889" s="267"/>
      <c r="P889" s="268"/>
      <c r="Q889" s="269">
        <f t="shared" si="51"/>
        <v>0</v>
      </c>
      <c r="R889" s="270"/>
    </row>
    <row r="890" spans="2:18" ht="24.95" customHeight="1" thickTop="1" thickBot="1">
      <c r="B890" s="243"/>
      <c r="C890" s="244" t="s">
        <v>1399</v>
      </c>
      <c r="D890" s="245">
        <f>SUM(D885:D889)</f>
        <v>120</v>
      </c>
      <c r="E890" s="246"/>
      <c r="F890" s="247">
        <f>F885+F887</f>
        <v>2169</v>
      </c>
      <c r="G890" s="248"/>
      <c r="H890" s="271">
        <f>D890+F890</f>
        <v>2289</v>
      </c>
      <c r="I890" s="250"/>
      <c r="K890" s="243"/>
      <c r="L890" s="244" t="s">
        <v>1399</v>
      </c>
      <c r="M890" s="245">
        <f>SUM(M885:M889)</f>
        <v>0</v>
      </c>
      <c r="N890" s="246"/>
      <c r="O890" s="246">
        <f>O885+O887</f>
        <v>1601</v>
      </c>
      <c r="P890" s="248"/>
      <c r="Q890" s="272">
        <f>M890+O890</f>
        <v>1601</v>
      </c>
      <c r="R890" s="250"/>
    </row>
    <row r="891" spans="2:18" ht="24.95" customHeight="1" thickTop="1">
      <c r="B891" s="273"/>
      <c r="C891" s="274" t="s">
        <v>1550</v>
      </c>
      <c r="D891" s="217"/>
      <c r="E891" s="217"/>
      <c r="F891" s="217"/>
      <c r="G891" s="217"/>
      <c r="H891" s="217"/>
      <c r="I891" s="218"/>
      <c r="K891" s="273"/>
      <c r="L891" s="274" t="s">
        <v>1550</v>
      </c>
      <c r="M891" s="217"/>
      <c r="N891" s="217"/>
      <c r="O891" s="217"/>
      <c r="P891" s="217"/>
      <c r="Q891" s="217"/>
      <c r="R891" s="218"/>
    </row>
    <row r="892" spans="2:18" ht="24.95" customHeight="1">
      <c r="B892" s="216" t="s">
        <v>1551</v>
      </c>
      <c r="C892" s="217"/>
      <c r="D892" s="217"/>
      <c r="E892" s="217"/>
      <c r="F892" s="217"/>
      <c r="G892" s="217"/>
      <c r="H892" s="217"/>
      <c r="I892" s="218"/>
      <c r="K892" s="216" t="s">
        <v>1551</v>
      </c>
      <c r="L892" s="217"/>
      <c r="M892" s="217"/>
      <c r="N892" s="217"/>
      <c r="O892" s="217"/>
      <c r="P892" s="217"/>
      <c r="Q892" s="217"/>
      <c r="R892" s="218"/>
    </row>
    <row r="893" spans="2:18" ht="24.95" customHeight="1">
      <c r="B893" s="216" t="s">
        <v>1552</v>
      </c>
      <c r="C893" s="217"/>
      <c r="D893" s="217"/>
      <c r="E893" s="217"/>
      <c r="F893" s="217"/>
      <c r="G893" s="217"/>
      <c r="H893" s="217"/>
      <c r="I893" s="218"/>
      <c r="K893" s="216" t="s">
        <v>1552</v>
      </c>
      <c r="L893" s="217"/>
      <c r="M893" s="217"/>
      <c r="N893" s="217"/>
      <c r="O893" s="217"/>
      <c r="P893" s="217"/>
      <c r="Q893" s="217"/>
      <c r="R893" s="218"/>
    </row>
    <row r="894" spans="2:18" ht="15.75">
      <c r="B894" s="273"/>
      <c r="C894" s="217"/>
      <c r="D894" s="217"/>
      <c r="E894" s="217"/>
      <c r="F894" s="217"/>
      <c r="G894" s="217"/>
      <c r="H894" s="217"/>
      <c r="I894" s="218"/>
      <c r="K894" s="273"/>
      <c r="L894" s="217"/>
      <c r="M894" s="217"/>
      <c r="N894" s="217"/>
      <c r="O894" s="217"/>
      <c r="P894" s="217"/>
      <c r="Q894" s="217"/>
      <c r="R894" s="218"/>
    </row>
    <row r="895" spans="2:18" ht="15.75">
      <c r="B895" s="273"/>
      <c r="C895" s="217"/>
      <c r="D895" s="372" t="s">
        <v>1714</v>
      </c>
      <c r="E895" s="372"/>
      <c r="F895" s="372"/>
      <c r="G895" s="217"/>
      <c r="H895" s="217"/>
      <c r="I895" s="218"/>
      <c r="K895" s="273"/>
      <c r="L895" s="217"/>
      <c r="M895" s="372" t="s">
        <v>1714</v>
      </c>
      <c r="N895" s="372"/>
      <c r="O895" s="372"/>
      <c r="P895" s="217"/>
      <c r="Q895" s="217"/>
      <c r="R895" s="218"/>
    </row>
    <row r="896" spans="2:18" ht="15.75">
      <c r="B896" s="273"/>
      <c r="C896" s="217"/>
      <c r="D896" s="372" t="s">
        <v>1715</v>
      </c>
      <c r="E896" s="372"/>
      <c r="F896" s="372"/>
      <c r="G896" s="217"/>
      <c r="H896" s="217"/>
      <c r="I896" s="218"/>
      <c r="K896" s="273"/>
      <c r="L896" s="217"/>
      <c r="M896" s="372" t="s">
        <v>1715</v>
      </c>
      <c r="N896" s="372"/>
      <c r="O896" s="372"/>
      <c r="P896" s="217"/>
      <c r="Q896" s="217"/>
      <c r="R896" s="218"/>
    </row>
    <row r="897" spans="2:18" ht="15.75">
      <c r="B897" s="273"/>
      <c r="C897" s="217"/>
      <c r="D897" s="217"/>
      <c r="E897" s="217"/>
      <c r="F897" s="217"/>
      <c r="G897" s="217"/>
      <c r="H897" s="217"/>
      <c r="I897" s="218"/>
      <c r="K897" s="273"/>
      <c r="L897" s="217"/>
      <c r="M897" s="217"/>
      <c r="N897" s="217"/>
      <c r="O897" s="217"/>
      <c r="P897" s="217"/>
      <c r="Q897" s="217"/>
      <c r="R897" s="218"/>
    </row>
    <row r="898" spans="2:18" ht="15.75">
      <c r="B898" s="273"/>
      <c r="C898" s="217"/>
      <c r="D898" s="217"/>
      <c r="E898" s="217"/>
      <c r="F898" s="217"/>
      <c r="G898" s="217"/>
      <c r="H898" s="217"/>
      <c r="I898" s="218"/>
      <c r="K898" s="273"/>
      <c r="L898" s="217"/>
      <c r="M898" s="217"/>
      <c r="N898" s="217"/>
      <c r="O898" s="217"/>
      <c r="P898" s="217"/>
      <c r="Q898" s="217"/>
      <c r="R898" s="218"/>
    </row>
    <row r="899" spans="2:18" ht="15.75">
      <c r="B899" s="293"/>
      <c r="E899" s="217"/>
      <c r="F899" s="217"/>
      <c r="G899" s="201" t="s">
        <v>1563</v>
      </c>
      <c r="H899" s="217"/>
      <c r="I899" s="218"/>
      <c r="J899" s="293"/>
      <c r="K899" s="293"/>
      <c r="N899" s="217"/>
      <c r="O899" s="217"/>
      <c r="P899" s="201" t="s">
        <v>1563</v>
      </c>
      <c r="Q899" s="217"/>
      <c r="R899" s="218"/>
    </row>
    <row r="900" spans="2:18" ht="15.75">
      <c r="B900" s="273" t="s">
        <v>1553</v>
      </c>
      <c r="C900" s="360">
        <v>45840</v>
      </c>
      <c r="D900" s="360"/>
      <c r="E900" s="201"/>
      <c r="F900" t="s">
        <v>1693</v>
      </c>
      <c r="H900" s="201"/>
      <c r="I900" s="202"/>
      <c r="K900" s="273" t="s">
        <v>1553</v>
      </c>
      <c r="L900" s="360">
        <v>45840</v>
      </c>
      <c r="M900" s="360"/>
      <c r="N900" s="201"/>
      <c r="O900" t="s">
        <v>1693</v>
      </c>
      <c r="Q900" s="201"/>
      <c r="R900" s="202"/>
    </row>
    <row r="901" spans="2:18" ht="16.5" thickBot="1">
      <c r="B901" s="275"/>
      <c r="C901" s="276"/>
      <c r="D901" s="276"/>
      <c r="E901" s="276"/>
      <c r="F901" s="276"/>
      <c r="G901" s="276"/>
      <c r="H901" s="276"/>
      <c r="I901" s="277"/>
      <c r="K901" s="275"/>
      <c r="L901" s="276"/>
      <c r="M901" s="276"/>
      <c r="N901" s="276"/>
      <c r="O901" s="276"/>
      <c r="P901" s="276"/>
      <c r="Q901" s="276"/>
      <c r="R901" s="277"/>
    </row>
    <row r="903" spans="2:18" ht="15.75" thickBot="1"/>
    <row r="904" spans="2:18">
      <c r="B904" s="366" t="s">
        <v>1525</v>
      </c>
      <c r="C904" s="367"/>
      <c r="D904" s="367"/>
      <c r="E904" s="367"/>
      <c r="F904" s="367"/>
      <c r="G904" s="367"/>
      <c r="H904" s="367"/>
      <c r="I904" s="368"/>
      <c r="K904" s="366" t="s">
        <v>1525</v>
      </c>
      <c r="L904" s="367"/>
      <c r="M904" s="367"/>
      <c r="N904" s="367"/>
      <c r="O904" s="367"/>
      <c r="P904" s="367"/>
      <c r="Q904" s="367"/>
      <c r="R904" s="368"/>
    </row>
    <row r="905" spans="2:18" ht="15.75">
      <c r="B905" s="200"/>
      <c r="C905" s="201"/>
      <c r="D905" s="201"/>
      <c r="E905" s="201"/>
      <c r="F905" s="201"/>
      <c r="G905" s="201"/>
      <c r="H905" s="201"/>
      <c r="I905" s="202"/>
      <c r="K905" s="200"/>
      <c r="L905" s="201"/>
      <c r="M905" s="201"/>
      <c r="N905" s="201"/>
      <c r="O905" s="201"/>
      <c r="P905" s="201"/>
      <c r="Q905" s="201"/>
      <c r="R905" s="202"/>
    </row>
    <row r="906" spans="2:18" ht="26.25">
      <c r="B906" s="369" t="s">
        <v>1526</v>
      </c>
      <c r="C906" s="370"/>
      <c r="D906" s="370"/>
      <c r="E906" s="370"/>
      <c r="F906" s="370"/>
      <c r="G906" s="370"/>
      <c r="H906" s="370"/>
      <c r="I906" s="371"/>
      <c r="K906" s="369" t="s">
        <v>1526</v>
      </c>
      <c r="L906" s="370"/>
      <c r="M906" s="370"/>
      <c r="N906" s="370"/>
      <c r="O906" s="370"/>
      <c r="P906" s="370"/>
      <c r="Q906" s="370"/>
      <c r="R906" s="371"/>
    </row>
    <row r="907" spans="2:18" ht="24.95" customHeight="1">
      <c r="B907" s="203"/>
      <c r="C907" s="204"/>
      <c r="D907" s="204"/>
      <c r="E907" s="204"/>
      <c r="F907" s="204"/>
      <c r="G907" s="204"/>
      <c r="H907" s="205" t="s">
        <v>1527</v>
      </c>
      <c r="I907" s="206"/>
      <c r="K907" s="203"/>
      <c r="L907" s="204"/>
      <c r="M907" s="204"/>
      <c r="N907" s="204"/>
      <c r="O907" s="204"/>
      <c r="P907" s="204"/>
      <c r="Q907" s="205" t="s">
        <v>1527</v>
      </c>
      <c r="R907" s="206"/>
    </row>
    <row r="908" spans="2:18" ht="24.95" customHeight="1">
      <c r="B908" s="207" t="s">
        <v>1528</v>
      </c>
      <c r="C908" s="208"/>
      <c r="D908" s="208"/>
      <c r="E908" s="208"/>
      <c r="F908" s="208" t="s">
        <v>1529</v>
      </c>
      <c r="G908" s="201"/>
      <c r="H908" s="201" t="s">
        <v>1530</v>
      </c>
      <c r="I908" s="202"/>
      <c r="K908" s="207" t="s">
        <v>1528</v>
      </c>
      <c r="L908" s="208"/>
      <c r="M908" s="208"/>
      <c r="N908" s="208"/>
      <c r="O908" s="208" t="s">
        <v>1531</v>
      </c>
      <c r="P908" s="201"/>
      <c r="Q908" s="201" t="s">
        <v>1530</v>
      </c>
      <c r="R908" s="202"/>
    </row>
    <row r="909" spans="2:18" ht="24.95" customHeight="1">
      <c r="B909" s="209" t="s">
        <v>1532</v>
      </c>
      <c r="C909" s="210" t="s">
        <v>1756</v>
      </c>
      <c r="D909" s="211"/>
      <c r="E909" s="211"/>
      <c r="F909" s="211"/>
      <c r="G909" s="212"/>
      <c r="H909" s="212"/>
      <c r="I909" s="213"/>
      <c r="K909" s="209" t="s">
        <v>1532</v>
      </c>
      <c r="L909" s="210" t="s">
        <v>1757</v>
      </c>
      <c r="M909" s="211"/>
      <c r="N909" s="211"/>
      <c r="O909" s="211"/>
      <c r="P909" s="212"/>
      <c r="Q909" s="212"/>
      <c r="R909" s="213"/>
    </row>
    <row r="910" spans="2:18" ht="24.95" customHeight="1">
      <c r="B910" s="207" t="s">
        <v>1534</v>
      </c>
      <c r="C910" s="214">
        <v>185</v>
      </c>
      <c r="D910" s="208" t="s">
        <v>1535</v>
      </c>
      <c r="E910" s="208"/>
      <c r="F910" s="201"/>
      <c r="G910" s="201"/>
      <c r="H910" s="201"/>
      <c r="I910" s="202"/>
      <c r="K910" s="207" t="s">
        <v>1534</v>
      </c>
      <c r="L910" s="214">
        <v>197</v>
      </c>
      <c r="M910" s="208" t="s">
        <v>1535</v>
      </c>
      <c r="N910" s="208"/>
      <c r="O910" s="201"/>
      <c r="P910" s="201"/>
      <c r="Q910" s="201"/>
      <c r="R910" s="202"/>
    </row>
    <row r="911" spans="2:18" ht="24.95" customHeight="1">
      <c r="B911" s="216" t="s">
        <v>1562</v>
      </c>
      <c r="C911" s="217"/>
      <c r="D911" s="217"/>
      <c r="E911" s="217"/>
      <c r="F911" s="217"/>
      <c r="G911" s="217"/>
      <c r="H911" s="217"/>
      <c r="I911" s="218"/>
      <c r="K911" s="216" t="s">
        <v>1562</v>
      </c>
      <c r="L911" s="217"/>
      <c r="M911" s="217"/>
      <c r="N911" s="217"/>
      <c r="O911" s="217"/>
      <c r="P911" s="217"/>
      <c r="Q911" s="217"/>
      <c r="R911" s="218"/>
    </row>
    <row r="912" spans="2:18" ht="24.95" customHeight="1" thickBot="1">
      <c r="B912" s="207" t="s">
        <v>1537</v>
      </c>
      <c r="C912" s="201"/>
      <c r="D912" s="201"/>
      <c r="E912" s="201"/>
      <c r="F912" s="201"/>
      <c r="G912" s="201"/>
      <c r="H912" s="201"/>
      <c r="I912" s="202"/>
      <c r="K912" s="207" t="s">
        <v>1537</v>
      </c>
      <c r="L912" s="201"/>
      <c r="M912" s="201"/>
      <c r="N912" s="201"/>
      <c r="O912" s="201"/>
      <c r="P912" s="201"/>
      <c r="Q912" s="201"/>
      <c r="R912" s="202"/>
    </row>
    <row r="913" spans="2:18" ht="24.95" customHeight="1" thickTop="1">
      <c r="B913" s="361" t="s">
        <v>1538</v>
      </c>
      <c r="C913" s="362"/>
      <c r="D913" s="358" t="s">
        <v>1241</v>
      </c>
      <c r="E913" s="365"/>
      <c r="F913" s="356" t="s">
        <v>1539</v>
      </c>
      <c r="G913" s="359"/>
      <c r="H913" s="358" t="s">
        <v>1404</v>
      </c>
      <c r="I913" s="359"/>
      <c r="K913" s="361" t="s">
        <v>1538</v>
      </c>
      <c r="L913" s="362"/>
      <c r="M913" s="358" t="s">
        <v>1241</v>
      </c>
      <c r="N913" s="365"/>
      <c r="O913" s="356" t="s">
        <v>1539</v>
      </c>
      <c r="P913" s="359"/>
      <c r="Q913" s="358" t="s">
        <v>1404</v>
      </c>
      <c r="R913" s="359"/>
    </row>
    <row r="914" spans="2:18" ht="24.95" customHeight="1" thickBot="1">
      <c r="B914" s="363"/>
      <c r="C914" s="364"/>
      <c r="D914" s="219" t="s">
        <v>1540</v>
      </c>
      <c r="E914" s="220" t="s">
        <v>1541</v>
      </c>
      <c r="F914" s="220" t="s">
        <v>1540</v>
      </c>
      <c r="G914" s="221" t="s">
        <v>1541</v>
      </c>
      <c r="H914" s="222" t="s">
        <v>1540</v>
      </c>
      <c r="I914" s="223" t="s">
        <v>1541</v>
      </c>
      <c r="K914" s="363"/>
      <c r="L914" s="364"/>
      <c r="M914" s="219" t="s">
        <v>1540</v>
      </c>
      <c r="N914" s="220" t="s">
        <v>1541</v>
      </c>
      <c r="O914" s="220" t="s">
        <v>1540</v>
      </c>
      <c r="P914" s="221" t="s">
        <v>1541</v>
      </c>
      <c r="Q914" s="222" t="s">
        <v>1540</v>
      </c>
      <c r="R914" s="223" t="s">
        <v>1541</v>
      </c>
    </row>
    <row r="915" spans="2:18" ht="24.95" customHeight="1" thickTop="1">
      <c r="B915" s="224" t="s">
        <v>1542</v>
      </c>
      <c r="C915" s="225"/>
      <c r="D915" s="226">
        <v>0</v>
      </c>
      <c r="E915" s="227"/>
      <c r="F915" s="227">
        <v>183</v>
      </c>
      <c r="G915" s="228"/>
      <c r="H915" s="229">
        <f t="shared" ref="H915:H923" si="52">D915+F915</f>
        <v>183</v>
      </c>
      <c r="I915" s="230"/>
      <c r="K915" s="224" t="s">
        <v>1542</v>
      </c>
      <c r="L915" s="225"/>
      <c r="M915" s="226">
        <v>0</v>
      </c>
      <c r="N915" s="227"/>
      <c r="O915" s="227">
        <v>304</v>
      </c>
      <c r="P915" s="228"/>
      <c r="Q915" s="229">
        <f t="shared" ref="Q915:Q923" si="53">M915+O915</f>
        <v>304</v>
      </c>
      <c r="R915" s="230"/>
    </row>
    <row r="916" spans="2:18" ht="24.95" customHeight="1">
      <c r="B916" s="231" t="s">
        <v>1543</v>
      </c>
      <c r="C916" s="232"/>
      <c r="D916" s="233">
        <v>0</v>
      </c>
      <c r="E916" s="234"/>
      <c r="F916" s="234">
        <v>20</v>
      </c>
      <c r="G916" s="235"/>
      <c r="H916" s="229">
        <f t="shared" si="52"/>
        <v>20</v>
      </c>
      <c r="I916" s="236"/>
      <c r="K916" s="231" t="s">
        <v>1543</v>
      </c>
      <c r="L916" s="232"/>
      <c r="M916" s="233">
        <v>0</v>
      </c>
      <c r="N916" s="234"/>
      <c r="O916" s="234">
        <v>20</v>
      </c>
      <c r="P916" s="235"/>
      <c r="Q916" s="229">
        <f t="shared" si="53"/>
        <v>20</v>
      </c>
      <c r="R916" s="236"/>
    </row>
    <row r="917" spans="2:18" ht="24.95" customHeight="1">
      <c r="B917" s="231" t="s">
        <v>1544</v>
      </c>
      <c r="C917" s="232"/>
      <c r="D917" s="233">
        <v>0</v>
      </c>
      <c r="E917" s="234"/>
      <c r="F917" s="234">
        <v>20</v>
      </c>
      <c r="G917" s="235"/>
      <c r="H917" s="229">
        <f t="shared" si="52"/>
        <v>20</v>
      </c>
      <c r="I917" s="236"/>
      <c r="K917" s="231" t="s">
        <v>1544</v>
      </c>
      <c r="L917" s="232"/>
      <c r="M917" s="233">
        <v>0</v>
      </c>
      <c r="N917" s="234"/>
      <c r="O917" s="234">
        <v>20</v>
      </c>
      <c r="P917" s="235"/>
      <c r="Q917" s="229">
        <f t="shared" si="53"/>
        <v>20</v>
      </c>
      <c r="R917" s="236"/>
    </row>
    <row r="918" spans="2:18" ht="24.95" customHeight="1" thickBot="1">
      <c r="B918" s="237" t="s">
        <v>1545</v>
      </c>
      <c r="C918" s="238"/>
      <c r="D918" s="239"/>
      <c r="E918" s="240"/>
      <c r="F918" s="240">
        <v>750</v>
      </c>
      <c r="G918" s="241"/>
      <c r="H918" s="229">
        <f t="shared" si="52"/>
        <v>750</v>
      </c>
      <c r="I918" s="242"/>
      <c r="K918" s="237" t="s">
        <v>1545</v>
      </c>
      <c r="L918" s="238"/>
      <c r="M918" s="239">
        <v>0</v>
      </c>
      <c r="N918" s="240"/>
      <c r="O918" s="240">
        <v>200</v>
      </c>
      <c r="P918" s="241"/>
      <c r="Q918" s="229">
        <f t="shared" si="53"/>
        <v>200</v>
      </c>
      <c r="R918" s="242"/>
    </row>
    <row r="919" spans="2:18" ht="24.95" customHeight="1" thickTop="1" thickBot="1">
      <c r="B919" s="243"/>
      <c r="C919" s="244" t="s">
        <v>1399</v>
      </c>
      <c r="D919" s="245">
        <f>D915+D916+D917+D918</f>
        <v>0</v>
      </c>
      <c r="E919" s="246"/>
      <c r="F919" s="247">
        <f>SUM(F915:F918)</f>
        <v>973</v>
      </c>
      <c r="G919" s="248"/>
      <c r="H919" s="249">
        <f t="shared" si="52"/>
        <v>973</v>
      </c>
      <c r="I919" s="250"/>
      <c r="K919" s="243"/>
      <c r="L919" s="244" t="s">
        <v>1399</v>
      </c>
      <c r="M919" s="245">
        <f>M915+M916+M917+M918</f>
        <v>0</v>
      </c>
      <c r="N919" s="246"/>
      <c r="O919" s="246">
        <f>SUM(O915:O918)</f>
        <v>544</v>
      </c>
      <c r="P919" s="248"/>
      <c r="Q919" s="251">
        <f t="shared" si="53"/>
        <v>544</v>
      </c>
      <c r="R919" s="250"/>
    </row>
    <row r="920" spans="2:18" ht="24.95" customHeight="1" thickTop="1">
      <c r="B920" s="252" t="s">
        <v>1546</v>
      </c>
      <c r="C920" s="253"/>
      <c r="D920" s="254"/>
      <c r="E920" s="255"/>
      <c r="F920" s="255"/>
      <c r="G920" s="256"/>
      <c r="H920" s="257">
        <f t="shared" si="52"/>
        <v>0</v>
      </c>
      <c r="I920" s="258"/>
      <c r="K920" s="252" t="s">
        <v>1546</v>
      </c>
      <c r="L920" s="253"/>
      <c r="M920" s="254"/>
      <c r="N920" s="255"/>
      <c r="O920" s="255"/>
      <c r="P920" s="256"/>
      <c r="Q920" s="257">
        <f t="shared" si="53"/>
        <v>0</v>
      </c>
      <c r="R920" s="258"/>
    </row>
    <row r="921" spans="2:18" ht="24.95" customHeight="1">
      <c r="B921" s="259" t="s">
        <v>1547</v>
      </c>
      <c r="C921" s="260"/>
      <c r="D921" s="233">
        <v>0</v>
      </c>
      <c r="E921" s="234"/>
      <c r="F921" s="234"/>
      <c r="G921" s="261"/>
      <c r="H921" s="262">
        <f t="shared" si="52"/>
        <v>0</v>
      </c>
      <c r="I921" s="263"/>
      <c r="K921" s="259" t="s">
        <v>1547</v>
      </c>
      <c r="L921" s="260"/>
      <c r="M921" s="233">
        <v>0</v>
      </c>
      <c r="N921" s="234"/>
      <c r="O921" s="234"/>
      <c r="P921" s="261"/>
      <c r="Q921" s="262">
        <f t="shared" si="53"/>
        <v>0</v>
      </c>
      <c r="R921" s="263"/>
    </row>
    <row r="922" spans="2:18" ht="24.95" customHeight="1">
      <c r="B922" s="252" t="s">
        <v>1548</v>
      </c>
      <c r="C922" s="253"/>
      <c r="D922" s="233"/>
      <c r="E922" s="234"/>
      <c r="F922" s="234"/>
      <c r="G922" s="261"/>
      <c r="H922" s="262">
        <f t="shared" si="52"/>
        <v>0</v>
      </c>
      <c r="I922" s="263"/>
      <c r="K922" s="252" t="s">
        <v>1548</v>
      </c>
      <c r="L922" s="253"/>
      <c r="M922" s="233"/>
      <c r="N922" s="234"/>
      <c r="O922" s="234"/>
      <c r="P922" s="261"/>
      <c r="Q922" s="262">
        <f t="shared" si="53"/>
        <v>0</v>
      </c>
      <c r="R922" s="263"/>
    </row>
    <row r="923" spans="2:18" ht="24.95" customHeight="1" thickBot="1">
      <c r="B923" s="264" t="s">
        <v>1549</v>
      </c>
      <c r="C923" s="265"/>
      <c r="D923" s="266"/>
      <c r="E923" s="267"/>
      <c r="F923" s="267"/>
      <c r="G923" s="268"/>
      <c r="H923" s="269">
        <f t="shared" si="52"/>
        <v>0</v>
      </c>
      <c r="I923" s="270"/>
      <c r="K923" s="264" t="s">
        <v>1549</v>
      </c>
      <c r="L923" s="265"/>
      <c r="M923" s="266"/>
      <c r="N923" s="267"/>
      <c r="O923" s="267"/>
      <c r="P923" s="268"/>
      <c r="Q923" s="269">
        <f t="shared" si="53"/>
        <v>0</v>
      </c>
      <c r="R923" s="270"/>
    </row>
    <row r="924" spans="2:18" ht="24.95" customHeight="1" thickTop="1" thickBot="1">
      <c r="B924" s="243"/>
      <c r="C924" s="244" t="s">
        <v>1399</v>
      </c>
      <c r="D924" s="245">
        <f>SUM(D919:D923)</f>
        <v>0</v>
      </c>
      <c r="E924" s="246"/>
      <c r="F924" s="247">
        <f>F919+F921</f>
        <v>973</v>
      </c>
      <c r="G924" s="248"/>
      <c r="H924" s="271">
        <f>D924+F924</f>
        <v>973</v>
      </c>
      <c r="I924" s="250"/>
      <c r="K924" s="243"/>
      <c r="L924" s="244" t="s">
        <v>1399</v>
      </c>
      <c r="M924" s="245">
        <f>SUM(M919:M923)</f>
        <v>0</v>
      </c>
      <c r="N924" s="246"/>
      <c r="O924" s="246">
        <f>O919+O921</f>
        <v>544</v>
      </c>
      <c r="P924" s="248"/>
      <c r="Q924" s="272">
        <f>M924+O924</f>
        <v>544</v>
      </c>
      <c r="R924" s="250"/>
    </row>
    <row r="925" spans="2:18" ht="24.95" customHeight="1" thickTop="1">
      <c r="B925" s="273"/>
      <c r="C925" s="274" t="s">
        <v>1550</v>
      </c>
      <c r="D925" s="217"/>
      <c r="E925" s="217"/>
      <c r="F925" s="217"/>
      <c r="G925" s="217"/>
      <c r="H925" s="217"/>
      <c r="I925" s="218"/>
      <c r="K925" s="273"/>
      <c r="L925" s="274" t="s">
        <v>1550</v>
      </c>
      <c r="M925" s="217"/>
      <c r="N925" s="217"/>
      <c r="O925" s="217"/>
      <c r="P925" s="217"/>
      <c r="Q925" s="217"/>
      <c r="R925" s="218"/>
    </row>
    <row r="926" spans="2:18" ht="24.95" customHeight="1">
      <c r="B926" s="216" t="s">
        <v>1551</v>
      </c>
      <c r="C926" s="217"/>
      <c r="D926" s="217"/>
      <c r="E926" s="217"/>
      <c r="F926" s="217"/>
      <c r="G926" s="217"/>
      <c r="H926" s="217"/>
      <c r="I926" s="218"/>
      <c r="K926" s="216" t="s">
        <v>1551</v>
      </c>
      <c r="L926" s="217"/>
      <c r="M926" s="217"/>
      <c r="N926" s="217"/>
      <c r="O926" s="217"/>
      <c r="P926" s="217"/>
      <c r="Q926" s="217"/>
      <c r="R926" s="218"/>
    </row>
    <row r="927" spans="2:18" ht="24.95" customHeight="1">
      <c r="B927" s="216" t="s">
        <v>1552</v>
      </c>
      <c r="C927" s="217"/>
      <c r="D927" s="217"/>
      <c r="E927" s="217"/>
      <c r="F927" s="217"/>
      <c r="G927" s="217"/>
      <c r="H927" s="217"/>
      <c r="I927" s="218"/>
      <c r="K927" s="216" t="s">
        <v>1552</v>
      </c>
      <c r="L927" s="217"/>
      <c r="M927" s="217"/>
      <c r="N927" s="217"/>
      <c r="O927" s="217"/>
      <c r="P927" s="217"/>
      <c r="Q927" s="217"/>
      <c r="R927" s="218"/>
    </row>
    <row r="928" spans="2:18" ht="15.75">
      <c r="B928" s="273"/>
      <c r="C928" s="217"/>
      <c r="D928" s="217"/>
      <c r="E928" s="217"/>
      <c r="F928" s="217"/>
      <c r="G928" s="217"/>
      <c r="H928" s="217"/>
      <c r="I928" s="218"/>
      <c r="K928" s="273"/>
      <c r="L928" s="217"/>
      <c r="M928" s="217"/>
      <c r="N928" s="217"/>
      <c r="O928" s="217"/>
      <c r="P928" s="217"/>
      <c r="Q928" s="217"/>
      <c r="R928" s="218"/>
    </row>
    <row r="929" spans="2:18" ht="15.75">
      <c r="B929" s="273"/>
      <c r="C929" s="217"/>
      <c r="D929" s="372" t="s">
        <v>1714</v>
      </c>
      <c r="E929" s="372"/>
      <c r="F929" s="372"/>
      <c r="G929" s="217"/>
      <c r="H929" s="217"/>
      <c r="I929" s="218"/>
      <c r="K929" s="273"/>
      <c r="L929" s="217"/>
      <c r="M929" s="372" t="s">
        <v>1714</v>
      </c>
      <c r="N929" s="372"/>
      <c r="O929" s="372"/>
      <c r="P929" s="217"/>
      <c r="Q929" s="217"/>
      <c r="R929" s="218"/>
    </row>
    <row r="930" spans="2:18" ht="15.75">
      <c r="B930" s="273"/>
      <c r="C930" s="217"/>
      <c r="D930" s="372" t="s">
        <v>1715</v>
      </c>
      <c r="E930" s="372"/>
      <c r="F930" s="372"/>
      <c r="G930" s="217"/>
      <c r="H930" s="217"/>
      <c r="I930" s="218"/>
      <c r="K930" s="273"/>
      <c r="L930" s="217"/>
      <c r="M930" s="372" t="s">
        <v>1715</v>
      </c>
      <c r="N930" s="372"/>
      <c r="O930" s="372"/>
      <c r="P930" s="217"/>
      <c r="Q930" s="217"/>
      <c r="R930" s="218"/>
    </row>
    <row r="931" spans="2:18" ht="15.75">
      <c r="B931" s="273"/>
      <c r="C931" s="217"/>
      <c r="D931" s="217"/>
      <c r="E931" s="217"/>
      <c r="F931" s="217"/>
      <c r="G931" s="217"/>
      <c r="H931" s="217"/>
      <c r="I931" s="218"/>
      <c r="K931" s="273"/>
      <c r="L931" s="217"/>
      <c r="M931" s="217"/>
      <c r="N931" s="217"/>
      <c r="O931" s="217"/>
      <c r="P931" s="217"/>
      <c r="Q931" s="217"/>
      <c r="R931" s="218"/>
    </row>
    <row r="932" spans="2:18" ht="15.75">
      <c r="B932" s="273"/>
      <c r="C932" s="217"/>
      <c r="D932" s="217"/>
      <c r="E932" s="217"/>
      <c r="F932" s="217"/>
      <c r="G932" s="217"/>
      <c r="H932" s="217"/>
      <c r="I932" s="218"/>
      <c r="K932" s="273"/>
      <c r="L932" s="217"/>
      <c r="M932" s="217"/>
      <c r="N932" s="217"/>
      <c r="O932" s="217"/>
      <c r="P932" s="217"/>
      <c r="Q932" s="217"/>
      <c r="R932" s="218"/>
    </row>
    <row r="933" spans="2:18" ht="15.75">
      <c r="B933" s="293"/>
      <c r="E933" s="217"/>
      <c r="F933" s="217"/>
      <c r="G933" s="201" t="s">
        <v>1563</v>
      </c>
      <c r="H933" s="217"/>
      <c r="I933" s="218"/>
      <c r="J933" s="293"/>
      <c r="K933" s="293"/>
      <c r="N933" s="217"/>
      <c r="O933" s="217"/>
      <c r="P933" s="201" t="s">
        <v>1563</v>
      </c>
      <c r="Q933" s="217"/>
      <c r="R933" s="218"/>
    </row>
    <row r="934" spans="2:18" ht="15.75">
      <c r="B934" s="273" t="s">
        <v>1553</v>
      </c>
      <c r="C934" s="360">
        <v>45840</v>
      </c>
      <c r="D934" s="360"/>
      <c r="E934" s="201"/>
      <c r="F934" t="s">
        <v>1693</v>
      </c>
      <c r="H934" s="201"/>
      <c r="I934" s="202"/>
      <c r="K934" s="273" t="s">
        <v>1553</v>
      </c>
      <c r="L934" s="360">
        <v>45840</v>
      </c>
      <c r="M934" s="360"/>
      <c r="N934" s="201"/>
      <c r="O934" t="s">
        <v>1693</v>
      </c>
      <c r="Q934" s="201"/>
      <c r="R934" s="202"/>
    </row>
    <row r="935" spans="2:18" ht="16.5" thickBot="1">
      <c r="B935" s="275"/>
      <c r="C935" s="276"/>
      <c r="D935" s="276"/>
      <c r="E935" s="276"/>
      <c r="F935" s="276"/>
      <c r="G935" s="276"/>
      <c r="H935" s="276"/>
      <c r="I935" s="277"/>
      <c r="K935" s="275"/>
      <c r="L935" s="276"/>
      <c r="M935" s="276"/>
      <c r="N935" s="276"/>
      <c r="O935" s="276"/>
      <c r="P935" s="276"/>
      <c r="Q935" s="276"/>
      <c r="R935" s="277"/>
    </row>
    <row r="937" spans="2:18" ht="15.75" thickBot="1"/>
    <row r="938" spans="2:18">
      <c r="B938" s="366" t="s">
        <v>1525</v>
      </c>
      <c r="C938" s="367"/>
      <c r="D938" s="367"/>
      <c r="E938" s="367"/>
      <c r="F938" s="367"/>
      <c r="G938" s="367"/>
      <c r="H938" s="367"/>
      <c r="I938" s="368"/>
      <c r="K938" s="366" t="s">
        <v>1525</v>
      </c>
      <c r="L938" s="367"/>
      <c r="M938" s="367"/>
      <c r="N938" s="367"/>
      <c r="O938" s="367"/>
      <c r="P938" s="367"/>
      <c r="Q938" s="367"/>
      <c r="R938" s="368"/>
    </row>
    <row r="939" spans="2:18" ht="15.75">
      <c r="B939" s="200"/>
      <c r="C939" s="201"/>
      <c r="D939" s="201"/>
      <c r="E939" s="201"/>
      <c r="F939" s="201"/>
      <c r="G939" s="201"/>
      <c r="H939" s="201"/>
      <c r="I939" s="202"/>
      <c r="K939" s="200"/>
      <c r="L939" s="201"/>
      <c r="M939" s="201"/>
      <c r="N939" s="201"/>
      <c r="O939" s="201"/>
      <c r="P939" s="201"/>
      <c r="Q939" s="201"/>
      <c r="R939" s="202"/>
    </row>
    <row r="940" spans="2:18" ht="26.25">
      <c r="B940" s="369" t="s">
        <v>1526</v>
      </c>
      <c r="C940" s="370"/>
      <c r="D940" s="370"/>
      <c r="E940" s="370"/>
      <c r="F940" s="370"/>
      <c r="G940" s="370"/>
      <c r="H940" s="370"/>
      <c r="I940" s="371"/>
      <c r="K940" s="369" t="s">
        <v>1526</v>
      </c>
      <c r="L940" s="370"/>
      <c r="M940" s="370"/>
      <c r="N940" s="370"/>
      <c r="O940" s="370"/>
      <c r="P940" s="370"/>
      <c r="Q940" s="370"/>
      <c r="R940" s="371"/>
    </row>
    <row r="941" spans="2:18" ht="24.95" customHeight="1">
      <c r="B941" s="203"/>
      <c r="C941" s="204"/>
      <c r="D941" s="204"/>
      <c r="E941" s="204"/>
      <c r="F941" s="204"/>
      <c r="G941" s="204"/>
      <c r="H941" s="205" t="s">
        <v>1527</v>
      </c>
      <c r="I941" s="206"/>
      <c r="K941" s="203"/>
      <c r="L941" s="204"/>
      <c r="M941" s="204"/>
      <c r="N941" s="204"/>
      <c r="O941" s="204"/>
      <c r="P941" s="204"/>
      <c r="Q941" s="205" t="s">
        <v>1527</v>
      </c>
      <c r="R941" s="206"/>
    </row>
    <row r="942" spans="2:18" ht="24.95" customHeight="1">
      <c r="B942" s="207" t="s">
        <v>1528</v>
      </c>
      <c r="C942" s="208"/>
      <c r="D942" s="208"/>
      <c r="E942" s="208"/>
      <c r="F942" s="208" t="s">
        <v>1529</v>
      </c>
      <c r="G942" s="201"/>
      <c r="H942" s="201" t="s">
        <v>1530</v>
      </c>
      <c r="I942" s="202"/>
      <c r="K942" s="207" t="s">
        <v>1528</v>
      </c>
      <c r="L942" s="208"/>
      <c r="M942" s="208"/>
      <c r="N942" s="208"/>
      <c r="O942" s="208" t="s">
        <v>1531</v>
      </c>
      <c r="P942" s="201"/>
      <c r="Q942" s="201" t="s">
        <v>1530</v>
      </c>
      <c r="R942" s="202"/>
    </row>
    <row r="943" spans="2:18" ht="24.95" customHeight="1">
      <c r="B943" s="209" t="s">
        <v>1532</v>
      </c>
      <c r="C943" s="210" t="s">
        <v>1758</v>
      </c>
      <c r="D943" s="211"/>
      <c r="E943" s="211"/>
      <c r="F943" s="211"/>
      <c r="G943" s="212"/>
      <c r="H943" s="212"/>
      <c r="I943" s="213"/>
      <c r="K943" s="209" t="s">
        <v>1532</v>
      </c>
      <c r="L943" s="210" t="s">
        <v>1759</v>
      </c>
      <c r="M943" s="211"/>
      <c r="N943" s="211"/>
      <c r="O943" s="211"/>
      <c r="P943" s="212"/>
      <c r="Q943" s="212"/>
      <c r="R943" s="213"/>
    </row>
    <row r="944" spans="2:18" ht="24.95" customHeight="1">
      <c r="B944" s="207" t="s">
        <v>1534</v>
      </c>
      <c r="C944" s="214">
        <v>230</v>
      </c>
      <c r="D944" s="208" t="s">
        <v>1535</v>
      </c>
      <c r="E944" s="208"/>
      <c r="F944" s="201"/>
      <c r="G944" s="201"/>
      <c r="H944" s="201"/>
      <c r="I944" s="202"/>
      <c r="K944" s="207" t="s">
        <v>1534</v>
      </c>
      <c r="L944" s="214">
        <v>11</v>
      </c>
      <c r="M944" s="208" t="s">
        <v>1535</v>
      </c>
      <c r="N944" s="208"/>
      <c r="O944" s="201"/>
      <c r="P944" s="201"/>
      <c r="Q944" s="201"/>
      <c r="R944" s="202"/>
    </row>
    <row r="945" spans="2:18" ht="24.95" customHeight="1">
      <c r="B945" s="216" t="s">
        <v>1562</v>
      </c>
      <c r="C945" s="217"/>
      <c r="D945" s="217"/>
      <c r="E945" s="217"/>
      <c r="F945" s="217"/>
      <c r="G945" s="217"/>
      <c r="H945" s="217"/>
      <c r="I945" s="218"/>
      <c r="K945" s="216" t="s">
        <v>1562</v>
      </c>
      <c r="L945" s="217"/>
      <c r="M945" s="217"/>
      <c r="N945" s="217"/>
      <c r="O945" s="217"/>
      <c r="P945" s="217"/>
      <c r="Q945" s="217"/>
      <c r="R945" s="218"/>
    </row>
    <row r="946" spans="2:18" ht="24.95" customHeight="1" thickBot="1">
      <c r="B946" s="207" t="s">
        <v>1537</v>
      </c>
      <c r="C946" s="201"/>
      <c r="D946" s="201"/>
      <c r="E946" s="201"/>
      <c r="F946" s="201"/>
      <c r="G946" s="201"/>
      <c r="H946" s="201"/>
      <c r="I946" s="202"/>
      <c r="K946" s="207" t="s">
        <v>1537</v>
      </c>
      <c r="L946" s="201"/>
      <c r="M946" s="201"/>
      <c r="N946" s="201"/>
      <c r="O946" s="201"/>
      <c r="P946" s="201"/>
      <c r="Q946" s="201"/>
      <c r="R946" s="202"/>
    </row>
    <row r="947" spans="2:18" ht="24.95" customHeight="1" thickTop="1">
      <c r="B947" s="361" t="s">
        <v>1538</v>
      </c>
      <c r="C947" s="362"/>
      <c r="D947" s="358" t="s">
        <v>1241</v>
      </c>
      <c r="E947" s="365"/>
      <c r="F947" s="356" t="s">
        <v>1539</v>
      </c>
      <c r="G947" s="359"/>
      <c r="H947" s="358" t="s">
        <v>1404</v>
      </c>
      <c r="I947" s="359"/>
      <c r="K947" s="361" t="s">
        <v>1538</v>
      </c>
      <c r="L947" s="362"/>
      <c r="M947" s="358" t="s">
        <v>1241</v>
      </c>
      <c r="N947" s="365"/>
      <c r="O947" s="356" t="s">
        <v>1539</v>
      </c>
      <c r="P947" s="359"/>
      <c r="Q947" s="358" t="s">
        <v>1404</v>
      </c>
      <c r="R947" s="359"/>
    </row>
    <row r="948" spans="2:18" ht="24.95" customHeight="1" thickBot="1">
      <c r="B948" s="363"/>
      <c r="C948" s="364"/>
      <c r="D948" s="219" t="s">
        <v>1540</v>
      </c>
      <c r="E948" s="220" t="s">
        <v>1541</v>
      </c>
      <c r="F948" s="220" t="s">
        <v>1540</v>
      </c>
      <c r="G948" s="221" t="s">
        <v>1541</v>
      </c>
      <c r="H948" s="222" t="s">
        <v>1540</v>
      </c>
      <c r="I948" s="223" t="s">
        <v>1541</v>
      </c>
      <c r="K948" s="363"/>
      <c r="L948" s="364"/>
      <c r="M948" s="219" t="s">
        <v>1540</v>
      </c>
      <c r="N948" s="220" t="s">
        <v>1541</v>
      </c>
      <c r="O948" s="220" t="s">
        <v>1540</v>
      </c>
      <c r="P948" s="221" t="s">
        <v>1541</v>
      </c>
      <c r="Q948" s="222" t="s">
        <v>1540</v>
      </c>
      <c r="R948" s="223" t="s">
        <v>1541</v>
      </c>
    </row>
    <row r="949" spans="2:18" ht="24.95" customHeight="1" thickTop="1">
      <c r="B949" s="224" t="s">
        <v>1542</v>
      </c>
      <c r="C949" s="225"/>
      <c r="D949" s="226">
        <v>0</v>
      </c>
      <c r="E949" s="227"/>
      <c r="F949" s="227">
        <v>398</v>
      </c>
      <c r="G949" s="228"/>
      <c r="H949" s="229">
        <f t="shared" ref="H949:H957" si="54">D949+F949</f>
        <v>398</v>
      </c>
      <c r="I949" s="230"/>
      <c r="K949" s="224" t="s">
        <v>1542</v>
      </c>
      <c r="L949" s="225"/>
      <c r="M949" s="226">
        <v>0</v>
      </c>
      <c r="N949" s="227"/>
      <c r="O949" s="227">
        <v>811</v>
      </c>
      <c r="P949" s="228"/>
      <c r="Q949" s="229">
        <f t="shared" ref="Q949:Q957" si="55">M949+O949</f>
        <v>811</v>
      </c>
      <c r="R949" s="230"/>
    </row>
    <row r="950" spans="2:18" ht="24.95" customHeight="1">
      <c r="B950" s="231" t="s">
        <v>1543</v>
      </c>
      <c r="C950" s="232"/>
      <c r="D950" s="233">
        <v>0</v>
      </c>
      <c r="E950" s="234"/>
      <c r="F950" s="234">
        <v>30</v>
      </c>
      <c r="G950" s="235"/>
      <c r="H950" s="229">
        <f t="shared" si="54"/>
        <v>30</v>
      </c>
      <c r="I950" s="236"/>
      <c r="K950" s="231" t="s">
        <v>1543</v>
      </c>
      <c r="L950" s="232"/>
      <c r="M950" s="233">
        <v>60</v>
      </c>
      <c r="N950" s="234"/>
      <c r="O950" s="234">
        <v>30</v>
      </c>
      <c r="P950" s="235"/>
      <c r="Q950" s="229">
        <f t="shared" si="55"/>
        <v>90</v>
      </c>
      <c r="R950" s="236"/>
    </row>
    <row r="951" spans="2:18" ht="24.95" customHeight="1">
      <c r="B951" s="231" t="s">
        <v>1544</v>
      </c>
      <c r="C951" s="232"/>
      <c r="D951" s="233">
        <v>0</v>
      </c>
      <c r="E951" s="234"/>
      <c r="F951" s="234">
        <v>30</v>
      </c>
      <c r="G951" s="235"/>
      <c r="H951" s="229">
        <f t="shared" si="54"/>
        <v>30</v>
      </c>
      <c r="I951" s="236"/>
      <c r="K951" s="231" t="s">
        <v>1544</v>
      </c>
      <c r="L951" s="232"/>
      <c r="M951" s="233">
        <v>90</v>
      </c>
      <c r="N951" s="234"/>
      <c r="O951" s="234">
        <v>30</v>
      </c>
      <c r="P951" s="235"/>
      <c r="Q951" s="229">
        <f t="shared" si="55"/>
        <v>120</v>
      </c>
      <c r="R951" s="236"/>
    </row>
    <row r="952" spans="2:18" ht="24.95" customHeight="1" thickBot="1">
      <c r="B952" s="237" t="s">
        <v>1545</v>
      </c>
      <c r="C952" s="238"/>
      <c r="D952" s="239"/>
      <c r="E952" s="240"/>
      <c r="F952" s="240">
        <v>750</v>
      </c>
      <c r="G952" s="241"/>
      <c r="H952" s="229">
        <f t="shared" si="54"/>
        <v>750</v>
      </c>
      <c r="I952" s="242"/>
      <c r="K952" s="237" t="s">
        <v>1545</v>
      </c>
      <c r="L952" s="238"/>
      <c r="M952" s="239">
        <v>750</v>
      </c>
      <c r="N952" s="240"/>
      <c r="O952" s="240">
        <v>750</v>
      </c>
      <c r="P952" s="241"/>
      <c r="Q952" s="229">
        <f t="shared" si="55"/>
        <v>1500</v>
      </c>
      <c r="R952" s="242"/>
    </row>
    <row r="953" spans="2:18" ht="24.95" customHeight="1" thickTop="1" thickBot="1">
      <c r="B953" s="243"/>
      <c r="C953" s="244" t="s">
        <v>1399</v>
      </c>
      <c r="D953" s="245">
        <f>D949+D950+D951+D952</f>
        <v>0</v>
      </c>
      <c r="E953" s="246"/>
      <c r="F953" s="247">
        <f>SUM(F949:F952)</f>
        <v>1208</v>
      </c>
      <c r="G953" s="248"/>
      <c r="H953" s="249">
        <f t="shared" si="54"/>
        <v>1208</v>
      </c>
      <c r="I953" s="250"/>
      <c r="K953" s="243"/>
      <c r="L953" s="244" t="s">
        <v>1399</v>
      </c>
      <c r="M953" s="245">
        <f>M949+M950+M951+M952</f>
        <v>900</v>
      </c>
      <c r="N953" s="246"/>
      <c r="O953" s="246">
        <f>SUM(O949:O952)</f>
        <v>1621</v>
      </c>
      <c r="P953" s="248"/>
      <c r="Q953" s="251">
        <f t="shared" si="55"/>
        <v>2521</v>
      </c>
      <c r="R953" s="250"/>
    </row>
    <row r="954" spans="2:18" ht="24.95" customHeight="1" thickTop="1">
      <c r="B954" s="252" t="s">
        <v>1546</v>
      </c>
      <c r="C954" s="253"/>
      <c r="D954" s="254"/>
      <c r="E954" s="255"/>
      <c r="F954" s="255"/>
      <c r="G954" s="256"/>
      <c r="H954" s="257">
        <f t="shared" si="54"/>
        <v>0</v>
      </c>
      <c r="I954" s="258"/>
      <c r="K954" s="252" t="s">
        <v>1546</v>
      </c>
      <c r="L954" s="253"/>
      <c r="M954" s="254"/>
      <c r="N954" s="255"/>
      <c r="O954" s="255"/>
      <c r="P954" s="256"/>
      <c r="Q954" s="257">
        <f t="shared" si="55"/>
        <v>0</v>
      </c>
      <c r="R954" s="258"/>
    </row>
    <row r="955" spans="2:18" ht="24.95" customHeight="1">
      <c r="B955" s="259" t="s">
        <v>1547</v>
      </c>
      <c r="C955" s="260"/>
      <c r="D955" s="233">
        <v>0</v>
      </c>
      <c r="E955" s="234"/>
      <c r="F955" s="234"/>
      <c r="G955" s="261"/>
      <c r="H955" s="262">
        <f t="shared" si="54"/>
        <v>0</v>
      </c>
      <c r="I955" s="263"/>
      <c r="K955" s="259" t="s">
        <v>1547</v>
      </c>
      <c r="L955" s="260"/>
      <c r="M955" s="233">
        <v>0</v>
      </c>
      <c r="N955" s="234"/>
      <c r="O955" s="234"/>
      <c r="P955" s="261"/>
      <c r="Q955" s="262">
        <f t="shared" si="55"/>
        <v>0</v>
      </c>
      <c r="R955" s="263"/>
    </row>
    <row r="956" spans="2:18" ht="24.95" customHeight="1">
      <c r="B956" s="252" t="s">
        <v>1548</v>
      </c>
      <c r="C956" s="253"/>
      <c r="D956" s="233"/>
      <c r="E956" s="234"/>
      <c r="F956" s="234"/>
      <c r="G956" s="261"/>
      <c r="H956" s="262">
        <f t="shared" si="54"/>
        <v>0</v>
      </c>
      <c r="I956" s="263"/>
      <c r="K956" s="252" t="s">
        <v>1548</v>
      </c>
      <c r="L956" s="253"/>
      <c r="M956" s="233"/>
      <c r="N956" s="234"/>
      <c r="O956" s="234"/>
      <c r="P956" s="261"/>
      <c r="Q956" s="262">
        <f t="shared" si="55"/>
        <v>0</v>
      </c>
      <c r="R956" s="263"/>
    </row>
    <row r="957" spans="2:18" ht="24.95" customHeight="1" thickBot="1">
      <c r="B957" s="264" t="s">
        <v>1549</v>
      </c>
      <c r="C957" s="265"/>
      <c r="D957" s="266"/>
      <c r="E957" s="267"/>
      <c r="F957" s="267"/>
      <c r="G957" s="268"/>
      <c r="H957" s="269">
        <f t="shared" si="54"/>
        <v>0</v>
      </c>
      <c r="I957" s="270"/>
      <c r="K957" s="264" t="s">
        <v>1549</v>
      </c>
      <c r="L957" s="265"/>
      <c r="M957" s="266"/>
      <c r="N957" s="267"/>
      <c r="O957" s="267"/>
      <c r="P957" s="268"/>
      <c r="Q957" s="269">
        <f t="shared" si="55"/>
        <v>0</v>
      </c>
      <c r="R957" s="270"/>
    </row>
    <row r="958" spans="2:18" ht="24.95" customHeight="1" thickTop="1" thickBot="1">
      <c r="B958" s="243"/>
      <c r="C958" s="244" t="s">
        <v>1399</v>
      </c>
      <c r="D958" s="245">
        <f>SUM(D953:D957)</f>
        <v>0</v>
      </c>
      <c r="E958" s="246"/>
      <c r="F958" s="247">
        <f>F953+F955</f>
        <v>1208</v>
      </c>
      <c r="G958" s="248"/>
      <c r="H958" s="271">
        <f>D958+F958</f>
        <v>1208</v>
      </c>
      <c r="I958" s="250"/>
      <c r="K958" s="243"/>
      <c r="L958" s="244" t="s">
        <v>1399</v>
      </c>
      <c r="M958" s="245">
        <f>SUM(M953:M957)</f>
        <v>900</v>
      </c>
      <c r="N958" s="246"/>
      <c r="O958" s="246">
        <f>O953+O955</f>
        <v>1621</v>
      </c>
      <c r="P958" s="248"/>
      <c r="Q958" s="272">
        <f>M958+O958</f>
        <v>2521</v>
      </c>
      <c r="R958" s="250"/>
    </row>
    <row r="959" spans="2:18" ht="24.95" customHeight="1" thickTop="1">
      <c r="B959" s="273"/>
      <c r="C959" s="274" t="s">
        <v>1550</v>
      </c>
      <c r="D959" s="217"/>
      <c r="E959" s="217"/>
      <c r="F959" s="217"/>
      <c r="G959" s="217"/>
      <c r="H959" s="217"/>
      <c r="I959" s="218"/>
      <c r="K959" s="273"/>
      <c r="L959" s="274" t="s">
        <v>1550</v>
      </c>
      <c r="M959" s="217"/>
      <c r="N959" s="217"/>
      <c r="O959" s="217"/>
      <c r="P959" s="217"/>
      <c r="Q959" s="217"/>
      <c r="R959" s="218"/>
    </row>
    <row r="960" spans="2:18" ht="24.95" customHeight="1">
      <c r="B960" s="216" t="s">
        <v>1551</v>
      </c>
      <c r="C960" s="217"/>
      <c r="D960" s="217"/>
      <c r="E960" s="217"/>
      <c r="F960" s="217"/>
      <c r="G960" s="217"/>
      <c r="H960" s="217"/>
      <c r="I960" s="218"/>
      <c r="K960" s="216" t="s">
        <v>1551</v>
      </c>
      <c r="L960" s="217"/>
      <c r="M960" s="217"/>
      <c r="N960" s="217"/>
      <c r="O960" s="217"/>
      <c r="P960" s="217"/>
      <c r="Q960" s="217"/>
      <c r="R960" s="218"/>
    </row>
    <row r="961" spans="2:18" ht="24.95" customHeight="1">
      <c r="B961" s="216" t="s">
        <v>1552</v>
      </c>
      <c r="C961" s="217"/>
      <c r="D961" s="217"/>
      <c r="E961" s="217"/>
      <c r="F961" s="217"/>
      <c r="G961" s="217"/>
      <c r="H961" s="217"/>
      <c r="I961" s="218"/>
      <c r="K961" s="216" t="s">
        <v>1552</v>
      </c>
      <c r="L961" s="217"/>
      <c r="M961" s="217"/>
      <c r="N961" s="217"/>
      <c r="O961" s="217"/>
      <c r="P961" s="217"/>
      <c r="Q961" s="217"/>
      <c r="R961" s="218"/>
    </row>
    <row r="962" spans="2:18" ht="15.75">
      <c r="B962" s="273"/>
      <c r="C962" s="217"/>
      <c r="D962" s="217"/>
      <c r="E962" s="217"/>
      <c r="F962" s="217"/>
      <c r="G962" s="217"/>
      <c r="H962" s="217"/>
      <c r="I962" s="218"/>
      <c r="K962" s="273"/>
      <c r="L962" s="217"/>
      <c r="M962" s="217"/>
      <c r="N962" s="217"/>
      <c r="O962" s="217"/>
      <c r="P962" s="217"/>
      <c r="Q962" s="217"/>
      <c r="R962" s="218"/>
    </row>
    <row r="963" spans="2:18" ht="15.75">
      <c r="B963" s="273"/>
      <c r="C963" s="217"/>
      <c r="D963" s="372" t="s">
        <v>1714</v>
      </c>
      <c r="E963" s="372"/>
      <c r="F963" s="372"/>
      <c r="G963" s="217"/>
      <c r="H963" s="217"/>
      <c r="I963" s="218"/>
      <c r="K963" s="273"/>
      <c r="L963" s="217"/>
      <c r="M963" s="372" t="s">
        <v>1714</v>
      </c>
      <c r="N963" s="372"/>
      <c r="O963" s="372"/>
      <c r="P963" s="217"/>
      <c r="Q963" s="217"/>
      <c r="R963" s="218"/>
    </row>
    <row r="964" spans="2:18" ht="15.75">
      <c r="B964" s="273"/>
      <c r="C964" s="217"/>
      <c r="D964" s="372" t="s">
        <v>1715</v>
      </c>
      <c r="E964" s="372"/>
      <c r="F964" s="372"/>
      <c r="G964" s="217"/>
      <c r="H964" s="217"/>
      <c r="I964" s="218"/>
      <c r="K964" s="273"/>
      <c r="L964" s="217"/>
      <c r="M964" s="372" t="s">
        <v>1715</v>
      </c>
      <c r="N964" s="372"/>
      <c r="O964" s="372"/>
      <c r="P964" s="217"/>
      <c r="Q964" s="217"/>
      <c r="R964" s="218"/>
    </row>
    <row r="965" spans="2:18" ht="15.75">
      <c r="B965" s="273"/>
      <c r="C965" s="217"/>
      <c r="D965" s="217"/>
      <c r="E965" s="217"/>
      <c r="F965" s="217"/>
      <c r="G965" s="217"/>
      <c r="H965" s="217"/>
      <c r="I965" s="218"/>
      <c r="K965" s="273"/>
      <c r="L965" s="217"/>
      <c r="M965" s="217"/>
      <c r="N965" s="217"/>
      <c r="O965" s="217"/>
      <c r="P965" s="217"/>
      <c r="Q965" s="217"/>
      <c r="R965" s="218"/>
    </row>
    <row r="966" spans="2:18" ht="15.75">
      <c r="B966" s="273"/>
      <c r="C966" s="217"/>
      <c r="D966" s="217"/>
      <c r="E966" s="217"/>
      <c r="F966" s="217"/>
      <c r="G966" s="217"/>
      <c r="H966" s="217"/>
      <c r="I966" s="218"/>
      <c r="K966" s="273"/>
      <c r="L966" s="217"/>
      <c r="M966" s="217"/>
      <c r="N966" s="217"/>
      <c r="O966" s="217"/>
      <c r="P966" s="217"/>
      <c r="Q966" s="217"/>
      <c r="R966" s="218"/>
    </row>
    <row r="967" spans="2:18" ht="15.75">
      <c r="B967" s="293"/>
      <c r="E967" s="217"/>
      <c r="F967" s="217"/>
      <c r="G967" s="201" t="s">
        <v>1563</v>
      </c>
      <c r="H967" s="217"/>
      <c r="I967" s="218"/>
      <c r="J967" s="293"/>
      <c r="K967" s="293"/>
      <c r="N967" s="217"/>
      <c r="O967" s="217"/>
      <c r="P967" s="201" t="s">
        <v>1563</v>
      </c>
      <c r="Q967" s="217"/>
      <c r="R967" s="218"/>
    </row>
    <row r="968" spans="2:18" ht="15.75">
      <c r="B968" s="273" t="s">
        <v>1553</v>
      </c>
      <c r="C968" s="360">
        <v>45840</v>
      </c>
      <c r="D968" s="360"/>
      <c r="E968" s="201"/>
      <c r="F968" t="s">
        <v>1693</v>
      </c>
      <c r="H968" s="201"/>
      <c r="I968" s="202"/>
      <c r="K968" s="273" t="s">
        <v>1553</v>
      </c>
      <c r="L968" s="360">
        <v>45840</v>
      </c>
      <c r="M968" s="360"/>
      <c r="N968" s="201"/>
      <c r="O968" t="s">
        <v>1693</v>
      </c>
      <c r="Q968" s="201"/>
      <c r="R968" s="202"/>
    </row>
    <row r="969" spans="2:18" ht="16.5" thickBot="1">
      <c r="B969" s="275"/>
      <c r="C969" s="276"/>
      <c r="D969" s="276"/>
      <c r="E969" s="276"/>
      <c r="F969" s="276"/>
      <c r="G969" s="276"/>
      <c r="H969" s="276"/>
      <c r="I969" s="277"/>
      <c r="K969" s="275"/>
      <c r="L969" s="276"/>
      <c r="M969" s="276"/>
      <c r="N969" s="276"/>
      <c r="O969" s="276"/>
      <c r="P969" s="276"/>
      <c r="Q969" s="276"/>
      <c r="R969" s="277"/>
    </row>
    <row r="972" spans="2:18" ht="15.75" thickBot="1"/>
    <row r="973" spans="2:18">
      <c r="B973" s="366" t="s">
        <v>1525</v>
      </c>
      <c r="C973" s="367"/>
      <c r="D973" s="367"/>
      <c r="E973" s="367"/>
      <c r="F973" s="367"/>
      <c r="G973" s="367"/>
      <c r="H973" s="367"/>
      <c r="I973" s="368"/>
      <c r="K973" s="366" t="s">
        <v>1525</v>
      </c>
      <c r="L973" s="367"/>
      <c r="M973" s="367"/>
      <c r="N973" s="367"/>
      <c r="O973" s="367"/>
      <c r="P973" s="367"/>
      <c r="Q973" s="367"/>
      <c r="R973" s="368"/>
    </row>
    <row r="974" spans="2:18" ht="15.75">
      <c r="B974" s="200"/>
      <c r="C974" s="201"/>
      <c r="D974" s="201"/>
      <c r="E974" s="201"/>
      <c r="F974" s="201"/>
      <c r="G974" s="201"/>
      <c r="H974" s="201"/>
      <c r="I974" s="202"/>
      <c r="K974" s="200"/>
      <c r="L974" s="201"/>
      <c r="M974" s="201"/>
      <c r="N974" s="201"/>
      <c r="O974" s="201"/>
      <c r="P974" s="201"/>
      <c r="Q974" s="201"/>
      <c r="R974" s="202"/>
    </row>
    <row r="975" spans="2:18" ht="26.25">
      <c r="B975" s="369" t="s">
        <v>1526</v>
      </c>
      <c r="C975" s="370"/>
      <c r="D975" s="370"/>
      <c r="E975" s="370"/>
      <c r="F975" s="370"/>
      <c r="G975" s="370"/>
      <c r="H975" s="370"/>
      <c r="I975" s="371"/>
      <c r="K975" s="369" t="s">
        <v>1526</v>
      </c>
      <c r="L975" s="370"/>
      <c r="M975" s="370"/>
      <c r="N975" s="370"/>
      <c r="O975" s="370"/>
      <c r="P975" s="370"/>
      <c r="Q975" s="370"/>
      <c r="R975" s="371"/>
    </row>
    <row r="976" spans="2:18" ht="24.95" customHeight="1">
      <c r="B976" s="203"/>
      <c r="C976" s="204"/>
      <c r="D976" s="204"/>
      <c r="E976" s="204"/>
      <c r="F976" s="204"/>
      <c r="G976" s="204"/>
      <c r="H976" s="205" t="s">
        <v>1527</v>
      </c>
      <c r="I976" s="206"/>
      <c r="K976" s="203"/>
      <c r="L976" s="204"/>
      <c r="M976" s="204"/>
      <c r="N976" s="204"/>
      <c r="O976" s="204"/>
      <c r="P976" s="204"/>
      <c r="Q976" s="205" t="s">
        <v>1527</v>
      </c>
      <c r="R976" s="206"/>
    </row>
    <row r="977" spans="2:18" ht="24.95" customHeight="1">
      <c r="B977" s="207" t="s">
        <v>1528</v>
      </c>
      <c r="C977" s="208"/>
      <c r="D977" s="208"/>
      <c r="E977" s="208"/>
      <c r="F977" s="208" t="s">
        <v>1529</v>
      </c>
      <c r="G977" s="201"/>
      <c r="H977" s="201" t="s">
        <v>1530</v>
      </c>
      <c r="I977" s="202"/>
      <c r="K977" s="207" t="s">
        <v>1528</v>
      </c>
      <c r="L977" s="208"/>
      <c r="M977" s="208"/>
      <c r="N977" s="208"/>
      <c r="O977" s="208" t="s">
        <v>1531</v>
      </c>
      <c r="P977" s="201"/>
      <c r="Q977" s="201" t="s">
        <v>1530</v>
      </c>
      <c r="R977" s="202"/>
    </row>
    <row r="978" spans="2:18" ht="24.95" customHeight="1">
      <c r="B978" s="209" t="s">
        <v>1532</v>
      </c>
      <c r="C978" s="210" t="s">
        <v>1760</v>
      </c>
      <c r="D978" s="211"/>
      <c r="E978" s="211"/>
      <c r="F978" s="211"/>
      <c r="G978" s="212"/>
      <c r="H978" s="212"/>
      <c r="I978" s="213"/>
      <c r="K978" s="209" t="s">
        <v>1532</v>
      </c>
      <c r="L978" s="210" t="s">
        <v>1761</v>
      </c>
      <c r="M978" s="211"/>
      <c r="N978" s="211"/>
      <c r="O978" s="211"/>
      <c r="P978" s="212"/>
      <c r="Q978" s="212"/>
      <c r="R978" s="213"/>
    </row>
    <row r="979" spans="2:18" ht="24.95" customHeight="1">
      <c r="B979" s="207" t="s">
        <v>1534</v>
      </c>
      <c r="C979" s="214">
        <v>18</v>
      </c>
      <c r="D979" s="208" t="s">
        <v>1535</v>
      </c>
      <c r="E979" s="208"/>
      <c r="F979" s="201"/>
      <c r="G979" s="201"/>
      <c r="H979" s="201"/>
      <c r="I979" s="202"/>
      <c r="K979" s="207" t="s">
        <v>1534</v>
      </c>
      <c r="L979" s="214">
        <v>239</v>
      </c>
      <c r="M979" s="208" t="s">
        <v>1535</v>
      </c>
      <c r="N979" s="208"/>
      <c r="O979" s="201"/>
      <c r="P979" s="201"/>
      <c r="Q979" s="201"/>
      <c r="R979" s="202"/>
    </row>
    <row r="980" spans="2:18" ht="24.95" customHeight="1">
      <c r="B980" s="216" t="s">
        <v>1562</v>
      </c>
      <c r="C980" s="217"/>
      <c r="D980" s="217"/>
      <c r="E980" s="217"/>
      <c r="F980" s="217"/>
      <c r="G980" s="217"/>
      <c r="H980" s="217"/>
      <c r="I980" s="218"/>
      <c r="K980" s="216" t="s">
        <v>1562</v>
      </c>
      <c r="L980" s="217"/>
      <c r="M980" s="217"/>
      <c r="N980" s="217"/>
      <c r="O980" s="217"/>
      <c r="P980" s="217"/>
      <c r="Q980" s="217"/>
      <c r="R980" s="218"/>
    </row>
    <row r="981" spans="2:18" ht="24.95" customHeight="1" thickBot="1">
      <c r="B981" s="207" t="s">
        <v>1537</v>
      </c>
      <c r="C981" s="201"/>
      <c r="D981" s="201"/>
      <c r="E981" s="201"/>
      <c r="F981" s="201"/>
      <c r="G981" s="201"/>
      <c r="H981" s="201"/>
      <c r="I981" s="202"/>
      <c r="K981" s="207" t="s">
        <v>1537</v>
      </c>
      <c r="L981" s="201"/>
      <c r="M981" s="201"/>
      <c r="N981" s="201"/>
      <c r="O981" s="201"/>
      <c r="P981" s="201"/>
      <c r="Q981" s="201"/>
      <c r="R981" s="202"/>
    </row>
    <row r="982" spans="2:18" ht="24.95" customHeight="1" thickTop="1">
      <c r="B982" s="361" t="s">
        <v>1538</v>
      </c>
      <c r="C982" s="362"/>
      <c r="D982" s="358" t="s">
        <v>1241</v>
      </c>
      <c r="E982" s="365"/>
      <c r="F982" s="356" t="s">
        <v>1539</v>
      </c>
      <c r="G982" s="359"/>
      <c r="H982" s="358" t="s">
        <v>1404</v>
      </c>
      <c r="I982" s="359"/>
      <c r="K982" s="361" t="s">
        <v>1538</v>
      </c>
      <c r="L982" s="362"/>
      <c r="M982" s="358" t="s">
        <v>1241</v>
      </c>
      <c r="N982" s="365"/>
      <c r="O982" s="356" t="s">
        <v>1539</v>
      </c>
      <c r="P982" s="359"/>
      <c r="Q982" s="358" t="s">
        <v>1404</v>
      </c>
      <c r="R982" s="359"/>
    </row>
    <row r="983" spans="2:18" ht="24.95" customHeight="1" thickBot="1">
      <c r="B983" s="363"/>
      <c r="C983" s="364"/>
      <c r="D983" s="219" t="s">
        <v>1540</v>
      </c>
      <c r="E983" s="220" t="s">
        <v>1541</v>
      </c>
      <c r="F983" s="220" t="s">
        <v>1540</v>
      </c>
      <c r="G983" s="221" t="s">
        <v>1541</v>
      </c>
      <c r="H983" s="222" t="s">
        <v>1540</v>
      </c>
      <c r="I983" s="223" t="s">
        <v>1541</v>
      </c>
      <c r="K983" s="363"/>
      <c r="L983" s="364"/>
      <c r="M983" s="219" t="s">
        <v>1540</v>
      </c>
      <c r="N983" s="220" t="s">
        <v>1541</v>
      </c>
      <c r="O983" s="220" t="s">
        <v>1540</v>
      </c>
      <c r="P983" s="221" t="s">
        <v>1541</v>
      </c>
      <c r="Q983" s="222" t="s">
        <v>1540</v>
      </c>
      <c r="R983" s="223" t="s">
        <v>1541</v>
      </c>
    </row>
    <row r="984" spans="2:18" ht="24.95" customHeight="1" thickTop="1">
      <c r="B984" s="224" t="s">
        <v>1542</v>
      </c>
      <c r="C984" s="225"/>
      <c r="D984" s="226">
        <v>0</v>
      </c>
      <c r="E984" s="227"/>
      <c r="F984" s="227">
        <v>791</v>
      </c>
      <c r="G984" s="228"/>
      <c r="H984" s="229">
        <f t="shared" ref="H984:H992" si="56">D984+F984</f>
        <v>791</v>
      </c>
      <c r="I984" s="230"/>
      <c r="K984" s="224" t="s">
        <v>1542</v>
      </c>
      <c r="L984" s="225"/>
      <c r="M984" s="226">
        <v>0</v>
      </c>
      <c r="N984" s="227"/>
      <c r="O984" s="227">
        <v>420</v>
      </c>
      <c r="P984" s="228"/>
      <c r="Q984" s="229">
        <f t="shared" ref="Q984:Q992" si="57">M984+O984</f>
        <v>420</v>
      </c>
      <c r="R984" s="230"/>
    </row>
    <row r="985" spans="2:18" ht="24.95" customHeight="1">
      <c r="B985" s="231" t="s">
        <v>1543</v>
      </c>
      <c r="C985" s="232"/>
      <c r="D985" s="233">
        <v>0</v>
      </c>
      <c r="E985" s="234"/>
      <c r="F985" s="234">
        <v>30</v>
      </c>
      <c r="G985" s="235"/>
      <c r="H985" s="229">
        <f t="shared" si="56"/>
        <v>30</v>
      </c>
      <c r="I985" s="236"/>
      <c r="K985" s="231" t="s">
        <v>1543</v>
      </c>
      <c r="L985" s="232"/>
      <c r="M985" s="233">
        <v>0</v>
      </c>
      <c r="N985" s="234"/>
      <c r="O985" s="234">
        <v>30</v>
      </c>
      <c r="P985" s="235"/>
      <c r="Q985" s="229">
        <f t="shared" si="57"/>
        <v>30</v>
      </c>
      <c r="R985" s="236"/>
    </row>
    <row r="986" spans="2:18" ht="24.95" customHeight="1">
      <c r="B986" s="231" t="s">
        <v>1544</v>
      </c>
      <c r="C986" s="232"/>
      <c r="D986" s="233">
        <v>0</v>
      </c>
      <c r="E986" s="234"/>
      <c r="F986" s="234">
        <v>30</v>
      </c>
      <c r="G986" s="235"/>
      <c r="H986" s="229">
        <f t="shared" si="56"/>
        <v>30</v>
      </c>
      <c r="I986" s="236"/>
      <c r="K986" s="231" t="s">
        <v>1544</v>
      </c>
      <c r="L986" s="232"/>
      <c r="M986" s="233">
        <v>0</v>
      </c>
      <c r="N986" s="234"/>
      <c r="O986" s="234">
        <v>30</v>
      </c>
      <c r="P986" s="235"/>
      <c r="Q986" s="229">
        <f t="shared" si="57"/>
        <v>30</v>
      </c>
      <c r="R986" s="236"/>
    </row>
    <row r="987" spans="2:18" ht="24.95" customHeight="1" thickBot="1">
      <c r="B987" s="237" t="s">
        <v>1545</v>
      </c>
      <c r="C987" s="238"/>
      <c r="D987" s="239"/>
      <c r="E987" s="240"/>
      <c r="F987" s="240">
        <v>750</v>
      </c>
      <c r="G987" s="241"/>
      <c r="H987" s="229">
        <f t="shared" si="56"/>
        <v>750</v>
      </c>
      <c r="I987" s="242"/>
      <c r="K987" s="237" t="s">
        <v>1545</v>
      </c>
      <c r="L987" s="238"/>
      <c r="M987" s="239">
        <v>0</v>
      </c>
      <c r="N987" s="240"/>
      <c r="O987" s="240">
        <v>750</v>
      </c>
      <c r="P987" s="241"/>
      <c r="Q987" s="229">
        <f t="shared" si="57"/>
        <v>750</v>
      </c>
      <c r="R987" s="242"/>
    </row>
    <row r="988" spans="2:18" ht="24.95" customHeight="1" thickTop="1" thickBot="1">
      <c r="B988" s="243"/>
      <c r="C988" s="244" t="s">
        <v>1399</v>
      </c>
      <c r="D988" s="245">
        <f>D984+D985+D986+D987</f>
        <v>0</v>
      </c>
      <c r="E988" s="246"/>
      <c r="F988" s="247">
        <f>SUM(F984:F987)</f>
        <v>1601</v>
      </c>
      <c r="G988" s="248"/>
      <c r="H988" s="249">
        <f t="shared" si="56"/>
        <v>1601</v>
      </c>
      <c r="I988" s="250"/>
      <c r="K988" s="243"/>
      <c r="L988" s="244" t="s">
        <v>1399</v>
      </c>
      <c r="M988" s="245">
        <f>M984+M985+M986+M987</f>
        <v>0</v>
      </c>
      <c r="N988" s="246"/>
      <c r="O988" s="246">
        <f>SUM(O984:O987)</f>
        <v>1230</v>
      </c>
      <c r="P988" s="248"/>
      <c r="Q988" s="251">
        <f t="shared" si="57"/>
        <v>1230</v>
      </c>
      <c r="R988" s="250"/>
    </row>
    <row r="989" spans="2:18" ht="24.95" customHeight="1" thickTop="1">
      <c r="B989" s="252" t="s">
        <v>1546</v>
      </c>
      <c r="C989" s="253"/>
      <c r="D989" s="254"/>
      <c r="E989" s="255"/>
      <c r="F989" s="255"/>
      <c r="G989" s="256"/>
      <c r="H989" s="257">
        <f t="shared" si="56"/>
        <v>0</v>
      </c>
      <c r="I989" s="258"/>
      <c r="K989" s="252" t="s">
        <v>1546</v>
      </c>
      <c r="L989" s="253"/>
      <c r="M989" s="254"/>
      <c r="N989" s="255"/>
      <c r="O989" s="255"/>
      <c r="P989" s="256"/>
      <c r="Q989" s="257">
        <f t="shared" si="57"/>
        <v>0</v>
      </c>
      <c r="R989" s="258"/>
    </row>
    <row r="990" spans="2:18" ht="24.95" customHeight="1">
      <c r="B990" s="259" t="s">
        <v>1547</v>
      </c>
      <c r="C990" s="260"/>
      <c r="D990" s="233">
        <v>0</v>
      </c>
      <c r="E990" s="234"/>
      <c r="F990" s="234"/>
      <c r="G990" s="261"/>
      <c r="H990" s="262">
        <f t="shared" si="56"/>
        <v>0</v>
      </c>
      <c r="I990" s="263"/>
      <c r="K990" s="259" t="s">
        <v>1547</v>
      </c>
      <c r="L990" s="260"/>
      <c r="M990" s="233">
        <v>0</v>
      </c>
      <c r="N990" s="234"/>
      <c r="O990" s="234"/>
      <c r="P990" s="261"/>
      <c r="Q990" s="262">
        <f t="shared" si="57"/>
        <v>0</v>
      </c>
      <c r="R990" s="263"/>
    </row>
    <row r="991" spans="2:18" ht="24.95" customHeight="1">
      <c r="B991" s="252" t="s">
        <v>1548</v>
      </c>
      <c r="C991" s="253"/>
      <c r="D991" s="233"/>
      <c r="E991" s="234"/>
      <c r="F991" s="234"/>
      <c r="G991" s="261"/>
      <c r="H991" s="262">
        <f t="shared" si="56"/>
        <v>0</v>
      </c>
      <c r="I991" s="263"/>
      <c r="K991" s="252" t="s">
        <v>1548</v>
      </c>
      <c r="L991" s="253"/>
      <c r="M991" s="233"/>
      <c r="N991" s="234"/>
      <c r="O991" s="234"/>
      <c r="P991" s="261"/>
      <c r="Q991" s="262">
        <f t="shared" si="57"/>
        <v>0</v>
      </c>
      <c r="R991" s="263"/>
    </row>
    <row r="992" spans="2:18" ht="24.95" customHeight="1" thickBot="1">
      <c r="B992" s="264" t="s">
        <v>1549</v>
      </c>
      <c r="C992" s="265"/>
      <c r="D992" s="266"/>
      <c r="E992" s="267"/>
      <c r="F992" s="267"/>
      <c r="G992" s="268"/>
      <c r="H992" s="269">
        <f t="shared" si="56"/>
        <v>0</v>
      </c>
      <c r="I992" s="270"/>
      <c r="K992" s="264" t="s">
        <v>1549</v>
      </c>
      <c r="L992" s="265"/>
      <c r="M992" s="266"/>
      <c r="N992" s="267"/>
      <c r="O992" s="267"/>
      <c r="P992" s="268"/>
      <c r="Q992" s="269">
        <f t="shared" si="57"/>
        <v>0</v>
      </c>
      <c r="R992" s="270"/>
    </row>
    <row r="993" spans="2:18" ht="24.95" customHeight="1" thickTop="1" thickBot="1">
      <c r="B993" s="243"/>
      <c r="C993" s="244" t="s">
        <v>1399</v>
      </c>
      <c r="D993" s="245">
        <f>SUM(D988:D992)</f>
        <v>0</v>
      </c>
      <c r="E993" s="246"/>
      <c r="F993" s="247">
        <f>F988+F990</f>
        <v>1601</v>
      </c>
      <c r="G993" s="248"/>
      <c r="H993" s="271">
        <f>D993+F993</f>
        <v>1601</v>
      </c>
      <c r="I993" s="250"/>
      <c r="K993" s="243"/>
      <c r="L993" s="244" t="s">
        <v>1399</v>
      </c>
      <c r="M993" s="245">
        <f>SUM(M988:M992)</f>
        <v>0</v>
      </c>
      <c r="N993" s="246"/>
      <c r="O993" s="246">
        <f>O988+O990</f>
        <v>1230</v>
      </c>
      <c r="P993" s="248"/>
      <c r="Q993" s="272">
        <f>M993+O993</f>
        <v>1230</v>
      </c>
      <c r="R993" s="250"/>
    </row>
    <row r="994" spans="2:18" ht="24.95" customHeight="1" thickTop="1">
      <c r="B994" s="273"/>
      <c r="C994" s="274" t="s">
        <v>1550</v>
      </c>
      <c r="D994" s="217"/>
      <c r="E994" s="217"/>
      <c r="F994" s="217"/>
      <c r="G994" s="217"/>
      <c r="H994" s="217"/>
      <c r="I994" s="218"/>
      <c r="K994" s="273"/>
      <c r="L994" s="274" t="s">
        <v>1550</v>
      </c>
      <c r="M994" s="217"/>
      <c r="N994" s="217"/>
      <c r="O994" s="217"/>
      <c r="P994" s="217"/>
      <c r="Q994" s="217"/>
      <c r="R994" s="218"/>
    </row>
    <row r="995" spans="2:18" ht="24.95" customHeight="1">
      <c r="B995" s="216" t="s">
        <v>1551</v>
      </c>
      <c r="C995" s="217"/>
      <c r="D995" s="217"/>
      <c r="E995" s="217"/>
      <c r="F995" s="217"/>
      <c r="G995" s="217"/>
      <c r="H995" s="217"/>
      <c r="I995" s="218"/>
      <c r="K995" s="216" t="s">
        <v>1551</v>
      </c>
      <c r="L995" s="217"/>
      <c r="M995" s="217"/>
      <c r="N995" s="217"/>
      <c r="O995" s="217"/>
      <c r="P995" s="217"/>
      <c r="Q995" s="217"/>
      <c r="R995" s="218"/>
    </row>
    <row r="996" spans="2:18" ht="24.95" customHeight="1">
      <c r="B996" s="216" t="s">
        <v>1552</v>
      </c>
      <c r="C996" s="217"/>
      <c r="D996" s="217"/>
      <c r="E996" s="217"/>
      <c r="F996" s="217"/>
      <c r="G996" s="217"/>
      <c r="H996" s="217"/>
      <c r="I996" s="218"/>
      <c r="K996" s="216" t="s">
        <v>1552</v>
      </c>
      <c r="L996" s="217"/>
      <c r="M996" s="217"/>
      <c r="N996" s="217"/>
      <c r="O996" s="217"/>
      <c r="P996" s="217"/>
      <c r="Q996" s="217"/>
      <c r="R996" s="218"/>
    </row>
    <row r="997" spans="2:18" ht="15.75">
      <c r="B997" s="273"/>
      <c r="C997" s="217"/>
      <c r="D997" s="217"/>
      <c r="E997" s="217"/>
      <c r="F997" s="217"/>
      <c r="G997" s="217"/>
      <c r="H997" s="217"/>
      <c r="I997" s="218"/>
      <c r="K997" s="273"/>
      <c r="L997" s="217"/>
      <c r="M997" s="217"/>
      <c r="N997" s="217"/>
      <c r="O997" s="217"/>
      <c r="P997" s="217"/>
      <c r="Q997" s="217"/>
      <c r="R997" s="218"/>
    </row>
    <row r="998" spans="2:18" ht="15.75">
      <c r="B998" s="273"/>
      <c r="C998" s="217"/>
      <c r="D998" s="372" t="s">
        <v>1714</v>
      </c>
      <c r="E998" s="372"/>
      <c r="F998" s="372"/>
      <c r="G998" s="217"/>
      <c r="H998" s="217"/>
      <c r="I998" s="218"/>
      <c r="K998" s="273"/>
      <c r="L998" s="217"/>
      <c r="M998" s="372" t="s">
        <v>1714</v>
      </c>
      <c r="N998" s="372"/>
      <c r="O998" s="372"/>
      <c r="P998" s="217"/>
      <c r="Q998" s="217"/>
      <c r="R998" s="218"/>
    </row>
    <row r="999" spans="2:18" ht="15.75">
      <c r="B999" s="273"/>
      <c r="C999" s="217"/>
      <c r="D999" s="372" t="s">
        <v>1715</v>
      </c>
      <c r="E999" s="372"/>
      <c r="F999" s="372"/>
      <c r="G999" s="217"/>
      <c r="H999" s="217"/>
      <c r="I999" s="218"/>
      <c r="K999" s="273"/>
      <c r="L999" s="217"/>
      <c r="M999" s="372" t="s">
        <v>1715</v>
      </c>
      <c r="N999" s="372"/>
      <c r="O999" s="372"/>
      <c r="P999" s="217"/>
      <c r="Q999" s="217"/>
      <c r="R999" s="218"/>
    </row>
    <row r="1000" spans="2:18" ht="15.75">
      <c r="B1000" s="273"/>
      <c r="C1000" s="217"/>
      <c r="D1000" s="217"/>
      <c r="E1000" s="217"/>
      <c r="F1000" s="217"/>
      <c r="G1000" s="217"/>
      <c r="H1000" s="217"/>
      <c r="I1000" s="218"/>
      <c r="K1000" s="273"/>
      <c r="L1000" s="217"/>
      <c r="M1000" s="217"/>
      <c r="N1000" s="217"/>
      <c r="O1000" s="217"/>
      <c r="P1000" s="217"/>
      <c r="Q1000" s="217"/>
      <c r="R1000" s="218"/>
    </row>
    <row r="1001" spans="2:18" ht="15.75">
      <c r="B1001" s="273"/>
      <c r="C1001" s="217"/>
      <c r="D1001" s="217"/>
      <c r="E1001" s="217"/>
      <c r="F1001" s="217"/>
      <c r="G1001" s="217"/>
      <c r="H1001" s="217"/>
      <c r="I1001" s="218"/>
      <c r="K1001" s="273"/>
      <c r="L1001" s="217"/>
      <c r="M1001" s="217"/>
      <c r="N1001" s="217"/>
      <c r="O1001" s="217"/>
      <c r="P1001" s="217"/>
      <c r="Q1001" s="217"/>
      <c r="R1001" s="218"/>
    </row>
    <row r="1002" spans="2:18" ht="15.75">
      <c r="B1002" s="293"/>
      <c r="E1002" s="217"/>
      <c r="F1002" s="217"/>
      <c r="G1002" s="201" t="s">
        <v>1563</v>
      </c>
      <c r="H1002" s="217"/>
      <c r="I1002" s="218"/>
      <c r="J1002" s="293"/>
      <c r="K1002" s="293"/>
      <c r="N1002" s="217"/>
      <c r="O1002" s="217"/>
      <c r="P1002" s="201" t="s">
        <v>1563</v>
      </c>
      <c r="Q1002" s="217"/>
      <c r="R1002" s="218"/>
    </row>
    <row r="1003" spans="2:18" ht="15.75">
      <c r="B1003" s="273" t="s">
        <v>1553</v>
      </c>
      <c r="C1003" s="360">
        <v>45840</v>
      </c>
      <c r="D1003" s="360"/>
      <c r="E1003" s="201"/>
      <c r="F1003" t="s">
        <v>1693</v>
      </c>
      <c r="H1003" s="201"/>
      <c r="I1003" s="202"/>
      <c r="K1003" s="273" t="s">
        <v>1553</v>
      </c>
      <c r="L1003" s="360">
        <v>45840</v>
      </c>
      <c r="M1003" s="360"/>
      <c r="N1003" s="201"/>
      <c r="O1003" t="s">
        <v>1693</v>
      </c>
      <c r="Q1003" s="201"/>
      <c r="R1003" s="202"/>
    </row>
    <row r="1004" spans="2:18" ht="16.5" thickBot="1">
      <c r="B1004" s="275"/>
      <c r="C1004" s="276"/>
      <c r="D1004" s="276"/>
      <c r="E1004" s="276"/>
      <c r="F1004" s="276"/>
      <c r="G1004" s="276"/>
      <c r="H1004" s="276"/>
      <c r="I1004" s="277"/>
      <c r="K1004" s="275"/>
      <c r="L1004" s="276"/>
      <c r="M1004" s="276"/>
      <c r="N1004" s="276"/>
      <c r="O1004" s="276"/>
      <c r="P1004" s="276"/>
      <c r="Q1004" s="276"/>
      <c r="R1004" s="277"/>
    </row>
    <row r="1005" spans="2:18" ht="15.75" thickBot="1"/>
    <row r="1006" spans="2:18">
      <c r="B1006" s="366" t="s">
        <v>1525</v>
      </c>
      <c r="C1006" s="367"/>
      <c r="D1006" s="367"/>
      <c r="E1006" s="367"/>
      <c r="F1006" s="367"/>
      <c r="G1006" s="367"/>
      <c r="H1006" s="367"/>
      <c r="I1006" s="368"/>
      <c r="K1006" s="366" t="s">
        <v>1525</v>
      </c>
      <c r="L1006" s="367"/>
      <c r="M1006" s="367"/>
      <c r="N1006" s="367"/>
      <c r="O1006" s="367"/>
      <c r="P1006" s="367"/>
      <c r="Q1006" s="367"/>
      <c r="R1006" s="368"/>
    </row>
    <row r="1007" spans="2:18" ht="15.75">
      <c r="B1007" s="200"/>
      <c r="C1007" s="201"/>
      <c r="D1007" s="201"/>
      <c r="E1007" s="201"/>
      <c r="F1007" s="201"/>
      <c r="G1007" s="201"/>
      <c r="H1007" s="201"/>
      <c r="I1007" s="202"/>
      <c r="K1007" s="200"/>
      <c r="L1007" s="201"/>
      <c r="M1007" s="201"/>
      <c r="N1007" s="201"/>
      <c r="O1007" s="201"/>
      <c r="P1007" s="201"/>
      <c r="Q1007" s="201"/>
      <c r="R1007" s="202"/>
    </row>
    <row r="1008" spans="2:18" ht="26.25">
      <c r="B1008" s="369" t="s">
        <v>1526</v>
      </c>
      <c r="C1008" s="370"/>
      <c r="D1008" s="370"/>
      <c r="E1008" s="370"/>
      <c r="F1008" s="370"/>
      <c r="G1008" s="370"/>
      <c r="H1008" s="370"/>
      <c r="I1008" s="371"/>
      <c r="K1008" s="369" t="s">
        <v>1526</v>
      </c>
      <c r="L1008" s="370"/>
      <c r="M1008" s="370"/>
      <c r="N1008" s="370"/>
      <c r="O1008" s="370"/>
      <c r="P1008" s="370"/>
      <c r="Q1008" s="370"/>
      <c r="R1008" s="371"/>
    </row>
    <row r="1009" spans="2:18" ht="24.95" customHeight="1">
      <c r="B1009" s="203"/>
      <c r="C1009" s="204"/>
      <c r="D1009" s="204"/>
      <c r="E1009" s="204"/>
      <c r="F1009" s="204"/>
      <c r="G1009" s="204"/>
      <c r="H1009" s="205" t="s">
        <v>1527</v>
      </c>
      <c r="I1009" s="206"/>
      <c r="K1009" s="203"/>
      <c r="L1009" s="204"/>
      <c r="M1009" s="204"/>
      <c r="N1009" s="204"/>
      <c r="O1009" s="204"/>
      <c r="P1009" s="204"/>
      <c r="Q1009" s="205" t="s">
        <v>1527</v>
      </c>
      <c r="R1009" s="206"/>
    </row>
    <row r="1010" spans="2:18" ht="24.95" customHeight="1">
      <c r="B1010" s="207" t="s">
        <v>1528</v>
      </c>
      <c r="C1010" s="208"/>
      <c r="D1010" s="208"/>
      <c r="E1010" s="208"/>
      <c r="F1010" s="208" t="s">
        <v>1529</v>
      </c>
      <c r="G1010" s="201"/>
      <c r="H1010" s="201" t="s">
        <v>1530</v>
      </c>
      <c r="I1010" s="202"/>
      <c r="K1010" s="207" t="s">
        <v>1528</v>
      </c>
      <c r="L1010" s="208"/>
      <c r="M1010" s="208"/>
      <c r="N1010" s="208"/>
      <c r="O1010" s="208" t="s">
        <v>1531</v>
      </c>
      <c r="P1010" s="201"/>
      <c r="Q1010" s="201" t="s">
        <v>1530</v>
      </c>
      <c r="R1010" s="202"/>
    </row>
    <row r="1011" spans="2:18" ht="24.95" customHeight="1">
      <c r="B1011" s="209" t="s">
        <v>1532</v>
      </c>
      <c r="C1011" s="210" t="s">
        <v>1762</v>
      </c>
      <c r="D1011" s="211"/>
      <c r="E1011" s="211"/>
      <c r="F1011" s="211"/>
      <c r="G1011" s="212"/>
      <c r="H1011" s="212"/>
      <c r="I1011" s="213"/>
      <c r="K1011" s="209" t="s">
        <v>1532</v>
      </c>
      <c r="L1011" s="210" t="s">
        <v>1763</v>
      </c>
      <c r="M1011" s="211"/>
      <c r="N1011" s="211"/>
      <c r="O1011" s="211"/>
      <c r="P1011" s="212"/>
      <c r="Q1011" s="212"/>
      <c r="R1011" s="213"/>
    </row>
    <row r="1012" spans="2:18" ht="24.95" customHeight="1">
      <c r="B1012" s="207" t="s">
        <v>1534</v>
      </c>
      <c r="C1012" s="214">
        <v>339</v>
      </c>
      <c r="D1012" s="208" t="s">
        <v>1535</v>
      </c>
      <c r="E1012" s="208"/>
      <c r="F1012" s="201"/>
      <c r="G1012" s="201"/>
      <c r="H1012" s="201"/>
      <c r="I1012" s="202"/>
      <c r="K1012" s="207" t="s">
        <v>1534</v>
      </c>
      <c r="L1012" s="214" t="s">
        <v>1764</v>
      </c>
      <c r="M1012" s="208" t="s">
        <v>1535</v>
      </c>
      <c r="N1012" s="208"/>
      <c r="O1012" s="201"/>
      <c r="P1012" s="201"/>
      <c r="Q1012" s="201"/>
      <c r="R1012" s="202"/>
    </row>
    <row r="1013" spans="2:18" ht="24.95" customHeight="1">
      <c r="B1013" s="216" t="s">
        <v>1562</v>
      </c>
      <c r="C1013" s="217"/>
      <c r="D1013" s="217"/>
      <c r="E1013" s="217"/>
      <c r="F1013" s="217"/>
      <c r="G1013" s="217"/>
      <c r="H1013" s="217"/>
      <c r="I1013" s="218"/>
      <c r="K1013" s="216" t="s">
        <v>1562</v>
      </c>
      <c r="L1013" s="217"/>
      <c r="M1013" s="217"/>
      <c r="N1013" s="217"/>
      <c r="O1013" s="217"/>
      <c r="P1013" s="217"/>
      <c r="Q1013" s="217"/>
      <c r="R1013" s="218"/>
    </row>
    <row r="1014" spans="2:18" ht="24.95" customHeight="1" thickBot="1">
      <c r="B1014" s="207" t="s">
        <v>1537</v>
      </c>
      <c r="C1014" s="201"/>
      <c r="D1014" s="201"/>
      <c r="E1014" s="201"/>
      <c r="F1014" s="201"/>
      <c r="G1014" s="201"/>
      <c r="H1014" s="201"/>
      <c r="I1014" s="202"/>
      <c r="K1014" s="207" t="s">
        <v>1537</v>
      </c>
      <c r="L1014" s="201"/>
      <c r="M1014" s="201"/>
      <c r="N1014" s="201"/>
      <c r="O1014" s="201"/>
      <c r="P1014" s="201"/>
      <c r="Q1014" s="201"/>
      <c r="R1014" s="202"/>
    </row>
    <row r="1015" spans="2:18" ht="24.95" customHeight="1" thickTop="1">
      <c r="B1015" s="361" t="s">
        <v>1538</v>
      </c>
      <c r="C1015" s="362"/>
      <c r="D1015" s="358" t="s">
        <v>1241</v>
      </c>
      <c r="E1015" s="365"/>
      <c r="F1015" s="356" t="s">
        <v>1539</v>
      </c>
      <c r="G1015" s="359"/>
      <c r="H1015" s="358" t="s">
        <v>1404</v>
      </c>
      <c r="I1015" s="359"/>
      <c r="K1015" s="361" t="s">
        <v>1538</v>
      </c>
      <c r="L1015" s="362"/>
      <c r="M1015" s="358" t="s">
        <v>1241</v>
      </c>
      <c r="N1015" s="365"/>
      <c r="O1015" s="356" t="s">
        <v>1539</v>
      </c>
      <c r="P1015" s="359"/>
      <c r="Q1015" s="358" t="s">
        <v>1404</v>
      </c>
      <c r="R1015" s="359"/>
    </row>
    <row r="1016" spans="2:18" ht="24.95" customHeight="1" thickBot="1">
      <c r="B1016" s="363"/>
      <c r="C1016" s="364"/>
      <c r="D1016" s="219" t="s">
        <v>1540</v>
      </c>
      <c r="E1016" s="220" t="s">
        <v>1541</v>
      </c>
      <c r="F1016" s="220" t="s">
        <v>1540</v>
      </c>
      <c r="G1016" s="221" t="s">
        <v>1541</v>
      </c>
      <c r="H1016" s="222" t="s">
        <v>1540</v>
      </c>
      <c r="I1016" s="223" t="s">
        <v>1541</v>
      </c>
      <c r="K1016" s="363"/>
      <c r="L1016" s="364"/>
      <c r="M1016" s="219" t="s">
        <v>1540</v>
      </c>
      <c r="N1016" s="220" t="s">
        <v>1541</v>
      </c>
      <c r="O1016" s="220" t="s">
        <v>1540</v>
      </c>
      <c r="P1016" s="221" t="s">
        <v>1541</v>
      </c>
      <c r="Q1016" s="222" t="s">
        <v>1540</v>
      </c>
      <c r="R1016" s="223" t="s">
        <v>1541</v>
      </c>
    </row>
    <row r="1017" spans="2:18" ht="24.95" customHeight="1" thickTop="1">
      <c r="B1017" s="224" t="s">
        <v>1542</v>
      </c>
      <c r="C1017" s="225"/>
      <c r="D1017" s="226">
        <v>0</v>
      </c>
      <c r="E1017" s="227"/>
      <c r="F1017" s="227">
        <v>412</v>
      </c>
      <c r="G1017" s="228"/>
      <c r="H1017" s="229">
        <f t="shared" ref="H1017:H1025" si="58">D1017+F1017</f>
        <v>412</v>
      </c>
      <c r="I1017" s="230"/>
      <c r="K1017" s="224" t="s">
        <v>1542</v>
      </c>
      <c r="L1017" s="225"/>
      <c r="M1017" s="226">
        <v>0</v>
      </c>
      <c r="N1017" s="227"/>
      <c r="O1017" s="227">
        <v>585</v>
      </c>
      <c r="P1017" s="228"/>
      <c r="Q1017" s="229">
        <f t="shared" ref="Q1017:Q1025" si="59">M1017+O1017</f>
        <v>585</v>
      </c>
      <c r="R1017" s="230"/>
    </row>
    <row r="1018" spans="2:18" ht="24.95" customHeight="1">
      <c r="B1018" s="231" t="s">
        <v>1543</v>
      </c>
      <c r="C1018" s="232"/>
      <c r="D1018" s="233">
        <v>0</v>
      </c>
      <c r="E1018" s="234"/>
      <c r="F1018" s="234">
        <v>30</v>
      </c>
      <c r="G1018" s="235"/>
      <c r="H1018" s="229">
        <f t="shared" si="58"/>
        <v>30</v>
      </c>
      <c r="I1018" s="236"/>
      <c r="K1018" s="231" t="s">
        <v>1543</v>
      </c>
      <c r="L1018" s="232"/>
      <c r="M1018" s="233">
        <v>0</v>
      </c>
      <c r="N1018" s="234"/>
      <c r="O1018" s="234">
        <v>30</v>
      </c>
      <c r="P1018" s="235"/>
      <c r="Q1018" s="229">
        <f t="shared" si="59"/>
        <v>30</v>
      </c>
      <c r="R1018" s="236"/>
    </row>
    <row r="1019" spans="2:18" ht="24.95" customHeight="1">
      <c r="B1019" s="231" t="s">
        <v>1544</v>
      </c>
      <c r="C1019" s="232"/>
      <c r="D1019" s="233">
        <v>0</v>
      </c>
      <c r="E1019" s="234"/>
      <c r="F1019" s="234">
        <v>30</v>
      </c>
      <c r="G1019" s="235"/>
      <c r="H1019" s="229">
        <f t="shared" si="58"/>
        <v>30</v>
      </c>
      <c r="I1019" s="236"/>
      <c r="K1019" s="231" t="s">
        <v>1544</v>
      </c>
      <c r="L1019" s="232"/>
      <c r="M1019" s="233">
        <v>0</v>
      </c>
      <c r="N1019" s="234"/>
      <c r="O1019" s="234">
        <v>30</v>
      </c>
      <c r="P1019" s="235"/>
      <c r="Q1019" s="229">
        <f t="shared" si="59"/>
        <v>30</v>
      </c>
      <c r="R1019" s="236"/>
    </row>
    <row r="1020" spans="2:18" ht="24.95" customHeight="1" thickBot="1">
      <c r="B1020" s="237" t="s">
        <v>1545</v>
      </c>
      <c r="C1020" s="238"/>
      <c r="D1020" s="239"/>
      <c r="E1020" s="240"/>
      <c r="F1020" s="240">
        <v>750</v>
      </c>
      <c r="G1020" s="241"/>
      <c r="H1020" s="229">
        <f t="shared" si="58"/>
        <v>750</v>
      </c>
      <c r="I1020" s="242"/>
      <c r="K1020" s="237" t="s">
        <v>1545</v>
      </c>
      <c r="L1020" s="238"/>
      <c r="M1020" s="239">
        <v>0</v>
      </c>
      <c r="N1020" s="240"/>
      <c r="O1020" s="240">
        <v>750</v>
      </c>
      <c r="P1020" s="241"/>
      <c r="Q1020" s="229">
        <f t="shared" si="59"/>
        <v>750</v>
      </c>
      <c r="R1020" s="242"/>
    </row>
    <row r="1021" spans="2:18" ht="24.95" customHeight="1" thickTop="1" thickBot="1">
      <c r="B1021" s="243"/>
      <c r="C1021" s="244" t="s">
        <v>1399</v>
      </c>
      <c r="D1021" s="245">
        <f>D1017+D1018+D1019+D1020</f>
        <v>0</v>
      </c>
      <c r="E1021" s="246"/>
      <c r="F1021" s="247">
        <f>SUM(F1017:F1020)</f>
        <v>1222</v>
      </c>
      <c r="G1021" s="248"/>
      <c r="H1021" s="249">
        <f t="shared" si="58"/>
        <v>1222</v>
      </c>
      <c r="I1021" s="250"/>
      <c r="K1021" s="243"/>
      <c r="L1021" s="244" t="s">
        <v>1399</v>
      </c>
      <c r="M1021" s="245">
        <f>M1017+M1018+M1019+M1020</f>
        <v>0</v>
      </c>
      <c r="N1021" s="246"/>
      <c r="O1021" s="246">
        <f>SUM(O1017:O1020)</f>
        <v>1395</v>
      </c>
      <c r="P1021" s="248"/>
      <c r="Q1021" s="251">
        <f t="shared" si="59"/>
        <v>1395</v>
      </c>
      <c r="R1021" s="250"/>
    </row>
    <row r="1022" spans="2:18" ht="24.95" customHeight="1" thickTop="1">
      <c r="B1022" s="252" t="s">
        <v>1546</v>
      </c>
      <c r="C1022" s="253"/>
      <c r="D1022" s="254"/>
      <c r="E1022" s="255"/>
      <c r="F1022" s="255"/>
      <c r="G1022" s="256"/>
      <c r="H1022" s="257">
        <f t="shared" si="58"/>
        <v>0</v>
      </c>
      <c r="I1022" s="258"/>
      <c r="K1022" s="252" t="s">
        <v>1546</v>
      </c>
      <c r="L1022" s="253"/>
      <c r="M1022" s="254"/>
      <c r="N1022" s="255"/>
      <c r="O1022" s="255"/>
      <c r="P1022" s="256"/>
      <c r="Q1022" s="257">
        <f t="shared" si="59"/>
        <v>0</v>
      </c>
      <c r="R1022" s="258"/>
    </row>
    <row r="1023" spans="2:18" ht="24.95" customHeight="1">
      <c r="B1023" s="259" t="s">
        <v>1547</v>
      </c>
      <c r="C1023" s="260"/>
      <c r="D1023" s="233">
        <v>0</v>
      </c>
      <c r="E1023" s="234"/>
      <c r="F1023" s="234"/>
      <c r="G1023" s="261"/>
      <c r="H1023" s="262">
        <f t="shared" si="58"/>
        <v>0</v>
      </c>
      <c r="I1023" s="263"/>
      <c r="K1023" s="259" t="s">
        <v>1547</v>
      </c>
      <c r="L1023" s="260"/>
      <c r="M1023" s="233">
        <v>0</v>
      </c>
      <c r="N1023" s="234"/>
      <c r="O1023" s="234"/>
      <c r="P1023" s="261"/>
      <c r="Q1023" s="262">
        <f t="shared" si="59"/>
        <v>0</v>
      </c>
      <c r="R1023" s="263"/>
    </row>
    <row r="1024" spans="2:18" ht="24.95" customHeight="1">
      <c r="B1024" s="252" t="s">
        <v>1548</v>
      </c>
      <c r="C1024" s="253"/>
      <c r="D1024" s="233"/>
      <c r="E1024" s="234"/>
      <c r="F1024" s="234"/>
      <c r="G1024" s="261"/>
      <c r="H1024" s="262">
        <f t="shared" si="58"/>
        <v>0</v>
      </c>
      <c r="I1024" s="263"/>
      <c r="K1024" s="252" t="s">
        <v>1548</v>
      </c>
      <c r="L1024" s="253"/>
      <c r="M1024" s="233"/>
      <c r="N1024" s="234"/>
      <c r="O1024" s="234"/>
      <c r="P1024" s="261"/>
      <c r="Q1024" s="262">
        <f t="shared" si="59"/>
        <v>0</v>
      </c>
      <c r="R1024" s="263"/>
    </row>
    <row r="1025" spans="2:18" ht="24.95" customHeight="1" thickBot="1">
      <c r="B1025" s="264" t="s">
        <v>1549</v>
      </c>
      <c r="C1025" s="265"/>
      <c r="D1025" s="266"/>
      <c r="E1025" s="267"/>
      <c r="F1025" s="267"/>
      <c r="G1025" s="268"/>
      <c r="H1025" s="269">
        <f t="shared" si="58"/>
        <v>0</v>
      </c>
      <c r="I1025" s="270"/>
      <c r="K1025" s="264" t="s">
        <v>1549</v>
      </c>
      <c r="L1025" s="265"/>
      <c r="M1025" s="266"/>
      <c r="N1025" s="267"/>
      <c r="O1025" s="267"/>
      <c r="P1025" s="268"/>
      <c r="Q1025" s="269">
        <f t="shared" si="59"/>
        <v>0</v>
      </c>
      <c r="R1025" s="270"/>
    </row>
    <row r="1026" spans="2:18" ht="24.95" customHeight="1" thickTop="1" thickBot="1">
      <c r="B1026" s="243"/>
      <c r="C1026" s="244" t="s">
        <v>1399</v>
      </c>
      <c r="D1026" s="245">
        <f>SUM(D1021:D1025)</f>
        <v>0</v>
      </c>
      <c r="E1026" s="246"/>
      <c r="F1026" s="247">
        <f>F1021+F1023</f>
        <v>1222</v>
      </c>
      <c r="G1026" s="248"/>
      <c r="H1026" s="271">
        <f>D1026+F1026</f>
        <v>1222</v>
      </c>
      <c r="I1026" s="250"/>
      <c r="K1026" s="243"/>
      <c r="L1026" s="244" t="s">
        <v>1399</v>
      </c>
      <c r="M1026" s="245">
        <f>SUM(M1021:M1025)</f>
        <v>0</v>
      </c>
      <c r="N1026" s="246"/>
      <c r="O1026" s="246">
        <f>O1021+O1023</f>
        <v>1395</v>
      </c>
      <c r="P1026" s="248"/>
      <c r="Q1026" s="272">
        <f>M1026+O1026</f>
        <v>1395</v>
      </c>
      <c r="R1026" s="250"/>
    </row>
    <row r="1027" spans="2:18" ht="24.95" customHeight="1" thickTop="1">
      <c r="B1027" s="273"/>
      <c r="C1027" s="274" t="s">
        <v>1550</v>
      </c>
      <c r="D1027" s="217"/>
      <c r="E1027" s="217"/>
      <c r="F1027" s="217"/>
      <c r="G1027" s="217"/>
      <c r="H1027" s="217"/>
      <c r="I1027" s="218"/>
      <c r="K1027" s="273"/>
      <c r="L1027" s="274" t="s">
        <v>1550</v>
      </c>
      <c r="M1027" s="217"/>
      <c r="N1027" s="217"/>
      <c r="O1027" s="217"/>
      <c r="P1027" s="217"/>
      <c r="Q1027" s="217"/>
      <c r="R1027" s="218"/>
    </row>
    <row r="1028" spans="2:18" ht="24.95" customHeight="1">
      <c r="B1028" s="216" t="s">
        <v>1551</v>
      </c>
      <c r="C1028" s="217"/>
      <c r="D1028" s="217"/>
      <c r="E1028" s="217"/>
      <c r="F1028" s="217"/>
      <c r="G1028" s="217"/>
      <c r="H1028" s="217"/>
      <c r="I1028" s="218"/>
      <c r="K1028" s="216" t="s">
        <v>1551</v>
      </c>
      <c r="L1028" s="217"/>
      <c r="M1028" s="217"/>
      <c r="N1028" s="217"/>
      <c r="O1028" s="217"/>
      <c r="P1028" s="217"/>
      <c r="Q1028" s="217"/>
      <c r="R1028" s="218"/>
    </row>
    <row r="1029" spans="2:18" ht="24.95" customHeight="1">
      <c r="B1029" s="216" t="s">
        <v>1552</v>
      </c>
      <c r="C1029" s="217"/>
      <c r="D1029" s="217"/>
      <c r="E1029" s="217"/>
      <c r="F1029" s="217"/>
      <c r="G1029" s="217"/>
      <c r="H1029" s="217"/>
      <c r="I1029" s="218"/>
      <c r="K1029" s="216" t="s">
        <v>1552</v>
      </c>
      <c r="L1029" s="217"/>
      <c r="M1029" s="217"/>
      <c r="N1029" s="217"/>
      <c r="O1029" s="217"/>
      <c r="P1029" s="217"/>
      <c r="Q1029" s="217"/>
      <c r="R1029" s="218"/>
    </row>
    <row r="1030" spans="2:18" ht="15.75">
      <c r="B1030" s="273"/>
      <c r="C1030" s="217"/>
      <c r="D1030" s="217"/>
      <c r="E1030" s="217"/>
      <c r="F1030" s="217"/>
      <c r="G1030" s="217"/>
      <c r="H1030" s="217"/>
      <c r="I1030" s="218"/>
      <c r="K1030" s="273"/>
      <c r="L1030" s="217"/>
      <c r="M1030" s="217"/>
      <c r="N1030" s="217"/>
      <c r="O1030" s="217"/>
      <c r="P1030" s="217"/>
      <c r="Q1030" s="217"/>
      <c r="R1030" s="218"/>
    </row>
    <row r="1031" spans="2:18" ht="15.75">
      <c r="B1031" s="273"/>
      <c r="C1031" s="217"/>
      <c r="D1031" s="372" t="s">
        <v>1714</v>
      </c>
      <c r="E1031" s="372"/>
      <c r="F1031" s="372"/>
      <c r="G1031" s="217"/>
      <c r="H1031" s="217"/>
      <c r="I1031" s="218"/>
      <c r="K1031" s="273"/>
      <c r="L1031" s="217"/>
      <c r="M1031" s="372" t="s">
        <v>1714</v>
      </c>
      <c r="N1031" s="372"/>
      <c r="O1031" s="372"/>
      <c r="P1031" s="217"/>
      <c r="Q1031" s="217"/>
      <c r="R1031" s="218"/>
    </row>
    <row r="1032" spans="2:18" ht="15.75">
      <c r="B1032" s="273"/>
      <c r="C1032" s="217"/>
      <c r="D1032" s="372" t="s">
        <v>1715</v>
      </c>
      <c r="E1032" s="372"/>
      <c r="F1032" s="372"/>
      <c r="G1032" s="217"/>
      <c r="H1032" s="217"/>
      <c r="I1032" s="218"/>
      <c r="K1032" s="273"/>
      <c r="L1032" s="217"/>
      <c r="M1032" s="372" t="s">
        <v>1715</v>
      </c>
      <c r="N1032" s="372"/>
      <c r="O1032" s="372"/>
      <c r="P1032" s="217"/>
      <c r="Q1032" s="217"/>
      <c r="R1032" s="218"/>
    </row>
    <row r="1033" spans="2:18" ht="15.75">
      <c r="B1033" s="273"/>
      <c r="C1033" s="217"/>
      <c r="D1033" s="217"/>
      <c r="E1033" s="217"/>
      <c r="F1033" s="217"/>
      <c r="G1033" s="217"/>
      <c r="H1033" s="217"/>
      <c r="I1033" s="218"/>
      <c r="K1033" s="273"/>
      <c r="L1033" s="217"/>
      <c r="M1033" s="217"/>
      <c r="N1033" s="217"/>
      <c r="O1033" s="217"/>
      <c r="P1033" s="217"/>
      <c r="Q1033" s="217"/>
      <c r="R1033" s="218"/>
    </row>
    <row r="1034" spans="2:18" ht="15.75">
      <c r="B1034" s="273"/>
      <c r="C1034" s="217"/>
      <c r="D1034" s="217"/>
      <c r="E1034" s="217"/>
      <c r="F1034" s="217"/>
      <c r="G1034" s="217"/>
      <c r="H1034" s="217"/>
      <c r="I1034" s="218"/>
      <c r="K1034" s="273"/>
      <c r="L1034" s="217"/>
      <c r="M1034" s="217"/>
      <c r="N1034" s="217"/>
      <c r="O1034" s="217"/>
      <c r="P1034" s="217"/>
      <c r="Q1034" s="217"/>
      <c r="R1034" s="218"/>
    </row>
    <row r="1035" spans="2:18" ht="15.75">
      <c r="B1035" s="293"/>
      <c r="E1035" s="217"/>
      <c r="F1035" s="217"/>
      <c r="G1035" s="201" t="s">
        <v>1563</v>
      </c>
      <c r="H1035" s="217"/>
      <c r="I1035" s="218"/>
      <c r="J1035" s="293"/>
      <c r="K1035" s="293"/>
      <c r="N1035" s="217"/>
      <c r="O1035" s="217"/>
      <c r="P1035" s="201" t="s">
        <v>1563</v>
      </c>
      <c r="Q1035" s="217"/>
      <c r="R1035" s="218"/>
    </row>
    <row r="1036" spans="2:18" ht="15.75">
      <c r="B1036" s="273" t="s">
        <v>1553</v>
      </c>
      <c r="C1036" s="360">
        <v>45840</v>
      </c>
      <c r="D1036" s="360"/>
      <c r="E1036" s="201"/>
      <c r="F1036" t="s">
        <v>1693</v>
      </c>
      <c r="H1036" s="201"/>
      <c r="I1036" s="202"/>
      <c r="K1036" s="273" t="s">
        <v>1553</v>
      </c>
      <c r="L1036" s="360">
        <v>45840</v>
      </c>
      <c r="M1036" s="360"/>
      <c r="N1036" s="201"/>
      <c r="O1036" t="s">
        <v>1693</v>
      </c>
      <c r="Q1036" s="201"/>
      <c r="R1036" s="202"/>
    </row>
    <row r="1037" spans="2:18" ht="16.5" thickBot="1">
      <c r="B1037" s="275"/>
      <c r="C1037" s="276"/>
      <c r="D1037" s="276"/>
      <c r="E1037" s="276"/>
      <c r="F1037" s="276"/>
      <c r="G1037" s="276"/>
      <c r="H1037" s="276"/>
      <c r="I1037" s="277"/>
      <c r="K1037" s="275"/>
      <c r="L1037" s="276"/>
      <c r="M1037" s="276"/>
      <c r="N1037" s="276"/>
      <c r="O1037" s="276"/>
      <c r="P1037" s="276"/>
      <c r="Q1037" s="276"/>
      <c r="R1037" s="277"/>
    </row>
    <row r="1039" spans="2:18" ht="15.75" thickBot="1"/>
    <row r="1040" spans="2:18">
      <c r="B1040" s="366" t="s">
        <v>1525</v>
      </c>
      <c r="C1040" s="367"/>
      <c r="D1040" s="367"/>
      <c r="E1040" s="367"/>
      <c r="F1040" s="367"/>
      <c r="G1040" s="367"/>
      <c r="H1040" s="367"/>
      <c r="I1040" s="368"/>
      <c r="K1040" s="366" t="s">
        <v>1525</v>
      </c>
      <c r="L1040" s="367"/>
      <c r="M1040" s="367"/>
      <c r="N1040" s="367"/>
      <c r="O1040" s="367"/>
      <c r="P1040" s="367"/>
      <c r="Q1040" s="367"/>
      <c r="R1040" s="368"/>
    </row>
    <row r="1041" spans="2:18" ht="15.75">
      <c r="B1041" s="200"/>
      <c r="C1041" s="201"/>
      <c r="D1041" s="201"/>
      <c r="E1041" s="201"/>
      <c r="F1041" s="201"/>
      <c r="G1041" s="201"/>
      <c r="H1041" s="201"/>
      <c r="I1041" s="202"/>
      <c r="K1041" s="200"/>
      <c r="L1041" s="201"/>
      <c r="M1041" s="201"/>
      <c r="N1041" s="201"/>
      <c r="O1041" s="201"/>
      <c r="P1041" s="201"/>
      <c r="Q1041" s="201"/>
      <c r="R1041" s="202"/>
    </row>
    <row r="1042" spans="2:18" ht="26.25">
      <c r="B1042" s="369" t="s">
        <v>1526</v>
      </c>
      <c r="C1042" s="370"/>
      <c r="D1042" s="370"/>
      <c r="E1042" s="370"/>
      <c r="F1042" s="370"/>
      <c r="G1042" s="370"/>
      <c r="H1042" s="370"/>
      <c r="I1042" s="371"/>
      <c r="K1042" s="369" t="s">
        <v>1526</v>
      </c>
      <c r="L1042" s="370"/>
      <c r="M1042" s="370"/>
      <c r="N1042" s="370"/>
      <c r="O1042" s="370"/>
      <c r="P1042" s="370"/>
      <c r="Q1042" s="370"/>
      <c r="R1042" s="371"/>
    </row>
    <row r="1043" spans="2:18" ht="24.95" customHeight="1">
      <c r="B1043" s="203"/>
      <c r="C1043" s="204"/>
      <c r="D1043" s="204"/>
      <c r="E1043" s="204"/>
      <c r="F1043" s="204"/>
      <c r="G1043" s="204"/>
      <c r="H1043" s="205" t="s">
        <v>1527</v>
      </c>
      <c r="I1043" s="206"/>
      <c r="K1043" s="203"/>
      <c r="L1043" s="204"/>
      <c r="M1043" s="204"/>
      <c r="N1043" s="204"/>
      <c r="O1043" s="204"/>
      <c r="P1043" s="204"/>
      <c r="Q1043" s="205" t="s">
        <v>1527</v>
      </c>
      <c r="R1043" s="206"/>
    </row>
    <row r="1044" spans="2:18" ht="24.95" customHeight="1">
      <c r="B1044" s="207" t="s">
        <v>1528</v>
      </c>
      <c r="C1044" s="208"/>
      <c r="D1044" s="208"/>
      <c r="E1044" s="208"/>
      <c r="F1044" s="208" t="s">
        <v>1529</v>
      </c>
      <c r="G1044" s="201"/>
      <c r="H1044" s="201" t="s">
        <v>1530</v>
      </c>
      <c r="I1044" s="202"/>
      <c r="K1044" s="207" t="s">
        <v>1528</v>
      </c>
      <c r="L1044" s="208"/>
      <c r="M1044" s="208"/>
      <c r="N1044" s="208"/>
      <c r="O1044" s="208" t="s">
        <v>1531</v>
      </c>
      <c r="P1044" s="201"/>
      <c r="Q1044" s="201" t="s">
        <v>1530</v>
      </c>
      <c r="R1044" s="202"/>
    </row>
    <row r="1045" spans="2:18" ht="24.95" customHeight="1">
      <c r="B1045" s="209" t="s">
        <v>1532</v>
      </c>
      <c r="C1045" s="210" t="s">
        <v>1765</v>
      </c>
      <c r="D1045" s="211"/>
      <c r="E1045" s="211"/>
      <c r="F1045" s="211"/>
      <c r="G1045" s="212"/>
      <c r="H1045" s="212"/>
      <c r="I1045" s="213"/>
      <c r="K1045" s="209" t="s">
        <v>1532</v>
      </c>
      <c r="L1045" s="210" t="s">
        <v>1766</v>
      </c>
      <c r="M1045" s="211"/>
      <c r="N1045" s="211"/>
      <c r="O1045" s="211"/>
      <c r="P1045" s="212"/>
      <c r="Q1045" s="212"/>
      <c r="R1045" s="213"/>
    </row>
    <row r="1046" spans="2:18" ht="24.95" customHeight="1">
      <c r="B1046" s="207" t="s">
        <v>1534</v>
      </c>
      <c r="C1046" s="214">
        <v>103104</v>
      </c>
      <c r="D1046" s="208" t="s">
        <v>1535</v>
      </c>
      <c r="E1046" s="208"/>
      <c r="F1046" s="201"/>
      <c r="G1046" s="201"/>
      <c r="H1046" s="201"/>
      <c r="I1046" s="202"/>
      <c r="K1046" s="207" t="s">
        <v>1534</v>
      </c>
      <c r="L1046" s="214">
        <v>108</v>
      </c>
      <c r="M1046" s="208" t="s">
        <v>1535</v>
      </c>
      <c r="N1046" s="208"/>
      <c r="O1046" s="201"/>
      <c r="P1046" s="201"/>
      <c r="Q1046" s="201"/>
      <c r="R1046" s="202"/>
    </row>
    <row r="1047" spans="2:18" ht="24.95" customHeight="1">
      <c r="B1047" s="216" t="s">
        <v>1562</v>
      </c>
      <c r="C1047" s="217"/>
      <c r="D1047" s="217"/>
      <c r="E1047" s="217"/>
      <c r="F1047" s="217"/>
      <c r="G1047" s="217"/>
      <c r="H1047" s="217"/>
      <c r="I1047" s="218"/>
      <c r="K1047" s="216" t="s">
        <v>1562</v>
      </c>
      <c r="L1047" s="217"/>
      <c r="M1047" s="217"/>
      <c r="N1047" s="217"/>
      <c r="O1047" s="217"/>
      <c r="P1047" s="217"/>
      <c r="Q1047" s="217"/>
      <c r="R1047" s="218"/>
    </row>
    <row r="1048" spans="2:18" ht="24.95" customHeight="1" thickBot="1">
      <c r="B1048" s="207" t="s">
        <v>1537</v>
      </c>
      <c r="C1048" s="201"/>
      <c r="D1048" s="201"/>
      <c r="E1048" s="201"/>
      <c r="F1048" s="201"/>
      <c r="G1048" s="201"/>
      <c r="H1048" s="201"/>
      <c r="I1048" s="202"/>
      <c r="K1048" s="207" t="s">
        <v>1537</v>
      </c>
      <c r="L1048" s="201"/>
      <c r="M1048" s="201"/>
      <c r="N1048" s="201"/>
      <c r="O1048" s="201"/>
      <c r="P1048" s="201"/>
      <c r="Q1048" s="201"/>
      <c r="R1048" s="202"/>
    </row>
    <row r="1049" spans="2:18" ht="24.95" customHeight="1" thickTop="1">
      <c r="B1049" s="361" t="s">
        <v>1538</v>
      </c>
      <c r="C1049" s="362"/>
      <c r="D1049" s="358" t="s">
        <v>1241</v>
      </c>
      <c r="E1049" s="365"/>
      <c r="F1049" s="356" t="s">
        <v>1539</v>
      </c>
      <c r="G1049" s="359"/>
      <c r="H1049" s="358" t="s">
        <v>1404</v>
      </c>
      <c r="I1049" s="359"/>
      <c r="K1049" s="361" t="s">
        <v>1538</v>
      </c>
      <c r="L1049" s="362"/>
      <c r="M1049" s="358" t="s">
        <v>1241</v>
      </c>
      <c r="N1049" s="365"/>
      <c r="O1049" s="356" t="s">
        <v>1539</v>
      </c>
      <c r="P1049" s="359"/>
      <c r="Q1049" s="358" t="s">
        <v>1404</v>
      </c>
      <c r="R1049" s="359"/>
    </row>
    <row r="1050" spans="2:18" ht="24.95" customHeight="1" thickBot="1">
      <c r="B1050" s="363"/>
      <c r="C1050" s="364"/>
      <c r="D1050" s="219" t="s">
        <v>1540</v>
      </c>
      <c r="E1050" s="220" t="s">
        <v>1541</v>
      </c>
      <c r="F1050" s="220" t="s">
        <v>1540</v>
      </c>
      <c r="G1050" s="221" t="s">
        <v>1541</v>
      </c>
      <c r="H1050" s="222" t="s">
        <v>1540</v>
      </c>
      <c r="I1050" s="223" t="s">
        <v>1541</v>
      </c>
      <c r="K1050" s="363"/>
      <c r="L1050" s="364"/>
      <c r="M1050" s="219" t="s">
        <v>1540</v>
      </c>
      <c r="N1050" s="220" t="s">
        <v>1541</v>
      </c>
      <c r="O1050" s="220" t="s">
        <v>1540</v>
      </c>
      <c r="P1050" s="221" t="s">
        <v>1541</v>
      </c>
      <c r="Q1050" s="222" t="s">
        <v>1540</v>
      </c>
      <c r="R1050" s="223" t="s">
        <v>1541</v>
      </c>
    </row>
    <row r="1051" spans="2:18" ht="24.95" customHeight="1" thickTop="1">
      <c r="B1051" s="224" t="s">
        <v>1542</v>
      </c>
      <c r="C1051" s="225"/>
      <c r="D1051" s="226">
        <v>0</v>
      </c>
      <c r="E1051" s="227"/>
      <c r="F1051" s="227">
        <v>965</v>
      </c>
      <c r="G1051" s="228"/>
      <c r="H1051" s="229">
        <f t="shared" ref="H1051:H1059" si="60">D1051+F1051</f>
        <v>965</v>
      </c>
      <c r="I1051" s="230"/>
      <c r="K1051" s="224" t="s">
        <v>1542</v>
      </c>
      <c r="L1051" s="225"/>
      <c r="M1051" s="226">
        <v>0</v>
      </c>
      <c r="N1051" s="227"/>
      <c r="O1051" s="227">
        <v>795</v>
      </c>
      <c r="P1051" s="228"/>
      <c r="Q1051" s="229">
        <f t="shared" ref="Q1051:Q1059" si="61">M1051+O1051</f>
        <v>795</v>
      </c>
      <c r="R1051" s="230"/>
    </row>
    <row r="1052" spans="2:18" ht="24.95" customHeight="1">
      <c r="B1052" s="231" t="s">
        <v>1543</v>
      </c>
      <c r="C1052" s="232"/>
      <c r="D1052" s="233">
        <v>0</v>
      </c>
      <c r="E1052" s="234"/>
      <c r="F1052" s="234">
        <v>60</v>
      </c>
      <c r="G1052" s="235"/>
      <c r="H1052" s="229">
        <f t="shared" si="60"/>
        <v>60</v>
      </c>
      <c r="I1052" s="236"/>
      <c r="K1052" s="231" t="s">
        <v>1543</v>
      </c>
      <c r="L1052" s="232"/>
      <c r="M1052" s="233">
        <v>0</v>
      </c>
      <c r="N1052" s="234"/>
      <c r="O1052" s="234">
        <v>30</v>
      </c>
      <c r="P1052" s="235"/>
      <c r="Q1052" s="229">
        <f t="shared" si="61"/>
        <v>30</v>
      </c>
      <c r="R1052" s="236"/>
    </row>
    <row r="1053" spans="2:18" ht="24.95" customHeight="1">
      <c r="B1053" s="231" t="s">
        <v>1544</v>
      </c>
      <c r="C1053" s="232"/>
      <c r="D1053" s="233">
        <v>0</v>
      </c>
      <c r="E1053" s="234"/>
      <c r="F1053" s="234">
        <v>60</v>
      </c>
      <c r="G1053" s="235"/>
      <c r="H1053" s="229">
        <f t="shared" si="60"/>
        <v>60</v>
      </c>
      <c r="I1053" s="236"/>
      <c r="K1053" s="231" t="s">
        <v>1544</v>
      </c>
      <c r="L1053" s="232"/>
      <c r="M1053" s="233">
        <v>0</v>
      </c>
      <c r="N1053" s="234"/>
      <c r="O1053" s="234">
        <v>30</v>
      </c>
      <c r="P1053" s="235"/>
      <c r="Q1053" s="229">
        <f t="shared" si="61"/>
        <v>30</v>
      </c>
      <c r="R1053" s="236"/>
    </row>
    <row r="1054" spans="2:18" ht="24.95" customHeight="1" thickBot="1">
      <c r="B1054" s="237" t="s">
        <v>1545</v>
      </c>
      <c r="C1054" s="238"/>
      <c r="D1054" s="239"/>
      <c r="E1054" s="240"/>
      <c r="F1054" s="240">
        <v>750</v>
      </c>
      <c r="G1054" s="241"/>
      <c r="H1054" s="229">
        <f t="shared" si="60"/>
        <v>750</v>
      </c>
      <c r="I1054" s="242"/>
      <c r="K1054" s="237" t="s">
        <v>1545</v>
      </c>
      <c r="L1054" s="238"/>
      <c r="M1054" s="239">
        <v>0</v>
      </c>
      <c r="N1054" s="240"/>
      <c r="O1054" s="240">
        <v>1500</v>
      </c>
      <c r="P1054" s="241"/>
      <c r="Q1054" s="229">
        <f t="shared" si="61"/>
        <v>1500</v>
      </c>
      <c r="R1054" s="242"/>
    </row>
    <row r="1055" spans="2:18" ht="24.95" customHeight="1" thickTop="1" thickBot="1">
      <c r="B1055" s="243"/>
      <c r="C1055" s="244" t="s">
        <v>1399</v>
      </c>
      <c r="D1055" s="245">
        <f>D1051+D1052+D1053+D1054</f>
        <v>0</v>
      </c>
      <c r="E1055" s="246"/>
      <c r="F1055" s="247">
        <f>SUM(F1051:F1054)</f>
        <v>1835</v>
      </c>
      <c r="G1055" s="248"/>
      <c r="H1055" s="249">
        <f t="shared" si="60"/>
        <v>1835</v>
      </c>
      <c r="I1055" s="250"/>
      <c r="K1055" s="243"/>
      <c r="L1055" s="244" t="s">
        <v>1399</v>
      </c>
      <c r="M1055" s="245">
        <f>M1051+M1052+M1053+M1054</f>
        <v>0</v>
      </c>
      <c r="N1055" s="246"/>
      <c r="O1055" s="246">
        <f>SUM(O1051:O1054)</f>
        <v>2355</v>
      </c>
      <c r="P1055" s="248"/>
      <c r="Q1055" s="251">
        <f t="shared" si="61"/>
        <v>2355</v>
      </c>
      <c r="R1055" s="250"/>
    </row>
    <row r="1056" spans="2:18" ht="24.95" customHeight="1" thickTop="1">
      <c r="B1056" s="252" t="s">
        <v>1546</v>
      </c>
      <c r="C1056" s="253"/>
      <c r="D1056" s="254"/>
      <c r="E1056" s="255"/>
      <c r="F1056" s="255"/>
      <c r="G1056" s="256"/>
      <c r="H1056" s="257">
        <f t="shared" si="60"/>
        <v>0</v>
      </c>
      <c r="I1056" s="258"/>
      <c r="K1056" s="252" t="s">
        <v>1546</v>
      </c>
      <c r="L1056" s="253"/>
      <c r="M1056" s="254"/>
      <c r="N1056" s="255"/>
      <c r="O1056" s="255"/>
      <c r="P1056" s="256"/>
      <c r="Q1056" s="257">
        <f t="shared" si="61"/>
        <v>0</v>
      </c>
      <c r="R1056" s="258"/>
    </row>
    <row r="1057" spans="2:18" ht="24.95" customHeight="1">
      <c r="B1057" s="259" t="s">
        <v>1547</v>
      </c>
      <c r="C1057" s="260"/>
      <c r="D1057" s="233">
        <v>0</v>
      </c>
      <c r="E1057" s="234"/>
      <c r="F1057" s="234"/>
      <c r="G1057" s="261"/>
      <c r="H1057" s="262">
        <f t="shared" si="60"/>
        <v>0</v>
      </c>
      <c r="I1057" s="263"/>
      <c r="K1057" s="259" t="s">
        <v>1547</v>
      </c>
      <c r="L1057" s="260"/>
      <c r="M1057" s="233">
        <v>0</v>
      </c>
      <c r="N1057" s="234"/>
      <c r="O1057" s="234"/>
      <c r="P1057" s="261"/>
      <c r="Q1057" s="262">
        <f t="shared" si="61"/>
        <v>0</v>
      </c>
      <c r="R1057" s="263"/>
    </row>
    <row r="1058" spans="2:18" ht="24.95" customHeight="1">
      <c r="B1058" s="252" t="s">
        <v>1548</v>
      </c>
      <c r="C1058" s="253"/>
      <c r="D1058" s="233"/>
      <c r="E1058" s="234"/>
      <c r="F1058" s="234"/>
      <c r="G1058" s="261"/>
      <c r="H1058" s="262">
        <f t="shared" si="60"/>
        <v>0</v>
      </c>
      <c r="I1058" s="263"/>
      <c r="K1058" s="252" t="s">
        <v>1548</v>
      </c>
      <c r="L1058" s="253"/>
      <c r="M1058" s="233"/>
      <c r="N1058" s="234"/>
      <c r="O1058" s="234"/>
      <c r="P1058" s="261"/>
      <c r="Q1058" s="262">
        <f t="shared" si="61"/>
        <v>0</v>
      </c>
      <c r="R1058" s="263"/>
    </row>
    <row r="1059" spans="2:18" ht="24.95" customHeight="1" thickBot="1">
      <c r="B1059" s="264" t="s">
        <v>1549</v>
      </c>
      <c r="C1059" s="265"/>
      <c r="D1059" s="266"/>
      <c r="E1059" s="267"/>
      <c r="F1059" s="267"/>
      <c r="G1059" s="268"/>
      <c r="H1059" s="269">
        <f t="shared" si="60"/>
        <v>0</v>
      </c>
      <c r="I1059" s="270"/>
      <c r="K1059" s="264" t="s">
        <v>1549</v>
      </c>
      <c r="L1059" s="265"/>
      <c r="M1059" s="266"/>
      <c r="N1059" s="267"/>
      <c r="O1059" s="267"/>
      <c r="P1059" s="268"/>
      <c r="Q1059" s="269">
        <f t="shared" si="61"/>
        <v>0</v>
      </c>
      <c r="R1059" s="270"/>
    </row>
    <row r="1060" spans="2:18" ht="24.95" customHeight="1" thickTop="1" thickBot="1">
      <c r="B1060" s="243"/>
      <c r="C1060" s="244" t="s">
        <v>1399</v>
      </c>
      <c r="D1060" s="245">
        <f>SUM(D1055:D1059)</f>
        <v>0</v>
      </c>
      <c r="E1060" s="246"/>
      <c r="F1060" s="247">
        <f>F1055+F1057</f>
        <v>1835</v>
      </c>
      <c r="G1060" s="248"/>
      <c r="H1060" s="271">
        <f>D1060+F1060</f>
        <v>1835</v>
      </c>
      <c r="I1060" s="250"/>
      <c r="K1060" s="243"/>
      <c r="L1060" s="244" t="s">
        <v>1399</v>
      </c>
      <c r="M1060" s="245">
        <f>SUM(M1055:M1059)</f>
        <v>0</v>
      </c>
      <c r="N1060" s="246"/>
      <c r="O1060" s="246">
        <f>O1055+O1057</f>
        <v>2355</v>
      </c>
      <c r="P1060" s="248"/>
      <c r="Q1060" s="272">
        <f>M1060+O1060</f>
        <v>2355</v>
      </c>
      <c r="R1060" s="250"/>
    </row>
    <row r="1061" spans="2:18" ht="24.95" customHeight="1" thickTop="1">
      <c r="B1061" s="273"/>
      <c r="C1061" s="274" t="s">
        <v>1550</v>
      </c>
      <c r="D1061" s="217"/>
      <c r="E1061" s="217"/>
      <c r="F1061" s="217"/>
      <c r="G1061" s="217"/>
      <c r="H1061" s="217"/>
      <c r="I1061" s="218"/>
      <c r="K1061" s="273"/>
      <c r="L1061" s="274" t="s">
        <v>1550</v>
      </c>
      <c r="M1061" s="217"/>
      <c r="N1061" s="217"/>
      <c r="O1061" s="217"/>
      <c r="P1061" s="217"/>
      <c r="Q1061" s="217"/>
      <c r="R1061" s="218"/>
    </row>
    <row r="1062" spans="2:18" ht="24.95" customHeight="1">
      <c r="B1062" s="216" t="s">
        <v>1551</v>
      </c>
      <c r="C1062" s="217"/>
      <c r="D1062" s="217"/>
      <c r="E1062" s="217"/>
      <c r="F1062" s="217"/>
      <c r="G1062" s="217"/>
      <c r="H1062" s="217"/>
      <c r="I1062" s="218"/>
      <c r="K1062" s="216" t="s">
        <v>1551</v>
      </c>
      <c r="L1062" s="217"/>
      <c r="M1062" s="217"/>
      <c r="N1062" s="217"/>
      <c r="O1062" s="217"/>
      <c r="P1062" s="217"/>
      <c r="Q1062" s="217"/>
      <c r="R1062" s="218"/>
    </row>
    <row r="1063" spans="2:18" ht="24.95" customHeight="1">
      <c r="B1063" s="216" t="s">
        <v>1552</v>
      </c>
      <c r="C1063" s="217"/>
      <c r="D1063" s="217"/>
      <c r="E1063" s="217"/>
      <c r="F1063" s="217"/>
      <c r="G1063" s="217"/>
      <c r="H1063" s="217"/>
      <c r="I1063" s="218"/>
      <c r="K1063" s="216" t="s">
        <v>1552</v>
      </c>
      <c r="L1063" s="217"/>
      <c r="M1063" s="217"/>
      <c r="N1063" s="217"/>
      <c r="O1063" s="217"/>
      <c r="P1063" s="217"/>
      <c r="Q1063" s="217"/>
      <c r="R1063" s="218"/>
    </row>
    <row r="1064" spans="2:18" ht="15.75">
      <c r="B1064" s="273"/>
      <c r="C1064" s="217"/>
      <c r="D1064" s="217"/>
      <c r="E1064" s="217"/>
      <c r="F1064" s="217"/>
      <c r="G1064" s="217"/>
      <c r="H1064" s="217"/>
      <c r="I1064" s="218"/>
      <c r="K1064" s="273"/>
      <c r="L1064" s="217"/>
      <c r="M1064" s="217"/>
      <c r="N1064" s="217"/>
      <c r="O1064" s="217"/>
      <c r="P1064" s="217"/>
      <c r="Q1064" s="217"/>
      <c r="R1064" s="218"/>
    </row>
    <row r="1065" spans="2:18" ht="15.75">
      <c r="B1065" s="273"/>
      <c r="C1065" s="217"/>
      <c r="D1065" s="372" t="s">
        <v>1714</v>
      </c>
      <c r="E1065" s="372"/>
      <c r="F1065" s="372"/>
      <c r="G1065" s="217"/>
      <c r="H1065" s="217"/>
      <c r="I1065" s="218"/>
      <c r="K1065" s="273"/>
      <c r="L1065" s="217"/>
      <c r="M1065" s="372" t="s">
        <v>1714</v>
      </c>
      <c r="N1065" s="372"/>
      <c r="O1065" s="372"/>
      <c r="P1065" s="217"/>
      <c r="Q1065" s="217"/>
      <c r="R1065" s="218"/>
    </row>
    <row r="1066" spans="2:18" ht="15.75">
      <c r="B1066" s="273"/>
      <c r="C1066" s="217"/>
      <c r="D1066" s="372" t="s">
        <v>1715</v>
      </c>
      <c r="E1066" s="372"/>
      <c r="F1066" s="372"/>
      <c r="G1066" s="217"/>
      <c r="H1066" s="217"/>
      <c r="I1066" s="218"/>
      <c r="K1066" s="273"/>
      <c r="L1066" s="217"/>
      <c r="M1066" s="372" t="s">
        <v>1715</v>
      </c>
      <c r="N1066" s="372"/>
      <c r="O1066" s="372"/>
      <c r="P1066" s="217"/>
      <c r="Q1066" s="217"/>
      <c r="R1066" s="218"/>
    </row>
    <row r="1067" spans="2:18" ht="15.75">
      <c r="B1067" s="273"/>
      <c r="C1067" s="217"/>
      <c r="D1067" s="217"/>
      <c r="E1067" s="217"/>
      <c r="F1067" s="217"/>
      <c r="G1067" s="217"/>
      <c r="H1067" s="217"/>
      <c r="I1067" s="218"/>
      <c r="K1067" s="273"/>
      <c r="L1067" s="217"/>
      <c r="M1067" s="217"/>
      <c r="N1067" s="217"/>
      <c r="O1067" s="217"/>
      <c r="P1067" s="217"/>
      <c r="Q1067" s="217"/>
      <c r="R1067" s="218"/>
    </row>
    <row r="1068" spans="2:18" ht="15.75">
      <c r="B1068" s="273"/>
      <c r="C1068" s="217"/>
      <c r="D1068" s="217"/>
      <c r="E1068" s="217"/>
      <c r="F1068" s="217"/>
      <c r="G1068" s="217"/>
      <c r="H1068" s="217"/>
      <c r="I1068" s="218"/>
      <c r="K1068" s="273"/>
      <c r="L1068" s="217"/>
      <c r="M1068" s="217"/>
      <c r="N1068" s="217"/>
      <c r="O1068" s="217"/>
      <c r="P1068" s="217"/>
      <c r="Q1068" s="217"/>
      <c r="R1068" s="218"/>
    </row>
    <row r="1069" spans="2:18" ht="15.75">
      <c r="B1069" s="293"/>
      <c r="E1069" s="217"/>
      <c r="F1069" s="217"/>
      <c r="G1069" s="201" t="s">
        <v>1563</v>
      </c>
      <c r="H1069" s="217"/>
      <c r="I1069" s="218"/>
      <c r="J1069" s="293"/>
      <c r="K1069" s="293"/>
      <c r="N1069" s="217"/>
      <c r="O1069" s="217"/>
      <c r="P1069" s="201" t="s">
        <v>1563</v>
      </c>
      <c r="Q1069" s="217"/>
      <c r="R1069" s="218"/>
    </row>
    <row r="1070" spans="2:18" ht="15.75">
      <c r="B1070" s="273" t="s">
        <v>1553</v>
      </c>
      <c r="C1070" s="360">
        <v>45840</v>
      </c>
      <c r="D1070" s="360"/>
      <c r="E1070" s="201"/>
      <c r="F1070" t="s">
        <v>1693</v>
      </c>
      <c r="H1070" s="201"/>
      <c r="I1070" s="202"/>
      <c r="K1070" s="273" t="s">
        <v>1553</v>
      </c>
      <c r="L1070" s="360">
        <v>45840</v>
      </c>
      <c r="M1070" s="360"/>
      <c r="N1070" s="201"/>
      <c r="O1070" t="s">
        <v>1693</v>
      </c>
      <c r="Q1070" s="201"/>
      <c r="R1070" s="202"/>
    </row>
    <row r="1071" spans="2:18" ht="16.5" thickBot="1">
      <c r="B1071" s="275"/>
      <c r="C1071" s="276"/>
      <c r="D1071" s="276"/>
      <c r="E1071" s="276"/>
      <c r="F1071" s="276"/>
      <c r="G1071" s="276"/>
      <c r="H1071" s="276"/>
      <c r="I1071" s="277"/>
      <c r="K1071" s="275"/>
      <c r="L1071" s="276"/>
      <c r="M1071" s="276"/>
      <c r="N1071" s="276"/>
      <c r="O1071" s="276"/>
      <c r="P1071" s="276"/>
      <c r="Q1071" s="276"/>
      <c r="R1071" s="277"/>
    </row>
    <row r="1073" spans="2:18" ht="15.75" thickBot="1"/>
    <row r="1074" spans="2:18">
      <c r="B1074" s="366" t="s">
        <v>1525</v>
      </c>
      <c r="C1074" s="367"/>
      <c r="D1074" s="367"/>
      <c r="E1074" s="367"/>
      <c r="F1074" s="367"/>
      <c r="G1074" s="367"/>
      <c r="H1074" s="367"/>
      <c r="I1074" s="368"/>
      <c r="K1074" s="366" t="s">
        <v>1525</v>
      </c>
      <c r="L1074" s="367"/>
      <c r="M1074" s="367"/>
      <c r="N1074" s="367"/>
      <c r="O1074" s="367"/>
      <c r="P1074" s="367"/>
      <c r="Q1074" s="367"/>
      <c r="R1074" s="368"/>
    </row>
    <row r="1075" spans="2:18" ht="15.75">
      <c r="B1075" s="200"/>
      <c r="C1075" s="201"/>
      <c r="D1075" s="201"/>
      <c r="E1075" s="201"/>
      <c r="F1075" s="201"/>
      <c r="G1075" s="201"/>
      <c r="H1075" s="201"/>
      <c r="I1075" s="202"/>
      <c r="K1075" s="200"/>
      <c r="L1075" s="201"/>
      <c r="M1075" s="201"/>
      <c r="N1075" s="201"/>
      <c r="O1075" s="201"/>
      <c r="P1075" s="201"/>
      <c r="Q1075" s="201"/>
      <c r="R1075" s="202"/>
    </row>
    <row r="1076" spans="2:18" ht="26.25">
      <c r="B1076" s="369" t="s">
        <v>1526</v>
      </c>
      <c r="C1076" s="370"/>
      <c r="D1076" s="370"/>
      <c r="E1076" s="370"/>
      <c r="F1076" s="370"/>
      <c r="G1076" s="370"/>
      <c r="H1076" s="370"/>
      <c r="I1076" s="371"/>
      <c r="K1076" s="369" t="s">
        <v>1526</v>
      </c>
      <c r="L1076" s="370"/>
      <c r="M1076" s="370"/>
      <c r="N1076" s="370"/>
      <c r="O1076" s="370"/>
      <c r="P1076" s="370"/>
      <c r="Q1076" s="370"/>
      <c r="R1076" s="371"/>
    </row>
    <row r="1077" spans="2:18" ht="24.95" customHeight="1">
      <c r="B1077" s="203"/>
      <c r="C1077" s="204"/>
      <c r="D1077" s="204"/>
      <c r="E1077" s="204"/>
      <c r="F1077" s="204"/>
      <c r="G1077" s="204"/>
      <c r="H1077" s="205" t="s">
        <v>1527</v>
      </c>
      <c r="I1077" s="206"/>
      <c r="K1077" s="203"/>
      <c r="L1077" s="204"/>
      <c r="M1077" s="204"/>
      <c r="N1077" s="204"/>
      <c r="O1077" s="204"/>
      <c r="P1077" s="204"/>
      <c r="Q1077" s="205" t="s">
        <v>1527</v>
      </c>
      <c r="R1077" s="206"/>
    </row>
    <row r="1078" spans="2:18" ht="24.95" customHeight="1">
      <c r="B1078" s="207" t="s">
        <v>1528</v>
      </c>
      <c r="C1078" s="208"/>
      <c r="D1078" s="208"/>
      <c r="E1078" s="208"/>
      <c r="F1078" s="208" t="s">
        <v>1529</v>
      </c>
      <c r="G1078" s="201"/>
      <c r="H1078" s="201" t="s">
        <v>1530</v>
      </c>
      <c r="I1078" s="202"/>
      <c r="K1078" s="207" t="s">
        <v>1528</v>
      </c>
      <c r="L1078" s="208"/>
      <c r="M1078" s="208"/>
      <c r="N1078" s="208"/>
      <c r="O1078" s="208" t="s">
        <v>1531</v>
      </c>
      <c r="P1078" s="201"/>
      <c r="Q1078" s="201" t="s">
        <v>1530</v>
      </c>
      <c r="R1078" s="202"/>
    </row>
    <row r="1079" spans="2:18" ht="24.95" customHeight="1">
      <c r="B1079" s="209" t="s">
        <v>1532</v>
      </c>
      <c r="C1079" s="210" t="s">
        <v>1767</v>
      </c>
      <c r="D1079" s="211"/>
      <c r="E1079" s="211"/>
      <c r="F1079" s="211"/>
      <c r="G1079" s="212"/>
      <c r="H1079" s="212"/>
      <c r="I1079" s="213"/>
      <c r="K1079" s="209" t="s">
        <v>1532</v>
      </c>
      <c r="L1079" s="210" t="s">
        <v>1768</v>
      </c>
      <c r="M1079" s="211"/>
      <c r="N1079" s="211"/>
      <c r="O1079" s="211"/>
      <c r="P1079" s="212"/>
      <c r="Q1079" s="212"/>
      <c r="R1079" s="213"/>
    </row>
    <row r="1080" spans="2:18" ht="24.95" customHeight="1">
      <c r="B1080" s="207" t="s">
        <v>1534</v>
      </c>
      <c r="C1080" s="214">
        <v>527</v>
      </c>
      <c r="D1080" s="208" t="s">
        <v>1535</v>
      </c>
      <c r="E1080" s="208"/>
      <c r="F1080" s="201"/>
      <c r="G1080" s="201"/>
      <c r="H1080" s="201"/>
      <c r="I1080" s="202"/>
      <c r="K1080" s="207" t="s">
        <v>1534</v>
      </c>
      <c r="L1080" s="214"/>
      <c r="M1080" s="208" t="s">
        <v>1535</v>
      </c>
      <c r="N1080" s="208"/>
      <c r="O1080" s="201"/>
      <c r="P1080" s="201"/>
      <c r="Q1080" s="201"/>
      <c r="R1080" s="202"/>
    </row>
    <row r="1081" spans="2:18" ht="24.95" customHeight="1">
      <c r="B1081" s="216" t="s">
        <v>1562</v>
      </c>
      <c r="C1081" s="217"/>
      <c r="D1081" s="217"/>
      <c r="E1081" s="217"/>
      <c r="F1081" s="217"/>
      <c r="G1081" s="217"/>
      <c r="H1081" s="217"/>
      <c r="I1081" s="218"/>
      <c r="K1081" s="216" t="s">
        <v>1562</v>
      </c>
      <c r="L1081" s="217"/>
      <c r="M1081" s="217"/>
      <c r="N1081" s="217"/>
      <c r="O1081" s="217"/>
      <c r="P1081" s="217"/>
      <c r="Q1081" s="217"/>
      <c r="R1081" s="218"/>
    </row>
    <row r="1082" spans="2:18" ht="24.95" customHeight="1" thickBot="1">
      <c r="B1082" s="207" t="s">
        <v>1537</v>
      </c>
      <c r="C1082" s="201"/>
      <c r="D1082" s="201"/>
      <c r="E1082" s="201"/>
      <c r="F1082" s="201"/>
      <c r="G1082" s="201"/>
      <c r="H1082" s="201"/>
      <c r="I1082" s="202"/>
      <c r="K1082" s="207" t="s">
        <v>1537</v>
      </c>
      <c r="L1082" s="201"/>
      <c r="M1082" s="201"/>
      <c r="N1082" s="201"/>
      <c r="O1082" s="201"/>
      <c r="P1082" s="201"/>
      <c r="Q1082" s="201"/>
      <c r="R1082" s="202"/>
    </row>
    <row r="1083" spans="2:18" ht="24.95" customHeight="1" thickTop="1">
      <c r="B1083" s="361" t="s">
        <v>1538</v>
      </c>
      <c r="C1083" s="362"/>
      <c r="D1083" s="358" t="s">
        <v>1241</v>
      </c>
      <c r="E1083" s="365"/>
      <c r="F1083" s="356" t="s">
        <v>1539</v>
      </c>
      <c r="G1083" s="359"/>
      <c r="H1083" s="358" t="s">
        <v>1404</v>
      </c>
      <c r="I1083" s="359"/>
      <c r="K1083" s="361" t="s">
        <v>1538</v>
      </c>
      <c r="L1083" s="362"/>
      <c r="M1083" s="358" t="s">
        <v>1241</v>
      </c>
      <c r="N1083" s="365"/>
      <c r="O1083" s="356" t="s">
        <v>1539</v>
      </c>
      <c r="P1083" s="359"/>
      <c r="Q1083" s="358" t="s">
        <v>1404</v>
      </c>
      <c r="R1083" s="359"/>
    </row>
    <row r="1084" spans="2:18" ht="24.95" customHeight="1" thickBot="1">
      <c r="B1084" s="363"/>
      <c r="C1084" s="364"/>
      <c r="D1084" s="219" t="s">
        <v>1540</v>
      </c>
      <c r="E1084" s="220" t="s">
        <v>1541</v>
      </c>
      <c r="F1084" s="220" t="s">
        <v>1540</v>
      </c>
      <c r="G1084" s="221" t="s">
        <v>1541</v>
      </c>
      <c r="H1084" s="222" t="s">
        <v>1540</v>
      </c>
      <c r="I1084" s="223" t="s">
        <v>1541</v>
      </c>
      <c r="K1084" s="363"/>
      <c r="L1084" s="364"/>
      <c r="M1084" s="219" t="s">
        <v>1540</v>
      </c>
      <c r="N1084" s="220" t="s">
        <v>1541</v>
      </c>
      <c r="O1084" s="220" t="s">
        <v>1540</v>
      </c>
      <c r="P1084" s="221" t="s">
        <v>1541</v>
      </c>
      <c r="Q1084" s="222" t="s">
        <v>1540</v>
      </c>
      <c r="R1084" s="223" t="s">
        <v>1541</v>
      </c>
    </row>
    <row r="1085" spans="2:18" ht="24.95" customHeight="1" thickTop="1">
      <c r="B1085" s="224" t="s">
        <v>1542</v>
      </c>
      <c r="C1085" s="225"/>
      <c r="D1085" s="226">
        <v>0</v>
      </c>
      <c r="E1085" s="227"/>
      <c r="F1085" s="227">
        <v>520</v>
      </c>
      <c r="G1085" s="228"/>
      <c r="H1085" s="229">
        <f t="shared" ref="H1085:H1093" si="62">D1085+F1085</f>
        <v>520</v>
      </c>
      <c r="I1085" s="230"/>
      <c r="K1085" s="224" t="s">
        <v>1542</v>
      </c>
      <c r="L1085" s="225"/>
      <c r="M1085" s="226">
        <v>0</v>
      </c>
      <c r="N1085" s="227"/>
      <c r="O1085" s="227">
        <v>686</v>
      </c>
      <c r="P1085" s="228"/>
      <c r="Q1085" s="229">
        <f t="shared" ref="Q1085:Q1093" si="63">M1085+O1085</f>
        <v>686</v>
      </c>
      <c r="R1085" s="230"/>
    </row>
    <row r="1086" spans="2:18" ht="24.95" customHeight="1">
      <c r="B1086" s="231" t="s">
        <v>1543</v>
      </c>
      <c r="C1086" s="232"/>
      <c r="D1086" s="233">
        <v>0</v>
      </c>
      <c r="E1086" s="234"/>
      <c r="F1086" s="234">
        <v>0</v>
      </c>
      <c r="G1086" s="235"/>
      <c r="H1086" s="229">
        <f t="shared" si="62"/>
        <v>0</v>
      </c>
      <c r="I1086" s="236"/>
      <c r="K1086" s="231" t="s">
        <v>1543</v>
      </c>
      <c r="L1086" s="232"/>
      <c r="M1086" s="233">
        <v>0</v>
      </c>
      <c r="N1086" s="234"/>
      <c r="O1086" s="234">
        <v>30</v>
      </c>
      <c r="P1086" s="235"/>
      <c r="Q1086" s="229">
        <f t="shared" si="63"/>
        <v>30</v>
      </c>
      <c r="R1086" s="236"/>
    </row>
    <row r="1087" spans="2:18" ht="24.95" customHeight="1">
      <c r="B1087" s="231" t="s">
        <v>1544</v>
      </c>
      <c r="C1087" s="232"/>
      <c r="D1087" s="233">
        <v>0</v>
      </c>
      <c r="E1087" s="234"/>
      <c r="F1087" s="234">
        <v>0</v>
      </c>
      <c r="G1087" s="235"/>
      <c r="H1087" s="229">
        <f t="shared" si="62"/>
        <v>0</v>
      </c>
      <c r="I1087" s="236"/>
      <c r="K1087" s="231" t="s">
        <v>1544</v>
      </c>
      <c r="L1087" s="232"/>
      <c r="M1087" s="233">
        <v>0</v>
      </c>
      <c r="N1087" s="234"/>
      <c r="O1087" s="234">
        <v>30</v>
      </c>
      <c r="P1087" s="235"/>
      <c r="Q1087" s="229">
        <f t="shared" si="63"/>
        <v>30</v>
      </c>
      <c r="R1087" s="236"/>
    </row>
    <row r="1088" spans="2:18" ht="24.95" customHeight="1" thickBot="1">
      <c r="B1088" s="237" t="s">
        <v>1545</v>
      </c>
      <c r="C1088" s="238"/>
      <c r="D1088" s="239"/>
      <c r="E1088" s="240"/>
      <c r="F1088" s="240">
        <v>0</v>
      </c>
      <c r="G1088" s="241"/>
      <c r="H1088" s="229">
        <f t="shared" si="62"/>
        <v>0</v>
      </c>
      <c r="I1088" s="242"/>
      <c r="K1088" s="237" t="s">
        <v>1545</v>
      </c>
      <c r="L1088" s="238"/>
      <c r="M1088" s="239">
        <v>0</v>
      </c>
      <c r="N1088" s="240"/>
      <c r="O1088" s="240">
        <v>750</v>
      </c>
      <c r="P1088" s="241"/>
      <c r="Q1088" s="229">
        <f t="shared" si="63"/>
        <v>750</v>
      </c>
      <c r="R1088" s="242"/>
    </row>
    <row r="1089" spans="2:18" ht="24.95" customHeight="1" thickTop="1" thickBot="1">
      <c r="B1089" s="243"/>
      <c r="C1089" s="244" t="s">
        <v>1399</v>
      </c>
      <c r="D1089" s="245">
        <f>D1085+D1086+D1087+D1088</f>
        <v>0</v>
      </c>
      <c r="E1089" s="246"/>
      <c r="F1089" s="247">
        <v>520</v>
      </c>
      <c r="G1089" s="248"/>
      <c r="H1089" s="249">
        <f t="shared" si="62"/>
        <v>520</v>
      </c>
      <c r="I1089" s="250"/>
      <c r="K1089" s="243"/>
      <c r="L1089" s="244" t="s">
        <v>1399</v>
      </c>
      <c r="M1089" s="245">
        <f>M1085+M1086+M1087+M1088</f>
        <v>0</v>
      </c>
      <c r="N1089" s="246"/>
      <c r="O1089" s="246">
        <f>SUM(O1085:O1088)</f>
        <v>1496</v>
      </c>
      <c r="P1089" s="248"/>
      <c r="Q1089" s="251">
        <f t="shared" si="63"/>
        <v>1496</v>
      </c>
      <c r="R1089" s="250"/>
    </row>
    <row r="1090" spans="2:18" ht="24.95" customHeight="1" thickTop="1">
      <c r="B1090" s="252" t="s">
        <v>1546</v>
      </c>
      <c r="C1090" s="253"/>
      <c r="D1090" s="254"/>
      <c r="E1090" s="255"/>
      <c r="F1090" s="255"/>
      <c r="G1090" s="256"/>
      <c r="H1090" s="257">
        <f t="shared" si="62"/>
        <v>0</v>
      </c>
      <c r="I1090" s="258"/>
      <c r="K1090" s="252" t="s">
        <v>1546</v>
      </c>
      <c r="L1090" s="253"/>
      <c r="M1090" s="254"/>
      <c r="N1090" s="255"/>
      <c r="O1090" s="255"/>
      <c r="P1090" s="256"/>
      <c r="Q1090" s="257">
        <f t="shared" si="63"/>
        <v>0</v>
      </c>
      <c r="R1090" s="258"/>
    </row>
    <row r="1091" spans="2:18" ht="24.95" customHeight="1">
      <c r="B1091" s="259" t="s">
        <v>1547</v>
      </c>
      <c r="C1091" s="260"/>
      <c r="D1091" s="233">
        <v>0</v>
      </c>
      <c r="E1091" s="234"/>
      <c r="F1091" s="234"/>
      <c r="G1091" s="261"/>
      <c r="H1091" s="262">
        <f t="shared" si="62"/>
        <v>0</v>
      </c>
      <c r="I1091" s="263"/>
      <c r="K1091" s="259" t="s">
        <v>1547</v>
      </c>
      <c r="L1091" s="260"/>
      <c r="M1091" s="233">
        <v>0</v>
      </c>
      <c r="N1091" s="234"/>
      <c r="O1091" s="234"/>
      <c r="P1091" s="261"/>
      <c r="Q1091" s="262">
        <f t="shared" si="63"/>
        <v>0</v>
      </c>
      <c r="R1091" s="263"/>
    </row>
    <row r="1092" spans="2:18" ht="24.95" customHeight="1">
      <c r="B1092" s="252" t="s">
        <v>1548</v>
      </c>
      <c r="C1092" s="253"/>
      <c r="D1092" s="233"/>
      <c r="E1092" s="234"/>
      <c r="F1092" s="234"/>
      <c r="G1092" s="261"/>
      <c r="H1092" s="262">
        <f t="shared" si="62"/>
        <v>0</v>
      </c>
      <c r="I1092" s="263"/>
      <c r="K1092" s="252" t="s">
        <v>1548</v>
      </c>
      <c r="L1092" s="253"/>
      <c r="M1092" s="233"/>
      <c r="N1092" s="234"/>
      <c r="O1092" s="234"/>
      <c r="P1092" s="261"/>
      <c r="Q1092" s="262">
        <f t="shared" si="63"/>
        <v>0</v>
      </c>
      <c r="R1092" s="263"/>
    </row>
    <row r="1093" spans="2:18" ht="24.95" customHeight="1" thickBot="1">
      <c r="B1093" s="264" t="s">
        <v>1549</v>
      </c>
      <c r="C1093" s="265"/>
      <c r="D1093" s="266"/>
      <c r="E1093" s="267"/>
      <c r="F1093" s="267"/>
      <c r="G1093" s="268"/>
      <c r="H1093" s="269">
        <f t="shared" si="62"/>
        <v>0</v>
      </c>
      <c r="I1093" s="270"/>
      <c r="K1093" s="264" t="s">
        <v>1549</v>
      </c>
      <c r="L1093" s="265"/>
      <c r="M1093" s="266"/>
      <c r="N1093" s="267"/>
      <c r="O1093" s="267"/>
      <c r="P1093" s="268"/>
      <c r="Q1093" s="269">
        <f t="shared" si="63"/>
        <v>0</v>
      </c>
      <c r="R1093" s="270"/>
    </row>
    <row r="1094" spans="2:18" ht="24.95" customHeight="1" thickTop="1" thickBot="1">
      <c r="B1094" s="243"/>
      <c r="C1094" s="244" t="s">
        <v>1399</v>
      </c>
      <c r="D1094" s="245">
        <f>SUM(D1089:D1093)</f>
        <v>0</v>
      </c>
      <c r="E1094" s="246"/>
      <c r="F1094" s="247">
        <f>F1089+F1091</f>
        <v>520</v>
      </c>
      <c r="G1094" s="248"/>
      <c r="H1094" s="271">
        <f>D1094+F1094</f>
        <v>520</v>
      </c>
      <c r="I1094" s="250"/>
      <c r="K1094" s="243"/>
      <c r="L1094" s="244" t="s">
        <v>1399</v>
      </c>
      <c r="M1094" s="245">
        <f>SUM(M1089:M1093)</f>
        <v>0</v>
      </c>
      <c r="N1094" s="246"/>
      <c r="O1094" s="246">
        <f>O1089+O1091</f>
        <v>1496</v>
      </c>
      <c r="P1094" s="248"/>
      <c r="Q1094" s="272">
        <f>M1094+O1094</f>
        <v>1496</v>
      </c>
      <c r="R1094" s="250"/>
    </row>
    <row r="1095" spans="2:18" ht="24.95" customHeight="1" thickTop="1">
      <c r="B1095" s="273"/>
      <c r="C1095" s="274" t="s">
        <v>1550</v>
      </c>
      <c r="D1095" s="217"/>
      <c r="E1095" s="217"/>
      <c r="F1095" s="217"/>
      <c r="G1095" s="217"/>
      <c r="H1095" s="217"/>
      <c r="I1095" s="218"/>
      <c r="K1095" s="273"/>
      <c r="L1095" s="274" t="s">
        <v>1550</v>
      </c>
      <c r="M1095" s="217"/>
      <c r="N1095" s="217"/>
      <c r="O1095" s="217"/>
      <c r="P1095" s="217"/>
      <c r="Q1095" s="217"/>
      <c r="R1095" s="218"/>
    </row>
    <row r="1096" spans="2:18" ht="24.95" customHeight="1">
      <c r="B1096" s="216" t="s">
        <v>1551</v>
      </c>
      <c r="C1096" s="217"/>
      <c r="D1096" s="217"/>
      <c r="E1096" s="217"/>
      <c r="F1096" s="217"/>
      <c r="G1096" s="217"/>
      <c r="H1096" s="217"/>
      <c r="I1096" s="218"/>
      <c r="K1096" s="216" t="s">
        <v>1551</v>
      </c>
      <c r="L1096" s="217"/>
      <c r="M1096" s="217"/>
      <c r="N1096" s="217"/>
      <c r="O1096" s="217"/>
      <c r="P1096" s="217"/>
      <c r="Q1096" s="217"/>
      <c r="R1096" s="218"/>
    </row>
    <row r="1097" spans="2:18" ht="24.95" customHeight="1">
      <c r="B1097" s="216" t="s">
        <v>1552</v>
      </c>
      <c r="C1097" s="217"/>
      <c r="D1097" s="217"/>
      <c r="E1097" s="217"/>
      <c r="F1097" s="217"/>
      <c r="G1097" s="217"/>
      <c r="H1097" s="217"/>
      <c r="I1097" s="218"/>
      <c r="K1097" s="216" t="s">
        <v>1552</v>
      </c>
      <c r="L1097" s="217"/>
      <c r="M1097" s="217"/>
      <c r="N1097" s="217"/>
      <c r="O1097" s="217"/>
      <c r="P1097" s="217"/>
      <c r="Q1097" s="217"/>
      <c r="R1097" s="218"/>
    </row>
    <row r="1098" spans="2:18" ht="15.75">
      <c r="B1098" s="273"/>
      <c r="C1098" s="217"/>
      <c r="D1098" s="217"/>
      <c r="E1098" s="217"/>
      <c r="F1098" s="217"/>
      <c r="G1098" s="217"/>
      <c r="H1098" s="217"/>
      <c r="I1098" s="218"/>
      <c r="K1098" s="273"/>
      <c r="L1098" s="217"/>
      <c r="M1098" s="217"/>
      <c r="N1098" s="217"/>
      <c r="O1098" s="217"/>
      <c r="P1098" s="217"/>
      <c r="Q1098" s="217"/>
      <c r="R1098" s="218"/>
    </row>
    <row r="1099" spans="2:18" ht="15.75">
      <c r="B1099" s="273"/>
      <c r="C1099" s="217"/>
      <c r="D1099" s="372" t="s">
        <v>1714</v>
      </c>
      <c r="E1099" s="372"/>
      <c r="F1099" s="372"/>
      <c r="G1099" s="217"/>
      <c r="H1099" s="217"/>
      <c r="I1099" s="218"/>
      <c r="K1099" s="273"/>
      <c r="L1099" s="217"/>
      <c r="M1099" s="372" t="s">
        <v>1714</v>
      </c>
      <c r="N1099" s="372"/>
      <c r="O1099" s="372"/>
      <c r="P1099" s="217"/>
      <c r="Q1099" s="217"/>
      <c r="R1099" s="218"/>
    </row>
    <row r="1100" spans="2:18" ht="15.75">
      <c r="B1100" s="273"/>
      <c r="C1100" s="217"/>
      <c r="D1100" s="372" t="s">
        <v>1715</v>
      </c>
      <c r="E1100" s="372"/>
      <c r="F1100" s="372"/>
      <c r="G1100" s="217"/>
      <c r="H1100" s="217"/>
      <c r="I1100" s="218"/>
      <c r="K1100" s="273"/>
      <c r="L1100" s="217"/>
      <c r="M1100" s="372" t="s">
        <v>1715</v>
      </c>
      <c r="N1100" s="372"/>
      <c r="O1100" s="372"/>
      <c r="P1100" s="217"/>
      <c r="Q1100" s="217"/>
      <c r="R1100" s="218"/>
    </row>
    <row r="1101" spans="2:18" ht="15.75">
      <c r="B1101" s="273"/>
      <c r="C1101" s="217"/>
      <c r="D1101" s="217"/>
      <c r="E1101" s="217"/>
      <c r="F1101" s="217"/>
      <c r="G1101" s="217"/>
      <c r="H1101" s="217"/>
      <c r="I1101" s="218"/>
      <c r="K1101" s="273"/>
      <c r="L1101" s="217"/>
      <c r="M1101" s="217"/>
      <c r="N1101" s="217"/>
      <c r="O1101" s="217"/>
      <c r="P1101" s="217"/>
      <c r="Q1101" s="217"/>
      <c r="R1101" s="218"/>
    </row>
    <row r="1102" spans="2:18" ht="15.75">
      <c r="B1102" s="273"/>
      <c r="C1102" s="217"/>
      <c r="D1102" s="217"/>
      <c r="E1102" s="217"/>
      <c r="F1102" s="217"/>
      <c r="G1102" s="217"/>
      <c r="H1102" s="217"/>
      <c r="I1102" s="218"/>
      <c r="K1102" s="273"/>
      <c r="L1102" s="217"/>
      <c r="M1102" s="217"/>
      <c r="N1102" s="217"/>
      <c r="O1102" s="217"/>
      <c r="P1102" s="217"/>
      <c r="Q1102" s="217"/>
      <c r="R1102" s="218"/>
    </row>
    <row r="1103" spans="2:18" ht="15.75">
      <c r="B1103" s="293"/>
      <c r="E1103" s="217"/>
      <c r="F1103" s="217"/>
      <c r="G1103" s="201" t="s">
        <v>1563</v>
      </c>
      <c r="H1103" s="217"/>
      <c r="I1103" s="218"/>
      <c r="J1103" s="293"/>
      <c r="K1103" s="293"/>
      <c r="N1103" s="217"/>
      <c r="O1103" s="217"/>
      <c r="P1103" s="201" t="s">
        <v>1563</v>
      </c>
      <c r="Q1103" s="217"/>
      <c r="R1103" s="218"/>
    </row>
    <row r="1104" spans="2:18" ht="15.75">
      <c r="B1104" s="273" t="s">
        <v>1553</v>
      </c>
      <c r="C1104" s="360">
        <v>45840</v>
      </c>
      <c r="D1104" s="360"/>
      <c r="E1104" s="201"/>
      <c r="F1104" t="s">
        <v>1693</v>
      </c>
      <c r="H1104" s="201"/>
      <c r="I1104" s="202"/>
      <c r="K1104" s="273" t="s">
        <v>1553</v>
      </c>
      <c r="L1104" s="360">
        <v>45840</v>
      </c>
      <c r="M1104" s="360"/>
      <c r="N1104" s="201"/>
      <c r="O1104" t="s">
        <v>1693</v>
      </c>
      <c r="Q1104" s="201"/>
      <c r="R1104" s="202"/>
    </row>
    <row r="1105" spans="2:18" ht="16.5" thickBot="1">
      <c r="B1105" s="275"/>
      <c r="C1105" s="276"/>
      <c r="D1105" s="276"/>
      <c r="E1105" s="276"/>
      <c r="F1105" s="276"/>
      <c r="G1105" s="276"/>
      <c r="H1105" s="276"/>
      <c r="I1105" s="277"/>
      <c r="K1105" s="275"/>
      <c r="L1105" s="276"/>
      <c r="M1105" s="276"/>
      <c r="N1105" s="276"/>
      <c r="O1105" s="276"/>
      <c r="P1105" s="276"/>
      <c r="Q1105" s="276"/>
      <c r="R1105" s="277"/>
    </row>
    <row r="1107" spans="2:18" ht="15.75" thickBot="1"/>
    <row r="1108" spans="2:18">
      <c r="B1108" s="366" t="s">
        <v>1525</v>
      </c>
      <c r="C1108" s="367"/>
      <c r="D1108" s="367"/>
      <c r="E1108" s="367"/>
      <c r="F1108" s="367"/>
      <c r="G1108" s="367"/>
      <c r="H1108" s="367"/>
      <c r="I1108" s="368"/>
      <c r="K1108" s="366" t="s">
        <v>1525</v>
      </c>
      <c r="L1108" s="367"/>
      <c r="M1108" s="367"/>
      <c r="N1108" s="367"/>
      <c r="O1108" s="367"/>
      <c r="P1108" s="367"/>
      <c r="Q1108" s="367"/>
      <c r="R1108" s="368"/>
    </row>
    <row r="1109" spans="2:18" ht="15.75">
      <c r="B1109" s="200"/>
      <c r="C1109" s="201"/>
      <c r="D1109" s="201"/>
      <c r="E1109" s="201"/>
      <c r="F1109" s="201"/>
      <c r="G1109" s="201"/>
      <c r="H1109" s="201"/>
      <c r="I1109" s="202"/>
      <c r="K1109" s="200"/>
      <c r="L1109" s="201"/>
      <c r="M1109" s="201"/>
      <c r="N1109" s="201"/>
      <c r="O1109" s="201"/>
      <c r="P1109" s="201"/>
      <c r="Q1109" s="201"/>
      <c r="R1109" s="202"/>
    </row>
    <row r="1110" spans="2:18" ht="26.25">
      <c r="B1110" s="369" t="s">
        <v>1526</v>
      </c>
      <c r="C1110" s="370"/>
      <c r="D1110" s="370"/>
      <c r="E1110" s="370"/>
      <c r="F1110" s="370"/>
      <c r="G1110" s="370"/>
      <c r="H1110" s="370"/>
      <c r="I1110" s="371"/>
      <c r="K1110" s="369" t="s">
        <v>1526</v>
      </c>
      <c r="L1110" s="370"/>
      <c r="M1110" s="370"/>
      <c r="N1110" s="370"/>
      <c r="O1110" s="370"/>
      <c r="P1110" s="370"/>
      <c r="Q1110" s="370"/>
      <c r="R1110" s="371"/>
    </row>
    <row r="1111" spans="2:18" ht="24.95" customHeight="1">
      <c r="B1111" s="203"/>
      <c r="C1111" s="204"/>
      <c r="D1111" s="204"/>
      <c r="E1111" s="204"/>
      <c r="F1111" s="204"/>
      <c r="G1111" s="204"/>
      <c r="H1111" s="205" t="s">
        <v>1527</v>
      </c>
      <c r="I1111" s="206"/>
      <c r="K1111" s="203"/>
      <c r="L1111" s="204"/>
      <c r="M1111" s="204"/>
      <c r="N1111" s="204"/>
      <c r="O1111" s="204"/>
      <c r="P1111" s="204"/>
      <c r="Q1111" s="205" t="s">
        <v>1527</v>
      </c>
      <c r="R1111" s="206"/>
    </row>
    <row r="1112" spans="2:18" ht="24.95" customHeight="1">
      <c r="B1112" s="207" t="s">
        <v>1528</v>
      </c>
      <c r="C1112" s="208"/>
      <c r="D1112" s="208"/>
      <c r="E1112" s="208"/>
      <c r="F1112" s="208" t="s">
        <v>1529</v>
      </c>
      <c r="G1112" s="201"/>
      <c r="H1112" s="201" t="s">
        <v>1530</v>
      </c>
      <c r="I1112" s="202"/>
      <c r="K1112" s="207" t="s">
        <v>1528</v>
      </c>
      <c r="L1112" s="208"/>
      <c r="M1112" s="208"/>
      <c r="N1112" s="208"/>
      <c r="O1112" s="208" t="s">
        <v>1531</v>
      </c>
      <c r="P1112" s="201"/>
      <c r="Q1112" s="201" t="s">
        <v>1530</v>
      </c>
      <c r="R1112" s="202"/>
    </row>
    <row r="1113" spans="2:18" ht="24.95" customHeight="1">
      <c r="B1113" s="209" t="s">
        <v>1532</v>
      </c>
      <c r="C1113" s="210" t="s">
        <v>1769</v>
      </c>
      <c r="D1113" s="211"/>
      <c r="E1113" s="211"/>
      <c r="F1113" s="211"/>
      <c r="G1113" s="212"/>
      <c r="H1113" s="212"/>
      <c r="I1113" s="213"/>
      <c r="K1113" s="209" t="s">
        <v>1532</v>
      </c>
      <c r="L1113" s="210" t="s">
        <v>1770</v>
      </c>
      <c r="M1113" s="211"/>
      <c r="N1113" s="211"/>
      <c r="O1113" s="211"/>
      <c r="P1113" s="212"/>
      <c r="Q1113" s="212"/>
      <c r="R1113" s="213"/>
    </row>
    <row r="1114" spans="2:18" ht="24.95" customHeight="1">
      <c r="B1114" s="207" t="s">
        <v>1534</v>
      </c>
      <c r="C1114" s="214">
        <v>271</v>
      </c>
      <c r="D1114" s="208" t="s">
        <v>1535</v>
      </c>
      <c r="E1114" s="208"/>
      <c r="F1114" s="201"/>
      <c r="G1114" s="201"/>
      <c r="H1114" s="201"/>
      <c r="I1114" s="202"/>
      <c r="K1114" s="207" t="s">
        <v>1534</v>
      </c>
      <c r="L1114" s="214" t="s">
        <v>1771</v>
      </c>
      <c r="M1114" s="208" t="s">
        <v>1535</v>
      </c>
      <c r="N1114" s="208"/>
      <c r="O1114" s="201"/>
      <c r="P1114" s="201"/>
      <c r="Q1114" s="201"/>
      <c r="R1114" s="202"/>
    </row>
    <row r="1115" spans="2:18" ht="24.95" customHeight="1">
      <c r="B1115" s="216" t="s">
        <v>1562</v>
      </c>
      <c r="C1115" s="217"/>
      <c r="D1115" s="217"/>
      <c r="E1115" s="217"/>
      <c r="F1115" s="217"/>
      <c r="G1115" s="217"/>
      <c r="H1115" s="217"/>
      <c r="I1115" s="218"/>
      <c r="K1115" s="216" t="s">
        <v>1562</v>
      </c>
      <c r="L1115" s="217"/>
      <c r="M1115" s="217"/>
      <c r="N1115" s="217"/>
      <c r="O1115" s="217"/>
      <c r="P1115" s="217"/>
      <c r="Q1115" s="217"/>
      <c r="R1115" s="218"/>
    </row>
    <row r="1116" spans="2:18" ht="24.95" customHeight="1" thickBot="1">
      <c r="B1116" s="207" t="s">
        <v>1537</v>
      </c>
      <c r="C1116" s="201"/>
      <c r="D1116" s="201"/>
      <c r="E1116" s="201"/>
      <c r="F1116" s="201"/>
      <c r="G1116" s="201"/>
      <c r="H1116" s="201"/>
      <c r="I1116" s="202"/>
      <c r="K1116" s="207" t="s">
        <v>1537</v>
      </c>
      <c r="L1116" s="201"/>
      <c r="M1116" s="201"/>
      <c r="N1116" s="201"/>
      <c r="O1116" s="201"/>
      <c r="P1116" s="201"/>
      <c r="Q1116" s="201"/>
      <c r="R1116" s="202"/>
    </row>
    <row r="1117" spans="2:18" ht="24.95" customHeight="1" thickTop="1">
      <c r="B1117" s="361" t="s">
        <v>1538</v>
      </c>
      <c r="C1117" s="362"/>
      <c r="D1117" s="358" t="s">
        <v>1241</v>
      </c>
      <c r="E1117" s="365"/>
      <c r="F1117" s="356" t="s">
        <v>1539</v>
      </c>
      <c r="G1117" s="359"/>
      <c r="H1117" s="358" t="s">
        <v>1404</v>
      </c>
      <c r="I1117" s="359"/>
      <c r="K1117" s="361" t="s">
        <v>1538</v>
      </c>
      <c r="L1117" s="362"/>
      <c r="M1117" s="358" t="s">
        <v>1241</v>
      </c>
      <c r="N1117" s="365"/>
      <c r="O1117" s="356" t="s">
        <v>1539</v>
      </c>
      <c r="P1117" s="359"/>
      <c r="Q1117" s="358" t="s">
        <v>1404</v>
      </c>
      <c r="R1117" s="359"/>
    </row>
    <row r="1118" spans="2:18" ht="24.95" customHeight="1" thickBot="1">
      <c r="B1118" s="363"/>
      <c r="C1118" s="364"/>
      <c r="D1118" s="219" t="s">
        <v>1540</v>
      </c>
      <c r="E1118" s="220" t="s">
        <v>1541</v>
      </c>
      <c r="F1118" s="220" t="s">
        <v>1540</v>
      </c>
      <c r="G1118" s="221" t="s">
        <v>1541</v>
      </c>
      <c r="H1118" s="222" t="s">
        <v>1540</v>
      </c>
      <c r="I1118" s="223" t="s">
        <v>1541</v>
      </c>
      <c r="K1118" s="363"/>
      <c r="L1118" s="364"/>
      <c r="M1118" s="219" t="s">
        <v>1540</v>
      </c>
      <c r="N1118" s="220" t="s">
        <v>1541</v>
      </c>
      <c r="O1118" s="220" t="s">
        <v>1540</v>
      </c>
      <c r="P1118" s="221" t="s">
        <v>1541</v>
      </c>
      <c r="Q1118" s="222" t="s">
        <v>1540</v>
      </c>
      <c r="R1118" s="223" t="s">
        <v>1541</v>
      </c>
    </row>
    <row r="1119" spans="2:18" ht="24.95" customHeight="1" thickTop="1">
      <c r="B1119" s="224" t="s">
        <v>1542</v>
      </c>
      <c r="C1119" s="225"/>
      <c r="D1119" s="226">
        <v>0</v>
      </c>
      <c r="E1119" s="227"/>
      <c r="F1119" s="227">
        <v>937</v>
      </c>
      <c r="G1119" s="228"/>
      <c r="H1119" s="229">
        <f t="shared" ref="H1119:H1127" si="64">D1119+F1119</f>
        <v>937</v>
      </c>
      <c r="I1119" s="230"/>
      <c r="K1119" s="224" t="s">
        <v>1542</v>
      </c>
      <c r="L1119" s="225"/>
      <c r="M1119" s="226">
        <v>0</v>
      </c>
      <c r="N1119" s="227"/>
      <c r="O1119" s="227">
        <v>324</v>
      </c>
      <c r="P1119" s="228"/>
      <c r="Q1119" s="229">
        <f t="shared" ref="Q1119:Q1127" si="65">M1119+O1119</f>
        <v>324</v>
      </c>
      <c r="R1119" s="230"/>
    </row>
    <row r="1120" spans="2:18" ht="24.95" customHeight="1">
      <c r="B1120" s="231" t="s">
        <v>1543</v>
      </c>
      <c r="C1120" s="232"/>
      <c r="D1120" s="233">
        <v>0</v>
      </c>
      <c r="E1120" s="234"/>
      <c r="F1120" s="234">
        <v>40</v>
      </c>
      <c r="G1120" s="235"/>
      <c r="H1120" s="229">
        <f t="shared" si="64"/>
        <v>40</v>
      </c>
      <c r="I1120" s="236"/>
      <c r="K1120" s="231" t="s">
        <v>1543</v>
      </c>
      <c r="L1120" s="232"/>
      <c r="M1120" s="233">
        <v>0</v>
      </c>
      <c r="N1120" s="234"/>
      <c r="O1120" s="234">
        <v>20</v>
      </c>
      <c r="P1120" s="235"/>
      <c r="Q1120" s="229">
        <f t="shared" si="65"/>
        <v>20</v>
      </c>
      <c r="R1120" s="236"/>
    </row>
    <row r="1121" spans="2:18" ht="24.95" customHeight="1">
      <c r="B1121" s="231" t="s">
        <v>1544</v>
      </c>
      <c r="C1121" s="232"/>
      <c r="D1121" s="233">
        <v>0</v>
      </c>
      <c r="E1121" s="234"/>
      <c r="F1121" s="234">
        <v>40</v>
      </c>
      <c r="G1121" s="235"/>
      <c r="H1121" s="229">
        <f t="shared" si="64"/>
        <v>40</v>
      </c>
      <c r="I1121" s="236"/>
      <c r="K1121" s="231" t="s">
        <v>1544</v>
      </c>
      <c r="L1121" s="232"/>
      <c r="M1121" s="233">
        <v>0</v>
      </c>
      <c r="N1121" s="234"/>
      <c r="O1121" s="234">
        <v>20</v>
      </c>
      <c r="P1121" s="235"/>
      <c r="Q1121" s="229">
        <f t="shared" si="65"/>
        <v>20</v>
      </c>
      <c r="R1121" s="236"/>
    </row>
    <row r="1122" spans="2:18" ht="24.95" customHeight="1" thickBot="1">
      <c r="B1122" s="237" t="s">
        <v>1545</v>
      </c>
      <c r="C1122" s="238"/>
      <c r="D1122" s="239"/>
      <c r="E1122" s="240"/>
      <c r="F1122" s="240">
        <v>750</v>
      </c>
      <c r="G1122" s="241"/>
      <c r="H1122" s="229">
        <f t="shared" si="64"/>
        <v>750</v>
      </c>
      <c r="I1122" s="242"/>
      <c r="K1122" s="237" t="s">
        <v>1545</v>
      </c>
      <c r="L1122" s="238"/>
      <c r="M1122" s="239">
        <v>0</v>
      </c>
      <c r="N1122" s="240"/>
      <c r="O1122" s="240">
        <v>200</v>
      </c>
      <c r="P1122" s="241"/>
      <c r="Q1122" s="229">
        <f t="shared" si="65"/>
        <v>200</v>
      </c>
      <c r="R1122" s="242"/>
    </row>
    <row r="1123" spans="2:18" ht="24.95" customHeight="1" thickTop="1" thickBot="1">
      <c r="B1123" s="243"/>
      <c r="C1123" s="244" t="s">
        <v>1399</v>
      </c>
      <c r="D1123" s="245">
        <f>D1119+D1120+D1121+D1122</f>
        <v>0</v>
      </c>
      <c r="E1123" s="246"/>
      <c r="F1123" s="247">
        <f>SUM(F1119:F1122)</f>
        <v>1767</v>
      </c>
      <c r="G1123" s="248"/>
      <c r="H1123" s="249">
        <f t="shared" si="64"/>
        <v>1767</v>
      </c>
      <c r="I1123" s="250"/>
      <c r="K1123" s="243"/>
      <c r="L1123" s="244" t="s">
        <v>1399</v>
      </c>
      <c r="M1123" s="245">
        <f>M1119+M1120+M1121+M1122</f>
        <v>0</v>
      </c>
      <c r="N1123" s="246"/>
      <c r="O1123" s="246">
        <f>SUM(O1119:O1122)</f>
        <v>564</v>
      </c>
      <c r="P1123" s="248"/>
      <c r="Q1123" s="251">
        <f t="shared" si="65"/>
        <v>564</v>
      </c>
      <c r="R1123" s="250"/>
    </row>
    <row r="1124" spans="2:18" ht="24.95" customHeight="1" thickTop="1">
      <c r="B1124" s="252" t="s">
        <v>1546</v>
      </c>
      <c r="C1124" s="253"/>
      <c r="D1124" s="254"/>
      <c r="E1124" s="255"/>
      <c r="F1124" s="255"/>
      <c r="G1124" s="256"/>
      <c r="H1124" s="257">
        <f t="shared" si="64"/>
        <v>0</v>
      </c>
      <c r="I1124" s="258"/>
      <c r="K1124" s="252" t="s">
        <v>1546</v>
      </c>
      <c r="L1124" s="253"/>
      <c r="M1124" s="254"/>
      <c r="N1124" s="255"/>
      <c r="O1124" s="255"/>
      <c r="P1124" s="256"/>
      <c r="Q1124" s="257">
        <f t="shared" si="65"/>
        <v>0</v>
      </c>
      <c r="R1124" s="258"/>
    </row>
    <row r="1125" spans="2:18" ht="24.95" customHeight="1">
      <c r="B1125" s="259" t="s">
        <v>1547</v>
      </c>
      <c r="C1125" s="260"/>
      <c r="D1125" s="233">
        <v>0</v>
      </c>
      <c r="E1125" s="234"/>
      <c r="F1125" s="234"/>
      <c r="G1125" s="261"/>
      <c r="H1125" s="262">
        <f t="shared" si="64"/>
        <v>0</v>
      </c>
      <c r="I1125" s="263"/>
      <c r="K1125" s="259" t="s">
        <v>1547</v>
      </c>
      <c r="L1125" s="260"/>
      <c r="M1125" s="233">
        <v>0</v>
      </c>
      <c r="N1125" s="234"/>
      <c r="O1125" s="234"/>
      <c r="P1125" s="261"/>
      <c r="Q1125" s="262">
        <f t="shared" si="65"/>
        <v>0</v>
      </c>
      <c r="R1125" s="263"/>
    </row>
    <row r="1126" spans="2:18" ht="24.95" customHeight="1">
      <c r="B1126" s="252" t="s">
        <v>1548</v>
      </c>
      <c r="C1126" s="253"/>
      <c r="D1126" s="233"/>
      <c r="E1126" s="234"/>
      <c r="F1126" s="234"/>
      <c r="G1126" s="261"/>
      <c r="H1126" s="262">
        <f t="shared" si="64"/>
        <v>0</v>
      </c>
      <c r="I1126" s="263"/>
      <c r="K1126" s="252" t="s">
        <v>1548</v>
      </c>
      <c r="L1126" s="253"/>
      <c r="M1126" s="233"/>
      <c r="N1126" s="234"/>
      <c r="O1126" s="234"/>
      <c r="P1126" s="261"/>
      <c r="Q1126" s="262">
        <f t="shared" si="65"/>
        <v>0</v>
      </c>
      <c r="R1126" s="263"/>
    </row>
    <row r="1127" spans="2:18" ht="24.95" customHeight="1" thickBot="1">
      <c r="B1127" s="264" t="s">
        <v>1549</v>
      </c>
      <c r="C1127" s="265"/>
      <c r="D1127" s="266"/>
      <c r="E1127" s="267"/>
      <c r="F1127" s="267"/>
      <c r="G1127" s="268"/>
      <c r="H1127" s="269">
        <f t="shared" si="64"/>
        <v>0</v>
      </c>
      <c r="I1127" s="270"/>
      <c r="K1127" s="264" t="s">
        <v>1549</v>
      </c>
      <c r="L1127" s="265"/>
      <c r="M1127" s="266"/>
      <c r="N1127" s="267"/>
      <c r="O1127" s="267"/>
      <c r="P1127" s="268"/>
      <c r="Q1127" s="269">
        <f t="shared" si="65"/>
        <v>0</v>
      </c>
      <c r="R1127" s="270"/>
    </row>
    <row r="1128" spans="2:18" ht="24.95" customHeight="1" thickTop="1" thickBot="1">
      <c r="B1128" s="243"/>
      <c r="C1128" s="244" t="s">
        <v>1399</v>
      </c>
      <c r="D1128" s="245">
        <f>SUM(D1123:D1127)</f>
        <v>0</v>
      </c>
      <c r="E1128" s="246"/>
      <c r="F1128" s="247">
        <f>F1123+F1125</f>
        <v>1767</v>
      </c>
      <c r="G1128" s="248"/>
      <c r="H1128" s="271">
        <f>D1128+F1128</f>
        <v>1767</v>
      </c>
      <c r="I1128" s="250"/>
      <c r="K1128" s="243"/>
      <c r="L1128" s="244" t="s">
        <v>1399</v>
      </c>
      <c r="M1128" s="245">
        <f>SUM(M1123:M1127)</f>
        <v>0</v>
      </c>
      <c r="N1128" s="246"/>
      <c r="O1128" s="246">
        <f>O1123+O1125</f>
        <v>564</v>
      </c>
      <c r="P1128" s="248"/>
      <c r="Q1128" s="272">
        <f>M1128+O1128</f>
        <v>564</v>
      </c>
      <c r="R1128" s="250"/>
    </row>
    <row r="1129" spans="2:18" ht="24.95" customHeight="1" thickTop="1">
      <c r="B1129" s="273"/>
      <c r="C1129" s="274" t="s">
        <v>1550</v>
      </c>
      <c r="D1129" s="217"/>
      <c r="E1129" s="217"/>
      <c r="F1129" s="217"/>
      <c r="G1129" s="217"/>
      <c r="H1129" s="217"/>
      <c r="I1129" s="218"/>
      <c r="K1129" s="273"/>
      <c r="L1129" s="274" t="s">
        <v>1550</v>
      </c>
      <c r="M1129" s="217"/>
      <c r="N1129" s="217"/>
      <c r="O1129" s="217"/>
      <c r="P1129" s="217"/>
      <c r="Q1129" s="217"/>
      <c r="R1129" s="218"/>
    </row>
    <row r="1130" spans="2:18" ht="24.95" customHeight="1">
      <c r="B1130" s="216" t="s">
        <v>1551</v>
      </c>
      <c r="C1130" s="217"/>
      <c r="D1130" s="217"/>
      <c r="E1130" s="217"/>
      <c r="F1130" s="217"/>
      <c r="G1130" s="217"/>
      <c r="H1130" s="217"/>
      <c r="I1130" s="218"/>
      <c r="K1130" s="216" t="s">
        <v>1551</v>
      </c>
      <c r="L1130" s="217"/>
      <c r="M1130" s="217"/>
      <c r="N1130" s="217"/>
      <c r="O1130" s="217"/>
      <c r="P1130" s="217"/>
      <c r="Q1130" s="217"/>
      <c r="R1130" s="218"/>
    </row>
    <row r="1131" spans="2:18" ht="24.95" customHeight="1">
      <c r="B1131" s="216" t="s">
        <v>1552</v>
      </c>
      <c r="C1131" s="217"/>
      <c r="D1131" s="217"/>
      <c r="E1131" s="217"/>
      <c r="F1131" s="217"/>
      <c r="G1131" s="217"/>
      <c r="H1131" s="217"/>
      <c r="I1131" s="218"/>
      <c r="K1131" s="216" t="s">
        <v>1552</v>
      </c>
      <c r="L1131" s="217"/>
      <c r="M1131" s="217"/>
      <c r="N1131" s="217"/>
      <c r="O1131" s="217"/>
      <c r="P1131" s="217"/>
      <c r="Q1131" s="217"/>
      <c r="R1131" s="218"/>
    </row>
    <row r="1132" spans="2:18" ht="15.75">
      <c r="B1132" s="273"/>
      <c r="C1132" s="217"/>
      <c r="D1132" s="217"/>
      <c r="E1132" s="217"/>
      <c r="F1132" s="217"/>
      <c r="G1132" s="217"/>
      <c r="H1132" s="217"/>
      <c r="I1132" s="218"/>
      <c r="K1132" s="273"/>
      <c r="L1132" s="217"/>
      <c r="M1132" s="217"/>
      <c r="N1132" s="217"/>
      <c r="O1132" s="217"/>
      <c r="P1132" s="217"/>
      <c r="Q1132" s="217"/>
      <c r="R1132" s="218"/>
    </row>
    <row r="1133" spans="2:18" ht="15.75">
      <c r="B1133" s="273"/>
      <c r="C1133" s="217"/>
      <c r="D1133" s="372" t="s">
        <v>1714</v>
      </c>
      <c r="E1133" s="372"/>
      <c r="F1133" s="372"/>
      <c r="G1133" s="217"/>
      <c r="H1133" s="217"/>
      <c r="I1133" s="218"/>
      <c r="K1133" s="273"/>
      <c r="L1133" s="217"/>
      <c r="M1133" s="372" t="s">
        <v>1714</v>
      </c>
      <c r="N1133" s="372"/>
      <c r="O1133" s="372"/>
      <c r="P1133" s="217"/>
      <c r="Q1133" s="217"/>
      <c r="R1133" s="218"/>
    </row>
    <row r="1134" spans="2:18" ht="15.75">
      <c r="B1134" s="273"/>
      <c r="C1134" s="217"/>
      <c r="D1134" s="372" t="s">
        <v>1715</v>
      </c>
      <c r="E1134" s="372"/>
      <c r="F1134" s="372"/>
      <c r="G1134" s="217"/>
      <c r="H1134" s="217"/>
      <c r="I1134" s="218"/>
      <c r="K1134" s="273"/>
      <c r="L1134" s="217"/>
      <c r="M1134" s="372" t="s">
        <v>1715</v>
      </c>
      <c r="N1134" s="372"/>
      <c r="O1134" s="372"/>
      <c r="P1134" s="217"/>
      <c r="Q1134" s="217"/>
      <c r="R1134" s="218"/>
    </row>
    <row r="1135" spans="2:18" ht="15.75">
      <c r="B1135" s="273"/>
      <c r="C1135" s="217"/>
      <c r="D1135" s="217"/>
      <c r="E1135" s="217"/>
      <c r="F1135" s="217"/>
      <c r="G1135" s="217"/>
      <c r="H1135" s="217"/>
      <c r="I1135" s="218"/>
      <c r="K1135" s="273"/>
      <c r="L1135" s="217"/>
      <c r="M1135" s="217"/>
      <c r="N1135" s="217"/>
      <c r="O1135" s="217"/>
      <c r="P1135" s="217"/>
      <c r="Q1135" s="217"/>
      <c r="R1135" s="218"/>
    </row>
    <row r="1136" spans="2:18" ht="15.75">
      <c r="B1136" s="273"/>
      <c r="C1136" s="217"/>
      <c r="D1136" s="217"/>
      <c r="E1136" s="217"/>
      <c r="F1136" s="217"/>
      <c r="G1136" s="217"/>
      <c r="H1136" s="217"/>
      <c r="I1136" s="218"/>
      <c r="K1136" s="273"/>
      <c r="L1136" s="217"/>
      <c r="M1136" s="217"/>
      <c r="N1136" s="217"/>
      <c r="O1136" s="217"/>
      <c r="P1136" s="217"/>
      <c r="Q1136" s="217"/>
      <c r="R1136" s="218"/>
    </row>
    <row r="1137" spans="2:18" ht="15.75">
      <c r="B1137" s="293"/>
      <c r="E1137" s="217"/>
      <c r="F1137" s="217"/>
      <c r="G1137" s="201" t="s">
        <v>1563</v>
      </c>
      <c r="H1137" s="217"/>
      <c r="I1137" s="218"/>
      <c r="J1137" s="293"/>
      <c r="K1137" s="293"/>
      <c r="N1137" s="217"/>
      <c r="O1137" s="217"/>
      <c r="P1137" s="201" t="s">
        <v>1563</v>
      </c>
      <c r="Q1137" s="217"/>
      <c r="R1137" s="218"/>
    </row>
    <row r="1138" spans="2:18" ht="15.75">
      <c r="B1138" s="273" t="s">
        <v>1553</v>
      </c>
      <c r="C1138" s="360">
        <v>45840</v>
      </c>
      <c r="D1138" s="360"/>
      <c r="E1138" s="201"/>
      <c r="F1138" t="s">
        <v>1693</v>
      </c>
      <c r="H1138" s="201"/>
      <c r="I1138" s="202"/>
      <c r="K1138" s="273" t="s">
        <v>1553</v>
      </c>
      <c r="L1138" s="360">
        <v>45840</v>
      </c>
      <c r="M1138" s="360"/>
      <c r="N1138" s="201"/>
      <c r="O1138" t="s">
        <v>1693</v>
      </c>
      <c r="Q1138" s="201"/>
      <c r="R1138" s="202"/>
    </row>
    <row r="1139" spans="2:18" ht="16.5" thickBot="1">
      <c r="B1139" s="275"/>
      <c r="C1139" s="276"/>
      <c r="D1139" s="276"/>
      <c r="E1139" s="276"/>
      <c r="F1139" s="276"/>
      <c r="G1139" s="276"/>
      <c r="H1139" s="276"/>
      <c r="I1139" s="277"/>
      <c r="K1139" s="275"/>
      <c r="L1139" s="276"/>
      <c r="M1139" s="276"/>
      <c r="N1139" s="276"/>
      <c r="O1139" s="276"/>
      <c r="P1139" s="276"/>
      <c r="Q1139" s="276"/>
      <c r="R1139" s="277"/>
    </row>
    <row r="1141" spans="2:18" ht="15.75" thickBot="1"/>
    <row r="1142" spans="2:18">
      <c r="B1142" s="366" t="s">
        <v>1525</v>
      </c>
      <c r="C1142" s="367"/>
      <c r="D1142" s="367"/>
      <c r="E1142" s="367"/>
      <c r="F1142" s="367"/>
      <c r="G1142" s="367"/>
      <c r="H1142" s="367"/>
      <c r="I1142" s="368"/>
      <c r="K1142" s="366" t="s">
        <v>1525</v>
      </c>
      <c r="L1142" s="367"/>
      <c r="M1142" s="367"/>
      <c r="N1142" s="367"/>
      <c r="O1142" s="367"/>
      <c r="P1142" s="367"/>
      <c r="Q1142" s="367"/>
      <c r="R1142" s="368"/>
    </row>
    <row r="1143" spans="2:18" ht="15.75">
      <c r="B1143" s="200"/>
      <c r="C1143" s="201"/>
      <c r="D1143" s="201"/>
      <c r="E1143" s="201"/>
      <c r="F1143" s="201"/>
      <c r="G1143" s="201"/>
      <c r="H1143" s="201"/>
      <c r="I1143" s="202"/>
      <c r="K1143" s="200"/>
      <c r="L1143" s="201"/>
      <c r="M1143" s="201"/>
      <c r="N1143" s="201"/>
      <c r="O1143" s="201"/>
      <c r="P1143" s="201"/>
      <c r="Q1143" s="201"/>
      <c r="R1143" s="202"/>
    </row>
    <row r="1144" spans="2:18" ht="26.25">
      <c r="B1144" s="369" t="s">
        <v>1526</v>
      </c>
      <c r="C1144" s="370"/>
      <c r="D1144" s="370"/>
      <c r="E1144" s="370"/>
      <c r="F1144" s="370"/>
      <c r="G1144" s="370"/>
      <c r="H1144" s="370"/>
      <c r="I1144" s="371"/>
      <c r="K1144" s="369" t="s">
        <v>1526</v>
      </c>
      <c r="L1144" s="370"/>
      <c r="M1144" s="370"/>
      <c r="N1144" s="370"/>
      <c r="O1144" s="370"/>
      <c r="P1144" s="370"/>
      <c r="Q1144" s="370"/>
      <c r="R1144" s="371"/>
    </row>
    <row r="1145" spans="2:18" ht="24.95" customHeight="1">
      <c r="B1145" s="203"/>
      <c r="C1145" s="204"/>
      <c r="D1145" s="204"/>
      <c r="E1145" s="204"/>
      <c r="F1145" s="204"/>
      <c r="G1145" s="204"/>
      <c r="H1145" s="205" t="s">
        <v>1527</v>
      </c>
      <c r="I1145" s="206"/>
      <c r="K1145" s="203"/>
      <c r="L1145" s="204"/>
      <c r="M1145" s="204"/>
      <c r="N1145" s="204"/>
      <c r="O1145" s="204"/>
      <c r="P1145" s="204"/>
      <c r="Q1145" s="205" t="s">
        <v>1527</v>
      </c>
      <c r="R1145" s="206"/>
    </row>
    <row r="1146" spans="2:18" ht="24.95" customHeight="1">
      <c r="B1146" s="207" t="s">
        <v>1528</v>
      </c>
      <c r="C1146" s="208"/>
      <c r="D1146" s="208"/>
      <c r="E1146" s="208"/>
      <c r="F1146" s="208" t="s">
        <v>1529</v>
      </c>
      <c r="G1146" s="201"/>
      <c r="H1146" s="201" t="s">
        <v>1530</v>
      </c>
      <c r="I1146" s="202"/>
      <c r="K1146" s="207" t="s">
        <v>1528</v>
      </c>
      <c r="L1146" s="208"/>
      <c r="M1146" s="208"/>
      <c r="N1146" s="208"/>
      <c r="O1146" s="208" t="s">
        <v>1531</v>
      </c>
      <c r="P1146" s="201"/>
      <c r="Q1146" s="201" t="s">
        <v>1530</v>
      </c>
      <c r="R1146" s="202"/>
    </row>
    <row r="1147" spans="2:18" ht="24.95" customHeight="1">
      <c r="B1147" s="209" t="s">
        <v>1532</v>
      </c>
      <c r="C1147" s="210" t="s">
        <v>1772</v>
      </c>
      <c r="D1147" s="211"/>
      <c r="E1147" s="211"/>
      <c r="F1147" s="211"/>
      <c r="G1147" s="212"/>
      <c r="H1147" s="212"/>
      <c r="I1147" s="213"/>
      <c r="K1147" s="209" t="s">
        <v>1532</v>
      </c>
      <c r="L1147" s="210" t="s">
        <v>1774</v>
      </c>
      <c r="M1147" s="211"/>
      <c r="N1147" s="211"/>
      <c r="O1147" s="211"/>
      <c r="P1147" s="212"/>
      <c r="Q1147" s="212"/>
      <c r="R1147" s="213"/>
    </row>
    <row r="1148" spans="2:18" ht="24.95" customHeight="1">
      <c r="B1148" s="207" t="s">
        <v>1534</v>
      </c>
      <c r="C1148" s="214" t="s">
        <v>1773</v>
      </c>
      <c r="D1148" s="208" t="s">
        <v>1535</v>
      </c>
      <c r="E1148" s="208"/>
      <c r="F1148" s="201"/>
      <c r="G1148" s="201"/>
      <c r="H1148" s="201"/>
      <c r="I1148" s="202"/>
      <c r="K1148" s="207" t="s">
        <v>1534</v>
      </c>
      <c r="L1148" s="214">
        <v>233</v>
      </c>
      <c r="M1148" s="208" t="s">
        <v>1535</v>
      </c>
      <c r="N1148" s="208"/>
      <c r="O1148" s="201"/>
      <c r="P1148" s="201"/>
      <c r="Q1148" s="201"/>
      <c r="R1148" s="202"/>
    </row>
    <row r="1149" spans="2:18" ht="24.95" customHeight="1">
      <c r="B1149" s="216" t="s">
        <v>1562</v>
      </c>
      <c r="C1149" s="217"/>
      <c r="D1149" s="217"/>
      <c r="E1149" s="217"/>
      <c r="F1149" s="217"/>
      <c r="G1149" s="217"/>
      <c r="H1149" s="217"/>
      <c r="I1149" s="218"/>
      <c r="K1149" s="216" t="s">
        <v>1562</v>
      </c>
      <c r="L1149" s="217"/>
      <c r="M1149" s="217"/>
      <c r="N1149" s="217"/>
      <c r="O1149" s="217"/>
      <c r="P1149" s="217"/>
      <c r="Q1149" s="217"/>
      <c r="R1149" s="218"/>
    </row>
    <row r="1150" spans="2:18" ht="24.95" customHeight="1" thickBot="1">
      <c r="B1150" s="207" t="s">
        <v>1537</v>
      </c>
      <c r="C1150" s="201"/>
      <c r="D1150" s="201"/>
      <c r="E1150" s="201"/>
      <c r="F1150" s="201"/>
      <c r="G1150" s="201"/>
      <c r="H1150" s="201"/>
      <c r="I1150" s="202"/>
      <c r="K1150" s="207" t="s">
        <v>1537</v>
      </c>
      <c r="L1150" s="201"/>
      <c r="M1150" s="201"/>
      <c r="N1150" s="201"/>
      <c r="O1150" s="201"/>
      <c r="P1150" s="201"/>
      <c r="Q1150" s="201"/>
      <c r="R1150" s="202"/>
    </row>
    <row r="1151" spans="2:18" ht="24.95" customHeight="1" thickTop="1">
      <c r="B1151" s="361" t="s">
        <v>1538</v>
      </c>
      <c r="C1151" s="362"/>
      <c r="D1151" s="358" t="s">
        <v>1241</v>
      </c>
      <c r="E1151" s="365"/>
      <c r="F1151" s="356" t="s">
        <v>1539</v>
      </c>
      <c r="G1151" s="359"/>
      <c r="H1151" s="358" t="s">
        <v>1404</v>
      </c>
      <c r="I1151" s="359"/>
      <c r="K1151" s="361" t="s">
        <v>1538</v>
      </c>
      <c r="L1151" s="362"/>
      <c r="M1151" s="358" t="s">
        <v>1241</v>
      </c>
      <c r="N1151" s="365"/>
      <c r="O1151" s="356" t="s">
        <v>1539</v>
      </c>
      <c r="P1151" s="359"/>
      <c r="Q1151" s="358" t="s">
        <v>1404</v>
      </c>
      <c r="R1151" s="359"/>
    </row>
    <row r="1152" spans="2:18" ht="24.95" customHeight="1" thickBot="1">
      <c r="B1152" s="363"/>
      <c r="C1152" s="364"/>
      <c r="D1152" s="219" t="s">
        <v>1540</v>
      </c>
      <c r="E1152" s="220" t="s">
        <v>1541</v>
      </c>
      <c r="F1152" s="220" t="s">
        <v>1540</v>
      </c>
      <c r="G1152" s="221" t="s">
        <v>1541</v>
      </c>
      <c r="H1152" s="222" t="s">
        <v>1540</v>
      </c>
      <c r="I1152" s="223" t="s">
        <v>1541</v>
      </c>
      <c r="K1152" s="363"/>
      <c r="L1152" s="364"/>
      <c r="M1152" s="219" t="s">
        <v>1540</v>
      </c>
      <c r="N1152" s="220" t="s">
        <v>1541</v>
      </c>
      <c r="O1152" s="220" t="s">
        <v>1540</v>
      </c>
      <c r="P1152" s="221" t="s">
        <v>1541</v>
      </c>
      <c r="Q1152" s="222" t="s">
        <v>1540</v>
      </c>
      <c r="R1152" s="223" t="s">
        <v>1541</v>
      </c>
    </row>
    <row r="1153" spans="2:18" ht="24.95" customHeight="1" thickTop="1">
      <c r="B1153" s="224" t="s">
        <v>1542</v>
      </c>
      <c r="C1153" s="225"/>
      <c r="D1153" s="226">
        <v>0</v>
      </c>
      <c r="E1153" s="227"/>
      <c r="F1153" s="227">
        <v>270</v>
      </c>
      <c r="G1153" s="228"/>
      <c r="H1153" s="229">
        <f t="shared" ref="H1153:H1161" si="66">D1153+F1153</f>
        <v>270</v>
      </c>
      <c r="I1153" s="230"/>
      <c r="K1153" s="224" t="s">
        <v>1542</v>
      </c>
      <c r="L1153" s="225"/>
      <c r="M1153" s="226">
        <v>0</v>
      </c>
      <c r="N1153" s="227"/>
      <c r="O1153" s="227">
        <v>370</v>
      </c>
      <c r="P1153" s="228"/>
      <c r="Q1153" s="229">
        <f t="shared" ref="Q1153:Q1161" si="67">M1153+O1153</f>
        <v>370</v>
      </c>
      <c r="R1153" s="230"/>
    </row>
    <row r="1154" spans="2:18" ht="24.95" customHeight="1">
      <c r="B1154" s="231" t="s">
        <v>1543</v>
      </c>
      <c r="C1154" s="232"/>
      <c r="D1154" s="233">
        <v>0</v>
      </c>
      <c r="E1154" s="234"/>
      <c r="F1154" s="234">
        <v>30</v>
      </c>
      <c r="G1154" s="235"/>
      <c r="H1154" s="229">
        <f t="shared" si="66"/>
        <v>30</v>
      </c>
      <c r="I1154" s="236"/>
      <c r="K1154" s="231" t="s">
        <v>1543</v>
      </c>
      <c r="L1154" s="232"/>
      <c r="M1154" s="233">
        <v>0</v>
      </c>
      <c r="N1154" s="234"/>
      <c r="O1154" s="234">
        <v>30</v>
      </c>
      <c r="P1154" s="235"/>
      <c r="Q1154" s="229">
        <f t="shared" si="67"/>
        <v>30</v>
      </c>
      <c r="R1154" s="236"/>
    </row>
    <row r="1155" spans="2:18" ht="24.95" customHeight="1">
      <c r="B1155" s="231" t="s">
        <v>1544</v>
      </c>
      <c r="C1155" s="232"/>
      <c r="D1155" s="233">
        <v>0</v>
      </c>
      <c r="E1155" s="234"/>
      <c r="F1155" s="234">
        <v>30</v>
      </c>
      <c r="G1155" s="235"/>
      <c r="H1155" s="229">
        <f t="shared" si="66"/>
        <v>30</v>
      </c>
      <c r="I1155" s="236"/>
      <c r="K1155" s="231" t="s">
        <v>1544</v>
      </c>
      <c r="L1155" s="232"/>
      <c r="M1155" s="233">
        <v>0</v>
      </c>
      <c r="N1155" s="234"/>
      <c r="O1155" s="234">
        <v>30</v>
      </c>
      <c r="P1155" s="235"/>
      <c r="Q1155" s="229">
        <f t="shared" si="67"/>
        <v>30</v>
      </c>
      <c r="R1155" s="236"/>
    </row>
    <row r="1156" spans="2:18" ht="24.95" customHeight="1" thickBot="1">
      <c r="B1156" s="237" t="s">
        <v>1545</v>
      </c>
      <c r="C1156" s="238"/>
      <c r="D1156" s="239"/>
      <c r="E1156" s="240"/>
      <c r="F1156" s="240">
        <v>0</v>
      </c>
      <c r="G1156" s="241"/>
      <c r="H1156" s="229">
        <f t="shared" si="66"/>
        <v>0</v>
      </c>
      <c r="I1156" s="242"/>
      <c r="K1156" s="237" t="s">
        <v>1545</v>
      </c>
      <c r="L1156" s="238"/>
      <c r="M1156" s="239">
        <v>0</v>
      </c>
      <c r="N1156" s="240"/>
      <c r="O1156" s="240">
        <v>750</v>
      </c>
      <c r="P1156" s="241"/>
      <c r="Q1156" s="229">
        <f t="shared" si="67"/>
        <v>750</v>
      </c>
      <c r="R1156" s="242"/>
    </row>
    <row r="1157" spans="2:18" ht="24.95" customHeight="1" thickTop="1" thickBot="1">
      <c r="B1157" s="243"/>
      <c r="C1157" s="244" t="s">
        <v>1399</v>
      </c>
      <c r="D1157" s="245">
        <f>D1153+D1154+D1155+D1156</f>
        <v>0</v>
      </c>
      <c r="E1157" s="246"/>
      <c r="F1157" s="247">
        <v>370</v>
      </c>
      <c r="G1157" s="248"/>
      <c r="H1157" s="249">
        <f t="shared" si="66"/>
        <v>370</v>
      </c>
      <c r="I1157" s="250"/>
      <c r="K1157" s="243"/>
      <c r="L1157" s="244" t="s">
        <v>1399</v>
      </c>
      <c r="M1157" s="245">
        <f>M1153+M1154+M1155+M1156</f>
        <v>0</v>
      </c>
      <c r="N1157" s="246"/>
      <c r="O1157" s="246">
        <f>SUM(O1153:O1156)</f>
        <v>1180</v>
      </c>
      <c r="P1157" s="248"/>
      <c r="Q1157" s="251">
        <f t="shared" si="67"/>
        <v>1180</v>
      </c>
      <c r="R1157" s="250"/>
    </row>
    <row r="1158" spans="2:18" ht="24.95" customHeight="1" thickTop="1">
      <c r="B1158" s="252" t="s">
        <v>1546</v>
      </c>
      <c r="C1158" s="253"/>
      <c r="D1158" s="254"/>
      <c r="E1158" s="255"/>
      <c r="F1158" s="255"/>
      <c r="G1158" s="256"/>
      <c r="H1158" s="257">
        <f t="shared" si="66"/>
        <v>0</v>
      </c>
      <c r="I1158" s="258"/>
      <c r="K1158" s="252" t="s">
        <v>1546</v>
      </c>
      <c r="L1158" s="253"/>
      <c r="M1158" s="254"/>
      <c r="N1158" s="255"/>
      <c r="O1158" s="255"/>
      <c r="P1158" s="256"/>
      <c r="Q1158" s="257">
        <f t="shared" si="67"/>
        <v>0</v>
      </c>
      <c r="R1158" s="258"/>
    </row>
    <row r="1159" spans="2:18" ht="24.95" customHeight="1">
      <c r="B1159" s="259" t="s">
        <v>1547</v>
      </c>
      <c r="C1159" s="260"/>
      <c r="D1159" s="233">
        <v>0</v>
      </c>
      <c r="E1159" s="234"/>
      <c r="F1159" s="234"/>
      <c r="G1159" s="261"/>
      <c r="H1159" s="262">
        <f t="shared" si="66"/>
        <v>0</v>
      </c>
      <c r="I1159" s="263"/>
      <c r="K1159" s="259" t="s">
        <v>1547</v>
      </c>
      <c r="L1159" s="260"/>
      <c r="M1159" s="233">
        <v>0</v>
      </c>
      <c r="N1159" s="234"/>
      <c r="O1159" s="234"/>
      <c r="P1159" s="261"/>
      <c r="Q1159" s="262">
        <f t="shared" si="67"/>
        <v>0</v>
      </c>
      <c r="R1159" s="263"/>
    </row>
    <row r="1160" spans="2:18" ht="24.95" customHeight="1">
      <c r="B1160" s="252" t="s">
        <v>1548</v>
      </c>
      <c r="C1160" s="253"/>
      <c r="D1160" s="233"/>
      <c r="E1160" s="234"/>
      <c r="F1160" s="234"/>
      <c r="G1160" s="261"/>
      <c r="H1160" s="262">
        <f t="shared" si="66"/>
        <v>0</v>
      </c>
      <c r="I1160" s="263"/>
      <c r="K1160" s="252" t="s">
        <v>1548</v>
      </c>
      <c r="L1160" s="253"/>
      <c r="M1160" s="233"/>
      <c r="N1160" s="234"/>
      <c r="O1160" s="234"/>
      <c r="P1160" s="261"/>
      <c r="Q1160" s="262">
        <f t="shared" si="67"/>
        <v>0</v>
      </c>
      <c r="R1160" s="263"/>
    </row>
    <row r="1161" spans="2:18" ht="24.95" customHeight="1" thickBot="1">
      <c r="B1161" s="264" t="s">
        <v>1549</v>
      </c>
      <c r="C1161" s="265"/>
      <c r="D1161" s="266"/>
      <c r="E1161" s="267"/>
      <c r="F1161" s="267"/>
      <c r="G1161" s="268"/>
      <c r="H1161" s="269">
        <f t="shared" si="66"/>
        <v>0</v>
      </c>
      <c r="I1161" s="270"/>
      <c r="K1161" s="264" t="s">
        <v>1549</v>
      </c>
      <c r="L1161" s="265"/>
      <c r="M1161" s="266"/>
      <c r="N1161" s="267"/>
      <c r="O1161" s="267"/>
      <c r="P1161" s="268"/>
      <c r="Q1161" s="269">
        <f t="shared" si="67"/>
        <v>0</v>
      </c>
      <c r="R1161" s="270"/>
    </row>
    <row r="1162" spans="2:18" ht="24.95" customHeight="1" thickTop="1" thickBot="1">
      <c r="B1162" s="243"/>
      <c r="C1162" s="244" t="s">
        <v>1399</v>
      </c>
      <c r="D1162" s="245">
        <f>SUM(D1157:D1161)</f>
        <v>0</v>
      </c>
      <c r="E1162" s="246"/>
      <c r="F1162" s="247">
        <f>F1157+F1159</f>
        <v>370</v>
      </c>
      <c r="G1162" s="248"/>
      <c r="H1162" s="271">
        <f>D1162+F1162</f>
        <v>370</v>
      </c>
      <c r="I1162" s="250"/>
      <c r="K1162" s="243"/>
      <c r="L1162" s="244" t="s">
        <v>1399</v>
      </c>
      <c r="M1162" s="245">
        <f>SUM(M1157:M1161)</f>
        <v>0</v>
      </c>
      <c r="N1162" s="246"/>
      <c r="O1162" s="246">
        <f>O1157+O1159</f>
        <v>1180</v>
      </c>
      <c r="P1162" s="248"/>
      <c r="Q1162" s="272">
        <f>M1162+O1162</f>
        <v>1180</v>
      </c>
      <c r="R1162" s="250"/>
    </row>
    <row r="1163" spans="2:18" ht="24.95" customHeight="1" thickTop="1">
      <c r="B1163" s="273"/>
      <c r="C1163" s="274" t="s">
        <v>1550</v>
      </c>
      <c r="D1163" s="217"/>
      <c r="E1163" s="217"/>
      <c r="F1163" s="217"/>
      <c r="G1163" s="217"/>
      <c r="H1163" s="217"/>
      <c r="I1163" s="218"/>
      <c r="K1163" s="273"/>
      <c r="L1163" s="274" t="s">
        <v>1550</v>
      </c>
      <c r="M1163" s="217"/>
      <c r="N1163" s="217"/>
      <c r="O1163" s="217"/>
      <c r="P1163" s="217"/>
      <c r="Q1163" s="217"/>
      <c r="R1163" s="218"/>
    </row>
    <row r="1164" spans="2:18" ht="24.95" customHeight="1">
      <c r="B1164" s="216" t="s">
        <v>1551</v>
      </c>
      <c r="C1164" s="217"/>
      <c r="D1164" s="217"/>
      <c r="E1164" s="217"/>
      <c r="F1164" s="217"/>
      <c r="G1164" s="217"/>
      <c r="H1164" s="217"/>
      <c r="I1164" s="218"/>
      <c r="K1164" s="216" t="s">
        <v>1551</v>
      </c>
      <c r="L1164" s="217"/>
      <c r="M1164" s="217"/>
      <c r="N1164" s="217"/>
      <c r="O1164" s="217"/>
      <c r="P1164" s="217"/>
      <c r="Q1164" s="217"/>
      <c r="R1164" s="218"/>
    </row>
    <row r="1165" spans="2:18" ht="24.95" customHeight="1">
      <c r="B1165" s="216" t="s">
        <v>1552</v>
      </c>
      <c r="C1165" s="217"/>
      <c r="D1165" s="217"/>
      <c r="E1165" s="217"/>
      <c r="F1165" s="217"/>
      <c r="G1165" s="217"/>
      <c r="H1165" s="217"/>
      <c r="I1165" s="218"/>
      <c r="K1165" s="216" t="s">
        <v>1552</v>
      </c>
      <c r="L1165" s="217"/>
      <c r="M1165" s="217"/>
      <c r="N1165" s="217"/>
      <c r="O1165" s="217"/>
      <c r="P1165" s="217"/>
      <c r="Q1165" s="217"/>
      <c r="R1165" s="218"/>
    </row>
    <row r="1166" spans="2:18" ht="15.75">
      <c r="B1166" s="273"/>
      <c r="C1166" s="217"/>
      <c r="D1166" s="217"/>
      <c r="E1166" s="217"/>
      <c r="F1166" s="217"/>
      <c r="G1166" s="217"/>
      <c r="H1166" s="217"/>
      <c r="I1166" s="218"/>
      <c r="K1166" s="273"/>
      <c r="L1166" s="217"/>
      <c r="M1166" s="217"/>
      <c r="N1166" s="217"/>
      <c r="O1166" s="217"/>
      <c r="P1166" s="217"/>
      <c r="Q1166" s="217"/>
      <c r="R1166" s="218"/>
    </row>
    <row r="1167" spans="2:18" ht="15.75">
      <c r="B1167" s="273"/>
      <c r="C1167" s="217"/>
      <c r="D1167" s="372" t="s">
        <v>1714</v>
      </c>
      <c r="E1167" s="372"/>
      <c r="F1167" s="372"/>
      <c r="G1167" s="217"/>
      <c r="H1167" s="217"/>
      <c r="I1167" s="218"/>
      <c r="K1167" s="273"/>
      <c r="L1167" s="217"/>
      <c r="M1167" s="372" t="s">
        <v>1714</v>
      </c>
      <c r="N1167" s="372"/>
      <c r="O1167" s="372"/>
      <c r="P1167" s="217"/>
      <c r="Q1167" s="217"/>
      <c r="R1167" s="218"/>
    </row>
    <row r="1168" spans="2:18" ht="15.75">
      <c r="B1168" s="273"/>
      <c r="C1168" s="217"/>
      <c r="D1168" s="372" t="s">
        <v>1715</v>
      </c>
      <c r="E1168" s="372"/>
      <c r="F1168" s="372"/>
      <c r="G1168" s="217"/>
      <c r="H1168" s="217"/>
      <c r="I1168" s="218"/>
      <c r="K1168" s="273"/>
      <c r="L1168" s="217"/>
      <c r="M1168" s="372" t="s">
        <v>1715</v>
      </c>
      <c r="N1168" s="372"/>
      <c r="O1168" s="372"/>
      <c r="P1168" s="217"/>
      <c r="Q1168" s="217"/>
      <c r="R1168" s="218"/>
    </row>
    <row r="1169" spans="2:18" ht="15.75">
      <c r="B1169" s="273"/>
      <c r="C1169" s="217"/>
      <c r="D1169" s="217"/>
      <c r="E1169" s="217"/>
      <c r="F1169" s="217"/>
      <c r="G1169" s="217"/>
      <c r="H1169" s="217"/>
      <c r="I1169" s="218"/>
      <c r="K1169" s="273"/>
      <c r="L1169" s="217"/>
      <c r="M1169" s="217"/>
      <c r="N1169" s="217"/>
      <c r="O1169" s="217"/>
      <c r="P1169" s="217"/>
      <c r="Q1169" s="217"/>
      <c r="R1169" s="218"/>
    </row>
    <row r="1170" spans="2:18" ht="15.75">
      <c r="B1170" s="273"/>
      <c r="C1170" s="217"/>
      <c r="D1170" s="217"/>
      <c r="E1170" s="217"/>
      <c r="F1170" s="217"/>
      <c r="G1170" s="217"/>
      <c r="H1170" s="217"/>
      <c r="I1170" s="218"/>
      <c r="K1170" s="273"/>
      <c r="L1170" s="217"/>
      <c r="M1170" s="217"/>
      <c r="N1170" s="217"/>
      <c r="O1170" s="217"/>
      <c r="P1170" s="217"/>
      <c r="Q1170" s="217"/>
      <c r="R1170" s="218"/>
    </row>
    <row r="1171" spans="2:18" ht="15.75">
      <c r="B1171" s="293"/>
      <c r="E1171" s="217"/>
      <c r="F1171" s="217"/>
      <c r="G1171" s="201" t="s">
        <v>1563</v>
      </c>
      <c r="H1171" s="217"/>
      <c r="I1171" s="218"/>
      <c r="J1171" s="293"/>
      <c r="K1171" s="293"/>
      <c r="N1171" s="217"/>
      <c r="O1171" s="217"/>
      <c r="P1171" s="201" t="s">
        <v>1563</v>
      </c>
      <c r="Q1171" s="217"/>
      <c r="R1171" s="218"/>
    </row>
    <row r="1172" spans="2:18" ht="15.75">
      <c r="B1172" s="273" t="s">
        <v>1553</v>
      </c>
      <c r="C1172" s="360">
        <v>45840</v>
      </c>
      <c r="D1172" s="360"/>
      <c r="E1172" s="201"/>
      <c r="F1172" t="s">
        <v>1693</v>
      </c>
      <c r="H1172" s="201"/>
      <c r="I1172" s="202"/>
      <c r="K1172" s="273" t="s">
        <v>1553</v>
      </c>
      <c r="L1172" s="360">
        <v>45840</v>
      </c>
      <c r="M1172" s="360"/>
      <c r="N1172" s="201"/>
      <c r="O1172" t="s">
        <v>1693</v>
      </c>
      <c r="Q1172" s="201"/>
      <c r="R1172" s="202"/>
    </row>
    <row r="1173" spans="2:18" ht="16.5" thickBot="1">
      <c r="B1173" s="275"/>
      <c r="C1173" s="276"/>
      <c r="D1173" s="276"/>
      <c r="E1173" s="276"/>
      <c r="F1173" s="276"/>
      <c r="G1173" s="276"/>
      <c r="H1173" s="276"/>
      <c r="I1173" s="277"/>
      <c r="K1173" s="275"/>
      <c r="L1173" s="276"/>
      <c r="M1173" s="276"/>
      <c r="N1173" s="276"/>
      <c r="O1173" s="276"/>
      <c r="P1173" s="276"/>
      <c r="Q1173" s="276"/>
      <c r="R1173" s="277"/>
    </row>
    <row r="1175" spans="2:18" ht="15.75" thickBot="1"/>
    <row r="1176" spans="2:18">
      <c r="B1176" s="366" t="s">
        <v>1525</v>
      </c>
      <c r="C1176" s="367"/>
      <c r="D1176" s="367"/>
      <c r="E1176" s="367"/>
      <c r="F1176" s="367"/>
      <c r="G1176" s="367"/>
      <c r="H1176" s="367"/>
      <c r="I1176" s="368"/>
      <c r="K1176" s="366" t="s">
        <v>1525</v>
      </c>
      <c r="L1176" s="367"/>
      <c r="M1176" s="367"/>
      <c r="N1176" s="367"/>
      <c r="O1176" s="367"/>
      <c r="P1176" s="367"/>
      <c r="Q1176" s="367"/>
      <c r="R1176" s="368"/>
    </row>
    <row r="1177" spans="2:18" ht="15.75">
      <c r="B1177" s="200"/>
      <c r="C1177" s="201"/>
      <c r="D1177" s="201"/>
      <c r="E1177" s="201"/>
      <c r="F1177" s="201"/>
      <c r="G1177" s="201"/>
      <c r="H1177" s="201"/>
      <c r="I1177" s="202"/>
      <c r="K1177" s="200"/>
      <c r="L1177" s="201"/>
      <c r="M1177" s="201"/>
      <c r="N1177" s="201"/>
      <c r="O1177" s="201"/>
      <c r="P1177" s="201"/>
      <c r="Q1177" s="201"/>
      <c r="R1177" s="202"/>
    </row>
    <row r="1178" spans="2:18" ht="26.25">
      <c r="B1178" s="369" t="s">
        <v>1526</v>
      </c>
      <c r="C1178" s="370"/>
      <c r="D1178" s="370"/>
      <c r="E1178" s="370"/>
      <c r="F1178" s="370"/>
      <c r="G1178" s="370"/>
      <c r="H1178" s="370"/>
      <c r="I1178" s="371"/>
      <c r="K1178" s="369" t="s">
        <v>1526</v>
      </c>
      <c r="L1178" s="370"/>
      <c r="M1178" s="370"/>
      <c r="N1178" s="370"/>
      <c r="O1178" s="370"/>
      <c r="P1178" s="370"/>
      <c r="Q1178" s="370"/>
      <c r="R1178" s="371"/>
    </row>
    <row r="1179" spans="2:18" ht="24.95" customHeight="1">
      <c r="B1179" s="203"/>
      <c r="C1179" s="204"/>
      <c r="D1179" s="204"/>
      <c r="E1179" s="204"/>
      <c r="F1179" s="204"/>
      <c r="G1179" s="204"/>
      <c r="H1179" s="205" t="s">
        <v>1527</v>
      </c>
      <c r="I1179" s="206"/>
      <c r="K1179" s="203"/>
      <c r="L1179" s="204"/>
      <c r="M1179" s="204"/>
      <c r="N1179" s="204"/>
      <c r="O1179" s="204"/>
      <c r="P1179" s="204"/>
      <c r="Q1179" s="205" t="s">
        <v>1527</v>
      </c>
      <c r="R1179" s="206"/>
    </row>
    <row r="1180" spans="2:18" ht="24.95" customHeight="1">
      <c r="B1180" s="207" t="s">
        <v>1528</v>
      </c>
      <c r="C1180" s="208"/>
      <c r="D1180" s="208"/>
      <c r="E1180" s="208"/>
      <c r="F1180" s="208" t="s">
        <v>1529</v>
      </c>
      <c r="G1180" s="201"/>
      <c r="H1180" s="201" t="s">
        <v>1530</v>
      </c>
      <c r="I1180" s="202"/>
      <c r="K1180" s="207" t="s">
        <v>1528</v>
      </c>
      <c r="L1180" s="208"/>
      <c r="M1180" s="208"/>
      <c r="N1180" s="208"/>
      <c r="O1180" s="208" t="s">
        <v>1531</v>
      </c>
      <c r="P1180" s="201"/>
      <c r="Q1180" s="201" t="s">
        <v>1530</v>
      </c>
      <c r="R1180" s="202"/>
    </row>
    <row r="1181" spans="2:18" ht="24.95" customHeight="1">
      <c r="B1181" s="209" t="s">
        <v>1532</v>
      </c>
      <c r="C1181" s="210" t="s">
        <v>1063</v>
      </c>
      <c r="D1181" s="211"/>
      <c r="E1181" s="211"/>
      <c r="F1181" s="211"/>
      <c r="G1181" s="212"/>
      <c r="H1181" s="212"/>
      <c r="I1181" s="213"/>
      <c r="K1181" s="209" t="s">
        <v>1532</v>
      </c>
      <c r="L1181" s="210" t="s">
        <v>1776</v>
      </c>
      <c r="M1181" s="211"/>
      <c r="N1181" s="211"/>
      <c r="O1181" s="211"/>
      <c r="P1181" s="212"/>
      <c r="Q1181" s="212"/>
      <c r="R1181" s="213"/>
    </row>
    <row r="1182" spans="2:18" ht="24.95" customHeight="1">
      <c r="B1182" s="207" t="s">
        <v>1534</v>
      </c>
      <c r="C1182" s="214" t="s">
        <v>1775</v>
      </c>
      <c r="D1182" s="208" t="s">
        <v>1535</v>
      </c>
      <c r="E1182" s="208"/>
      <c r="F1182" s="201"/>
      <c r="G1182" s="201"/>
      <c r="H1182" s="201"/>
      <c r="I1182" s="202"/>
      <c r="K1182" s="207" t="s">
        <v>1534</v>
      </c>
      <c r="L1182" s="214" t="s">
        <v>1777</v>
      </c>
      <c r="M1182" s="208" t="s">
        <v>1535</v>
      </c>
      <c r="N1182" s="208"/>
      <c r="O1182" s="201"/>
      <c r="P1182" s="201"/>
      <c r="Q1182" s="201"/>
      <c r="R1182" s="202"/>
    </row>
    <row r="1183" spans="2:18" ht="24.95" customHeight="1">
      <c r="B1183" s="216" t="s">
        <v>1562</v>
      </c>
      <c r="C1183" s="217"/>
      <c r="D1183" s="217"/>
      <c r="E1183" s="217"/>
      <c r="F1183" s="217"/>
      <c r="G1183" s="217"/>
      <c r="H1183" s="217"/>
      <c r="I1183" s="218"/>
      <c r="K1183" s="216" t="s">
        <v>1562</v>
      </c>
      <c r="L1183" s="217"/>
      <c r="M1183" s="217"/>
      <c r="N1183" s="217"/>
      <c r="O1183" s="217"/>
      <c r="P1183" s="217"/>
      <c r="Q1183" s="217"/>
      <c r="R1183" s="218"/>
    </row>
    <row r="1184" spans="2:18" ht="24.95" customHeight="1" thickBot="1">
      <c r="B1184" s="207" t="s">
        <v>1537</v>
      </c>
      <c r="C1184" s="201"/>
      <c r="D1184" s="201"/>
      <c r="E1184" s="201"/>
      <c r="F1184" s="201"/>
      <c r="G1184" s="201"/>
      <c r="H1184" s="201"/>
      <c r="I1184" s="202"/>
      <c r="K1184" s="207" t="s">
        <v>1537</v>
      </c>
      <c r="L1184" s="201"/>
      <c r="M1184" s="201"/>
      <c r="N1184" s="201"/>
      <c r="O1184" s="201"/>
      <c r="P1184" s="201"/>
      <c r="Q1184" s="201"/>
      <c r="R1184" s="202"/>
    </row>
    <row r="1185" spans="2:18" ht="24.95" customHeight="1" thickTop="1">
      <c r="B1185" s="361" t="s">
        <v>1538</v>
      </c>
      <c r="C1185" s="362"/>
      <c r="D1185" s="358" t="s">
        <v>1241</v>
      </c>
      <c r="E1185" s="365"/>
      <c r="F1185" s="356" t="s">
        <v>1539</v>
      </c>
      <c r="G1185" s="359"/>
      <c r="H1185" s="358" t="s">
        <v>1404</v>
      </c>
      <c r="I1185" s="359"/>
      <c r="K1185" s="361" t="s">
        <v>1538</v>
      </c>
      <c r="L1185" s="362"/>
      <c r="M1185" s="358" t="s">
        <v>1241</v>
      </c>
      <c r="N1185" s="365"/>
      <c r="O1185" s="356" t="s">
        <v>1539</v>
      </c>
      <c r="P1185" s="359"/>
      <c r="Q1185" s="358" t="s">
        <v>1404</v>
      </c>
      <c r="R1185" s="359"/>
    </row>
    <row r="1186" spans="2:18" ht="24.95" customHeight="1" thickBot="1">
      <c r="B1186" s="363"/>
      <c r="C1186" s="364"/>
      <c r="D1186" s="219" t="s">
        <v>1540</v>
      </c>
      <c r="E1186" s="220" t="s">
        <v>1541</v>
      </c>
      <c r="F1186" s="220" t="s">
        <v>1540</v>
      </c>
      <c r="G1186" s="221" t="s">
        <v>1541</v>
      </c>
      <c r="H1186" s="222" t="s">
        <v>1540</v>
      </c>
      <c r="I1186" s="223" t="s">
        <v>1541</v>
      </c>
      <c r="K1186" s="363"/>
      <c r="L1186" s="364"/>
      <c r="M1186" s="219" t="s">
        <v>1540</v>
      </c>
      <c r="N1186" s="220" t="s">
        <v>1541</v>
      </c>
      <c r="O1186" s="220" t="s">
        <v>1540</v>
      </c>
      <c r="P1186" s="221" t="s">
        <v>1541</v>
      </c>
      <c r="Q1186" s="222" t="s">
        <v>1540</v>
      </c>
      <c r="R1186" s="223" t="s">
        <v>1541</v>
      </c>
    </row>
    <row r="1187" spans="2:18" ht="24.95" customHeight="1" thickTop="1">
      <c r="B1187" s="224" t="s">
        <v>1542</v>
      </c>
      <c r="C1187" s="225"/>
      <c r="D1187" s="226">
        <v>0</v>
      </c>
      <c r="E1187" s="227"/>
      <c r="F1187" s="227">
        <v>419</v>
      </c>
      <c r="G1187" s="228"/>
      <c r="H1187" s="229">
        <f t="shared" ref="H1187:H1195" si="68">D1187+F1187</f>
        <v>419</v>
      </c>
      <c r="I1187" s="230"/>
      <c r="K1187" s="224" t="s">
        <v>1542</v>
      </c>
      <c r="L1187" s="225"/>
      <c r="M1187" s="226">
        <v>0</v>
      </c>
      <c r="N1187" s="227"/>
      <c r="O1187" s="227">
        <v>187</v>
      </c>
      <c r="P1187" s="228"/>
      <c r="Q1187" s="229">
        <f t="shared" ref="Q1187:Q1195" si="69">M1187+O1187</f>
        <v>187</v>
      </c>
      <c r="R1187" s="230"/>
    </row>
    <row r="1188" spans="2:18" ht="24.95" customHeight="1">
      <c r="B1188" s="231" t="s">
        <v>1543</v>
      </c>
      <c r="C1188" s="232"/>
      <c r="D1188" s="233">
        <v>0</v>
      </c>
      <c r="E1188" s="234"/>
      <c r="F1188" s="234">
        <v>30</v>
      </c>
      <c r="G1188" s="235"/>
      <c r="H1188" s="229">
        <f t="shared" si="68"/>
        <v>30</v>
      </c>
      <c r="I1188" s="236"/>
      <c r="K1188" s="231" t="s">
        <v>1543</v>
      </c>
      <c r="L1188" s="232"/>
      <c r="M1188" s="233">
        <v>0</v>
      </c>
      <c r="N1188" s="234"/>
      <c r="O1188" s="234">
        <v>30</v>
      </c>
      <c r="P1188" s="235"/>
      <c r="Q1188" s="229">
        <f t="shared" si="69"/>
        <v>30</v>
      </c>
      <c r="R1188" s="236"/>
    </row>
    <row r="1189" spans="2:18" ht="24.95" customHeight="1">
      <c r="B1189" s="231" t="s">
        <v>1544</v>
      </c>
      <c r="C1189" s="232"/>
      <c r="D1189" s="233">
        <v>0</v>
      </c>
      <c r="E1189" s="234"/>
      <c r="F1189" s="234">
        <v>30</v>
      </c>
      <c r="G1189" s="235"/>
      <c r="H1189" s="229">
        <f t="shared" si="68"/>
        <v>30</v>
      </c>
      <c r="I1189" s="236"/>
      <c r="K1189" s="231" t="s">
        <v>1544</v>
      </c>
      <c r="L1189" s="232"/>
      <c r="M1189" s="233">
        <v>0</v>
      </c>
      <c r="N1189" s="234"/>
      <c r="O1189" s="234">
        <v>30</v>
      </c>
      <c r="P1189" s="235"/>
      <c r="Q1189" s="229">
        <f t="shared" si="69"/>
        <v>30</v>
      </c>
      <c r="R1189" s="236"/>
    </row>
    <row r="1190" spans="2:18" ht="24.95" customHeight="1" thickBot="1">
      <c r="B1190" s="237" t="s">
        <v>1545</v>
      </c>
      <c r="C1190" s="238"/>
      <c r="D1190" s="239"/>
      <c r="E1190" s="240"/>
      <c r="F1190" s="240">
        <v>750</v>
      </c>
      <c r="G1190" s="241"/>
      <c r="H1190" s="229">
        <f t="shared" si="68"/>
        <v>750</v>
      </c>
      <c r="I1190" s="242"/>
      <c r="K1190" s="237" t="s">
        <v>1545</v>
      </c>
      <c r="L1190" s="238"/>
      <c r="M1190" s="239">
        <v>0</v>
      </c>
      <c r="N1190" s="240"/>
      <c r="O1190" s="240">
        <v>750</v>
      </c>
      <c r="P1190" s="241"/>
      <c r="Q1190" s="229">
        <f t="shared" si="69"/>
        <v>750</v>
      </c>
      <c r="R1190" s="242"/>
    </row>
    <row r="1191" spans="2:18" ht="24.95" customHeight="1" thickTop="1" thickBot="1">
      <c r="B1191" s="243"/>
      <c r="C1191" s="244" t="s">
        <v>1399</v>
      </c>
      <c r="D1191" s="245">
        <f>D1187+D1188+D1189+D1190</f>
        <v>0</v>
      </c>
      <c r="E1191" s="246"/>
      <c r="F1191" s="247">
        <f>SUM(F1187:F1190)</f>
        <v>1229</v>
      </c>
      <c r="G1191" s="248"/>
      <c r="H1191" s="249">
        <f t="shared" si="68"/>
        <v>1229</v>
      </c>
      <c r="I1191" s="250"/>
      <c r="K1191" s="243"/>
      <c r="L1191" s="244" t="s">
        <v>1399</v>
      </c>
      <c r="M1191" s="245">
        <f>M1187+M1188+M1189+M1190</f>
        <v>0</v>
      </c>
      <c r="N1191" s="246"/>
      <c r="O1191" s="246">
        <f>SUM(O1187:O1190)</f>
        <v>997</v>
      </c>
      <c r="P1191" s="248"/>
      <c r="Q1191" s="251">
        <f t="shared" si="69"/>
        <v>997</v>
      </c>
      <c r="R1191" s="250"/>
    </row>
    <row r="1192" spans="2:18" ht="24.95" customHeight="1" thickTop="1">
      <c r="B1192" s="252" t="s">
        <v>1546</v>
      </c>
      <c r="C1192" s="253"/>
      <c r="D1192" s="254"/>
      <c r="E1192" s="255"/>
      <c r="F1192" s="255"/>
      <c r="G1192" s="256"/>
      <c r="H1192" s="257">
        <f t="shared" si="68"/>
        <v>0</v>
      </c>
      <c r="I1192" s="258"/>
      <c r="K1192" s="252" t="s">
        <v>1546</v>
      </c>
      <c r="L1192" s="253"/>
      <c r="M1192" s="254"/>
      <c r="N1192" s="255"/>
      <c r="O1192" s="255"/>
      <c r="P1192" s="256"/>
      <c r="Q1192" s="257">
        <f t="shared" si="69"/>
        <v>0</v>
      </c>
      <c r="R1192" s="258"/>
    </row>
    <row r="1193" spans="2:18" ht="24.95" customHeight="1">
      <c r="B1193" s="259" t="s">
        <v>1547</v>
      </c>
      <c r="C1193" s="260"/>
      <c r="D1193" s="233">
        <v>0</v>
      </c>
      <c r="E1193" s="234"/>
      <c r="F1193" s="234"/>
      <c r="G1193" s="261"/>
      <c r="H1193" s="262">
        <f t="shared" si="68"/>
        <v>0</v>
      </c>
      <c r="I1193" s="263"/>
      <c r="K1193" s="259" t="s">
        <v>1547</v>
      </c>
      <c r="L1193" s="260"/>
      <c r="M1193" s="233">
        <v>0</v>
      </c>
      <c r="N1193" s="234"/>
      <c r="O1193" s="234"/>
      <c r="P1193" s="261"/>
      <c r="Q1193" s="262">
        <f t="shared" si="69"/>
        <v>0</v>
      </c>
      <c r="R1193" s="263"/>
    </row>
    <row r="1194" spans="2:18" ht="24.95" customHeight="1">
      <c r="B1194" s="252" t="s">
        <v>1548</v>
      </c>
      <c r="C1194" s="253"/>
      <c r="D1194" s="233"/>
      <c r="E1194" s="234"/>
      <c r="F1194" s="234"/>
      <c r="G1194" s="261"/>
      <c r="H1194" s="262">
        <f t="shared" si="68"/>
        <v>0</v>
      </c>
      <c r="I1194" s="263"/>
      <c r="K1194" s="252" t="s">
        <v>1548</v>
      </c>
      <c r="L1194" s="253"/>
      <c r="M1194" s="233"/>
      <c r="N1194" s="234"/>
      <c r="O1194" s="234"/>
      <c r="P1194" s="261"/>
      <c r="Q1194" s="262">
        <f t="shared" si="69"/>
        <v>0</v>
      </c>
      <c r="R1194" s="263"/>
    </row>
    <row r="1195" spans="2:18" ht="24.95" customHeight="1" thickBot="1">
      <c r="B1195" s="264" t="s">
        <v>1549</v>
      </c>
      <c r="C1195" s="265"/>
      <c r="D1195" s="266"/>
      <c r="E1195" s="267"/>
      <c r="F1195" s="267"/>
      <c r="G1195" s="268"/>
      <c r="H1195" s="269">
        <f t="shared" si="68"/>
        <v>0</v>
      </c>
      <c r="I1195" s="270"/>
      <c r="K1195" s="264" t="s">
        <v>1549</v>
      </c>
      <c r="L1195" s="265"/>
      <c r="M1195" s="266"/>
      <c r="N1195" s="267"/>
      <c r="O1195" s="267"/>
      <c r="P1195" s="268"/>
      <c r="Q1195" s="269">
        <f t="shared" si="69"/>
        <v>0</v>
      </c>
      <c r="R1195" s="270"/>
    </row>
    <row r="1196" spans="2:18" ht="24.95" customHeight="1" thickTop="1" thickBot="1">
      <c r="B1196" s="243"/>
      <c r="C1196" s="244" t="s">
        <v>1399</v>
      </c>
      <c r="D1196" s="245">
        <f>SUM(D1191:D1195)</f>
        <v>0</v>
      </c>
      <c r="E1196" s="246"/>
      <c r="F1196" s="247">
        <f>F1191+F1193</f>
        <v>1229</v>
      </c>
      <c r="G1196" s="248"/>
      <c r="H1196" s="271">
        <f>D1196+F1196</f>
        <v>1229</v>
      </c>
      <c r="I1196" s="250"/>
      <c r="K1196" s="243"/>
      <c r="L1196" s="244" t="s">
        <v>1399</v>
      </c>
      <c r="M1196" s="245">
        <f>SUM(M1191:M1195)</f>
        <v>0</v>
      </c>
      <c r="N1196" s="246"/>
      <c r="O1196" s="246">
        <f>O1191+O1193</f>
        <v>997</v>
      </c>
      <c r="P1196" s="248"/>
      <c r="Q1196" s="272">
        <f>M1196+O1196</f>
        <v>997</v>
      </c>
      <c r="R1196" s="250"/>
    </row>
    <row r="1197" spans="2:18" ht="24.95" customHeight="1" thickTop="1">
      <c r="B1197" s="273"/>
      <c r="C1197" s="274" t="s">
        <v>1550</v>
      </c>
      <c r="D1197" s="217"/>
      <c r="E1197" s="217"/>
      <c r="F1197" s="217"/>
      <c r="G1197" s="217"/>
      <c r="H1197" s="217"/>
      <c r="I1197" s="218"/>
      <c r="K1197" s="273"/>
      <c r="L1197" s="274" t="s">
        <v>1550</v>
      </c>
      <c r="M1197" s="217"/>
      <c r="N1197" s="217"/>
      <c r="O1197" s="217"/>
      <c r="P1197" s="217"/>
      <c r="Q1197" s="217"/>
      <c r="R1197" s="218"/>
    </row>
    <row r="1198" spans="2:18" ht="24.95" customHeight="1">
      <c r="B1198" s="216" t="s">
        <v>1551</v>
      </c>
      <c r="C1198" s="217"/>
      <c r="D1198" s="217"/>
      <c r="E1198" s="217"/>
      <c r="F1198" s="217"/>
      <c r="G1198" s="217"/>
      <c r="H1198" s="217"/>
      <c r="I1198" s="218"/>
      <c r="K1198" s="216" t="s">
        <v>1551</v>
      </c>
      <c r="L1198" s="217"/>
      <c r="M1198" s="217"/>
      <c r="N1198" s="217"/>
      <c r="O1198" s="217"/>
      <c r="P1198" s="217"/>
      <c r="Q1198" s="217"/>
      <c r="R1198" s="218"/>
    </row>
    <row r="1199" spans="2:18" ht="24.95" customHeight="1">
      <c r="B1199" s="216" t="s">
        <v>1552</v>
      </c>
      <c r="C1199" s="217"/>
      <c r="D1199" s="217"/>
      <c r="E1199" s="217"/>
      <c r="F1199" s="217"/>
      <c r="G1199" s="217"/>
      <c r="H1199" s="217"/>
      <c r="I1199" s="218"/>
      <c r="K1199" s="216" t="s">
        <v>1552</v>
      </c>
      <c r="L1199" s="217"/>
      <c r="M1199" s="217"/>
      <c r="N1199" s="217"/>
      <c r="O1199" s="217"/>
      <c r="P1199" s="217"/>
      <c r="Q1199" s="217"/>
      <c r="R1199" s="218"/>
    </row>
    <row r="1200" spans="2:18" ht="15.75">
      <c r="B1200" s="273"/>
      <c r="C1200" s="217"/>
      <c r="D1200" s="217"/>
      <c r="E1200" s="217"/>
      <c r="F1200" s="217"/>
      <c r="G1200" s="217"/>
      <c r="H1200" s="217"/>
      <c r="I1200" s="218"/>
      <c r="K1200" s="273"/>
      <c r="L1200" s="217"/>
      <c r="M1200" s="217"/>
      <c r="N1200" s="217"/>
      <c r="O1200" s="217"/>
      <c r="P1200" s="217"/>
      <c r="Q1200" s="217"/>
      <c r="R1200" s="218"/>
    </row>
    <row r="1201" spans="2:18" ht="15.75">
      <c r="B1201" s="273"/>
      <c r="C1201" s="217"/>
      <c r="D1201" s="372" t="s">
        <v>1714</v>
      </c>
      <c r="E1201" s="372"/>
      <c r="F1201" s="372"/>
      <c r="G1201" s="217"/>
      <c r="H1201" s="217"/>
      <c r="I1201" s="218"/>
      <c r="K1201" s="273"/>
      <c r="L1201" s="217"/>
      <c r="M1201" s="372" t="s">
        <v>1714</v>
      </c>
      <c r="N1201" s="372"/>
      <c r="O1201" s="372"/>
      <c r="P1201" s="217"/>
      <c r="Q1201" s="217"/>
      <c r="R1201" s="218"/>
    </row>
    <row r="1202" spans="2:18" ht="15.75">
      <c r="B1202" s="273"/>
      <c r="C1202" s="217"/>
      <c r="D1202" s="372" t="s">
        <v>1715</v>
      </c>
      <c r="E1202" s="372"/>
      <c r="F1202" s="372"/>
      <c r="G1202" s="217"/>
      <c r="H1202" s="217"/>
      <c r="I1202" s="218"/>
      <c r="K1202" s="273"/>
      <c r="L1202" s="217"/>
      <c r="M1202" s="372" t="s">
        <v>1715</v>
      </c>
      <c r="N1202" s="372"/>
      <c r="O1202" s="372"/>
      <c r="P1202" s="217"/>
      <c r="Q1202" s="217"/>
      <c r="R1202" s="218"/>
    </row>
    <row r="1203" spans="2:18" ht="15.75">
      <c r="B1203" s="273"/>
      <c r="C1203" s="217"/>
      <c r="D1203" s="217"/>
      <c r="E1203" s="217"/>
      <c r="F1203" s="217"/>
      <c r="G1203" s="217"/>
      <c r="H1203" s="217"/>
      <c r="I1203" s="218"/>
      <c r="K1203" s="273"/>
      <c r="L1203" s="217"/>
      <c r="M1203" s="217"/>
      <c r="N1203" s="217"/>
      <c r="O1203" s="217"/>
      <c r="P1203" s="217"/>
      <c r="Q1203" s="217"/>
      <c r="R1203" s="218"/>
    </row>
    <row r="1204" spans="2:18" ht="15.75">
      <c r="B1204" s="273"/>
      <c r="C1204" s="217"/>
      <c r="D1204" s="217"/>
      <c r="E1204" s="217"/>
      <c r="F1204" s="217"/>
      <c r="G1204" s="217"/>
      <c r="H1204" s="217"/>
      <c r="I1204" s="218"/>
      <c r="K1204" s="273"/>
      <c r="L1204" s="217"/>
      <c r="M1204" s="217"/>
      <c r="N1204" s="217"/>
      <c r="O1204" s="217"/>
      <c r="P1204" s="217"/>
      <c r="Q1204" s="217"/>
      <c r="R1204" s="218"/>
    </row>
    <row r="1205" spans="2:18" ht="15.75">
      <c r="B1205" s="293"/>
      <c r="E1205" s="217"/>
      <c r="F1205" s="217"/>
      <c r="G1205" s="201" t="s">
        <v>1563</v>
      </c>
      <c r="H1205" s="217"/>
      <c r="I1205" s="218"/>
      <c r="J1205" s="293"/>
      <c r="K1205" s="293"/>
      <c r="N1205" s="217"/>
      <c r="O1205" s="217"/>
      <c r="P1205" s="201" t="s">
        <v>1563</v>
      </c>
      <c r="Q1205" s="217"/>
      <c r="R1205" s="218"/>
    </row>
    <row r="1206" spans="2:18" ht="15.75">
      <c r="B1206" s="273" t="s">
        <v>1553</v>
      </c>
      <c r="C1206" s="360">
        <v>45840</v>
      </c>
      <c r="D1206" s="360"/>
      <c r="E1206" s="201"/>
      <c r="F1206" t="s">
        <v>1693</v>
      </c>
      <c r="H1206" s="201"/>
      <c r="I1206" s="202"/>
      <c r="K1206" s="273" t="s">
        <v>1553</v>
      </c>
      <c r="L1206" s="360">
        <v>45840</v>
      </c>
      <c r="M1206" s="360"/>
      <c r="N1206" s="201"/>
      <c r="O1206" t="s">
        <v>1693</v>
      </c>
      <c r="Q1206" s="201"/>
      <c r="R1206" s="202"/>
    </row>
    <row r="1207" spans="2:18" ht="16.5" thickBot="1">
      <c r="B1207" s="275"/>
      <c r="C1207" s="276"/>
      <c r="D1207" s="276"/>
      <c r="E1207" s="276"/>
      <c r="F1207" s="276"/>
      <c r="G1207" s="276"/>
      <c r="H1207" s="276"/>
      <c r="I1207" s="277"/>
      <c r="K1207" s="275"/>
      <c r="L1207" s="276"/>
      <c r="M1207" s="276"/>
      <c r="N1207" s="276"/>
      <c r="O1207" s="276"/>
      <c r="P1207" s="276"/>
      <c r="Q1207" s="276"/>
      <c r="R1207" s="277"/>
    </row>
    <row r="1210" spans="2:18" ht="15.75" thickBot="1"/>
    <row r="1211" spans="2:18">
      <c r="B1211" s="366" t="s">
        <v>1525</v>
      </c>
      <c r="C1211" s="367"/>
      <c r="D1211" s="367"/>
      <c r="E1211" s="367"/>
      <c r="F1211" s="367"/>
      <c r="G1211" s="367"/>
      <c r="H1211" s="367"/>
      <c r="I1211" s="368"/>
      <c r="K1211" s="366" t="s">
        <v>1525</v>
      </c>
      <c r="L1211" s="367"/>
      <c r="M1211" s="367"/>
      <c r="N1211" s="367"/>
      <c r="O1211" s="367"/>
      <c r="P1211" s="367"/>
      <c r="Q1211" s="367"/>
      <c r="R1211" s="368"/>
    </row>
    <row r="1212" spans="2:18" ht="15.75">
      <c r="B1212" s="200"/>
      <c r="C1212" s="201"/>
      <c r="D1212" s="201"/>
      <c r="E1212" s="201"/>
      <c r="F1212" s="201"/>
      <c r="G1212" s="201"/>
      <c r="H1212" s="201"/>
      <c r="I1212" s="202"/>
      <c r="K1212" s="200"/>
      <c r="L1212" s="201"/>
      <c r="M1212" s="201"/>
      <c r="N1212" s="201"/>
      <c r="O1212" s="201"/>
      <c r="P1212" s="201"/>
      <c r="Q1212" s="201"/>
      <c r="R1212" s="202"/>
    </row>
    <row r="1213" spans="2:18" ht="26.25">
      <c r="B1213" s="369" t="s">
        <v>1526</v>
      </c>
      <c r="C1213" s="370"/>
      <c r="D1213" s="370"/>
      <c r="E1213" s="370"/>
      <c r="F1213" s="370"/>
      <c r="G1213" s="370"/>
      <c r="H1213" s="370"/>
      <c r="I1213" s="371"/>
      <c r="K1213" s="369" t="s">
        <v>1526</v>
      </c>
      <c r="L1213" s="370"/>
      <c r="M1213" s="370"/>
      <c r="N1213" s="370"/>
      <c r="O1213" s="370"/>
      <c r="P1213" s="370"/>
      <c r="Q1213" s="370"/>
      <c r="R1213" s="371"/>
    </row>
    <row r="1214" spans="2:18" ht="24.95" customHeight="1">
      <c r="B1214" s="203"/>
      <c r="C1214" s="204"/>
      <c r="D1214" s="204"/>
      <c r="E1214" s="204"/>
      <c r="F1214" s="204"/>
      <c r="G1214" s="204"/>
      <c r="H1214" s="205" t="s">
        <v>1527</v>
      </c>
      <c r="I1214" s="206"/>
      <c r="K1214" s="203"/>
      <c r="L1214" s="204"/>
      <c r="M1214" s="204"/>
      <c r="N1214" s="204"/>
      <c r="O1214" s="204"/>
      <c r="P1214" s="204"/>
      <c r="Q1214" s="205" t="s">
        <v>1527</v>
      </c>
      <c r="R1214" s="206"/>
    </row>
    <row r="1215" spans="2:18" ht="24.95" customHeight="1">
      <c r="B1215" s="207" t="s">
        <v>1528</v>
      </c>
      <c r="C1215" s="208"/>
      <c r="D1215" s="208"/>
      <c r="E1215" s="208"/>
      <c r="F1215" s="208" t="s">
        <v>1529</v>
      </c>
      <c r="G1215" s="201"/>
      <c r="H1215" s="201" t="s">
        <v>1530</v>
      </c>
      <c r="I1215" s="202"/>
      <c r="K1215" s="207" t="s">
        <v>1528</v>
      </c>
      <c r="L1215" s="208"/>
      <c r="M1215" s="208"/>
      <c r="N1215" s="208"/>
      <c r="O1215" s="208" t="s">
        <v>1531</v>
      </c>
      <c r="P1215" s="201"/>
      <c r="Q1215" s="201" t="s">
        <v>1530</v>
      </c>
      <c r="R1215" s="202"/>
    </row>
    <row r="1216" spans="2:18" ht="24.95" customHeight="1">
      <c r="B1216" s="209" t="s">
        <v>1532</v>
      </c>
      <c r="C1216" s="210" t="s">
        <v>1778</v>
      </c>
      <c r="D1216" s="211"/>
      <c r="E1216" s="211"/>
      <c r="F1216" s="211"/>
      <c r="G1216" s="212"/>
      <c r="H1216" s="212"/>
      <c r="I1216" s="213"/>
      <c r="K1216" s="209" t="s">
        <v>1532</v>
      </c>
      <c r="L1216" s="210" t="s">
        <v>1779</v>
      </c>
      <c r="M1216" s="211"/>
      <c r="N1216" s="211"/>
      <c r="O1216" s="211"/>
      <c r="P1216" s="212"/>
      <c r="Q1216" s="212"/>
      <c r="R1216" s="213"/>
    </row>
    <row r="1217" spans="2:18" ht="24.95" customHeight="1">
      <c r="B1217" s="207" t="s">
        <v>1534</v>
      </c>
      <c r="C1217" s="214">
        <v>120</v>
      </c>
      <c r="D1217" s="208" t="s">
        <v>1535</v>
      </c>
      <c r="E1217" s="208"/>
      <c r="F1217" s="201"/>
      <c r="G1217" s="201"/>
      <c r="H1217" s="201"/>
      <c r="I1217" s="202"/>
      <c r="K1217" s="207" t="s">
        <v>1534</v>
      </c>
      <c r="L1217" s="214">
        <v>139</v>
      </c>
      <c r="M1217" s="208" t="s">
        <v>1535</v>
      </c>
      <c r="N1217" s="208"/>
      <c r="O1217" s="201"/>
      <c r="P1217" s="201"/>
      <c r="Q1217" s="201"/>
      <c r="R1217" s="202"/>
    </row>
    <row r="1218" spans="2:18" ht="24.95" customHeight="1">
      <c r="B1218" s="216" t="s">
        <v>1562</v>
      </c>
      <c r="C1218" s="217"/>
      <c r="D1218" s="217"/>
      <c r="E1218" s="217"/>
      <c r="F1218" s="217"/>
      <c r="G1218" s="217"/>
      <c r="H1218" s="217"/>
      <c r="I1218" s="218"/>
      <c r="K1218" s="216" t="s">
        <v>1562</v>
      </c>
      <c r="L1218" s="217"/>
      <c r="M1218" s="217"/>
      <c r="N1218" s="217"/>
      <c r="O1218" s="217"/>
      <c r="P1218" s="217"/>
      <c r="Q1218" s="217"/>
      <c r="R1218" s="218"/>
    </row>
    <row r="1219" spans="2:18" ht="24.95" customHeight="1" thickBot="1">
      <c r="B1219" s="207" t="s">
        <v>1537</v>
      </c>
      <c r="C1219" s="201"/>
      <c r="D1219" s="201"/>
      <c r="E1219" s="201"/>
      <c r="F1219" s="201"/>
      <c r="G1219" s="201"/>
      <c r="H1219" s="201"/>
      <c r="I1219" s="202"/>
      <c r="K1219" s="207" t="s">
        <v>1537</v>
      </c>
      <c r="L1219" s="201"/>
      <c r="M1219" s="201"/>
      <c r="N1219" s="201"/>
      <c r="O1219" s="201"/>
      <c r="P1219" s="201"/>
      <c r="Q1219" s="201"/>
      <c r="R1219" s="202"/>
    </row>
    <row r="1220" spans="2:18" ht="24.95" customHeight="1" thickTop="1">
      <c r="B1220" s="361" t="s">
        <v>1538</v>
      </c>
      <c r="C1220" s="362"/>
      <c r="D1220" s="358" t="s">
        <v>1241</v>
      </c>
      <c r="E1220" s="365"/>
      <c r="F1220" s="356" t="s">
        <v>1539</v>
      </c>
      <c r="G1220" s="359"/>
      <c r="H1220" s="358" t="s">
        <v>1404</v>
      </c>
      <c r="I1220" s="359"/>
      <c r="K1220" s="361" t="s">
        <v>1538</v>
      </c>
      <c r="L1220" s="362"/>
      <c r="M1220" s="358" t="s">
        <v>1241</v>
      </c>
      <c r="N1220" s="365"/>
      <c r="O1220" s="356" t="s">
        <v>1539</v>
      </c>
      <c r="P1220" s="359"/>
      <c r="Q1220" s="358" t="s">
        <v>1404</v>
      </c>
      <c r="R1220" s="359"/>
    </row>
    <row r="1221" spans="2:18" ht="24.95" customHeight="1" thickBot="1">
      <c r="B1221" s="363"/>
      <c r="C1221" s="364"/>
      <c r="D1221" s="219" t="s">
        <v>1540</v>
      </c>
      <c r="E1221" s="220" t="s">
        <v>1541</v>
      </c>
      <c r="F1221" s="220" t="s">
        <v>1540</v>
      </c>
      <c r="G1221" s="221" t="s">
        <v>1541</v>
      </c>
      <c r="H1221" s="222" t="s">
        <v>1540</v>
      </c>
      <c r="I1221" s="223" t="s">
        <v>1541</v>
      </c>
      <c r="K1221" s="363"/>
      <c r="L1221" s="364"/>
      <c r="M1221" s="219" t="s">
        <v>1540</v>
      </c>
      <c r="N1221" s="220" t="s">
        <v>1541</v>
      </c>
      <c r="O1221" s="220" t="s">
        <v>1540</v>
      </c>
      <c r="P1221" s="221" t="s">
        <v>1541</v>
      </c>
      <c r="Q1221" s="222" t="s">
        <v>1540</v>
      </c>
      <c r="R1221" s="223" t="s">
        <v>1541</v>
      </c>
    </row>
    <row r="1222" spans="2:18" ht="24.95" customHeight="1" thickTop="1">
      <c r="B1222" s="224" t="s">
        <v>1542</v>
      </c>
      <c r="C1222" s="225"/>
      <c r="D1222" s="226">
        <v>0</v>
      </c>
      <c r="E1222" s="227"/>
      <c r="F1222" s="227">
        <v>400</v>
      </c>
      <c r="G1222" s="228"/>
      <c r="H1222" s="229">
        <f t="shared" ref="H1222:H1230" si="70">D1222+F1222</f>
        <v>400</v>
      </c>
      <c r="I1222" s="230"/>
      <c r="K1222" s="224" t="s">
        <v>1542</v>
      </c>
      <c r="L1222" s="225"/>
      <c r="M1222" s="226">
        <v>0</v>
      </c>
      <c r="N1222" s="227"/>
      <c r="O1222" s="227">
        <v>393</v>
      </c>
      <c r="P1222" s="228"/>
      <c r="Q1222" s="229">
        <f t="shared" ref="Q1222:Q1230" si="71">M1222+O1222</f>
        <v>393</v>
      </c>
      <c r="R1222" s="230"/>
    </row>
    <row r="1223" spans="2:18" ht="24.95" customHeight="1">
      <c r="B1223" s="231" t="s">
        <v>1543</v>
      </c>
      <c r="C1223" s="232"/>
      <c r="D1223" s="233">
        <v>0</v>
      </c>
      <c r="E1223" s="234"/>
      <c r="F1223" s="234">
        <v>30</v>
      </c>
      <c r="G1223" s="235"/>
      <c r="H1223" s="229">
        <f t="shared" si="70"/>
        <v>30</v>
      </c>
      <c r="I1223" s="236"/>
      <c r="K1223" s="231" t="s">
        <v>1543</v>
      </c>
      <c r="L1223" s="232"/>
      <c r="M1223" s="233">
        <v>0</v>
      </c>
      <c r="N1223" s="234"/>
      <c r="O1223" s="234">
        <v>30</v>
      </c>
      <c r="P1223" s="235"/>
      <c r="Q1223" s="229">
        <f t="shared" si="71"/>
        <v>30</v>
      </c>
      <c r="R1223" s="236"/>
    </row>
    <row r="1224" spans="2:18" ht="24.95" customHeight="1">
      <c r="B1224" s="231" t="s">
        <v>1544</v>
      </c>
      <c r="C1224" s="232"/>
      <c r="D1224" s="233">
        <v>0</v>
      </c>
      <c r="E1224" s="234"/>
      <c r="F1224" s="234">
        <v>300</v>
      </c>
      <c r="G1224" s="235"/>
      <c r="H1224" s="229">
        <f t="shared" si="70"/>
        <v>300</v>
      </c>
      <c r="I1224" s="236"/>
      <c r="K1224" s="231" t="s">
        <v>1544</v>
      </c>
      <c r="L1224" s="232"/>
      <c r="M1224" s="233">
        <v>0</v>
      </c>
      <c r="N1224" s="234"/>
      <c r="O1224" s="234">
        <v>30</v>
      </c>
      <c r="P1224" s="235"/>
      <c r="Q1224" s="229">
        <f t="shared" si="71"/>
        <v>30</v>
      </c>
      <c r="R1224" s="236"/>
    </row>
    <row r="1225" spans="2:18" ht="24.95" customHeight="1" thickBot="1">
      <c r="B1225" s="237" t="s">
        <v>1545</v>
      </c>
      <c r="C1225" s="238"/>
      <c r="D1225" s="239"/>
      <c r="E1225" s="240"/>
      <c r="F1225" s="240">
        <v>750</v>
      </c>
      <c r="G1225" s="241"/>
      <c r="H1225" s="229">
        <f t="shared" si="70"/>
        <v>750</v>
      </c>
      <c r="I1225" s="242"/>
      <c r="K1225" s="237" t="s">
        <v>1545</v>
      </c>
      <c r="L1225" s="238"/>
      <c r="M1225" s="239">
        <v>0</v>
      </c>
      <c r="N1225" s="240"/>
      <c r="O1225" s="240">
        <v>750</v>
      </c>
      <c r="P1225" s="241"/>
      <c r="Q1225" s="229">
        <f t="shared" si="71"/>
        <v>750</v>
      </c>
      <c r="R1225" s="242"/>
    </row>
    <row r="1226" spans="2:18" ht="24.95" customHeight="1" thickTop="1" thickBot="1">
      <c r="B1226" s="243"/>
      <c r="C1226" s="244" t="s">
        <v>1399</v>
      </c>
      <c r="D1226" s="245">
        <f>D1222+D1223+D1224+D1225</f>
        <v>0</v>
      </c>
      <c r="E1226" s="246"/>
      <c r="F1226" s="247">
        <f>SUM(F1222:F1225)</f>
        <v>1480</v>
      </c>
      <c r="G1226" s="248"/>
      <c r="H1226" s="249">
        <f t="shared" si="70"/>
        <v>1480</v>
      </c>
      <c r="I1226" s="250"/>
      <c r="K1226" s="243"/>
      <c r="L1226" s="244" t="s">
        <v>1399</v>
      </c>
      <c r="M1226" s="245">
        <f>M1222+M1223+M1224+M1225</f>
        <v>0</v>
      </c>
      <c r="N1226" s="246"/>
      <c r="O1226" s="246">
        <f>SUM(O1222:O1225)</f>
        <v>1203</v>
      </c>
      <c r="P1226" s="248"/>
      <c r="Q1226" s="251">
        <f t="shared" si="71"/>
        <v>1203</v>
      </c>
      <c r="R1226" s="250"/>
    </row>
    <row r="1227" spans="2:18" ht="24.95" customHeight="1" thickTop="1">
      <c r="B1227" s="252" t="s">
        <v>1546</v>
      </c>
      <c r="C1227" s="253"/>
      <c r="D1227" s="254"/>
      <c r="E1227" s="255"/>
      <c r="F1227" s="255"/>
      <c r="G1227" s="256"/>
      <c r="H1227" s="257">
        <f t="shared" si="70"/>
        <v>0</v>
      </c>
      <c r="I1227" s="258"/>
      <c r="K1227" s="252" t="s">
        <v>1546</v>
      </c>
      <c r="L1227" s="253"/>
      <c r="M1227" s="254"/>
      <c r="N1227" s="255"/>
      <c r="O1227" s="255"/>
      <c r="P1227" s="256"/>
      <c r="Q1227" s="257">
        <f t="shared" si="71"/>
        <v>0</v>
      </c>
      <c r="R1227" s="258"/>
    </row>
    <row r="1228" spans="2:18" ht="24.95" customHeight="1">
      <c r="B1228" s="259" t="s">
        <v>1547</v>
      </c>
      <c r="C1228" s="260"/>
      <c r="D1228" s="233">
        <v>0</v>
      </c>
      <c r="E1228" s="234"/>
      <c r="F1228" s="234"/>
      <c r="G1228" s="261"/>
      <c r="H1228" s="262">
        <f t="shared" si="70"/>
        <v>0</v>
      </c>
      <c r="I1228" s="263"/>
      <c r="K1228" s="259" t="s">
        <v>1547</v>
      </c>
      <c r="L1228" s="260"/>
      <c r="M1228" s="233">
        <v>0</v>
      </c>
      <c r="N1228" s="234"/>
      <c r="O1228" s="234"/>
      <c r="P1228" s="261"/>
      <c r="Q1228" s="262">
        <f t="shared" si="71"/>
        <v>0</v>
      </c>
      <c r="R1228" s="263"/>
    </row>
    <row r="1229" spans="2:18" ht="24.95" customHeight="1">
      <c r="B1229" s="252" t="s">
        <v>1548</v>
      </c>
      <c r="C1229" s="253"/>
      <c r="D1229" s="233"/>
      <c r="E1229" s="234"/>
      <c r="F1229" s="234"/>
      <c r="G1229" s="261"/>
      <c r="H1229" s="262">
        <f t="shared" si="70"/>
        <v>0</v>
      </c>
      <c r="I1229" s="263"/>
      <c r="K1229" s="252" t="s">
        <v>1548</v>
      </c>
      <c r="L1229" s="253"/>
      <c r="M1229" s="233"/>
      <c r="N1229" s="234"/>
      <c r="O1229" s="234"/>
      <c r="P1229" s="261"/>
      <c r="Q1229" s="262">
        <f t="shared" si="71"/>
        <v>0</v>
      </c>
      <c r="R1229" s="263"/>
    </row>
    <row r="1230" spans="2:18" ht="24.95" customHeight="1" thickBot="1">
      <c r="B1230" s="264" t="s">
        <v>1549</v>
      </c>
      <c r="C1230" s="265"/>
      <c r="D1230" s="266"/>
      <c r="E1230" s="267"/>
      <c r="F1230" s="267"/>
      <c r="G1230" s="268"/>
      <c r="H1230" s="269">
        <f t="shared" si="70"/>
        <v>0</v>
      </c>
      <c r="I1230" s="270"/>
      <c r="K1230" s="264" t="s">
        <v>1549</v>
      </c>
      <c r="L1230" s="265"/>
      <c r="M1230" s="266"/>
      <c r="N1230" s="267"/>
      <c r="O1230" s="267"/>
      <c r="P1230" s="268"/>
      <c r="Q1230" s="269">
        <f t="shared" si="71"/>
        <v>0</v>
      </c>
      <c r="R1230" s="270"/>
    </row>
    <row r="1231" spans="2:18" ht="24.95" customHeight="1" thickTop="1" thickBot="1">
      <c r="B1231" s="243"/>
      <c r="C1231" s="244" t="s">
        <v>1399</v>
      </c>
      <c r="D1231" s="245">
        <f>SUM(D1226:D1230)</f>
        <v>0</v>
      </c>
      <c r="E1231" s="246"/>
      <c r="F1231" s="247">
        <f>F1226+F1228</f>
        <v>1480</v>
      </c>
      <c r="G1231" s="248"/>
      <c r="H1231" s="271">
        <f>D1231+F1231</f>
        <v>1480</v>
      </c>
      <c r="I1231" s="250"/>
      <c r="K1231" s="243"/>
      <c r="L1231" s="244" t="s">
        <v>1399</v>
      </c>
      <c r="M1231" s="245">
        <f>SUM(M1226:M1230)</f>
        <v>0</v>
      </c>
      <c r="N1231" s="246"/>
      <c r="O1231" s="246">
        <f>O1226+O1228</f>
        <v>1203</v>
      </c>
      <c r="P1231" s="248"/>
      <c r="Q1231" s="272">
        <f>M1231+O1231</f>
        <v>1203</v>
      </c>
      <c r="R1231" s="250"/>
    </row>
    <row r="1232" spans="2:18" ht="24.95" customHeight="1" thickTop="1">
      <c r="B1232" s="273"/>
      <c r="C1232" s="274" t="s">
        <v>1550</v>
      </c>
      <c r="D1232" s="217"/>
      <c r="E1232" s="217"/>
      <c r="F1232" s="217"/>
      <c r="G1232" s="217"/>
      <c r="H1232" s="217"/>
      <c r="I1232" s="218"/>
      <c r="K1232" s="273"/>
      <c r="L1232" s="274" t="s">
        <v>1550</v>
      </c>
      <c r="M1232" s="217"/>
      <c r="N1232" s="217"/>
      <c r="O1232" s="217"/>
      <c r="P1232" s="217"/>
      <c r="Q1232" s="217"/>
      <c r="R1232" s="218"/>
    </row>
    <row r="1233" spans="2:18" ht="24.95" customHeight="1">
      <c r="B1233" s="216" t="s">
        <v>1551</v>
      </c>
      <c r="C1233" s="217"/>
      <c r="D1233" s="217"/>
      <c r="E1233" s="217"/>
      <c r="F1233" s="217"/>
      <c r="G1233" s="217"/>
      <c r="H1233" s="217"/>
      <c r="I1233" s="218"/>
      <c r="K1233" s="216" t="s">
        <v>1551</v>
      </c>
      <c r="L1233" s="217"/>
      <c r="M1233" s="217"/>
      <c r="N1233" s="217"/>
      <c r="O1233" s="217"/>
      <c r="P1233" s="217"/>
      <c r="Q1233" s="217"/>
      <c r="R1233" s="218"/>
    </row>
    <row r="1234" spans="2:18" ht="24.95" customHeight="1">
      <c r="B1234" s="216" t="s">
        <v>1552</v>
      </c>
      <c r="C1234" s="217"/>
      <c r="D1234" s="217"/>
      <c r="E1234" s="217"/>
      <c r="F1234" s="217"/>
      <c r="G1234" s="217"/>
      <c r="H1234" s="217"/>
      <c r="I1234" s="218"/>
      <c r="K1234" s="216" t="s">
        <v>1552</v>
      </c>
      <c r="L1234" s="217"/>
      <c r="M1234" s="217"/>
      <c r="N1234" s="217"/>
      <c r="O1234" s="217"/>
      <c r="P1234" s="217"/>
      <c r="Q1234" s="217"/>
      <c r="R1234" s="218"/>
    </row>
    <row r="1235" spans="2:18" ht="15.75">
      <c r="B1235" s="273"/>
      <c r="C1235" s="217"/>
      <c r="D1235" s="217"/>
      <c r="E1235" s="217"/>
      <c r="F1235" s="217"/>
      <c r="G1235" s="217"/>
      <c r="H1235" s="217"/>
      <c r="I1235" s="218"/>
      <c r="K1235" s="273"/>
      <c r="L1235" s="217"/>
      <c r="M1235" s="217"/>
      <c r="N1235" s="217"/>
      <c r="O1235" s="217"/>
      <c r="P1235" s="217"/>
      <c r="Q1235" s="217"/>
      <c r="R1235" s="218"/>
    </row>
    <row r="1236" spans="2:18" ht="15.75">
      <c r="B1236" s="273"/>
      <c r="C1236" s="217"/>
      <c r="D1236" s="372" t="s">
        <v>1714</v>
      </c>
      <c r="E1236" s="372"/>
      <c r="F1236" s="372"/>
      <c r="G1236" s="217"/>
      <c r="H1236" s="217"/>
      <c r="I1236" s="218"/>
      <c r="K1236" s="273"/>
      <c r="L1236" s="217"/>
      <c r="M1236" s="372" t="s">
        <v>1714</v>
      </c>
      <c r="N1236" s="372"/>
      <c r="O1236" s="372"/>
      <c r="P1236" s="217"/>
      <c r="Q1236" s="217"/>
      <c r="R1236" s="218"/>
    </row>
    <row r="1237" spans="2:18" ht="15.75">
      <c r="B1237" s="273"/>
      <c r="C1237" s="217"/>
      <c r="D1237" s="372" t="s">
        <v>1715</v>
      </c>
      <c r="E1237" s="372"/>
      <c r="F1237" s="372"/>
      <c r="G1237" s="217"/>
      <c r="H1237" s="217"/>
      <c r="I1237" s="218"/>
      <c r="K1237" s="273"/>
      <c r="L1237" s="217"/>
      <c r="M1237" s="372" t="s">
        <v>1715</v>
      </c>
      <c r="N1237" s="372"/>
      <c r="O1237" s="372"/>
      <c r="P1237" s="217"/>
      <c r="Q1237" s="217"/>
      <c r="R1237" s="218"/>
    </row>
    <row r="1238" spans="2:18" ht="15.75">
      <c r="B1238" s="273"/>
      <c r="C1238" s="217"/>
      <c r="D1238" s="217"/>
      <c r="E1238" s="217"/>
      <c r="F1238" s="217"/>
      <c r="G1238" s="217"/>
      <c r="H1238" s="217"/>
      <c r="I1238" s="218"/>
      <c r="K1238" s="273"/>
      <c r="L1238" s="217"/>
      <c r="M1238" s="217"/>
      <c r="N1238" s="217"/>
      <c r="O1238" s="217"/>
      <c r="P1238" s="217"/>
      <c r="Q1238" s="217"/>
      <c r="R1238" s="218"/>
    </row>
    <row r="1239" spans="2:18" ht="15.75">
      <c r="B1239" s="273"/>
      <c r="C1239" s="217"/>
      <c r="D1239" s="217"/>
      <c r="E1239" s="217"/>
      <c r="F1239" s="217"/>
      <c r="G1239" s="217"/>
      <c r="H1239" s="217"/>
      <c r="I1239" s="218"/>
      <c r="K1239" s="273"/>
      <c r="L1239" s="217"/>
      <c r="M1239" s="217"/>
      <c r="N1239" s="217"/>
      <c r="O1239" s="217"/>
      <c r="P1239" s="217"/>
      <c r="Q1239" s="217"/>
      <c r="R1239" s="218"/>
    </row>
    <row r="1240" spans="2:18" ht="15.75">
      <c r="B1240" s="293"/>
      <c r="E1240" s="217"/>
      <c r="F1240" s="217"/>
      <c r="G1240" s="201" t="s">
        <v>1563</v>
      </c>
      <c r="H1240" s="217"/>
      <c r="I1240" s="218"/>
      <c r="J1240" s="293"/>
      <c r="K1240" s="293"/>
      <c r="N1240" s="217"/>
      <c r="O1240" s="217"/>
      <c r="P1240" s="201" t="s">
        <v>1563</v>
      </c>
      <c r="Q1240" s="217"/>
      <c r="R1240" s="218"/>
    </row>
    <row r="1241" spans="2:18" ht="15.75">
      <c r="B1241" s="273" t="s">
        <v>1553</v>
      </c>
      <c r="C1241" s="360">
        <v>45840</v>
      </c>
      <c r="D1241" s="360"/>
      <c r="E1241" s="201"/>
      <c r="F1241" t="s">
        <v>1693</v>
      </c>
      <c r="H1241" s="201"/>
      <c r="I1241" s="202"/>
      <c r="K1241" s="273" t="s">
        <v>1553</v>
      </c>
      <c r="L1241" s="360">
        <v>45840</v>
      </c>
      <c r="M1241" s="360"/>
      <c r="N1241" s="201"/>
      <c r="O1241" t="s">
        <v>1693</v>
      </c>
      <c r="Q1241" s="201"/>
      <c r="R1241" s="202"/>
    </row>
    <row r="1242" spans="2:18" ht="16.5" thickBot="1">
      <c r="B1242" s="275"/>
      <c r="C1242" s="276"/>
      <c r="D1242" s="276"/>
      <c r="E1242" s="276"/>
      <c r="F1242" s="276"/>
      <c r="G1242" s="276"/>
      <c r="H1242" s="276"/>
      <c r="I1242" s="277"/>
      <c r="K1242" s="275"/>
      <c r="L1242" s="276"/>
      <c r="M1242" s="276"/>
      <c r="N1242" s="276"/>
      <c r="O1242" s="276"/>
      <c r="P1242" s="276"/>
      <c r="Q1242" s="276"/>
      <c r="R1242" s="277"/>
    </row>
    <row r="1244" spans="2:18" ht="15.75" thickBot="1"/>
    <row r="1245" spans="2:18">
      <c r="B1245" s="366" t="s">
        <v>1525</v>
      </c>
      <c r="C1245" s="367"/>
      <c r="D1245" s="367"/>
      <c r="E1245" s="367"/>
      <c r="F1245" s="367"/>
      <c r="G1245" s="367"/>
      <c r="H1245" s="367"/>
      <c r="I1245" s="368"/>
      <c r="K1245" s="366" t="s">
        <v>1525</v>
      </c>
      <c r="L1245" s="367"/>
      <c r="M1245" s="367"/>
      <c r="N1245" s="367"/>
      <c r="O1245" s="367"/>
      <c r="P1245" s="367"/>
      <c r="Q1245" s="367"/>
      <c r="R1245" s="368"/>
    </row>
    <row r="1246" spans="2:18" ht="15.75">
      <c r="B1246" s="200"/>
      <c r="C1246" s="201"/>
      <c r="D1246" s="201"/>
      <c r="E1246" s="201"/>
      <c r="F1246" s="201"/>
      <c r="G1246" s="201"/>
      <c r="H1246" s="201"/>
      <c r="I1246" s="202"/>
      <c r="K1246" s="200"/>
      <c r="L1246" s="201"/>
      <c r="M1246" s="201"/>
      <c r="N1246" s="201"/>
      <c r="O1246" s="201"/>
      <c r="P1246" s="201"/>
      <c r="Q1246" s="201"/>
      <c r="R1246" s="202"/>
    </row>
    <row r="1247" spans="2:18" ht="26.25">
      <c r="B1247" s="369" t="s">
        <v>1526</v>
      </c>
      <c r="C1247" s="370"/>
      <c r="D1247" s="370"/>
      <c r="E1247" s="370"/>
      <c r="F1247" s="370"/>
      <c r="G1247" s="370"/>
      <c r="H1247" s="370"/>
      <c r="I1247" s="371"/>
      <c r="K1247" s="369" t="s">
        <v>1526</v>
      </c>
      <c r="L1247" s="370"/>
      <c r="M1247" s="370"/>
      <c r="N1247" s="370"/>
      <c r="O1247" s="370"/>
      <c r="P1247" s="370"/>
      <c r="Q1247" s="370"/>
      <c r="R1247" s="371"/>
    </row>
    <row r="1248" spans="2:18" ht="24.95" customHeight="1">
      <c r="B1248" s="203"/>
      <c r="C1248" s="204"/>
      <c r="D1248" s="204"/>
      <c r="E1248" s="204"/>
      <c r="F1248" s="204"/>
      <c r="G1248" s="204"/>
      <c r="H1248" s="205" t="s">
        <v>1527</v>
      </c>
      <c r="I1248" s="206"/>
      <c r="K1248" s="203"/>
      <c r="L1248" s="204"/>
      <c r="M1248" s="204"/>
      <c r="N1248" s="204"/>
      <c r="O1248" s="204"/>
      <c r="P1248" s="204"/>
      <c r="Q1248" s="205" t="s">
        <v>1527</v>
      </c>
      <c r="R1248" s="206"/>
    </row>
    <row r="1249" spans="2:18" ht="24.95" customHeight="1">
      <c r="B1249" s="207" t="s">
        <v>1528</v>
      </c>
      <c r="C1249" s="208"/>
      <c r="D1249" s="208"/>
      <c r="E1249" s="208"/>
      <c r="F1249" s="208" t="s">
        <v>1529</v>
      </c>
      <c r="G1249" s="201"/>
      <c r="H1249" s="201" t="s">
        <v>1530</v>
      </c>
      <c r="I1249" s="202"/>
      <c r="K1249" s="207" t="s">
        <v>1528</v>
      </c>
      <c r="L1249" s="208"/>
      <c r="M1249" s="208"/>
      <c r="N1249" s="208"/>
      <c r="O1249" s="208" t="s">
        <v>1531</v>
      </c>
      <c r="P1249" s="201"/>
      <c r="Q1249" s="201" t="s">
        <v>1530</v>
      </c>
      <c r="R1249" s="202"/>
    </row>
    <row r="1250" spans="2:18" ht="24.95" customHeight="1">
      <c r="B1250" s="209" t="s">
        <v>1532</v>
      </c>
      <c r="C1250" s="210" t="s">
        <v>451</v>
      </c>
      <c r="D1250" s="211"/>
      <c r="E1250" s="211"/>
      <c r="F1250" s="211"/>
      <c r="G1250" s="212"/>
      <c r="H1250" s="212"/>
      <c r="I1250" s="213"/>
      <c r="K1250" s="209" t="s">
        <v>1532</v>
      </c>
      <c r="M1250" s="210" t="s">
        <v>1780</v>
      </c>
      <c r="N1250" s="211"/>
      <c r="O1250" s="211"/>
      <c r="P1250" s="212"/>
      <c r="Q1250" s="212"/>
      <c r="R1250" s="213"/>
    </row>
    <row r="1251" spans="2:18" ht="24.95" customHeight="1">
      <c r="B1251" s="207" t="s">
        <v>1534</v>
      </c>
      <c r="C1251" s="214">
        <v>12</v>
      </c>
      <c r="D1251" s="208" t="s">
        <v>1535</v>
      </c>
      <c r="E1251" s="208"/>
      <c r="F1251" s="201"/>
      <c r="G1251" s="201"/>
      <c r="H1251" s="201"/>
      <c r="I1251" s="202"/>
      <c r="K1251" s="207" t="s">
        <v>1534</v>
      </c>
      <c r="L1251" s="214">
        <v>159</v>
      </c>
      <c r="M1251" s="208" t="s">
        <v>1535</v>
      </c>
      <c r="N1251" s="208"/>
      <c r="O1251" s="201"/>
      <c r="P1251" s="201"/>
      <c r="Q1251" s="201"/>
      <c r="R1251" s="202"/>
    </row>
    <row r="1252" spans="2:18" ht="24.95" customHeight="1">
      <c r="B1252" s="216" t="s">
        <v>1562</v>
      </c>
      <c r="C1252" s="217"/>
      <c r="D1252" s="217"/>
      <c r="E1252" s="217"/>
      <c r="F1252" s="217"/>
      <c r="G1252" s="217"/>
      <c r="H1252" s="217"/>
      <c r="I1252" s="218"/>
      <c r="K1252" s="216" t="s">
        <v>1562</v>
      </c>
      <c r="L1252" s="217"/>
      <c r="M1252" s="217"/>
      <c r="N1252" s="217"/>
      <c r="O1252" s="217"/>
      <c r="P1252" s="217"/>
      <c r="Q1252" s="217"/>
      <c r="R1252" s="218"/>
    </row>
    <row r="1253" spans="2:18" ht="24.95" customHeight="1" thickBot="1">
      <c r="B1253" s="207" t="s">
        <v>1537</v>
      </c>
      <c r="C1253" s="201"/>
      <c r="D1253" s="201"/>
      <c r="E1253" s="201"/>
      <c r="F1253" s="201"/>
      <c r="G1253" s="201"/>
      <c r="H1253" s="201"/>
      <c r="I1253" s="202"/>
      <c r="K1253" s="207" t="s">
        <v>1537</v>
      </c>
      <c r="L1253" s="201"/>
      <c r="M1253" s="201"/>
      <c r="N1253" s="201"/>
      <c r="O1253" s="201"/>
      <c r="P1253" s="201"/>
      <c r="Q1253" s="201"/>
      <c r="R1253" s="202"/>
    </row>
    <row r="1254" spans="2:18" ht="24.95" customHeight="1" thickTop="1">
      <c r="B1254" s="361" t="s">
        <v>1538</v>
      </c>
      <c r="C1254" s="362"/>
      <c r="D1254" s="358" t="s">
        <v>1241</v>
      </c>
      <c r="E1254" s="365"/>
      <c r="F1254" s="356" t="s">
        <v>1539</v>
      </c>
      <c r="G1254" s="359"/>
      <c r="H1254" s="358" t="s">
        <v>1404</v>
      </c>
      <c r="I1254" s="359"/>
      <c r="K1254" s="361" t="s">
        <v>1538</v>
      </c>
      <c r="L1254" s="362"/>
      <c r="M1254" s="358" t="s">
        <v>1241</v>
      </c>
      <c r="N1254" s="365"/>
      <c r="O1254" s="356" t="s">
        <v>1539</v>
      </c>
      <c r="P1254" s="359"/>
      <c r="Q1254" s="358" t="s">
        <v>1404</v>
      </c>
      <c r="R1254" s="359"/>
    </row>
    <row r="1255" spans="2:18" ht="24.95" customHeight="1" thickBot="1">
      <c r="B1255" s="363"/>
      <c r="C1255" s="364"/>
      <c r="D1255" s="219" t="s">
        <v>1540</v>
      </c>
      <c r="E1255" s="220" t="s">
        <v>1541</v>
      </c>
      <c r="F1255" s="220" t="s">
        <v>1540</v>
      </c>
      <c r="G1255" s="221" t="s">
        <v>1541</v>
      </c>
      <c r="H1255" s="222" t="s">
        <v>1540</v>
      </c>
      <c r="I1255" s="223" t="s">
        <v>1541</v>
      </c>
      <c r="K1255" s="363"/>
      <c r="L1255" s="364"/>
      <c r="M1255" s="219" t="s">
        <v>1540</v>
      </c>
      <c r="N1255" s="220" t="s">
        <v>1541</v>
      </c>
      <c r="O1255" s="220" t="s">
        <v>1540</v>
      </c>
      <c r="P1255" s="221" t="s">
        <v>1541</v>
      </c>
      <c r="Q1255" s="222" t="s">
        <v>1540</v>
      </c>
      <c r="R1255" s="223" t="s">
        <v>1541</v>
      </c>
    </row>
    <row r="1256" spans="2:18" ht="24.95" customHeight="1" thickTop="1">
      <c r="B1256" s="224" t="s">
        <v>1542</v>
      </c>
      <c r="C1256" s="225"/>
      <c r="D1256" s="226">
        <v>0</v>
      </c>
      <c r="E1256" s="227"/>
      <c r="F1256" s="227">
        <v>324</v>
      </c>
      <c r="G1256" s="228"/>
      <c r="H1256" s="229">
        <f t="shared" ref="H1256:H1264" si="72">D1256+F1256</f>
        <v>324</v>
      </c>
      <c r="I1256" s="230"/>
      <c r="K1256" s="224" t="s">
        <v>1542</v>
      </c>
      <c r="L1256" s="225"/>
      <c r="M1256" s="226">
        <v>0</v>
      </c>
      <c r="N1256" s="227"/>
      <c r="O1256" s="227">
        <v>473</v>
      </c>
      <c r="P1256" s="228"/>
      <c r="Q1256" s="229">
        <f t="shared" ref="Q1256:Q1264" si="73">M1256+O1256</f>
        <v>473</v>
      </c>
      <c r="R1256" s="230"/>
    </row>
    <row r="1257" spans="2:18" ht="24.95" customHeight="1">
      <c r="B1257" s="231" t="s">
        <v>1543</v>
      </c>
      <c r="C1257" s="232"/>
      <c r="D1257" s="233">
        <v>0</v>
      </c>
      <c r="E1257" s="234"/>
      <c r="F1257" s="234">
        <v>20</v>
      </c>
      <c r="G1257" s="235"/>
      <c r="H1257" s="229">
        <f t="shared" si="72"/>
        <v>20</v>
      </c>
      <c r="I1257" s="236"/>
      <c r="K1257" s="231" t="s">
        <v>1543</v>
      </c>
      <c r="L1257" s="232"/>
      <c r="M1257" s="233">
        <v>0</v>
      </c>
      <c r="N1257" s="234"/>
      <c r="O1257" s="234">
        <v>30</v>
      </c>
      <c r="P1257" s="235"/>
      <c r="Q1257" s="229">
        <f t="shared" si="73"/>
        <v>30</v>
      </c>
      <c r="R1257" s="236"/>
    </row>
    <row r="1258" spans="2:18" ht="24.95" customHeight="1">
      <c r="B1258" s="231" t="s">
        <v>1544</v>
      </c>
      <c r="C1258" s="232"/>
      <c r="D1258" s="233">
        <v>0</v>
      </c>
      <c r="E1258" s="234"/>
      <c r="F1258" s="234">
        <v>20</v>
      </c>
      <c r="G1258" s="235"/>
      <c r="H1258" s="229">
        <f t="shared" si="72"/>
        <v>20</v>
      </c>
      <c r="I1258" s="236"/>
      <c r="K1258" s="231" t="s">
        <v>1544</v>
      </c>
      <c r="L1258" s="232"/>
      <c r="M1258" s="233">
        <v>0</v>
      </c>
      <c r="N1258" s="234"/>
      <c r="O1258" s="234">
        <v>30</v>
      </c>
      <c r="P1258" s="235"/>
      <c r="Q1258" s="229">
        <f t="shared" si="73"/>
        <v>30</v>
      </c>
      <c r="R1258" s="236"/>
    </row>
    <row r="1259" spans="2:18" ht="24.95" customHeight="1" thickBot="1">
      <c r="B1259" s="237" t="s">
        <v>1545</v>
      </c>
      <c r="C1259" s="238"/>
      <c r="D1259" s="239"/>
      <c r="E1259" s="240"/>
      <c r="F1259" s="240">
        <v>750</v>
      </c>
      <c r="G1259" s="241"/>
      <c r="H1259" s="229">
        <f t="shared" si="72"/>
        <v>750</v>
      </c>
      <c r="I1259" s="242"/>
      <c r="K1259" s="237" t="s">
        <v>1545</v>
      </c>
      <c r="L1259" s="238"/>
      <c r="M1259" s="239">
        <v>0</v>
      </c>
      <c r="N1259" s="240"/>
      <c r="O1259" s="240">
        <v>750</v>
      </c>
      <c r="P1259" s="241"/>
      <c r="Q1259" s="229">
        <f t="shared" si="73"/>
        <v>750</v>
      </c>
      <c r="R1259" s="242"/>
    </row>
    <row r="1260" spans="2:18" ht="24.95" customHeight="1" thickTop="1" thickBot="1">
      <c r="B1260" s="243"/>
      <c r="C1260" s="244" t="s">
        <v>1399</v>
      </c>
      <c r="D1260" s="245">
        <f>D1256+D1257+D1258+D1259</f>
        <v>0</v>
      </c>
      <c r="E1260" s="246"/>
      <c r="F1260" s="247">
        <f>SUM(F1256:F1259)</f>
        <v>1114</v>
      </c>
      <c r="G1260" s="248"/>
      <c r="H1260" s="249">
        <f t="shared" si="72"/>
        <v>1114</v>
      </c>
      <c r="I1260" s="250"/>
      <c r="K1260" s="243"/>
      <c r="L1260" s="244" t="s">
        <v>1399</v>
      </c>
      <c r="M1260" s="245">
        <f>M1256+M1257+M1258+M1259</f>
        <v>0</v>
      </c>
      <c r="N1260" s="246"/>
      <c r="O1260" s="246">
        <f>SUM(O1256:O1259)</f>
        <v>1283</v>
      </c>
      <c r="P1260" s="248"/>
      <c r="Q1260" s="251">
        <f t="shared" si="73"/>
        <v>1283</v>
      </c>
      <c r="R1260" s="250"/>
    </row>
    <row r="1261" spans="2:18" ht="24.95" customHeight="1" thickTop="1">
      <c r="B1261" s="252" t="s">
        <v>1546</v>
      </c>
      <c r="C1261" s="253"/>
      <c r="D1261" s="254"/>
      <c r="E1261" s="255"/>
      <c r="F1261" s="255"/>
      <c r="G1261" s="256"/>
      <c r="H1261" s="257">
        <f t="shared" si="72"/>
        <v>0</v>
      </c>
      <c r="I1261" s="258"/>
      <c r="K1261" s="252" t="s">
        <v>1546</v>
      </c>
      <c r="L1261" s="253"/>
      <c r="M1261" s="254"/>
      <c r="N1261" s="255"/>
      <c r="O1261" s="255"/>
      <c r="P1261" s="256"/>
      <c r="Q1261" s="257">
        <f t="shared" si="73"/>
        <v>0</v>
      </c>
      <c r="R1261" s="258"/>
    </row>
    <row r="1262" spans="2:18" ht="24.95" customHeight="1">
      <c r="B1262" s="259" t="s">
        <v>1547</v>
      </c>
      <c r="C1262" s="260"/>
      <c r="D1262" s="233">
        <v>0</v>
      </c>
      <c r="E1262" s="234"/>
      <c r="F1262" s="234"/>
      <c r="G1262" s="261"/>
      <c r="H1262" s="262">
        <f t="shared" si="72"/>
        <v>0</v>
      </c>
      <c r="I1262" s="263"/>
      <c r="K1262" s="259" t="s">
        <v>1547</v>
      </c>
      <c r="L1262" s="260"/>
      <c r="M1262" s="233">
        <v>0</v>
      </c>
      <c r="N1262" s="234"/>
      <c r="O1262" s="234"/>
      <c r="P1262" s="261"/>
      <c r="Q1262" s="262">
        <f t="shared" si="73"/>
        <v>0</v>
      </c>
      <c r="R1262" s="263"/>
    </row>
    <row r="1263" spans="2:18" ht="24.95" customHeight="1">
      <c r="B1263" s="252" t="s">
        <v>1548</v>
      </c>
      <c r="C1263" s="253"/>
      <c r="D1263" s="233"/>
      <c r="E1263" s="234"/>
      <c r="F1263" s="234"/>
      <c r="G1263" s="261"/>
      <c r="H1263" s="262">
        <f t="shared" si="72"/>
        <v>0</v>
      </c>
      <c r="I1263" s="263"/>
      <c r="K1263" s="252" t="s">
        <v>1548</v>
      </c>
      <c r="L1263" s="253"/>
      <c r="M1263" s="233"/>
      <c r="N1263" s="234"/>
      <c r="O1263" s="234"/>
      <c r="P1263" s="261"/>
      <c r="Q1263" s="262">
        <f t="shared" si="73"/>
        <v>0</v>
      </c>
      <c r="R1263" s="263"/>
    </row>
    <row r="1264" spans="2:18" ht="24.95" customHeight="1" thickBot="1">
      <c r="B1264" s="264" t="s">
        <v>1549</v>
      </c>
      <c r="C1264" s="265"/>
      <c r="D1264" s="266"/>
      <c r="E1264" s="267"/>
      <c r="F1264" s="267"/>
      <c r="G1264" s="268"/>
      <c r="H1264" s="269">
        <f t="shared" si="72"/>
        <v>0</v>
      </c>
      <c r="I1264" s="270"/>
      <c r="K1264" s="264" t="s">
        <v>1549</v>
      </c>
      <c r="L1264" s="265"/>
      <c r="M1264" s="266"/>
      <c r="N1264" s="267"/>
      <c r="O1264" s="267"/>
      <c r="P1264" s="268"/>
      <c r="Q1264" s="269">
        <f t="shared" si="73"/>
        <v>0</v>
      </c>
      <c r="R1264" s="270"/>
    </row>
    <row r="1265" spans="2:18" ht="24.95" customHeight="1" thickTop="1" thickBot="1">
      <c r="B1265" s="243"/>
      <c r="C1265" s="244" t="s">
        <v>1399</v>
      </c>
      <c r="D1265" s="245">
        <f>SUM(D1260:D1264)</f>
        <v>0</v>
      </c>
      <c r="E1265" s="246"/>
      <c r="F1265" s="247">
        <f>F1260+F1262</f>
        <v>1114</v>
      </c>
      <c r="G1265" s="248"/>
      <c r="H1265" s="271">
        <f>D1265+F1265</f>
        <v>1114</v>
      </c>
      <c r="I1265" s="250"/>
      <c r="K1265" s="243"/>
      <c r="L1265" s="244" t="s">
        <v>1399</v>
      </c>
      <c r="M1265" s="245">
        <f>SUM(M1260:M1264)</f>
        <v>0</v>
      </c>
      <c r="N1265" s="246"/>
      <c r="O1265" s="246">
        <f>O1260+O1262</f>
        <v>1283</v>
      </c>
      <c r="P1265" s="248"/>
      <c r="Q1265" s="272">
        <f>M1265+O1265</f>
        <v>1283</v>
      </c>
      <c r="R1265" s="250"/>
    </row>
    <row r="1266" spans="2:18" ht="24.95" customHeight="1" thickTop="1">
      <c r="B1266" s="273"/>
      <c r="C1266" s="274" t="s">
        <v>1550</v>
      </c>
      <c r="D1266" s="217"/>
      <c r="E1266" s="217"/>
      <c r="F1266" s="217"/>
      <c r="G1266" s="217"/>
      <c r="H1266" s="217"/>
      <c r="I1266" s="218"/>
      <c r="K1266" s="273"/>
      <c r="L1266" s="274" t="s">
        <v>1550</v>
      </c>
      <c r="M1266" s="217"/>
      <c r="N1266" s="217"/>
      <c r="O1266" s="217"/>
      <c r="P1266" s="217"/>
      <c r="Q1266" s="217"/>
      <c r="R1266" s="218"/>
    </row>
    <row r="1267" spans="2:18" ht="24.95" customHeight="1">
      <c r="B1267" s="216" t="s">
        <v>1551</v>
      </c>
      <c r="C1267" s="217"/>
      <c r="D1267" s="217"/>
      <c r="E1267" s="217"/>
      <c r="F1267" s="217"/>
      <c r="G1267" s="217"/>
      <c r="H1267" s="217"/>
      <c r="I1267" s="218"/>
      <c r="K1267" s="216" t="s">
        <v>1551</v>
      </c>
      <c r="L1267" s="217"/>
      <c r="M1267" s="217"/>
      <c r="N1267" s="217"/>
      <c r="O1267" s="217"/>
      <c r="P1267" s="217"/>
      <c r="Q1267" s="217"/>
      <c r="R1267" s="218"/>
    </row>
    <row r="1268" spans="2:18" ht="24.95" customHeight="1">
      <c r="B1268" s="216" t="s">
        <v>1552</v>
      </c>
      <c r="C1268" s="217"/>
      <c r="D1268" s="217"/>
      <c r="E1268" s="217"/>
      <c r="F1268" s="217"/>
      <c r="G1268" s="217"/>
      <c r="H1268" s="217"/>
      <c r="I1268" s="218"/>
      <c r="K1268" s="216" t="s">
        <v>1552</v>
      </c>
      <c r="L1268" s="217"/>
      <c r="M1268" s="217"/>
      <c r="N1268" s="217"/>
      <c r="O1268" s="217"/>
      <c r="P1268" s="217"/>
      <c r="Q1268" s="217"/>
      <c r="R1268" s="218"/>
    </row>
    <row r="1269" spans="2:18" ht="15.75">
      <c r="B1269" s="273"/>
      <c r="C1269" s="217"/>
      <c r="D1269" s="217"/>
      <c r="E1269" s="217"/>
      <c r="F1269" s="217"/>
      <c r="G1269" s="217"/>
      <c r="H1269" s="217"/>
      <c r="I1269" s="218"/>
      <c r="K1269" s="273"/>
      <c r="L1269" s="217"/>
      <c r="M1269" s="217"/>
      <c r="N1269" s="217"/>
      <c r="O1269" s="217"/>
      <c r="P1269" s="217"/>
      <c r="Q1269" s="217"/>
      <c r="R1269" s="218"/>
    </row>
    <row r="1270" spans="2:18" ht="15.75">
      <c r="B1270" s="273"/>
      <c r="C1270" s="217"/>
      <c r="D1270" s="372" t="s">
        <v>1714</v>
      </c>
      <c r="E1270" s="372"/>
      <c r="F1270" s="372"/>
      <c r="G1270" s="217"/>
      <c r="H1270" s="217"/>
      <c r="I1270" s="218"/>
      <c r="K1270" s="273"/>
      <c r="L1270" s="217"/>
      <c r="M1270" s="372" t="s">
        <v>1714</v>
      </c>
      <c r="N1270" s="372"/>
      <c r="O1270" s="372"/>
      <c r="P1270" s="217"/>
      <c r="Q1270" s="217"/>
      <c r="R1270" s="218"/>
    </row>
    <row r="1271" spans="2:18" ht="15.75">
      <c r="B1271" s="273"/>
      <c r="C1271" s="217"/>
      <c r="D1271" s="372" t="s">
        <v>1715</v>
      </c>
      <c r="E1271" s="372"/>
      <c r="F1271" s="372"/>
      <c r="G1271" s="217"/>
      <c r="H1271" s="217"/>
      <c r="I1271" s="218"/>
      <c r="K1271" s="273"/>
      <c r="L1271" s="217"/>
      <c r="M1271" s="372" t="s">
        <v>1715</v>
      </c>
      <c r="N1271" s="372"/>
      <c r="O1271" s="372"/>
      <c r="P1271" s="217"/>
      <c r="Q1271" s="217"/>
      <c r="R1271" s="218"/>
    </row>
    <row r="1272" spans="2:18" ht="15.75">
      <c r="B1272" s="273"/>
      <c r="C1272" s="217"/>
      <c r="D1272" s="217"/>
      <c r="E1272" s="217"/>
      <c r="F1272" s="217"/>
      <c r="G1272" s="217"/>
      <c r="H1272" s="217"/>
      <c r="I1272" s="218"/>
      <c r="K1272" s="273"/>
      <c r="L1272" s="217"/>
      <c r="M1272" s="217"/>
      <c r="N1272" s="217"/>
      <c r="O1272" s="217"/>
      <c r="P1272" s="217"/>
      <c r="Q1272" s="217"/>
      <c r="R1272" s="218"/>
    </row>
    <row r="1273" spans="2:18" ht="15.75">
      <c r="B1273" s="273"/>
      <c r="C1273" s="217"/>
      <c r="D1273" s="217"/>
      <c r="E1273" s="217"/>
      <c r="F1273" s="217"/>
      <c r="G1273" s="217"/>
      <c r="H1273" s="217"/>
      <c r="I1273" s="218"/>
      <c r="K1273" s="273"/>
      <c r="L1273" s="217"/>
      <c r="M1273" s="217"/>
      <c r="N1273" s="217"/>
      <c r="O1273" s="217"/>
      <c r="P1273" s="217"/>
      <c r="Q1273" s="217"/>
      <c r="R1273" s="218"/>
    </row>
    <row r="1274" spans="2:18" ht="15.75">
      <c r="B1274" s="293"/>
      <c r="E1274" s="217"/>
      <c r="F1274" s="217"/>
      <c r="G1274" s="201" t="s">
        <v>1563</v>
      </c>
      <c r="H1274" s="217"/>
      <c r="I1274" s="218"/>
      <c r="J1274" s="293"/>
      <c r="K1274" s="293"/>
      <c r="N1274" s="217"/>
      <c r="O1274" s="217"/>
      <c r="P1274" s="201" t="s">
        <v>1563</v>
      </c>
      <c r="Q1274" s="217"/>
      <c r="R1274" s="218"/>
    </row>
    <row r="1275" spans="2:18" ht="15.75">
      <c r="B1275" s="273" t="s">
        <v>1553</v>
      </c>
      <c r="C1275" s="360">
        <v>45840</v>
      </c>
      <c r="D1275" s="360"/>
      <c r="E1275" s="201"/>
      <c r="F1275" t="s">
        <v>1693</v>
      </c>
      <c r="H1275" s="201"/>
      <c r="I1275" s="202"/>
      <c r="K1275" s="273" t="s">
        <v>1553</v>
      </c>
      <c r="L1275" s="360">
        <v>45840</v>
      </c>
      <c r="M1275" s="360"/>
      <c r="N1275" s="201"/>
      <c r="O1275" t="s">
        <v>1693</v>
      </c>
      <c r="Q1275" s="201"/>
      <c r="R1275" s="202"/>
    </row>
    <row r="1276" spans="2:18" ht="16.5" thickBot="1">
      <c r="B1276" s="275"/>
      <c r="C1276" s="276"/>
      <c r="D1276" s="276"/>
      <c r="E1276" s="276"/>
      <c r="F1276" s="276"/>
      <c r="G1276" s="276"/>
      <c r="H1276" s="276"/>
      <c r="I1276" s="277"/>
      <c r="K1276" s="275"/>
      <c r="L1276" s="276"/>
      <c r="M1276" s="276"/>
      <c r="N1276" s="276"/>
      <c r="O1276" s="276"/>
      <c r="P1276" s="276"/>
      <c r="Q1276" s="276"/>
      <c r="R1276" s="277"/>
    </row>
    <row r="1278" spans="2:18" ht="15.75" thickBot="1"/>
    <row r="1279" spans="2:18">
      <c r="B1279" s="366" t="s">
        <v>1525</v>
      </c>
      <c r="C1279" s="367"/>
      <c r="D1279" s="367"/>
      <c r="E1279" s="367"/>
      <c r="F1279" s="367"/>
      <c r="G1279" s="367"/>
      <c r="H1279" s="367"/>
      <c r="I1279" s="368"/>
      <c r="K1279" s="366" t="s">
        <v>1525</v>
      </c>
      <c r="L1279" s="367"/>
      <c r="M1279" s="367"/>
      <c r="N1279" s="367"/>
      <c r="O1279" s="367"/>
      <c r="P1279" s="367"/>
      <c r="Q1279" s="367"/>
      <c r="R1279" s="368"/>
    </row>
    <row r="1280" spans="2:18" ht="15.75">
      <c r="B1280" s="200"/>
      <c r="C1280" s="201"/>
      <c r="D1280" s="201"/>
      <c r="E1280" s="201"/>
      <c r="F1280" s="201"/>
      <c r="G1280" s="201"/>
      <c r="H1280" s="201"/>
      <c r="I1280" s="202"/>
      <c r="K1280" s="200"/>
      <c r="L1280" s="201"/>
      <c r="M1280" s="201"/>
      <c r="N1280" s="201"/>
      <c r="O1280" s="201"/>
      <c r="P1280" s="201"/>
      <c r="Q1280" s="201"/>
      <c r="R1280" s="202"/>
    </row>
    <row r="1281" spans="2:18" ht="26.25">
      <c r="B1281" s="369" t="s">
        <v>1526</v>
      </c>
      <c r="C1281" s="370"/>
      <c r="D1281" s="370"/>
      <c r="E1281" s="370"/>
      <c r="F1281" s="370"/>
      <c r="G1281" s="370"/>
      <c r="H1281" s="370"/>
      <c r="I1281" s="371"/>
      <c r="K1281" s="369" t="s">
        <v>1526</v>
      </c>
      <c r="L1281" s="370"/>
      <c r="M1281" s="370"/>
      <c r="N1281" s="370"/>
      <c r="O1281" s="370"/>
      <c r="P1281" s="370"/>
      <c r="Q1281" s="370"/>
      <c r="R1281" s="371"/>
    </row>
    <row r="1282" spans="2:18" ht="24.95" customHeight="1">
      <c r="B1282" s="203"/>
      <c r="C1282" s="204"/>
      <c r="D1282" s="204"/>
      <c r="E1282" s="204"/>
      <c r="F1282" s="204"/>
      <c r="G1282" s="204"/>
      <c r="H1282" s="205" t="s">
        <v>1527</v>
      </c>
      <c r="I1282" s="206"/>
      <c r="K1282" s="203"/>
      <c r="L1282" s="204"/>
      <c r="M1282" s="204"/>
      <c r="N1282" s="204"/>
      <c r="O1282" s="204"/>
      <c r="P1282" s="204"/>
      <c r="Q1282" s="205" t="s">
        <v>1527</v>
      </c>
      <c r="R1282" s="206"/>
    </row>
    <row r="1283" spans="2:18" ht="24.95" customHeight="1">
      <c r="B1283" s="207" t="s">
        <v>1528</v>
      </c>
      <c r="C1283" s="208"/>
      <c r="D1283" s="208"/>
      <c r="E1283" s="208"/>
      <c r="F1283" s="208" t="s">
        <v>1529</v>
      </c>
      <c r="G1283" s="201"/>
      <c r="H1283" s="201" t="s">
        <v>1530</v>
      </c>
      <c r="I1283" s="202"/>
      <c r="K1283" s="207" t="s">
        <v>1528</v>
      </c>
      <c r="L1283" s="208"/>
      <c r="M1283" s="208"/>
      <c r="N1283" s="208"/>
      <c r="O1283" s="208" t="s">
        <v>1531</v>
      </c>
      <c r="P1283" s="201"/>
      <c r="Q1283" s="201" t="s">
        <v>1530</v>
      </c>
      <c r="R1283" s="202"/>
    </row>
    <row r="1284" spans="2:18" ht="24.95" customHeight="1">
      <c r="B1284" s="209" t="s">
        <v>1532</v>
      </c>
      <c r="C1284" s="210" t="s">
        <v>1781</v>
      </c>
      <c r="D1284" s="211"/>
      <c r="E1284" s="211"/>
      <c r="F1284" s="211"/>
      <c r="G1284" s="212"/>
      <c r="H1284" s="212"/>
      <c r="I1284" s="213"/>
      <c r="K1284" s="209" t="s">
        <v>1532</v>
      </c>
      <c r="L1284" s="210" t="s">
        <v>1782</v>
      </c>
      <c r="M1284" s="211"/>
      <c r="N1284" s="211"/>
      <c r="O1284" s="211"/>
      <c r="P1284" s="212"/>
      <c r="Q1284" s="212"/>
      <c r="R1284" s="213"/>
    </row>
    <row r="1285" spans="2:18" ht="24.95" customHeight="1">
      <c r="B1285" s="207" t="s">
        <v>1534</v>
      </c>
      <c r="C1285" s="214">
        <v>63</v>
      </c>
      <c r="D1285" s="208" t="s">
        <v>1535</v>
      </c>
      <c r="E1285" s="208"/>
      <c r="F1285" s="201"/>
      <c r="G1285" s="201"/>
      <c r="H1285" s="201"/>
      <c r="I1285" s="202"/>
      <c r="K1285" s="207" t="s">
        <v>1534</v>
      </c>
      <c r="L1285" s="214" t="s">
        <v>1783</v>
      </c>
      <c r="M1285" s="208" t="s">
        <v>1535</v>
      </c>
      <c r="N1285" s="208"/>
      <c r="O1285" s="201"/>
      <c r="P1285" s="201"/>
      <c r="Q1285" s="201"/>
      <c r="R1285" s="202"/>
    </row>
    <row r="1286" spans="2:18" ht="24.95" customHeight="1">
      <c r="B1286" s="216" t="s">
        <v>1562</v>
      </c>
      <c r="C1286" s="217"/>
      <c r="D1286" s="217"/>
      <c r="E1286" s="217"/>
      <c r="F1286" s="217"/>
      <c r="G1286" s="217"/>
      <c r="H1286" s="217"/>
      <c r="I1286" s="218"/>
      <c r="K1286" s="216" t="s">
        <v>1562</v>
      </c>
      <c r="L1286" s="217"/>
      <c r="M1286" s="217"/>
      <c r="N1286" s="217"/>
      <c r="O1286" s="217"/>
      <c r="P1286" s="217"/>
      <c r="Q1286" s="217"/>
      <c r="R1286" s="218"/>
    </row>
    <row r="1287" spans="2:18" ht="24.95" customHeight="1" thickBot="1">
      <c r="B1287" s="207" t="s">
        <v>1537</v>
      </c>
      <c r="C1287" s="201"/>
      <c r="D1287" s="201"/>
      <c r="E1287" s="201"/>
      <c r="F1287" s="201"/>
      <c r="G1287" s="201"/>
      <c r="H1287" s="201"/>
      <c r="I1287" s="202"/>
      <c r="K1287" s="207" t="s">
        <v>1537</v>
      </c>
      <c r="L1287" s="201"/>
      <c r="M1287" s="201"/>
      <c r="N1287" s="201"/>
      <c r="O1287" s="201"/>
      <c r="P1287" s="201"/>
      <c r="Q1287" s="201"/>
      <c r="R1287" s="202"/>
    </row>
    <row r="1288" spans="2:18" ht="24.95" customHeight="1" thickTop="1">
      <c r="B1288" s="361" t="s">
        <v>1538</v>
      </c>
      <c r="C1288" s="362"/>
      <c r="D1288" s="358" t="s">
        <v>1241</v>
      </c>
      <c r="E1288" s="365"/>
      <c r="F1288" s="356" t="s">
        <v>1539</v>
      </c>
      <c r="G1288" s="359"/>
      <c r="H1288" s="358" t="s">
        <v>1404</v>
      </c>
      <c r="I1288" s="359"/>
      <c r="K1288" s="361" t="s">
        <v>1538</v>
      </c>
      <c r="L1288" s="362"/>
      <c r="M1288" s="358" t="s">
        <v>1241</v>
      </c>
      <c r="N1288" s="365"/>
      <c r="O1288" s="356" t="s">
        <v>1539</v>
      </c>
      <c r="P1288" s="359"/>
      <c r="Q1288" s="358" t="s">
        <v>1404</v>
      </c>
      <c r="R1288" s="359"/>
    </row>
    <row r="1289" spans="2:18" ht="24.95" customHeight="1" thickBot="1">
      <c r="B1289" s="363"/>
      <c r="C1289" s="364"/>
      <c r="D1289" s="219" t="s">
        <v>1540</v>
      </c>
      <c r="E1289" s="220" t="s">
        <v>1541</v>
      </c>
      <c r="F1289" s="220" t="s">
        <v>1540</v>
      </c>
      <c r="G1289" s="221" t="s">
        <v>1541</v>
      </c>
      <c r="H1289" s="222" t="s">
        <v>1540</v>
      </c>
      <c r="I1289" s="223" t="s">
        <v>1541</v>
      </c>
      <c r="K1289" s="363"/>
      <c r="L1289" s="364"/>
      <c r="M1289" s="219" t="s">
        <v>1540</v>
      </c>
      <c r="N1289" s="220" t="s">
        <v>1541</v>
      </c>
      <c r="O1289" s="220" t="s">
        <v>1540</v>
      </c>
      <c r="P1289" s="221" t="s">
        <v>1541</v>
      </c>
      <c r="Q1289" s="222" t="s">
        <v>1540</v>
      </c>
      <c r="R1289" s="223" t="s">
        <v>1541</v>
      </c>
    </row>
    <row r="1290" spans="2:18" ht="24.95" customHeight="1" thickTop="1">
      <c r="B1290" s="224" t="s">
        <v>1542</v>
      </c>
      <c r="C1290" s="225"/>
      <c r="D1290" s="226">
        <v>0</v>
      </c>
      <c r="E1290" s="227"/>
      <c r="F1290" s="227">
        <v>359</v>
      </c>
      <c r="G1290" s="228"/>
      <c r="H1290" s="229">
        <f t="shared" ref="H1290:H1298" si="74">D1290+F1290</f>
        <v>359</v>
      </c>
      <c r="I1290" s="230"/>
      <c r="K1290" s="224" t="s">
        <v>1542</v>
      </c>
      <c r="L1290" s="225"/>
      <c r="M1290" s="226">
        <v>0</v>
      </c>
      <c r="N1290" s="227"/>
      <c r="O1290" s="227">
        <v>203</v>
      </c>
      <c r="P1290" s="228"/>
      <c r="Q1290" s="229">
        <f t="shared" ref="Q1290:Q1298" si="75">M1290+O1290</f>
        <v>203</v>
      </c>
      <c r="R1290" s="230"/>
    </row>
    <row r="1291" spans="2:18" ht="24.95" customHeight="1">
      <c r="B1291" s="231" t="s">
        <v>1543</v>
      </c>
      <c r="C1291" s="232"/>
      <c r="D1291" s="233">
        <v>0</v>
      </c>
      <c r="E1291" s="234"/>
      <c r="F1291" s="234">
        <v>20</v>
      </c>
      <c r="G1291" s="235"/>
      <c r="H1291" s="229">
        <f t="shared" si="74"/>
        <v>20</v>
      </c>
      <c r="I1291" s="236"/>
      <c r="K1291" s="231" t="s">
        <v>1543</v>
      </c>
      <c r="L1291" s="232"/>
      <c r="M1291" s="233">
        <v>0</v>
      </c>
      <c r="N1291" s="234"/>
      <c r="O1291" s="234">
        <v>20</v>
      </c>
      <c r="P1291" s="235"/>
      <c r="Q1291" s="229">
        <f t="shared" si="75"/>
        <v>20</v>
      </c>
      <c r="R1291" s="236"/>
    </row>
    <row r="1292" spans="2:18" ht="24.95" customHeight="1">
      <c r="B1292" s="231" t="s">
        <v>1544</v>
      </c>
      <c r="C1292" s="232"/>
      <c r="D1292" s="233">
        <v>0</v>
      </c>
      <c r="E1292" s="234"/>
      <c r="F1292" s="234">
        <v>20</v>
      </c>
      <c r="G1292" s="235"/>
      <c r="H1292" s="229">
        <f t="shared" si="74"/>
        <v>20</v>
      </c>
      <c r="I1292" s="236"/>
      <c r="K1292" s="231" t="s">
        <v>1544</v>
      </c>
      <c r="L1292" s="232"/>
      <c r="M1292" s="233">
        <v>0</v>
      </c>
      <c r="N1292" s="234"/>
      <c r="O1292" s="234">
        <v>20</v>
      </c>
      <c r="P1292" s="235"/>
      <c r="Q1292" s="229">
        <f t="shared" si="75"/>
        <v>20</v>
      </c>
      <c r="R1292" s="236"/>
    </row>
    <row r="1293" spans="2:18" ht="24.95" customHeight="1" thickBot="1">
      <c r="B1293" s="237" t="s">
        <v>1545</v>
      </c>
      <c r="C1293" s="238"/>
      <c r="D1293" s="239"/>
      <c r="E1293" s="240"/>
      <c r="F1293" s="240">
        <v>750</v>
      </c>
      <c r="G1293" s="241"/>
      <c r="H1293" s="229">
        <f t="shared" si="74"/>
        <v>750</v>
      </c>
      <c r="I1293" s="242"/>
      <c r="K1293" s="237" t="s">
        <v>1545</v>
      </c>
      <c r="L1293" s="238"/>
      <c r="M1293" s="239">
        <v>0</v>
      </c>
      <c r="N1293" s="240"/>
      <c r="O1293" s="240">
        <v>750</v>
      </c>
      <c r="P1293" s="241"/>
      <c r="Q1293" s="229">
        <f t="shared" si="75"/>
        <v>750</v>
      </c>
      <c r="R1293" s="242"/>
    </row>
    <row r="1294" spans="2:18" ht="24.95" customHeight="1" thickTop="1" thickBot="1">
      <c r="B1294" s="243"/>
      <c r="C1294" s="244" t="s">
        <v>1399</v>
      </c>
      <c r="D1294" s="245">
        <f>D1290+D1291+D1292+D1293</f>
        <v>0</v>
      </c>
      <c r="E1294" s="246"/>
      <c r="F1294" s="247">
        <f>SUM(F1290:F1293)</f>
        <v>1149</v>
      </c>
      <c r="G1294" s="248"/>
      <c r="H1294" s="249">
        <f t="shared" si="74"/>
        <v>1149</v>
      </c>
      <c r="I1294" s="250"/>
      <c r="K1294" s="243"/>
      <c r="L1294" s="244" t="s">
        <v>1399</v>
      </c>
      <c r="M1294" s="245">
        <f>M1290+M1291+M1292+M1293</f>
        <v>0</v>
      </c>
      <c r="N1294" s="246"/>
      <c r="O1294" s="246">
        <f>SUM(O1290:O1293)</f>
        <v>993</v>
      </c>
      <c r="P1294" s="248"/>
      <c r="Q1294" s="251">
        <f t="shared" si="75"/>
        <v>993</v>
      </c>
      <c r="R1294" s="250"/>
    </row>
    <row r="1295" spans="2:18" ht="24.95" customHeight="1" thickTop="1">
      <c r="B1295" s="252" t="s">
        <v>1546</v>
      </c>
      <c r="C1295" s="253"/>
      <c r="D1295" s="254"/>
      <c r="E1295" s="255"/>
      <c r="F1295" s="255"/>
      <c r="G1295" s="256"/>
      <c r="H1295" s="257">
        <f t="shared" si="74"/>
        <v>0</v>
      </c>
      <c r="I1295" s="258"/>
      <c r="K1295" s="252" t="s">
        <v>1546</v>
      </c>
      <c r="L1295" s="253"/>
      <c r="M1295" s="254"/>
      <c r="N1295" s="255"/>
      <c r="O1295" s="255"/>
      <c r="P1295" s="256"/>
      <c r="Q1295" s="257">
        <f t="shared" si="75"/>
        <v>0</v>
      </c>
      <c r="R1295" s="258"/>
    </row>
    <row r="1296" spans="2:18" ht="24.95" customHeight="1">
      <c r="B1296" s="259" t="s">
        <v>1547</v>
      </c>
      <c r="C1296" s="260"/>
      <c r="D1296" s="233">
        <v>0</v>
      </c>
      <c r="E1296" s="234"/>
      <c r="F1296" s="234"/>
      <c r="G1296" s="261"/>
      <c r="H1296" s="262">
        <f t="shared" si="74"/>
        <v>0</v>
      </c>
      <c r="I1296" s="263"/>
      <c r="K1296" s="259" t="s">
        <v>1547</v>
      </c>
      <c r="L1296" s="260"/>
      <c r="M1296" s="233">
        <v>0</v>
      </c>
      <c r="N1296" s="234"/>
      <c r="O1296" s="234"/>
      <c r="P1296" s="261"/>
      <c r="Q1296" s="262">
        <f t="shared" si="75"/>
        <v>0</v>
      </c>
      <c r="R1296" s="263"/>
    </row>
    <row r="1297" spans="2:18" ht="24.95" customHeight="1">
      <c r="B1297" s="252" t="s">
        <v>1548</v>
      </c>
      <c r="C1297" s="253"/>
      <c r="D1297" s="233"/>
      <c r="E1297" s="234"/>
      <c r="F1297" s="234"/>
      <c r="G1297" s="261"/>
      <c r="H1297" s="262">
        <f t="shared" si="74"/>
        <v>0</v>
      </c>
      <c r="I1297" s="263"/>
      <c r="K1297" s="252" t="s">
        <v>1548</v>
      </c>
      <c r="L1297" s="253"/>
      <c r="M1297" s="233"/>
      <c r="N1297" s="234"/>
      <c r="O1297" s="234"/>
      <c r="P1297" s="261"/>
      <c r="Q1297" s="262">
        <f t="shared" si="75"/>
        <v>0</v>
      </c>
      <c r="R1297" s="263"/>
    </row>
    <row r="1298" spans="2:18" ht="24.95" customHeight="1" thickBot="1">
      <c r="B1298" s="264" t="s">
        <v>1549</v>
      </c>
      <c r="C1298" s="265"/>
      <c r="D1298" s="266"/>
      <c r="E1298" s="267"/>
      <c r="F1298" s="267"/>
      <c r="G1298" s="268"/>
      <c r="H1298" s="269">
        <f t="shared" si="74"/>
        <v>0</v>
      </c>
      <c r="I1298" s="270"/>
      <c r="K1298" s="264" t="s">
        <v>1549</v>
      </c>
      <c r="L1298" s="265"/>
      <c r="M1298" s="266"/>
      <c r="N1298" s="267"/>
      <c r="O1298" s="267"/>
      <c r="P1298" s="268"/>
      <c r="Q1298" s="269">
        <f t="shared" si="75"/>
        <v>0</v>
      </c>
      <c r="R1298" s="270"/>
    </row>
    <row r="1299" spans="2:18" ht="24.95" customHeight="1" thickTop="1" thickBot="1">
      <c r="B1299" s="243"/>
      <c r="C1299" s="244" t="s">
        <v>1399</v>
      </c>
      <c r="D1299" s="245">
        <f>SUM(D1294:D1298)</f>
        <v>0</v>
      </c>
      <c r="E1299" s="246"/>
      <c r="F1299" s="247">
        <f>F1294+F1296</f>
        <v>1149</v>
      </c>
      <c r="G1299" s="248"/>
      <c r="H1299" s="271">
        <f>D1299+F1299</f>
        <v>1149</v>
      </c>
      <c r="I1299" s="250"/>
      <c r="K1299" s="243"/>
      <c r="L1299" s="244" t="s">
        <v>1399</v>
      </c>
      <c r="M1299" s="245">
        <f>SUM(M1294:M1298)</f>
        <v>0</v>
      </c>
      <c r="N1299" s="246"/>
      <c r="O1299" s="246">
        <f>O1294+O1296</f>
        <v>993</v>
      </c>
      <c r="P1299" s="248"/>
      <c r="Q1299" s="272">
        <f>M1299+O1299</f>
        <v>993</v>
      </c>
      <c r="R1299" s="250"/>
    </row>
    <row r="1300" spans="2:18" ht="24.95" customHeight="1" thickTop="1">
      <c r="B1300" s="273"/>
      <c r="C1300" s="274" t="s">
        <v>1550</v>
      </c>
      <c r="D1300" s="217"/>
      <c r="E1300" s="217"/>
      <c r="F1300" s="217"/>
      <c r="G1300" s="217"/>
      <c r="H1300" s="217"/>
      <c r="I1300" s="218"/>
      <c r="K1300" s="273"/>
      <c r="L1300" s="274" t="s">
        <v>1550</v>
      </c>
      <c r="M1300" s="217"/>
      <c r="N1300" s="217"/>
      <c r="O1300" s="217"/>
      <c r="P1300" s="217"/>
      <c r="Q1300" s="217"/>
      <c r="R1300" s="218"/>
    </row>
    <row r="1301" spans="2:18" ht="24.95" customHeight="1">
      <c r="B1301" s="216" t="s">
        <v>1551</v>
      </c>
      <c r="C1301" s="217"/>
      <c r="D1301" s="217"/>
      <c r="E1301" s="217"/>
      <c r="F1301" s="217"/>
      <c r="G1301" s="217"/>
      <c r="H1301" s="217"/>
      <c r="I1301" s="218"/>
      <c r="K1301" s="216" t="s">
        <v>1551</v>
      </c>
      <c r="L1301" s="217"/>
      <c r="M1301" s="217"/>
      <c r="N1301" s="217"/>
      <c r="O1301" s="217"/>
      <c r="P1301" s="217"/>
      <c r="Q1301" s="217"/>
      <c r="R1301" s="218"/>
    </row>
    <row r="1302" spans="2:18" ht="24.95" customHeight="1">
      <c r="B1302" s="216" t="s">
        <v>1552</v>
      </c>
      <c r="C1302" s="217"/>
      <c r="D1302" s="217"/>
      <c r="E1302" s="217"/>
      <c r="F1302" s="217"/>
      <c r="G1302" s="217"/>
      <c r="H1302" s="217"/>
      <c r="I1302" s="218"/>
      <c r="K1302" s="216" t="s">
        <v>1552</v>
      </c>
      <c r="L1302" s="217"/>
      <c r="M1302" s="217"/>
      <c r="N1302" s="217"/>
      <c r="O1302" s="217"/>
      <c r="P1302" s="217"/>
      <c r="Q1302" s="217"/>
      <c r="R1302" s="218"/>
    </row>
    <row r="1303" spans="2:18" ht="15.75">
      <c r="B1303" s="273"/>
      <c r="C1303" s="217"/>
      <c r="D1303" s="217"/>
      <c r="E1303" s="217"/>
      <c r="F1303" s="217"/>
      <c r="G1303" s="217"/>
      <c r="H1303" s="217"/>
      <c r="I1303" s="218"/>
      <c r="K1303" s="273"/>
      <c r="L1303" s="217"/>
      <c r="M1303" s="217"/>
      <c r="N1303" s="217"/>
      <c r="O1303" s="217"/>
      <c r="P1303" s="217"/>
      <c r="Q1303" s="217"/>
      <c r="R1303" s="218"/>
    </row>
    <row r="1304" spans="2:18" ht="15.75">
      <c r="B1304" s="273"/>
      <c r="C1304" s="217"/>
      <c r="D1304" s="372" t="s">
        <v>1714</v>
      </c>
      <c r="E1304" s="372"/>
      <c r="F1304" s="372"/>
      <c r="G1304" s="217"/>
      <c r="H1304" s="217"/>
      <c r="I1304" s="218"/>
      <c r="K1304" s="273"/>
      <c r="L1304" s="217"/>
      <c r="M1304" s="372" t="s">
        <v>1714</v>
      </c>
      <c r="N1304" s="372"/>
      <c r="O1304" s="372"/>
      <c r="P1304" s="217"/>
      <c r="Q1304" s="217"/>
      <c r="R1304" s="218"/>
    </row>
    <row r="1305" spans="2:18" ht="15.75">
      <c r="B1305" s="273"/>
      <c r="C1305" s="217"/>
      <c r="D1305" s="372" t="s">
        <v>1715</v>
      </c>
      <c r="E1305" s="372"/>
      <c r="F1305" s="372"/>
      <c r="G1305" s="217"/>
      <c r="H1305" s="217"/>
      <c r="I1305" s="218"/>
      <c r="K1305" s="273"/>
      <c r="L1305" s="217"/>
      <c r="M1305" s="372" t="s">
        <v>1715</v>
      </c>
      <c r="N1305" s="372"/>
      <c r="O1305" s="372"/>
      <c r="P1305" s="217"/>
      <c r="Q1305" s="217"/>
      <c r="R1305" s="218"/>
    </row>
    <row r="1306" spans="2:18" ht="15.75">
      <c r="B1306" s="273"/>
      <c r="C1306" s="217"/>
      <c r="D1306" s="217"/>
      <c r="E1306" s="217"/>
      <c r="F1306" s="217"/>
      <c r="G1306" s="217"/>
      <c r="H1306" s="217"/>
      <c r="I1306" s="218"/>
      <c r="K1306" s="273"/>
      <c r="L1306" s="217"/>
      <c r="M1306" s="217"/>
      <c r="N1306" s="217"/>
      <c r="O1306" s="217"/>
      <c r="P1306" s="217"/>
      <c r="Q1306" s="217"/>
      <c r="R1306" s="218"/>
    </row>
    <row r="1307" spans="2:18" ht="15.75">
      <c r="B1307" s="273"/>
      <c r="C1307" s="217"/>
      <c r="D1307" s="217"/>
      <c r="E1307" s="217"/>
      <c r="F1307" s="217"/>
      <c r="G1307" s="217"/>
      <c r="H1307" s="217"/>
      <c r="I1307" s="218"/>
      <c r="K1307" s="273"/>
      <c r="L1307" s="217"/>
      <c r="M1307" s="217"/>
      <c r="N1307" s="217"/>
      <c r="O1307" s="217"/>
      <c r="P1307" s="217"/>
      <c r="Q1307" s="217"/>
      <c r="R1307" s="218"/>
    </row>
    <row r="1308" spans="2:18" ht="15.75">
      <c r="B1308" s="293"/>
      <c r="E1308" s="217"/>
      <c r="F1308" s="217"/>
      <c r="G1308" s="201" t="s">
        <v>1563</v>
      </c>
      <c r="H1308" s="217"/>
      <c r="I1308" s="218"/>
      <c r="J1308" s="293"/>
      <c r="K1308" s="293"/>
      <c r="N1308" s="217"/>
      <c r="O1308" s="217"/>
      <c r="P1308" s="201" t="s">
        <v>1563</v>
      </c>
      <c r="Q1308" s="217"/>
      <c r="R1308" s="218"/>
    </row>
    <row r="1309" spans="2:18" ht="15.75">
      <c r="B1309" s="273" t="s">
        <v>1553</v>
      </c>
      <c r="C1309" s="360">
        <v>45840</v>
      </c>
      <c r="D1309" s="360"/>
      <c r="E1309" s="201"/>
      <c r="F1309" t="s">
        <v>1693</v>
      </c>
      <c r="H1309" s="201"/>
      <c r="I1309" s="202"/>
      <c r="K1309" s="273" t="s">
        <v>1553</v>
      </c>
      <c r="L1309" s="360">
        <v>45840</v>
      </c>
      <c r="M1309" s="360"/>
      <c r="N1309" s="201"/>
      <c r="O1309" t="s">
        <v>1693</v>
      </c>
      <c r="Q1309" s="201"/>
      <c r="R1309" s="202"/>
    </row>
    <row r="1310" spans="2:18" ht="16.5" thickBot="1">
      <c r="B1310" s="275"/>
      <c r="C1310" s="276"/>
      <c r="D1310" s="276"/>
      <c r="E1310" s="276"/>
      <c r="F1310" s="276"/>
      <c r="G1310" s="276"/>
      <c r="H1310" s="276"/>
      <c r="I1310" s="277"/>
      <c r="K1310" s="275"/>
      <c r="L1310" s="276"/>
      <c r="M1310" s="276"/>
      <c r="N1310" s="276"/>
      <c r="O1310" s="276"/>
      <c r="P1310" s="276"/>
      <c r="Q1310" s="276"/>
      <c r="R1310" s="277"/>
    </row>
    <row r="1312" spans="2:18" ht="15.75" thickBot="1"/>
    <row r="1313" spans="2:18">
      <c r="B1313" s="366" t="s">
        <v>1525</v>
      </c>
      <c r="C1313" s="367"/>
      <c r="D1313" s="367"/>
      <c r="E1313" s="367"/>
      <c r="F1313" s="367"/>
      <c r="G1313" s="367"/>
      <c r="H1313" s="367"/>
      <c r="I1313" s="368"/>
      <c r="K1313" s="366" t="s">
        <v>1525</v>
      </c>
      <c r="L1313" s="367"/>
      <c r="M1313" s="367"/>
      <c r="N1313" s="367"/>
      <c r="O1313" s="367"/>
      <c r="P1313" s="367"/>
      <c r="Q1313" s="367"/>
      <c r="R1313" s="368"/>
    </row>
    <row r="1314" spans="2:18" ht="15.75">
      <c r="B1314" s="200"/>
      <c r="C1314" s="201"/>
      <c r="D1314" s="201"/>
      <c r="E1314" s="201"/>
      <c r="F1314" s="201"/>
      <c r="G1314" s="201"/>
      <c r="H1314" s="201"/>
      <c r="I1314" s="202"/>
      <c r="K1314" s="200"/>
      <c r="L1314" s="201"/>
      <c r="M1314" s="201"/>
      <c r="N1314" s="201"/>
      <c r="O1314" s="201"/>
      <c r="P1314" s="201"/>
      <c r="Q1314" s="201"/>
      <c r="R1314" s="202"/>
    </row>
    <row r="1315" spans="2:18" ht="26.25">
      <c r="B1315" s="369" t="s">
        <v>1526</v>
      </c>
      <c r="C1315" s="370"/>
      <c r="D1315" s="370"/>
      <c r="E1315" s="370"/>
      <c r="F1315" s="370"/>
      <c r="G1315" s="370"/>
      <c r="H1315" s="370"/>
      <c r="I1315" s="371"/>
      <c r="K1315" s="369" t="s">
        <v>1526</v>
      </c>
      <c r="L1315" s="370"/>
      <c r="M1315" s="370"/>
      <c r="N1315" s="370"/>
      <c r="O1315" s="370"/>
      <c r="P1315" s="370"/>
      <c r="Q1315" s="370"/>
      <c r="R1315" s="371"/>
    </row>
    <row r="1316" spans="2:18" ht="24.95" customHeight="1">
      <c r="B1316" s="203"/>
      <c r="C1316" s="204"/>
      <c r="D1316" s="204"/>
      <c r="E1316" s="204"/>
      <c r="F1316" s="204"/>
      <c r="G1316" s="204"/>
      <c r="H1316" s="205" t="s">
        <v>1527</v>
      </c>
      <c r="I1316" s="206"/>
      <c r="K1316" s="203"/>
      <c r="L1316" s="204"/>
      <c r="M1316" s="204"/>
      <c r="N1316" s="204"/>
      <c r="O1316" s="204"/>
      <c r="P1316" s="204"/>
      <c r="Q1316" s="205" t="s">
        <v>1527</v>
      </c>
      <c r="R1316" s="206"/>
    </row>
    <row r="1317" spans="2:18" ht="24.95" customHeight="1">
      <c r="B1317" s="207" t="s">
        <v>1528</v>
      </c>
      <c r="C1317" s="208"/>
      <c r="D1317" s="208"/>
      <c r="E1317" s="208"/>
      <c r="F1317" s="208" t="s">
        <v>1529</v>
      </c>
      <c r="G1317" s="201"/>
      <c r="H1317" s="201" t="s">
        <v>1530</v>
      </c>
      <c r="I1317" s="202"/>
      <c r="K1317" s="207" t="s">
        <v>1528</v>
      </c>
      <c r="L1317" s="208"/>
      <c r="M1317" s="208"/>
      <c r="N1317" s="208"/>
      <c r="O1317" s="208" t="s">
        <v>1531</v>
      </c>
      <c r="P1317" s="201"/>
      <c r="Q1317" s="201" t="s">
        <v>1530</v>
      </c>
      <c r="R1317" s="202"/>
    </row>
    <row r="1318" spans="2:18" ht="24.95" customHeight="1">
      <c r="B1318" s="209" t="s">
        <v>1532</v>
      </c>
      <c r="C1318" s="210" t="s">
        <v>1784</v>
      </c>
      <c r="D1318" s="211"/>
      <c r="E1318" s="211"/>
      <c r="F1318" s="211"/>
      <c r="G1318" s="212"/>
      <c r="H1318" s="212"/>
      <c r="I1318" s="213"/>
      <c r="K1318" s="209" t="s">
        <v>1532</v>
      </c>
      <c r="L1318" s="210" t="s">
        <v>1785</v>
      </c>
      <c r="M1318" s="211" t="s">
        <v>1786</v>
      </c>
      <c r="N1318" s="211"/>
      <c r="O1318" s="211"/>
      <c r="P1318" s="212"/>
      <c r="Q1318" s="212"/>
      <c r="R1318" s="213"/>
    </row>
    <row r="1319" spans="2:18" ht="24.95" customHeight="1">
      <c r="B1319" s="207" t="s">
        <v>1534</v>
      </c>
      <c r="C1319" s="214">
        <v>606</v>
      </c>
      <c r="D1319" s="208" t="s">
        <v>1535</v>
      </c>
      <c r="E1319" s="208"/>
      <c r="F1319" s="201"/>
      <c r="G1319" s="201"/>
      <c r="H1319" s="201"/>
      <c r="I1319" s="202"/>
      <c r="K1319" s="207" t="s">
        <v>1534</v>
      </c>
      <c r="L1319" s="214">
        <v>605</v>
      </c>
      <c r="M1319" s="208" t="s">
        <v>1535</v>
      </c>
      <c r="N1319" s="208"/>
      <c r="O1319" s="201"/>
      <c r="P1319" s="201"/>
      <c r="Q1319" s="201"/>
      <c r="R1319" s="202"/>
    </row>
    <row r="1320" spans="2:18" ht="24.95" customHeight="1">
      <c r="B1320" s="216" t="s">
        <v>1562</v>
      </c>
      <c r="C1320" s="217"/>
      <c r="D1320" s="217"/>
      <c r="E1320" s="217"/>
      <c r="F1320" s="217"/>
      <c r="G1320" s="217"/>
      <c r="H1320" s="217"/>
      <c r="I1320" s="218"/>
      <c r="K1320" s="216" t="s">
        <v>1562</v>
      </c>
      <c r="L1320" s="217"/>
      <c r="M1320" s="217"/>
      <c r="N1320" s="217"/>
      <c r="O1320" s="217"/>
      <c r="P1320" s="217"/>
      <c r="Q1320" s="217"/>
      <c r="R1320" s="218"/>
    </row>
    <row r="1321" spans="2:18" ht="24.95" customHeight="1" thickBot="1">
      <c r="B1321" s="207" t="s">
        <v>1537</v>
      </c>
      <c r="C1321" s="201"/>
      <c r="D1321" s="201"/>
      <c r="E1321" s="201"/>
      <c r="F1321" s="201"/>
      <c r="G1321" s="201"/>
      <c r="H1321" s="201"/>
      <c r="I1321" s="202"/>
      <c r="K1321" s="207" t="s">
        <v>1537</v>
      </c>
      <c r="L1321" s="201"/>
      <c r="M1321" s="201"/>
      <c r="N1321" s="201"/>
      <c r="O1321" s="201"/>
      <c r="P1321" s="201"/>
      <c r="Q1321" s="201"/>
      <c r="R1321" s="202"/>
    </row>
    <row r="1322" spans="2:18" ht="24.95" customHeight="1" thickTop="1">
      <c r="B1322" s="361" t="s">
        <v>1538</v>
      </c>
      <c r="C1322" s="362"/>
      <c r="D1322" s="358" t="s">
        <v>1241</v>
      </c>
      <c r="E1322" s="365"/>
      <c r="F1322" s="356" t="s">
        <v>1539</v>
      </c>
      <c r="G1322" s="359"/>
      <c r="H1322" s="358" t="s">
        <v>1404</v>
      </c>
      <c r="I1322" s="359"/>
      <c r="K1322" s="361" t="s">
        <v>1538</v>
      </c>
      <c r="L1322" s="362"/>
      <c r="M1322" s="358" t="s">
        <v>1241</v>
      </c>
      <c r="N1322" s="365"/>
      <c r="O1322" s="356" t="s">
        <v>1539</v>
      </c>
      <c r="P1322" s="359"/>
      <c r="Q1322" s="358" t="s">
        <v>1404</v>
      </c>
      <c r="R1322" s="359"/>
    </row>
    <row r="1323" spans="2:18" ht="24.95" customHeight="1" thickBot="1">
      <c r="B1323" s="363"/>
      <c r="C1323" s="364"/>
      <c r="D1323" s="219" t="s">
        <v>1540</v>
      </c>
      <c r="E1323" s="220" t="s">
        <v>1541</v>
      </c>
      <c r="F1323" s="220" t="s">
        <v>1540</v>
      </c>
      <c r="G1323" s="221" t="s">
        <v>1541</v>
      </c>
      <c r="H1323" s="222" t="s">
        <v>1540</v>
      </c>
      <c r="I1323" s="223" t="s">
        <v>1541</v>
      </c>
      <c r="K1323" s="363"/>
      <c r="L1323" s="364"/>
      <c r="M1323" s="219" t="s">
        <v>1540</v>
      </c>
      <c r="N1323" s="220" t="s">
        <v>1541</v>
      </c>
      <c r="O1323" s="220" t="s">
        <v>1540</v>
      </c>
      <c r="P1323" s="221" t="s">
        <v>1541</v>
      </c>
      <c r="Q1323" s="222" t="s">
        <v>1540</v>
      </c>
      <c r="R1323" s="223" t="s">
        <v>1541</v>
      </c>
    </row>
    <row r="1324" spans="2:18" ht="24.95" customHeight="1" thickTop="1">
      <c r="B1324" s="224" t="s">
        <v>1542</v>
      </c>
      <c r="C1324" s="225"/>
      <c r="D1324" s="226">
        <v>0</v>
      </c>
      <c r="E1324" s="227"/>
      <c r="F1324" s="227">
        <v>533</v>
      </c>
      <c r="G1324" s="228"/>
      <c r="H1324" s="229">
        <f t="shared" ref="H1324:H1332" si="76">D1324+F1324</f>
        <v>533</v>
      </c>
      <c r="I1324" s="230"/>
      <c r="K1324" s="224" t="s">
        <v>1542</v>
      </c>
      <c r="L1324" s="225"/>
      <c r="M1324" s="226">
        <v>0</v>
      </c>
      <c r="N1324" s="227"/>
      <c r="O1324" s="227">
        <v>416</v>
      </c>
      <c r="P1324" s="228"/>
      <c r="Q1324" s="229">
        <f t="shared" ref="Q1324:Q1332" si="77">M1324+O1324</f>
        <v>416</v>
      </c>
      <c r="R1324" s="230"/>
    </row>
    <row r="1325" spans="2:18" ht="24.95" customHeight="1">
      <c r="B1325" s="231" t="s">
        <v>1543</v>
      </c>
      <c r="C1325" s="232"/>
      <c r="D1325" s="233">
        <v>0</v>
      </c>
      <c r="E1325" s="234"/>
      <c r="F1325" s="234">
        <v>0</v>
      </c>
      <c r="G1325" s="235"/>
      <c r="H1325" s="229">
        <f t="shared" si="76"/>
        <v>0</v>
      </c>
      <c r="I1325" s="236"/>
      <c r="K1325" s="231" t="s">
        <v>1543</v>
      </c>
      <c r="L1325" s="232"/>
      <c r="M1325" s="233">
        <v>0</v>
      </c>
      <c r="N1325" s="234"/>
      <c r="O1325" s="234">
        <v>0</v>
      </c>
      <c r="P1325" s="235"/>
      <c r="Q1325" s="229">
        <f t="shared" si="77"/>
        <v>0</v>
      </c>
      <c r="R1325" s="236"/>
    </row>
    <row r="1326" spans="2:18" ht="24.95" customHeight="1">
      <c r="B1326" s="231" t="s">
        <v>1544</v>
      </c>
      <c r="C1326" s="232"/>
      <c r="D1326" s="233">
        <v>0</v>
      </c>
      <c r="E1326" s="234"/>
      <c r="F1326" s="234">
        <v>0</v>
      </c>
      <c r="G1326" s="235"/>
      <c r="H1326" s="229">
        <f t="shared" si="76"/>
        <v>0</v>
      </c>
      <c r="I1326" s="236"/>
      <c r="K1326" s="231" t="s">
        <v>1544</v>
      </c>
      <c r="L1326" s="232"/>
      <c r="M1326" s="233">
        <v>0</v>
      </c>
      <c r="N1326" s="234"/>
      <c r="O1326" s="234">
        <v>0</v>
      </c>
      <c r="P1326" s="235"/>
      <c r="Q1326" s="229">
        <f t="shared" si="77"/>
        <v>0</v>
      </c>
      <c r="R1326" s="236"/>
    </row>
    <row r="1327" spans="2:18" ht="24.95" customHeight="1" thickBot="1">
      <c r="B1327" s="237" t="s">
        <v>1545</v>
      </c>
      <c r="C1327" s="238"/>
      <c r="D1327" s="239"/>
      <c r="E1327" s="240"/>
      <c r="F1327" s="240">
        <v>0</v>
      </c>
      <c r="G1327" s="241"/>
      <c r="H1327" s="229">
        <f t="shared" si="76"/>
        <v>0</v>
      </c>
      <c r="I1327" s="242"/>
      <c r="K1327" s="237" t="s">
        <v>1545</v>
      </c>
      <c r="L1327" s="238"/>
      <c r="M1327" s="239">
        <v>0</v>
      </c>
      <c r="N1327" s="240"/>
      <c r="O1327" s="240">
        <v>0</v>
      </c>
      <c r="P1327" s="241"/>
      <c r="Q1327" s="229">
        <f t="shared" si="77"/>
        <v>0</v>
      </c>
      <c r="R1327" s="242"/>
    </row>
    <row r="1328" spans="2:18" ht="24.95" customHeight="1" thickTop="1" thickBot="1">
      <c r="B1328" s="243"/>
      <c r="C1328" s="244" t="s">
        <v>1399</v>
      </c>
      <c r="D1328" s="245">
        <f>D1324+D1325+D1326+D1327</f>
        <v>0</v>
      </c>
      <c r="E1328" s="246"/>
      <c r="F1328" s="247">
        <f>SUM(F1324:F1327)</f>
        <v>533</v>
      </c>
      <c r="G1328" s="248"/>
      <c r="H1328" s="249">
        <f t="shared" si="76"/>
        <v>533</v>
      </c>
      <c r="I1328" s="250"/>
      <c r="K1328" s="243"/>
      <c r="L1328" s="244" t="s">
        <v>1399</v>
      </c>
      <c r="M1328" s="245">
        <f>M1324+M1325+M1326+M1327</f>
        <v>0</v>
      </c>
      <c r="N1328" s="246"/>
      <c r="O1328" s="246">
        <f>SUM(O1324:O1327)</f>
        <v>416</v>
      </c>
      <c r="P1328" s="248"/>
      <c r="Q1328" s="251">
        <f t="shared" si="77"/>
        <v>416</v>
      </c>
      <c r="R1328" s="250"/>
    </row>
    <row r="1329" spans="2:18" ht="24.95" customHeight="1" thickTop="1">
      <c r="B1329" s="252" t="s">
        <v>1546</v>
      </c>
      <c r="C1329" s="253"/>
      <c r="D1329" s="254"/>
      <c r="E1329" s="255"/>
      <c r="F1329" s="255"/>
      <c r="G1329" s="256"/>
      <c r="H1329" s="257">
        <f t="shared" si="76"/>
        <v>0</v>
      </c>
      <c r="I1329" s="258"/>
      <c r="K1329" s="252" t="s">
        <v>1546</v>
      </c>
      <c r="L1329" s="253"/>
      <c r="M1329" s="254"/>
      <c r="N1329" s="255"/>
      <c r="O1329" s="255"/>
      <c r="P1329" s="256"/>
      <c r="Q1329" s="257">
        <f t="shared" si="77"/>
        <v>0</v>
      </c>
      <c r="R1329" s="258"/>
    </row>
    <row r="1330" spans="2:18" ht="24.95" customHeight="1">
      <c r="B1330" s="259" t="s">
        <v>1547</v>
      </c>
      <c r="C1330" s="260"/>
      <c r="D1330" s="233">
        <v>0</v>
      </c>
      <c r="E1330" s="234"/>
      <c r="F1330" s="234"/>
      <c r="G1330" s="261"/>
      <c r="H1330" s="262">
        <f t="shared" si="76"/>
        <v>0</v>
      </c>
      <c r="I1330" s="263"/>
      <c r="K1330" s="259" t="s">
        <v>1547</v>
      </c>
      <c r="L1330" s="260"/>
      <c r="M1330" s="233">
        <v>0</v>
      </c>
      <c r="N1330" s="234"/>
      <c r="O1330" s="234"/>
      <c r="P1330" s="261"/>
      <c r="Q1330" s="262">
        <f t="shared" si="77"/>
        <v>0</v>
      </c>
      <c r="R1330" s="263"/>
    </row>
    <row r="1331" spans="2:18" ht="24.95" customHeight="1">
      <c r="B1331" s="252" t="s">
        <v>1548</v>
      </c>
      <c r="C1331" s="253"/>
      <c r="D1331" s="233"/>
      <c r="E1331" s="234"/>
      <c r="F1331" s="234"/>
      <c r="G1331" s="261"/>
      <c r="H1331" s="262">
        <f t="shared" si="76"/>
        <v>0</v>
      </c>
      <c r="I1331" s="263"/>
      <c r="K1331" s="252" t="s">
        <v>1548</v>
      </c>
      <c r="L1331" s="253"/>
      <c r="M1331" s="233"/>
      <c r="N1331" s="234"/>
      <c r="O1331" s="234"/>
      <c r="P1331" s="261"/>
      <c r="Q1331" s="262">
        <f t="shared" si="77"/>
        <v>0</v>
      </c>
      <c r="R1331" s="263"/>
    </row>
    <row r="1332" spans="2:18" ht="24.95" customHeight="1" thickBot="1">
      <c r="B1332" s="264" t="s">
        <v>1549</v>
      </c>
      <c r="C1332" s="265"/>
      <c r="D1332" s="266"/>
      <c r="E1332" s="267"/>
      <c r="F1332" s="267"/>
      <c r="G1332" s="268"/>
      <c r="H1332" s="269">
        <f t="shared" si="76"/>
        <v>0</v>
      </c>
      <c r="I1332" s="270"/>
      <c r="K1332" s="264" t="s">
        <v>1549</v>
      </c>
      <c r="L1332" s="265"/>
      <c r="M1332" s="266"/>
      <c r="N1332" s="267"/>
      <c r="O1332" s="267"/>
      <c r="P1332" s="268"/>
      <c r="Q1332" s="269">
        <f t="shared" si="77"/>
        <v>0</v>
      </c>
      <c r="R1332" s="270"/>
    </row>
    <row r="1333" spans="2:18" ht="24.95" customHeight="1" thickTop="1" thickBot="1">
      <c r="B1333" s="243"/>
      <c r="C1333" s="244" t="s">
        <v>1399</v>
      </c>
      <c r="D1333" s="245">
        <f>SUM(D1328:D1332)</f>
        <v>0</v>
      </c>
      <c r="E1333" s="246"/>
      <c r="F1333" s="247">
        <f>F1328+F1330</f>
        <v>533</v>
      </c>
      <c r="G1333" s="248"/>
      <c r="H1333" s="271">
        <f>D1333+F1333</f>
        <v>533</v>
      </c>
      <c r="I1333" s="250"/>
      <c r="K1333" s="243"/>
      <c r="L1333" s="244" t="s">
        <v>1399</v>
      </c>
      <c r="M1333" s="245">
        <f>SUM(M1328:M1332)</f>
        <v>0</v>
      </c>
      <c r="N1333" s="246"/>
      <c r="O1333" s="246">
        <f>O1328+O1330</f>
        <v>416</v>
      </c>
      <c r="P1333" s="248"/>
      <c r="Q1333" s="272">
        <f>M1333+O1333</f>
        <v>416</v>
      </c>
      <c r="R1333" s="250"/>
    </row>
    <row r="1334" spans="2:18" ht="24.95" customHeight="1" thickTop="1">
      <c r="B1334" s="273"/>
      <c r="C1334" s="274" t="s">
        <v>1550</v>
      </c>
      <c r="D1334" s="217"/>
      <c r="E1334" s="217"/>
      <c r="F1334" s="217"/>
      <c r="G1334" s="217"/>
      <c r="H1334" s="217"/>
      <c r="I1334" s="218"/>
      <c r="K1334" s="273"/>
      <c r="L1334" s="274" t="s">
        <v>1550</v>
      </c>
      <c r="M1334" s="217"/>
      <c r="N1334" s="217"/>
      <c r="O1334" s="217"/>
      <c r="P1334" s="217"/>
      <c r="Q1334" s="217"/>
      <c r="R1334" s="218"/>
    </row>
    <row r="1335" spans="2:18" ht="24.95" customHeight="1">
      <c r="B1335" s="216" t="s">
        <v>1551</v>
      </c>
      <c r="C1335" s="217"/>
      <c r="D1335" s="217"/>
      <c r="E1335" s="217"/>
      <c r="F1335" s="217"/>
      <c r="G1335" s="217"/>
      <c r="H1335" s="217"/>
      <c r="I1335" s="218"/>
      <c r="K1335" s="216" t="s">
        <v>1551</v>
      </c>
      <c r="L1335" s="217"/>
      <c r="M1335" s="217"/>
      <c r="N1335" s="217"/>
      <c r="O1335" s="217"/>
      <c r="P1335" s="217"/>
      <c r="Q1335" s="217"/>
      <c r="R1335" s="218"/>
    </row>
    <row r="1336" spans="2:18" ht="24.95" customHeight="1">
      <c r="B1336" s="216" t="s">
        <v>1552</v>
      </c>
      <c r="C1336" s="217"/>
      <c r="D1336" s="217"/>
      <c r="E1336" s="217"/>
      <c r="F1336" s="217"/>
      <c r="G1336" s="217"/>
      <c r="H1336" s="217"/>
      <c r="I1336" s="218"/>
      <c r="K1336" s="216" t="s">
        <v>1552</v>
      </c>
      <c r="L1336" s="217"/>
      <c r="M1336" s="217"/>
      <c r="N1336" s="217"/>
      <c r="O1336" s="217"/>
      <c r="P1336" s="217"/>
      <c r="Q1336" s="217"/>
      <c r="R1336" s="218"/>
    </row>
    <row r="1337" spans="2:18" ht="15.75">
      <c r="B1337" s="273"/>
      <c r="C1337" s="217"/>
      <c r="D1337" s="217"/>
      <c r="E1337" s="217"/>
      <c r="F1337" s="217"/>
      <c r="G1337" s="217"/>
      <c r="H1337" s="217"/>
      <c r="I1337" s="218"/>
      <c r="K1337" s="273"/>
      <c r="L1337" s="217"/>
      <c r="M1337" s="217"/>
      <c r="N1337" s="217"/>
      <c r="O1337" s="217"/>
      <c r="P1337" s="217"/>
      <c r="Q1337" s="217"/>
      <c r="R1337" s="218"/>
    </row>
    <row r="1338" spans="2:18" ht="15.75">
      <c r="B1338" s="273"/>
      <c r="C1338" s="217"/>
      <c r="D1338" s="372" t="s">
        <v>1714</v>
      </c>
      <c r="E1338" s="372"/>
      <c r="F1338" s="372"/>
      <c r="G1338" s="217"/>
      <c r="H1338" s="217"/>
      <c r="I1338" s="218"/>
      <c r="K1338" s="273"/>
      <c r="L1338" s="217"/>
      <c r="M1338" s="372" t="s">
        <v>1714</v>
      </c>
      <c r="N1338" s="372"/>
      <c r="O1338" s="372"/>
      <c r="P1338" s="217"/>
      <c r="Q1338" s="217"/>
      <c r="R1338" s="218"/>
    </row>
    <row r="1339" spans="2:18" ht="15.75">
      <c r="B1339" s="273"/>
      <c r="C1339" s="217"/>
      <c r="D1339" s="372" t="s">
        <v>1715</v>
      </c>
      <c r="E1339" s="372"/>
      <c r="F1339" s="372"/>
      <c r="G1339" s="217"/>
      <c r="H1339" s="217"/>
      <c r="I1339" s="218"/>
      <c r="K1339" s="273"/>
      <c r="L1339" s="217"/>
      <c r="M1339" s="372" t="s">
        <v>1715</v>
      </c>
      <c r="N1339" s="372"/>
      <c r="O1339" s="372"/>
      <c r="P1339" s="217"/>
      <c r="Q1339" s="217"/>
      <c r="R1339" s="218"/>
    </row>
    <row r="1340" spans="2:18" ht="15.75">
      <c r="B1340" s="273"/>
      <c r="C1340" s="217"/>
      <c r="D1340" s="217"/>
      <c r="E1340" s="217"/>
      <c r="F1340" s="217"/>
      <c r="G1340" s="217"/>
      <c r="H1340" s="217"/>
      <c r="I1340" s="218"/>
      <c r="K1340" s="273"/>
      <c r="L1340" s="217"/>
      <c r="M1340" s="217"/>
      <c r="N1340" s="217"/>
      <c r="O1340" s="217"/>
      <c r="P1340" s="217"/>
      <c r="Q1340" s="217"/>
      <c r="R1340" s="218"/>
    </row>
    <row r="1341" spans="2:18" ht="15.75">
      <c r="B1341" s="273"/>
      <c r="C1341" s="217"/>
      <c r="D1341" s="217"/>
      <c r="E1341" s="217"/>
      <c r="F1341" s="217"/>
      <c r="G1341" s="217"/>
      <c r="H1341" s="217"/>
      <c r="I1341" s="218"/>
      <c r="K1341" s="273"/>
      <c r="L1341" s="217"/>
      <c r="M1341" s="217"/>
      <c r="N1341" s="217"/>
      <c r="O1341" s="217"/>
      <c r="P1341" s="217"/>
      <c r="Q1341" s="217"/>
      <c r="R1341" s="218"/>
    </row>
    <row r="1342" spans="2:18" ht="15.75">
      <c r="B1342" s="293"/>
      <c r="E1342" s="217"/>
      <c r="F1342" s="217"/>
      <c r="G1342" s="201" t="s">
        <v>1563</v>
      </c>
      <c r="H1342" s="217"/>
      <c r="I1342" s="218"/>
      <c r="J1342" s="293"/>
      <c r="K1342" s="293"/>
      <c r="N1342" s="217"/>
      <c r="O1342" s="217"/>
      <c r="P1342" s="201" t="s">
        <v>1563</v>
      </c>
      <c r="Q1342" s="217"/>
      <c r="R1342" s="218"/>
    </row>
    <row r="1343" spans="2:18" ht="15.75">
      <c r="B1343" s="273" t="s">
        <v>1553</v>
      </c>
      <c r="C1343" s="360">
        <v>45840</v>
      </c>
      <c r="D1343" s="360"/>
      <c r="E1343" s="201"/>
      <c r="F1343" t="s">
        <v>1693</v>
      </c>
      <c r="H1343" s="201"/>
      <c r="I1343" s="202"/>
      <c r="K1343" s="273" t="s">
        <v>1553</v>
      </c>
      <c r="L1343" s="360">
        <v>45840</v>
      </c>
      <c r="M1343" s="360"/>
      <c r="N1343" s="201"/>
      <c r="O1343" t="s">
        <v>1693</v>
      </c>
      <c r="Q1343" s="201"/>
      <c r="R1343" s="202"/>
    </row>
    <row r="1344" spans="2:18" ht="16.5" thickBot="1">
      <c r="B1344" s="275"/>
      <c r="C1344" s="276"/>
      <c r="D1344" s="276"/>
      <c r="E1344" s="276"/>
      <c r="F1344" s="276"/>
      <c r="G1344" s="276"/>
      <c r="H1344" s="276"/>
      <c r="I1344" s="277"/>
      <c r="K1344" s="275"/>
      <c r="L1344" s="276"/>
      <c r="M1344" s="276"/>
      <c r="N1344" s="276"/>
      <c r="O1344" s="276"/>
      <c r="P1344" s="276"/>
      <c r="Q1344" s="276"/>
      <c r="R1344" s="277"/>
    </row>
    <row r="1346" spans="2:18" ht="15.75" thickBot="1"/>
    <row r="1347" spans="2:18">
      <c r="B1347" s="366" t="s">
        <v>1525</v>
      </c>
      <c r="C1347" s="367"/>
      <c r="D1347" s="367"/>
      <c r="E1347" s="367"/>
      <c r="F1347" s="367"/>
      <c r="G1347" s="367"/>
      <c r="H1347" s="367"/>
      <c r="I1347" s="368"/>
      <c r="K1347" s="366" t="s">
        <v>1525</v>
      </c>
      <c r="L1347" s="367"/>
      <c r="M1347" s="367"/>
      <c r="N1347" s="367"/>
      <c r="O1347" s="367"/>
      <c r="P1347" s="367"/>
      <c r="Q1347" s="367"/>
      <c r="R1347" s="368"/>
    </row>
    <row r="1348" spans="2:18" ht="15.75">
      <c r="B1348" s="200"/>
      <c r="C1348" s="201"/>
      <c r="D1348" s="201"/>
      <c r="E1348" s="201"/>
      <c r="F1348" s="201"/>
      <c r="G1348" s="201"/>
      <c r="H1348" s="201"/>
      <c r="I1348" s="202"/>
      <c r="K1348" s="200"/>
      <c r="L1348" s="201"/>
      <c r="M1348" s="201"/>
      <c r="N1348" s="201"/>
      <c r="O1348" s="201"/>
      <c r="P1348" s="201"/>
      <c r="Q1348" s="201"/>
      <c r="R1348" s="202"/>
    </row>
    <row r="1349" spans="2:18" ht="26.25">
      <c r="B1349" s="369" t="s">
        <v>1526</v>
      </c>
      <c r="C1349" s="370"/>
      <c r="D1349" s="370"/>
      <c r="E1349" s="370"/>
      <c r="F1349" s="370"/>
      <c r="G1349" s="370"/>
      <c r="H1349" s="370"/>
      <c r="I1349" s="371"/>
      <c r="K1349" s="369" t="s">
        <v>1526</v>
      </c>
      <c r="L1349" s="370"/>
      <c r="M1349" s="370"/>
      <c r="N1349" s="370"/>
      <c r="O1349" s="370"/>
      <c r="P1349" s="370"/>
      <c r="Q1349" s="370"/>
      <c r="R1349" s="371"/>
    </row>
    <row r="1350" spans="2:18" ht="24.95" customHeight="1">
      <c r="B1350" s="203"/>
      <c r="C1350" s="204"/>
      <c r="D1350" s="204"/>
      <c r="E1350" s="204"/>
      <c r="F1350" s="204"/>
      <c r="G1350" s="204"/>
      <c r="H1350" s="205" t="s">
        <v>1527</v>
      </c>
      <c r="I1350" s="206"/>
      <c r="K1350" s="203"/>
      <c r="L1350" s="204"/>
      <c r="M1350" s="204"/>
      <c r="N1350" s="204"/>
      <c r="O1350" s="204"/>
      <c r="P1350" s="204"/>
      <c r="Q1350" s="205" t="s">
        <v>1527</v>
      </c>
      <c r="R1350" s="206"/>
    </row>
    <row r="1351" spans="2:18" ht="24.95" customHeight="1">
      <c r="B1351" s="207" t="s">
        <v>1528</v>
      </c>
      <c r="C1351" s="208"/>
      <c r="D1351" s="208"/>
      <c r="E1351" s="208"/>
      <c r="F1351" s="208" t="s">
        <v>1529</v>
      </c>
      <c r="G1351" s="201"/>
      <c r="H1351" s="201" t="s">
        <v>1530</v>
      </c>
      <c r="I1351" s="202"/>
      <c r="K1351" s="207" t="s">
        <v>1528</v>
      </c>
      <c r="L1351" s="208"/>
      <c r="M1351" s="208"/>
      <c r="N1351" s="208"/>
      <c r="O1351" s="208" t="s">
        <v>1531</v>
      </c>
      <c r="P1351" s="201"/>
      <c r="Q1351" s="201" t="s">
        <v>1530</v>
      </c>
      <c r="R1351" s="202"/>
    </row>
    <row r="1352" spans="2:18" ht="24.95" customHeight="1">
      <c r="B1352" s="209" t="s">
        <v>1532</v>
      </c>
      <c r="C1352" s="210" t="s">
        <v>1787</v>
      </c>
      <c r="D1352" s="211"/>
      <c r="E1352" s="211"/>
      <c r="F1352" s="211"/>
      <c r="G1352" s="212"/>
      <c r="H1352" s="212"/>
      <c r="I1352" s="213"/>
      <c r="K1352" s="209" t="s">
        <v>1532</v>
      </c>
      <c r="L1352" s="210" t="s">
        <v>1789</v>
      </c>
      <c r="M1352" s="211"/>
      <c r="N1352" s="211"/>
      <c r="O1352" s="211"/>
      <c r="P1352" s="212"/>
      <c r="Q1352" s="212"/>
      <c r="R1352" s="213"/>
    </row>
    <row r="1353" spans="2:18" ht="24.95" customHeight="1">
      <c r="B1353" s="207" t="s">
        <v>1534</v>
      </c>
      <c r="C1353" s="214" t="s">
        <v>1788</v>
      </c>
      <c r="D1353" s="208" t="s">
        <v>1535</v>
      </c>
      <c r="E1353" s="208"/>
      <c r="F1353" s="201"/>
      <c r="G1353" s="201"/>
      <c r="H1353" s="201"/>
      <c r="I1353" s="202"/>
      <c r="K1353" s="207" t="s">
        <v>1534</v>
      </c>
      <c r="L1353" s="214">
        <v>205</v>
      </c>
      <c r="M1353" s="208" t="s">
        <v>1535</v>
      </c>
      <c r="N1353" s="208"/>
      <c r="O1353" s="201"/>
      <c r="P1353" s="201"/>
      <c r="Q1353" s="201"/>
      <c r="R1353" s="202"/>
    </row>
    <row r="1354" spans="2:18" ht="24.95" customHeight="1">
      <c r="B1354" s="216" t="s">
        <v>1562</v>
      </c>
      <c r="C1354" s="217"/>
      <c r="D1354" s="217"/>
      <c r="E1354" s="217"/>
      <c r="F1354" s="217"/>
      <c r="G1354" s="217"/>
      <c r="H1354" s="217"/>
      <c r="I1354" s="218"/>
      <c r="K1354" s="216" t="s">
        <v>1562</v>
      </c>
      <c r="L1354" s="294"/>
      <c r="M1354" s="217"/>
      <c r="N1354" s="217"/>
      <c r="O1354" s="217"/>
      <c r="P1354" s="217"/>
      <c r="Q1354" s="217"/>
      <c r="R1354" s="218"/>
    </row>
    <row r="1355" spans="2:18" ht="24.95" customHeight="1" thickBot="1">
      <c r="B1355" s="207" t="s">
        <v>1537</v>
      </c>
      <c r="C1355" s="201"/>
      <c r="D1355" s="201"/>
      <c r="E1355" s="201"/>
      <c r="F1355" s="201"/>
      <c r="G1355" s="201"/>
      <c r="H1355" s="201"/>
      <c r="I1355" s="202"/>
      <c r="K1355" s="207" t="s">
        <v>1537</v>
      </c>
      <c r="L1355" s="201"/>
      <c r="M1355" s="201"/>
      <c r="N1355" s="201"/>
      <c r="O1355" s="201"/>
      <c r="P1355" s="201"/>
      <c r="Q1355" s="201"/>
      <c r="R1355" s="202"/>
    </row>
    <row r="1356" spans="2:18" ht="24.95" customHeight="1" thickTop="1">
      <c r="B1356" s="361" t="s">
        <v>1538</v>
      </c>
      <c r="C1356" s="362"/>
      <c r="D1356" s="358" t="s">
        <v>1241</v>
      </c>
      <c r="E1356" s="365"/>
      <c r="F1356" s="356" t="s">
        <v>1539</v>
      </c>
      <c r="G1356" s="359"/>
      <c r="H1356" s="358" t="s">
        <v>1404</v>
      </c>
      <c r="I1356" s="359"/>
      <c r="K1356" s="361" t="s">
        <v>1538</v>
      </c>
      <c r="L1356" s="362"/>
      <c r="M1356" s="358" t="s">
        <v>1241</v>
      </c>
      <c r="N1356" s="365"/>
      <c r="O1356" s="356" t="s">
        <v>1539</v>
      </c>
      <c r="P1356" s="359"/>
      <c r="Q1356" s="358" t="s">
        <v>1404</v>
      </c>
      <c r="R1356" s="359"/>
    </row>
    <row r="1357" spans="2:18" ht="24.95" customHeight="1" thickBot="1">
      <c r="B1357" s="363"/>
      <c r="C1357" s="364"/>
      <c r="D1357" s="219" t="s">
        <v>1540</v>
      </c>
      <c r="E1357" s="220" t="s">
        <v>1541</v>
      </c>
      <c r="F1357" s="220" t="s">
        <v>1540</v>
      </c>
      <c r="G1357" s="221" t="s">
        <v>1541</v>
      </c>
      <c r="H1357" s="222" t="s">
        <v>1540</v>
      </c>
      <c r="I1357" s="223" t="s">
        <v>1541</v>
      </c>
      <c r="K1357" s="363"/>
      <c r="L1357" s="364"/>
      <c r="M1357" s="219" t="s">
        <v>1540</v>
      </c>
      <c r="N1357" s="220" t="s">
        <v>1541</v>
      </c>
      <c r="O1357" s="220" t="s">
        <v>1540</v>
      </c>
      <c r="P1357" s="221" t="s">
        <v>1541</v>
      </c>
      <c r="Q1357" s="222" t="s">
        <v>1540</v>
      </c>
      <c r="R1357" s="223" t="s">
        <v>1541</v>
      </c>
    </row>
    <row r="1358" spans="2:18" ht="24.95" customHeight="1" thickTop="1">
      <c r="B1358" s="224" t="s">
        <v>1542</v>
      </c>
      <c r="C1358" s="225"/>
      <c r="D1358" s="226">
        <v>0</v>
      </c>
      <c r="E1358" s="227"/>
      <c r="F1358" s="227">
        <v>250</v>
      </c>
      <c r="G1358" s="228"/>
      <c r="H1358" s="229">
        <f t="shared" ref="H1358:H1366" si="78">D1358+F1358</f>
        <v>250</v>
      </c>
      <c r="I1358" s="230"/>
      <c r="K1358" s="224" t="s">
        <v>1542</v>
      </c>
      <c r="L1358" s="225"/>
      <c r="M1358" s="226">
        <v>0</v>
      </c>
      <c r="N1358" s="227"/>
      <c r="O1358" s="227">
        <v>213</v>
      </c>
      <c r="P1358" s="228"/>
      <c r="Q1358" s="229">
        <f t="shared" ref="Q1358:Q1366" si="79">M1358+O1358</f>
        <v>213</v>
      </c>
      <c r="R1358" s="230"/>
    </row>
    <row r="1359" spans="2:18" ht="24.95" customHeight="1">
      <c r="B1359" s="231" t="s">
        <v>1543</v>
      </c>
      <c r="C1359" s="232"/>
      <c r="D1359" s="233">
        <v>0</v>
      </c>
      <c r="E1359" s="234"/>
      <c r="F1359" s="234">
        <v>20</v>
      </c>
      <c r="G1359" s="235"/>
      <c r="H1359" s="229">
        <f t="shared" si="78"/>
        <v>20</v>
      </c>
      <c r="I1359" s="236"/>
      <c r="K1359" s="231" t="s">
        <v>1543</v>
      </c>
      <c r="L1359" s="232"/>
      <c r="M1359" s="233">
        <v>0</v>
      </c>
      <c r="N1359" s="234"/>
      <c r="O1359" s="234">
        <v>20</v>
      </c>
      <c r="P1359" s="235"/>
      <c r="Q1359" s="229">
        <f t="shared" si="79"/>
        <v>20</v>
      </c>
      <c r="R1359" s="236"/>
    </row>
    <row r="1360" spans="2:18" ht="24.95" customHeight="1">
      <c r="B1360" s="231" t="s">
        <v>1544</v>
      </c>
      <c r="C1360" s="232"/>
      <c r="D1360" s="233">
        <v>0</v>
      </c>
      <c r="E1360" s="234"/>
      <c r="F1360" s="234">
        <v>20</v>
      </c>
      <c r="G1360" s="235"/>
      <c r="H1360" s="229">
        <f t="shared" si="78"/>
        <v>20</v>
      </c>
      <c r="I1360" s="236"/>
      <c r="K1360" s="231" t="s">
        <v>1544</v>
      </c>
      <c r="L1360" s="232"/>
      <c r="M1360" s="233">
        <v>0</v>
      </c>
      <c r="N1360" s="234"/>
      <c r="O1360" s="234">
        <v>20</v>
      </c>
      <c r="P1360" s="235"/>
      <c r="Q1360" s="229">
        <f t="shared" si="79"/>
        <v>20</v>
      </c>
      <c r="R1360" s="236"/>
    </row>
    <row r="1361" spans="2:18" ht="24.95" customHeight="1" thickBot="1">
      <c r="B1361" s="237" t="s">
        <v>1545</v>
      </c>
      <c r="C1361" s="238"/>
      <c r="D1361" s="239"/>
      <c r="E1361" s="240"/>
      <c r="F1361" s="240">
        <v>200</v>
      </c>
      <c r="G1361" s="241"/>
      <c r="H1361" s="229">
        <f t="shared" si="78"/>
        <v>200</v>
      </c>
      <c r="I1361" s="242"/>
      <c r="K1361" s="237" t="s">
        <v>1545</v>
      </c>
      <c r="L1361" s="238"/>
      <c r="M1361" s="239">
        <v>0</v>
      </c>
      <c r="N1361" s="240"/>
      <c r="O1361" s="240">
        <v>750</v>
      </c>
      <c r="P1361" s="241"/>
      <c r="Q1361" s="229">
        <f t="shared" si="79"/>
        <v>750</v>
      </c>
      <c r="R1361" s="242"/>
    </row>
    <row r="1362" spans="2:18" ht="24.95" customHeight="1" thickTop="1" thickBot="1">
      <c r="B1362" s="243"/>
      <c r="C1362" s="244" t="s">
        <v>1399</v>
      </c>
      <c r="D1362" s="245">
        <f>D1358+D1359+D1360+D1361</f>
        <v>0</v>
      </c>
      <c r="E1362" s="246"/>
      <c r="F1362" s="247">
        <f>SUM(F1358:F1361)</f>
        <v>490</v>
      </c>
      <c r="G1362" s="248"/>
      <c r="H1362" s="249">
        <f t="shared" si="78"/>
        <v>490</v>
      </c>
      <c r="I1362" s="250"/>
      <c r="K1362" s="243"/>
      <c r="L1362" s="244" t="s">
        <v>1399</v>
      </c>
      <c r="M1362" s="245">
        <f>M1358+M1359+M1360+M1361</f>
        <v>0</v>
      </c>
      <c r="N1362" s="246"/>
      <c r="O1362" s="246">
        <f>SUM(O1358:O1361)</f>
        <v>1003</v>
      </c>
      <c r="P1362" s="248"/>
      <c r="Q1362" s="251">
        <f t="shared" si="79"/>
        <v>1003</v>
      </c>
      <c r="R1362" s="250"/>
    </row>
    <row r="1363" spans="2:18" ht="24.95" customHeight="1" thickTop="1">
      <c r="B1363" s="252" t="s">
        <v>1546</v>
      </c>
      <c r="C1363" s="253"/>
      <c r="D1363" s="254"/>
      <c r="E1363" s="255"/>
      <c r="F1363" s="255"/>
      <c r="G1363" s="256"/>
      <c r="H1363" s="257">
        <f t="shared" si="78"/>
        <v>0</v>
      </c>
      <c r="I1363" s="258"/>
      <c r="K1363" s="252" t="s">
        <v>1546</v>
      </c>
      <c r="L1363" s="253"/>
      <c r="M1363" s="254"/>
      <c r="N1363" s="255"/>
      <c r="O1363" s="255"/>
      <c r="P1363" s="256"/>
      <c r="Q1363" s="257">
        <f t="shared" si="79"/>
        <v>0</v>
      </c>
      <c r="R1363" s="258"/>
    </row>
    <row r="1364" spans="2:18" ht="24.95" customHeight="1">
      <c r="B1364" s="259" t="s">
        <v>1547</v>
      </c>
      <c r="C1364" s="260"/>
      <c r="D1364" s="233">
        <v>0</v>
      </c>
      <c r="E1364" s="234"/>
      <c r="F1364" s="234"/>
      <c r="G1364" s="261"/>
      <c r="H1364" s="262">
        <f t="shared" si="78"/>
        <v>0</v>
      </c>
      <c r="I1364" s="263"/>
      <c r="K1364" s="259" t="s">
        <v>1547</v>
      </c>
      <c r="L1364" s="260"/>
      <c r="M1364" s="233">
        <v>0</v>
      </c>
      <c r="N1364" s="234"/>
      <c r="O1364" s="234"/>
      <c r="P1364" s="261"/>
      <c r="Q1364" s="262">
        <f t="shared" si="79"/>
        <v>0</v>
      </c>
      <c r="R1364" s="263"/>
    </row>
    <row r="1365" spans="2:18" ht="24.95" customHeight="1">
      <c r="B1365" s="252" t="s">
        <v>1548</v>
      </c>
      <c r="C1365" s="253"/>
      <c r="D1365" s="233"/>
      <c r="E1365" s="234"/>
      <c r="F1365" s="234"/>
      <c r="G1365" s="261"/>
      <c r="H1365" s="262">
        <f t="shared" si="78"/>
        <v>0</v>
      </c>
      <c r="I1365" s="263"/>
      <c r="K1365" s="252" t="s">
        <v>1548</v>
      </c>
      <c r="L1365" s="253"/>
      <c r="M1365" s="233"/>
      <c r="N1365" s="234"/>
      <c r="O1365" s="234"/>
      <c r="P1365" s="261"/>
      <c r="Q1365" s="262">
        <f t="shared" si="79"/>
        <v>0</v>
      </c>
      <c r="R1365" s="263"/>
    </row>
    <row r="1366" spans="2:18" ht="24.95" customHeight="1" thickBot="1">
      <c r="B1366" s="264" t="s">
        <v>1549</v>
      </c>
      <c r="C1366" s="265"/>
      <c r="D1366" s="266"/>
      <c r="E1366" s="267"/>
      <c r="F1366" s="267"/>
      <c r="G1366" s="268"/>
      <c r="H1366" s="269">
        <f t="shared" si="78"/>
        <v>0</v>
      </c>
      <c r="I1366" s="270"/>
      <c r="K1366" s="264" t="s">
        <v>1549</v>
      </c>
      <c r="L1366" s="265"/>
      <c r="M1366" s="266"/>
      <c r="N1366" s="267"/>
      <c r="O1366" s="267"/>
      <c r="P1366" s="268"/>
      <c r="Q1366" s="269">
        <f t="shared" si="79"/>
        <v>0</v>
      </c>
      <c r="R1366" s="270"/>
    </row>
    <row r="1367" spans="2:18" ht="24.95" customHeight="1" thickTop="1" thickBot="1">
      <c r="B1367" s="243"/>
      <c r="C1367" s="244" t="s">
        <v>1399</v>
      </c>
      <c r="D1367" s="245">
        <f>SUM(D1362:D1366)</f>
        <v>0</v>
      </c>
      <c r="E1367" s="246"/>
      <c r="F1367" s="247">
        <f>F1362+F1364</f>
        <v>490</v>
      </c>
      <c r="G1367" s="248"/>
      <c r="H1367" s="271">
        <f>D1367+F1367</f>
        <v>490</v>
      </c>
      <c r="I1367" s="250"/>
      <c r="K1367" s="243"/>
      <c r="L1367" s="244" t="s">
        <v>1399</v>
      </c>
      <c r="M1367" s="245">
        <f>SUM(M1362:M1366)</f>
        <v>0</v>
      </c>
      <c r="N1367" s="246"/>
      <c r="O1367" s="246">
        <f>O1362+O1364</f>
        <v>1003</v>
      </c>
      <c r="P1367" s="248"/>
      <c r="Q1367" s="272">
        <f>M1367+O1367</f>
        <v>1003</v>
      </c>
      <c r="R1367" s="250"/>
    </row>
    <row r="1368" spans="2:18" ht="24.95" customHeight="1" thickTop="1">
      <c r="B1368" s="273"/>
      <c r="C1368" s="274" t="s">
        <v>1550</v>
      </c>
      <c r="D1368" s="217"/>
      <c r="E1368" s="217"/>
      <c r="F1368" s="217"/>
      <c r="G1368" s="217"/>
      <c r="H1368" s="217"/>
      <c r="I1368" s="218"/>
      <c r="K1368" s="273"/>
      <c r="L1368" s="274" t="s">
        <v>1550</v>
      </c>
      <c r="M1368" s="217"/>
      <c r="N1368" s="217"/>
      <c r="O1368" s="217"/>
      <c r="P1368" s="217"/>
      <c r="Q1368" s="217"/>
      <c r="R1368" s="218"/>
    </row>
    <row r="1369" spans="2:18" ht="24.95" customHeight="1">
      <c r="B1369" s="216" t="s">
        <v>1551</v>
      </c>
      <c r="C1369" s="217"/>
      <c r="D1369" s="217"/>
      <c r="E1369" s="217"/>
      <c r="F1369" s="217"/>
      <c r="G1369" s="217"/>
      <c r="H1369" s="217"/>
      <c r="I1369" s="218"/>
      <c r="K1369" s="216" t="s">
        <v>1551</v>
      </c>
      <c r="L1369" s="217"/>
      <c r="M1369" s="217"/>
      <c r="N1369" s="217"/>
      <c r="O1369" s="217"/>
      <c r="P1369" s="217"/>
      <c r="Q1369" s="217"/>
      <c r="R1369" s="218"/>
    </row>
    <row r="1370" spans="2:18" ht="24.95" customHeight="1">
      <c r="B1370" s="216" t="s">
        <v>1552</v>
      </c>
      <c r="C1370" s="217"/>
      <c r="D1370" s="217"/>
      <c r="E1370" s="217"/>
      <c r="F1370" s="217"/>
      <c r="G1370" s="217"/>
      <c r="H1370" s="217"/>
      <c r="I1370" s="218"/>
      <c r="K1370" s="216" t="s">
        <v>1552</v>
      </c>
      <c r="L1370" s="217"/>
      <c r="M1370" s="217"/>
      <c r="N1370" s="217"/>
      <c r="O1370" s="217"/>
      <c r="P1370" s="217"/>
      <c r="Q1370" s="217"/>
      <c r="R1370" s="218"/>
    </row>
    <row r="1371" spans="2:18" ht="15.75">
      <c r="B1371" s="273"/>
      <c r="C1371" s="217"/>
      <c r="D1371" s="217"/>
      <c r="E1371" s="217"/>
      <c r="F1371" s="217"/>
      <c r="G1371" s="217"/>
      <c r="H1371" s="217"/>
      <c r="I1371" s="218"/>
      <c r="K1371" s="273"/>
      <c r="L1371" s="217"/>
      <c r="M1371" s="217"/>
      <c r="N1371" s="217"/>
      <c r="O1371" s="217"/>
      <c r="P1371" s="217"/>
      <c r="Q1371" s="217"/>
      <c r="R1371" s="218"/>
    </row>
    <row r="1372" spans="2:18" ht="15.75">
      <c r="B1372" s="273"/>
      <c r="C1372" s="217"/>
      <c r="D1372" s="372" t="s">
        <v>1714</v>
      </c>
      <c r="E1372" s="372"/>
      <c r="F1372" s="372"/>
      <c r="G1372" s="217"/>
      <c r="H1372" s="217"/>
      <c r="I1372" s="218"/>
      <c r="K1372" s="273"/>
      <c r="L1372" s="217"/>
      <c r="M1372" s="372" t="s">
        <v>1714</v>
      </c>
      <c r="N1372" s="372"/>
      <c r="O1372" s="372"/>
      <c r="P1372" s="217"/>
      <c r="Q1372" s="217"/>
      <c r="R1372" s="218"/>
    </row>
    <row r="1373" spans="2:18" ht="15.75">
      <c r="B1373" s="273"/>
      <c r="C1373" s="217"/>
      <c r="D1373" s="372" t="s">
        <v>1715</v>
      </c>
      <c r="E1373" s="372"/>
      <c r="F1373" s="372"/>
      <c r="G1373" s="217"/>
      <c r="H1373" s="217"/>
      <c r="I1373" s="218"/>
      <c r="K1373" s="273"/>
      <c r="L1373" s="217"/>
      <c r="M1373" s="372" t="s">
        <v>1715</v>
      </c>
      <c r="N1373" s="372"/>
      <c r="O1373" s="372"/>
      <c r="P1373" s="217"/>
      <c r="Q1373" s="217"/>
      <c r="R1373" s="218"/>
    </row>
    <row r="1374" spans="2:18" ht="15.75">
      <c r="B1374" s="273"/>
      <c r="C1374" s="217"/>
      <c r="D1374" s="217"/>
      <c r="E1374" s="217"/>
      <c r="F1374" s="217"/>
      <c r="G1374" s="217"/>
      <c r="H1374" s="217"/>
      <c r="I1374" s="218"/>
      <c r="K1374" s="273"/>
      <c r="L1374" s="217"/>
      <c r="M1374" s="217"/>
      <c r="N1374" s="217"/>
      <c r="O1374" s="217"/>
      <c r="P1374" s="217"/>
      <c r="Q1374" s="217"/>
      <c r="R1374" s="218"/>
    </row>
    <row r="1375" spans="2:18" ht="15.75">
      <c r="B1375" s="273"/>
      <c r="C1375" s="217"/>
      <c r="D1375" s="217"/>
      <c r="E1375" s="217"/>
      <c r="F1375" s="217"/>
      <c r="G1375" s="217"/>
      <c r="H1375" s="217"/>
      <c r="I1375" s="218"/>
      <c r="K1375" s="273"/>
      <c r="L1375" s="217"/>
      <c r="M1375" s="217"/>
      <c r="N1375" s="217"/>
      <c r="O1375" s="217"/>
      <c r="P1375" s="217"/>
      <c r="Q1375" s="217"/>
      <c r="R1375" s="218"/>
    </row>
    <row r="1376" spans="2:18" ht="15.75">
      <c r="B1376" s="293"/>
      <c r="E1376" s="217"/>
      <c r="F1376" s="217"/>
      <c r="G1376" s="201" t="s">
        <v>1563</v>
      </c>
      <c r="H1376" s="217"/>
      <c r="I1376" s="218"/>
      <c r="J1376" s="293"/>
      <c r="K1376" s="293"/>
      <c r="N1376" s="217"/>
      <c r="O1376" s="217"/>
      <c r="P1376" s="201" t="s">
        <v>1563</v>
      </c>
      <c r="Q1376" s="217"/>
      <c r="R1376" s="218"/>
    </row>
    <row r="1377" spans="2:18" ht="15.75">
      <c r="B1377" s="273" t="s">
        <v>1553</v>
      </c>
      <c r="C1377" s="360">
        <v>45840</v>
      </c>
      <c r="D1377" s="360"/>
      <c r="E1377" s="201"/>
      <c r="F1377" t="s">
        <v>1693</v>
      </c>
      <c r="H1377" s="201"/>
      <c r="I1377" s="202"/>
      <c r="K1377" s="273" t="s">
        <v>1553</v>
      </c>
      <c r="L1377" s="360">
        <v>45840</v>
      </c>
      <c r="M1377" s="360"/>
      <c r="N1377" s="201"/>
      <c r="O1377" t="s">
        <v>1693</v>
      </c>
      <c r="Q1377" s="201"/>
      <c r="R1377" s="202"/>
    </row>
    <row r="1378" spans="2:18" ht="16.5" thickBot="1">
      <c r="B1378" s="275"/>
      <c r="C1378" s="276"/>
      <c r="D1378" s="276"/>
      <c r="E1378" s="276"/>
      <c r="F1378" s="276"/>
      <c r="G1378" s="276"/>
      <c r="H1378" s="276"/>
      <c r="I1378" s="277"/>
      <c r="K1378" s="275"/>
      <c r="L1378" s="276"/>
      <c r="M1378" s="276"/>
      <c r="N1378" s="276"/>
      <c r="O1378" s="276"/>
      <c r="P1378" s="276"/>
      <c r="Q1378" s="276"/>
      <c r="R1378" s="277"/>
    </row>
    <row r="1380" spans="2:18" ht="15.75" thickBot="1"/>
    <row r="1381" spans="2:18">
      <c r="B1381" s="366" t="s">
        <v>1525</v>
      </c>
      <c r="C1381" s="367"/>
      <c r="D1381" s="367"/>
      <c r="E1381" s="367"/>
      <c r="F1381" s="367"/>
      <c r="G1381" s="367"/>
      <c r="H1381" s="367"/>
      <c r="I1381" s="368"/>
      <c r="K1381" s="366" t="s">
        <v>1525</v>
      </c>
      <c r="L1381" s="367"/>
      <c r="M1381" s="367"/>
      <c r="N1381" s="367"/>
      <c r="O1381" s="367"/>
      <c r="P1381" s="367"/>
      <c r="Q1381" s="367"/>
      <c r="R1381" s="368"/>
    </row>
    <row r="1382" spans="2:18" ht="15.75">
      <c r="B1382" s="200"/>
      <c r="C1382" s="201"/>
      <c r="D1382" s="201"/>
      <c r="E1382" s="201"/>
      <c r="F1382" s="201"/>
      <c r="G1382" s="201"/>
      <c r="H1382" s="201"/>
      <c r="I1382" s="202"/>
      <c r="K1382" s="200"/>
      <c r="L1382" s="201"/>
      <c r="M1382" s="201"/>
      <c r="N1382" s="201"/>
      <c r="O1382" s="201"/>
      <c r="P1382" s="201"/>
      <c r="Q1382" s="201"/>
      <c r="R1382" s="202"/>
    </row>
    <row r="1383" spans="2:18" ht="26.25">
      <c r="B1383" s="369" t="s">
        <v>1526</v>
      </c>
      <c r="C1383" s="370"/>
      <c r="D1383" s="370"/>
      <c r="E1383" s="370"/>
      <c r="F1383" s="370"/>
      <c r="G1383" s="370"/>
      <c r="H1383" s="370"/>
      <c r="I1383" s="371"/>
      <c r="K1383" s="369" t="s">
        <v>1526</v>
      </c>
      <c r="L1383" s="370"/>
      <c r="M1383" s="370"/>
      <c r="N1383" s="370"/>
      <c r="O1383" s="370"/>
      <c r="P1383" s="370"/>
      <c r="Q1383" s="370"/>
      <c r="R1383" s="371"/>
    </row>
    <row r="1384" spans="2:18" ht="24.95" customHeight="1">
      <c r="B1384" s="203"/>
      <c r="C1384" s="204"/>
      <c r="D1384" s="204"/>
      <c r="E1384" s="204"/>
      <c r="F1384" s="204"/>
      <c r="G1384" s="204"/>
      <c r="H1384" s="205" t="s">
        <v>1527</v>
      </c>
      <c r="I1384" s="206"/>
      <c r="K1384" s="203"/>
      <c r="L1384" s="204"/>
      <c r="M1384" s="204"/>
      <c r="N1384" s="204"/>
      <c r="O1384" s="204"/>
      <c r="P1384" s="204"/>
      <c r="Q1384" s="205" t="s">
        <v>1527</v>
      </c>
      <c r="R1384" s="206"/>
    </row>
    <row r="1385" spans="2:18" ht="24.95" customHeight="1">
      <c r="B1385" s="207" t="s">
        <v>1528</v>
      </c>
      <c r="C1385" s="208"/>
      <c r="D1385" s="208"/>
      <c r="E1385" s="208"/>
      <c r="F1385" s="208" t="s">
        <v>1529</v>
      </c>
      <c r="G1385" s="201"/>
      <c r="H1385" s="201" t="s">
        <v>1530</v>
      </c>
      <c r="I1385" s="202"/>
      <c r="K1385" s="207" t="s">
        <v>1528</v>
      </c>
      <c r="L1385" s="208"/>
      <c r="M1385" s="208"/>
      <c r="N1385" s="208"/>
      <c r="O1385" s="208" t="s">
        <v>1531</v>
      </c>
      <c r="P1385" s="201"/>
      <c r="Q1385" s="201" t="s">
        <v>1530</v>
      </c>
      <c r="R1385" s="202"/>
    </row>
    <row r="1386" spans="2:18" ht="24.95" customHeight="1">
      <c r="B1386" s="209" t="s">
        <v>1532</v>
      </c>
      <c r="C1386" s="210" t="s">
        <v>1790</v>
      </c>
      <c r="D1386" s="211"/>
      <c r="E1386" s="211"/>
      <c r="F1386" s="211"/>
      <c r="G1386" s="212"/>
      <c r="H1386" s="212"/>
      <c r="I1386" s="213"/>
      <c r="K1386" s="209" t="s">
        <v>1532</v>
      </c>
      <c r="L1386" s="210" t="s">
        <v>1791</v>
      </c>
      <c r="M1386" s="211"/>
      <c r="N1386" s="211"/>
      <c r="O1386" s="211"/>
      <c r="P1386" s="212"/>
      <c r="Q1386" s="212"/>
      <c r="R1386" s="213"/>
    </row>
    <row r="1387" spans="2:18" ht="24.95" customHeight="1">
      <c r="B1387" s="207" t="s">
        <v>1534</v>
      </c>
      <c r="C1387" s="214">
        <v>169</v>
      </c>
      <c r="D1387" s="208" t="s">
        <v>1535</v>
      </c>
      <c r="E1387" s="208"/>
      <c r="F1387" s="201"/>
      <c r="G1387" s="201"/>
      <c r="H1387" s="201"/>
      <c r="I1387" s="202"/>
      <c r="K1387" s="207" t="s">
        <v>1534</v>
      </c>
      <c r="L1387" s="214">
        <v>144</v>
      </c>
      <c r="M1387" s="208" t="s">
        <v>1535</v>
      </c>
      <c r="N1387" s="208"/>
      <c r="O1387" s="201"/>
      <c r="P1387" s="201"/>
      <c r="Q1387" s="201"/>
      <c r="R1387" s="202"/>
    </row>
    <row r="1388" spans="2:18" ht="24.95" customHeight="1">
      <c r="B1388" s="216" t="s">
        <v>1562</v>
      </c>
      <c r="C1388" s="217"/>
      <c r="D1388" s="217"/>
      <c r="E1388" s="217"/>
      <c r="F1388" s="217"/>
      <c r="G1388" s="217"/>
      <c r="H1388" s="217"/>
      <c r="I1388" s="218"/>
      <c r="K1388" s="216" t="s">
        <v>1562</v>
      </c>
      <c r="L1388" s="217"/>
      <c r="M1388" s="217"/>
      <c r="N1388" s="217"/>
      <c r="O1388" s="217"/>
      <c r="P1388" s="217"/>
      <c r="Q1388" s="217"/>
      <c r="R1388" s="218"/>
    </row>
    <row r="1389" spans="2:18" ht="24.95" customHeight="1" thickBot="1">
      <c r="B1389" s="207" t="s">
        <v>1537</v>
      </c>
      <c r="C1389" s="201"/>
      <c r="D1389" s="201"/>
      <c r="E1389" s="201"/>
      <c r="F1389" s="201"/>
      <c r="G1389" s="201"/>
      <c r="H1389" s="201"/>
      <c r="I1389" s="202"/>
      <c r="K1389" s="207" t="s">
        <v>1537</v>
      </c>
      <c r="L1389" s="201"/>
      <c r="M1389" s="201"/>
      <c r="N1389" s="201"/>
      <c r="O1389" s="201"/>
      <c r="P1389" s="201"/>
      <c r="Q1389" s="201"/>
      <c r="R1389" s="202"/>
    </row>
    <row r="1390" spans="2:18" ht="24.95" customHeight="1" thickTop="1">
      <c r="B1390" s="361" t="s">
        <v>1538</v>
      </c>
      <c r="C1390" s="362"/>
      <c r="D1390" s="358" t="s">
        <v>1241</v>
      </c>
      <c r="E1390" s="365"/>
      <c r="F1390" s="356" t="s">
        <v>1539</v>
      </c>
      <c r="G1390" s="359"/>
      <c r="H1390" s="358" t="s">
        <v>1404</v>
      </c>
      <c r="I1390" s="359"/>
      <c r="K1390" s="361" t="s">
        <v>1538</v>
      </c>
      <c r="L1390" s="362"/>
      <c r="M1390" s="358" t="s">
        <v>1241</v>
      </c>
      <c r="N1390" s="365"/>
      <c r="O1390" s="356" t="s">
        <v>1539</v>
      </c>
      <c r="P1390" s="359"/>
      <c r="Q1390" s="358" t="s">
        <v>1404</v>
      </c>
      <c r="R1390" s="359"/>
    </row>
    <row r="1391" spans="2:18" ht="24.95" customHeight="1" thickBot="1">
      <c r="B1391" s="363"/>
      <c r="C1391" s="364"/>
      <c r="D1391" s="219" t="s">
        <v>1540</v>
      </c>
      <c r="E1391" s="220" t="s">
        <v>1541</v>
      </c>
      <c r="F1391" s="220" t="s">
        <v>1540</v>
      </c>
      <c r="G1391" s="221" t="s">
        <v>1541</v>
      </c>
      <c r="H1391" s="222" t="s">
        <v>1540</v>
      </c>
      <c r="I1391" s="223" t="s">
        <v>1541</v>
      </c>
      <c r="K1391" s="363"/>
      <c r="L1391" s="364"/>
      <c r="M1391" s="219" t="s">
        <v>1540</v>
      </c>
      <c r="N1391" s="220" t="s">
        <v>1541</v>
      </c>
      <c r="O1391" s="220" t="s">
        <v>1540</v>
      </c>
      <c r="P1391" s="221" t="s">
        <v>1541</v>
      </c>
      <c r="Q1391" s="222" t="s">
        <v>1540</v>
      </c>
      <c r="R1391" s="223" t="s">
        <v>1541</v>
      </c>
    </row>
    <row r="1392" spans="2:18" ht="24.95" customHeight="1" thickTop="1">
      <c r="B1392" s="224" t="s">
        <v>1542</v>
      </c>
      <c r="C1392" s="225"/>
      <c r="D1392" s="226">
        <v>0</v>
      </c>
      <c r="E1392" s="227"/>
      <c r="F1392" s="227">
        <v>281</v>
      </c>
      <c r="G1392" s="228"/>
      <c r="H1392" s="229">
        <f t="shared" ref="H1392:H1400" si="80">D1392+F1392</f>
        <v>281</v>
      </c>
      <c r="I1392" s="230"/>
      <c r="K1392" s="224" t="s">
        <v>1542</v>
      </c>
      <c r="L1392" s="225"/>
      <c r="M1392" s="226">
        <v>0</v>
      </c>
      <c r="N1392" s="227"/>
      <c r="O1392" s="227">
        <v>167</v>
      </c>
      <c r="P1392" s="228"/>
      <c r="Q1392" s="229">
        <f t="shared" ref="Q1392:Q1400" si="81">M1392+O1392</f>
        <v>167</v>
      </c>
      <c r="R1392" s="230"/>
    </row>
    <row r="1393" spans="2:18" ht="24.95" customHeight="1">
      <c r="B1393" s="231" t="s">
        <v>1543</v>
      </c>
      <c r="C1393" s="232"/>
      <c r="D1393" s="233">
        <v>0</v>
      </c>
      <c r="E1393" s="234"/>
      <c r="F1393" s="234">
        <v>30</v>
      </c>
      <c r="G1393" s="235"/>
      <c r="H1393" s="229">
        <f t="shared" si="80"/>
        <v>30</v>
      </c>
      <c r="I1393" s="236"/>
      <c r="K1393" s="231" t="s">
        <v>1543</v>
      </c>
      <c r="L1393" s="232"/>
      <c r="M1393" s="233">
        <v>0</v>
      </c>
      <c r="N1393" s="234"/>
      <c r="O1393" s="234">
        <v>20</v>
      </c>
      <c r="P1393" s="235"/>
      <c r="Q1393" s="229">
        <f t="shared" si="81"/>
        <v>20</v>
      </c>
      <c r="R1393" s="236"/>
    </row>
    <row r="1394" spans="2:18" ht="24.95" customHeight="1">
      <c r="B1394" s="231" t="s">
        <v>1544</v>
      </c>
      <c r="C1394" s="232"/>
      <c r="D1394" s="233">
        <v>0</v>
      </c>
      <c r="E1394" s="234"/>
      <c r="F1394" s="234">
        <v>30</v>
      </c>
      <c r="G1394" s="235"/>
      <c r="H1394" s="229">
        <f t="shared" si="80"/>
        <v>30</v>
      </c>
      <c r="I1394" s="236"/>
      <c r="K1394" s="231" t="s">
        <v>1544</v>
      </c>
      <c r="L1394" s="232"/>
      <c r="M1394" s="233">
        <v>0</v>
      </c>
      <c r="N1394" s="234"/>
      <c r="O1394" s="234">
        <v>20</v>
      </c>
      <c r="P1394" s="235"/>
      <c r="Q1394" s="229">
        <f t="shared" si="81"/>
        <v>20</v>
      </c>
      <c r="R1394" s="236"/>
    </row>
    <row r="1395" spans="2:18" ht="24.95" customHeight="1" thickBot="1">
      <c r="B1395" s="237" t="s">
        <v>1545</v>
      </c>
      <c r="C1395" s="238"/>
      <c r="D1395" s="239"/>
      <c r="E1395" s="240"/>
      <c r="F1395" s="240">
        <v>750</v>
      </c>
      <c r="G1395" s="241"/>
      <c r="H1395" s="229">
        <f t="shared" si="80"/>
        <v>750</v>
      </c>
      <c r="I1395" s="242"/>
      <c r="K1395" s="237" t="s">
        <v>1545</v>
      </c>
      <c r="L1395" s="238"/>
      <c r="M1395" s="239">
        <v>0</v>
      </c>
      <c r="N1395" s="240"/>
      <c r="O1395" s="240">
        <v>750</v>
      </c>
      <c r="P1395" s="241"/>
      <c r="Q1395" s="229">
        <f t="shared" si="81"/>
        <v>750</v>
      </c>
      <c r="R1395" s="242"/>
    </row>
    <row r="1396" spans="2:18" ht="24.95" customHeight="1" thickTop="1" thickBot="1">
      <c r="B1396" s="243"/>
      <c r="C1396" s="244" t="s">
        <v>1399</v>
      </c>
      <c r="D1396" s="245">
        <f>D1392+D1393+D1394+D1395</f>
        <v>0</v>
      </c>
      <c r="E1396" s="246"/>
      <c r="F1396" s="247">
        <f>SUM(F1392:F1395)</f>
        <v>1091</v>
      </c>
      <c r="G1396" s="248"/>
      <c r="H1396" s="249">
        <f t="shared" si="80"/>
        <v>1091</v>
      </c>
      <c r="I1396" s="250"/>
      <c r="K1396" s="243"/>
      <c r="L1396" s="244" t="s">
        <v>1399</v>
      </c>
      <c r="M1396" s="245">
        <f>M1392+M1393+M1394+M1395</f>
        <v>0</v>
      </c>
      <c r="N1396" s="246"/>
      <c r="O1396" s="246">
        <f>SUM(O1392:O1395)</f>
        <v>957</v>
      </c>
      <c r="P1396" s="248"/>
      <c r="Q1396" s="251">
        <f t="shared" si="81"/>
        <v>957</v>
      </c>
      <c r="R1396" s="250"/>
    </row>
    <row r="1397" spans="2:18" ht="24.95" customHeight="1" thickTop="1">
      <c r="B1397" s="252" t="s">
        <v>1546</v>
      </c>
      <c r="C1397" s="253"/>
      <c r="D1397" s="254"/>
      <c r="E1397" s="255"/>
      <c r="F1397" s="255"/>
      <c r="G1397" s="256"/>
      <c r="H1397" s="257">
        <f t="shared" si="80"/>
        <v>0</v>
      </c>
      <c r="I1397" s="258"/>
      <c r="K1397" s="252" t="s">
        <v>1546</v>
      </c>
      <c r="L1397" s="253"/>
      <c r="M1397" s="254"/>
      <c r="N1397" s="255"/>
      <c r="O1397" s="255"/>
      <c r="P1397" s="256"/>
      <c r="Q1397" s="257">
        <f t="shared" si="81"/>
        <v>0</v>
      </c>
      <c r="R1397" s="258"/>
    </row>
    <row r="1398" spans="2:18" ht="24.95" customHeight="1">
      <c r="B1398" s="259" t="s">
        <v>1547</v>
      </c>
      <c r="C1398" s="260"/>
      <c r="D1398" s="233">
        <v>0</v>
      </c>
      <c r="E1398" s="234"/>
      <c r="F1398" s="234"/>
      <c r="G1398" s="261"/>
      <c r="H1398" s="262">
        <f t="shared" si="80"/>
        <v>0</v>
      </c>
      <c r="I1398" s="263"/>
      <c r="K1398" s="259" t="s">
        <v>1547</v>
      </c>
      <c r="L1398" s="260"/>
      <c r="M1398" s="233">
        <v>0</v>
      </c>
      <c r="N1398" s="234"/>
      <c r="O1398" s="234"/>
      <c r="P1398" s="261"/>
      <c r="Q1398" s="262">
        <f t="shared" si="81"/>
        <v>0</v>
      </c>
      <c r="R1398" s="263"/>
    </row>
    <row r="1399" spans="2:18" ht="24.95" customHeight="1">
      <c r="B1399" s="252" t="s">
        <v>1548</v>
      </c>
      <c r="C1399" s="253"/>
      <c r="D1399" s="233"/>
      <c r="E1399" s="234"/>
      <c r="F1399" s="234"/>
      <c r="G1399" s="261"/>
      <c r="H1399" s="262">
        <f t="shared" si="80"/>
        <v>0</v>
      </c>
      <c r="I1399" s="263"/>
      <c r="K1399" s="252" t="s">
        <v>1548</v>
      </c>
      <c r="L1399" s="253"/>
      <c r="M1399" s="233"/>
      <c r="N1399" s="234"/>
      <c r="O1399" s="234"/>
      <c r="P1399" s="261"/>
      <c r="Q1399" s="262">
        <f t="shared" si="81"/>
        <v>0</v>
      </c>
      <c r="R1399" s="263"/>
    </row>
    <row r="1400" spans="2:18" ht="24.95" customHeight="1" thickBot="1">
      <c r="B1400" s="264" t="s">
        <v>1549</v>
      </c>
      <c r="C1400" s="265"/>
      <c r="D1400" s="266"/>
      <c r="E1400" s="267"/>
      <c r="F1400" s="267"/>
      <c r="G1400" s="268"/>
      <c r="H1400" s="269">
        <f t="shared" si="80"/>
        <v>0</v>
      </c>
      <c r="I1400" s="270"/>
      <c r="K1400" s="264" t="s">
        <v>1549</v>
      </c>
      <c r="L1400" s="265"/>
      <c r="M1400" s="266"/>
      <c r="N1400" s="267"/>
      <c r="O1400" s="267"/>
      <c r="P1400" s="268"/>
      <c r="Q1400" s="269">
        <f t="shared" si="81"/>
        <v>0</v>
      </c>
      <c r="R1400" s="270"/>
    </row>
    <row r="1401" spans="2:18" ht="24.95" customHeight="1" thickTop="1" thickBot="1">
      <c r="B1401" s="243"/>
      <c r="C1401" s="244" t="s">
        <v>1399</v>
      </c>
      <c r="D1401" s="245">
        <f>SUM(D1396:D1400)</f>
        <v>0</v>
      </c>
      <c r="E1401" s="246"/>
      <c r="F1401" s="247">
        <f>F1396+F1398</f>
        <v>1091</v>
      </c>
      <c r="G1401" s="248"/>
      <c r="H1401" s="271">
        <f>D1401+F1401</f>
        <v>1091</v>
      </c>
      <c r="I1401" s="250"/>
      <c r="K1401" s="243"/>
      <c r="L1401" s="244" t="s">
        <v>1399</v>
      </c>
      <c r="M1401" s="245">
        <f>SUM(M1396:M1400)</f>
        <v>0</v>
      </c>
      <c r="N1401" s="246"/>
      <c r="O1401" s="246">
        <f>O1396+O1398</f>
        <v>957</v>
      </c>
      <c r="P1401" s="248"/>
      <c r="Q1401" s="272">
        <f>M1401+O1401</f>
        <v>957</v>
      </c>
      <c r="R1401" s="250"/>
    </row>
    <row r="1402" spans="2:18" ht="24.95" customHeight="1" thickTop="1">
      <c r="B1402" s="273"/>
      <c r="C1402" s="274" t="s">
        <v>1550</v>
      </c>
      <c r="D1402" s="217"/>
      <c r="E1402" s="217"/>
      <c r="F1402" s="217"/>
      <c r="G1402" s="217"/>
      <c r="H1402" s="217"/>
      <c r="I1402" s="218"/>
      <c r="K1402" s="273"/>
      <c r="L1402" s="274" t="s">
        <v>1550</v>
      </c>
      <c r="M1402" s="217"/>
      <c r="N1402" s="217"/>
      <c r="O1402" s="217"/>
      <c r="P1402" s="217"/>
      <c r="Q1402" s="217"/>
      <c r="R1402" s="218"/>
    </row>
    <row r="1403" spans="2:18" ht="24.95" customHeight="1">
      <c r="B1403" s="216" t="s">
        <v>1551</v>
      </c>
      <c r="C1403" s="217"/>
      <c r="D1403" s="217"/>
      <c r="E1403" s="217"/>
      <c r="F1403" s="217"/>
      <c r="G1403" s="217"/>
      <c r="H1403" s="217"/>
      <c r="I1403" s="218"/>
      <c r="K1403" s="216" t="s">
        <v>1551</v>
      </c>
      <c r="L1403" s="217"/>
      <c r="M1403" s="217"/>
      <c r="N1403" s="217"/>
      <c r="O1403" s="217"/>
      <c r="P1403" s="217"/>
      <c r="Q1403" s="217"/>
      <c r="R1403" s="218"/>
    </row>
    <row r="1404" spans="2:18" ht="24.95" customHeight="1">
      <c r="B1404" s="216" t="s">
        <v>1552</v>
      </c>
      <c r="C1404" s="217"/>
      <c r="D1404" s="217"/>
      <c r="E1404" s="217"/>
      <c r="F1404" s="217"/>
      <c r="G1404" s="217"/>
      <c r="H1404" s="217"/>
      <c r="I1404" s="218"/>
      <c r="K1404" s="216" t="s">
        <v>1552</v>
      </c>
      <c r="L1404" s="217"/>
      <c r="M1404" s="217"/>
      <c r="N1404" s="217"/>
      <c r="O1404" s="217"/>
      <c r="P1404" s="217"/>
      <c r="Q1404" s="217"/>
      <c r="R1404" s="218"/>
    </row>
    <row r="1405" spans="2:18" ht="15.75">
      <c r="B1405" s="273"/>
      <c r="C1405" s="217"/>
      <c r="D1405" s="217"/>
      <c r="E1405" s="217"/>
      <c r="F1405" s="217"/>
      <c r="G1405" s="217"/>
      <c r="H1405" s="217"/>
      <c r="I1405" s="218"/>
      <c r="K1405" s="273"/>
      <c r="L1405" s="217"/>
      <c r="M1405" s="217"/>
      <c r="N1405" s="217"/>
      <c r="O1405" s="217"/>
      <c r="P1405" s="217"/>
      <c r="Q1405" s="217"/>
      <c r="R1405" s="218"/>
    </row>
    <row r="1406" spans="2:18" ht="15.75">
      <c r="B1406" s="273"/>
      <c r="C1406" s="217"/>
      <c r="D1406" s="372" t="s">
        <v>1714</v>
      </c>
      <c r="E1406" s="372"/>
      <c r="F1406" s="372"/>
      <c r="G1406" s="217"/>
      <c r="H1406" s="217"/>
      <c r="I1406" s="218"/>
      <c r="K1406" s="273"/>
      <c r="L1406" s="217"/>
      <c r="M1406" s="372" t="s">
        <v>1714</v>
      </c>
      <c r="N1406" s="372"/>
      <c r="O1406" s="372"/>
      <c r="P1406" s="217"/>
      <c r="Q1406" s="217"/>
      <c r="R1406" s="218"/>
    </row>
    <row r="1407" spans="2:18" ht="15.75">
      <c r="B1407" s="273"/>
      <c r="C1407" s="217"/>
      <c r="D1407" s="372" t="s">
        <v>1715</v>
      </c>
      <c r="E1407" s="372"/>
      <c r="F1407" s="372"/>
      <c r="G1407" s="217"/>
      <c r="H1407" s="217"/>
      <c r="I1407" s="218"/>
      <c r="K1407" s="273"/>
      <c r="L1407" s="217"/>
      <c r="M1407" s="372" t="s">
        <v>1715</v>
      </c>
      <c r="N1407" s="372"/>
      <c r="O1407" s="372"/>
      <c r="P1407" s="217"/>
      <c r="Q1407" s="217"/>
      <c r="R1407" s="218"/>
    </row>
    <row r="1408" spans="2:18" ht="15.75">
      <c r="B1408" s="273"/>
      <c r="C1408" s="217"/>
      <c r="D1408" s="217"/>
      <c r="E1408" s="217"/>
      <c r="F1408" s="217"/>
      <c r="G1408" s="217"/>
      <c r="H1408" s="217"/>
      <c r="I1408" s="218"/>
      <c r="K1408" s="273"/>
      <c r="L1408" s="217"/>
      <c r="M1408" s="217"/>
      <c r="N1408" s="217"/>
      <c r="O1408" s="217"/>
      <c r="P1408" s="217"/>
      <c r="Q1408" s="217"/>
      <c r="R1408" s="218"/>
    </row>
    <row r="1409" spans="2:18" ht="15.75">
      <c r="B1409" s="273"/>
      <c r="C1409" s="217"/>
      <c r="D1409" s="217"/>
      <c r="E1409" s="217"/>
      <c r="F1409" s="217"/>
      <c r="G1409" s="217"/>
      <c r="H1409" s="217"/>
      <c r="I1409" s="218"/>
      <c r="K1409" s="273"/>
      <c r="L1409" s="217"/>
      <c r="M1409" s="217"/>
      <c r="N1409" s="217"/>
      <c r="O1409" s="217"/>
      <c r="P1409" s="217"/>
      <c r="Q1409" s="217"/>
      <c r="R1409" s="218"/>
    </row>
    <row r="1410" spans="2:18" ht="15.75">
      <c r="B1410" s="293"/>
      <c r="E1410" s="217"/>
      <c r="F1410" s="217"/>
      <c r="G1410" s="201" t="s">
        <v>1563</v>
      </c>
      <c r="H1410" s="217"/>
      <c r="I1410" s="218"/>
      <c r="J1410" s="293"/>
      <c r="K1410" s="293"/>
      <c r="N1410" s="217"/>
      <c r="O1410" s="217"/>
      <c r="P1410" s="201" t="s">
        <v>1563</v>
      </c>
      <c r="Q1410" s="217"/>
      <c r="R1410" s="218"/>
    </row>
    <row r="1411" spans="2:18" ht="15.75">
      <c r="B1411" s="273" t="s">
        <v>1553</v>
      </c>
      <c r="C1411" s="360">
        <v>45840</v>
      </c>
      <c r="D1411" s="360"/>
      <c r="E1411" s="201"/>
      <c r="F1411" t="s">
        <v>1693</v>
      </c>
      <c r="H1411" s="201"/>
      <c r="I1411" s="202"/>
      <c r="K1411" s="273" t="s">
        <v>1553</v>
      </c>
      <c r="L1411" s="360">
        <v>45840</v>
      </c>
      <c r="M1411" s="360"/>
      <c r="N1411" s="201"/>
      <c r="O1411" t="s">
        <v>1693</v>
      </c>
      <c r="Q1411" s="201"/>
      <c r="R1411" s="202"/>
    </row>
    <row r="1412" spans="2:18" ht="16.5" thickBot="1">
      <c r="B1412" s="275"/>
      <c r="C1412" s="276"/>
      <c r="D1412" s="276"/>
      <c r="E1412" s="276"/>
      <c r="F1412" s="276"/>
      <c r="G1412" s="276"/>
      <c r="H1412" s="276"/>
      <c r="I1412" s="277"/>
      <c r="K1412" s="275"/>
      <c r="L1412" s="276"/>
      <c r="M1412" s="276"/>
      <c r="N1412" s="276"/>
      <c r="O1412" s="276"/>
      <c r="P1412" s="276"/>
      <c r="Q1412" s="276"/>
      <c r="R1412" s="277"/>
    </row>
    <row r="1414" spans="2:18" ht="15.75" thickBot="1"/>
    <row r="1415" spans="2:18">
      <c r="B1415" s="366" t="s">
        <v>1525</v>
      </c>
      <c r="C1415" s="367"/>
      <c r="D1415" s="367"/>
      <c r="E1415" s="367"/>
      <c r="F1415" s="367"/>
      <c r="G1415" s="367"/>
      <c r="H1415" s="367"/>
      <c r="I1415" s="368"/>
      <c r="K1415" s="366" t="s">
        <v>1525</v>
      </c>
      <c r="L1415" s="367"/>
      <c r="M1415" s="367"/>
      <c r="N1415" s="367"/>
      <c r="O1415" s="367"/>
      <c r="P1415" s="367"/>
      <c r="Q1415" s="367"/>
      <c r="R1415" s="368"/>
    </row>
    <row r="1416" spans="2:18" ht="15.75">
      <c r="B1416" s="200"/>
      <c r="C1416" s="201"/>
      <c r="D1416" s="201"/>
      <c r="E1416" s="201"/>
      <c r="F1416" s="201"/>
      <c r="G1416" s="201"/>
      <c r="H1416" s="201"/>
      <c r="I1416" s="202"/>
      <c r="K1416" s="200"/>
      <c r="L1416" s="201"/>
      <c r="M1416" s="201"/>
      <c r="N1416" s="201"/>
      <c r="O1416" s="201"/>
      <c r="P1416" s="201"/>
      <c r="Q1416" s="201"/>
      <c r="R1416" s="202"/>
    </row>
    <row r="1417" spans="2:18" ht="26.25">
      <c r="B1417" s="369" t="s">
        <v>1526</v>
      </c>
      <c r="C1417" s="370"/>
      <c r="D1417" s="370"/>
      <c r="E1417" s="370"/>
      <c r="F1417" s="370"/>
      <c r="G1417" s="370"/>
      <c r="H1417" s="370"/>
      <c r="I1417" s="371"/>
      <c r="K1417" s="369" t="s">
        <v>1526</v>
      </c>
      <c r="L1417" s="370"/>
      <c r="M1417" s="370"/>
      <c r="N1417" s="370"/>
      <c r="O1417" s="370"/>
      <c r="P1417" s="370"/>
      <c r="Q1417" s="370"/>
      <c r="R1417" s="371"/>
    </row>
    <row r="1418" spans="2:18" ht="24.95" customHeight="1">
      <c r="B1418" s="203"/>
      <c r="C1418" s="204"/>
      <c r="D1418" s="204"/>
      <c r="E1418" s="204"/>
      <c r="F1418" s="204"/>
      <c r="G1418" s="204"/>
      <c r="H1418" s="205" t="s">
        <v>1527</v>
      </c>
      <c r="I1418" s="206"/>
      <c r="K1418" s="203"/>
      <c r="L1418" s="204"/>
      <c r="M1418" s="204"/>
      <c r="N1418" s="204"/>
      <c r="O1418" s="204"/>
      <c r="P1418" s="204"/>
      <c r="Q1418" s="205" t="s">
        <v>1527</v>
      </c>
      <c r="R1418" s="206"/>
    </row>
    <row r="1419" spans="2:18" ht="24.95" customHeight="1">
      <c r="B1419" s="207" t="s">
        <v>1528</v>
      </c>
      <c r="C1419" s="208"/>
      <c r="D1419" s="208"/>
      <c r="E1419" s="208"/>
      <c r="F1419" s="208" t="s">
        <v>1529</v>
      </c>
      <c r="G1419" s="201"/>
      <c r="H1419" s="201" t="s">
        <v>1530</v>
      </c>
      <c r="I1419" s="202"/>
      <c r="K1419" s="207" t="s">
        <v>1528</v>
      </c>
      <c r="L1419" s="208"/>
      <c r="M1419" s="208"/>
      <c r="N1419" s="208"/>
      <c r="O1419" s="208" t="s">
        <v>1531</v>
      </c>
      <c r="P1419" s="201"/>
      <c r="Q1419" s="201" t="s">
        <v>1530</v>
      </c>
      <c r="R1419" s="202"/>
    </row>
    <row r="1420" spans="2:18" ht="24.95" customHeight="1">
      <c r="B1420" s="209" t="s">
        <v>1532</v>
      </c>
      <c r="C1420" s="210" t="s">
        <v>1792</v>
      </c>
      <c r="D1420" s="211"/>
      <c r="E1420" s="211"/>
      <c r="F1420" s="211"/>
      <c r="G1420" s="212"/>
      <c r="H1420" s="212"/>
      <c r="I1420" s="213"/>
      <c r="K1420" s="209" t="s">
        <v>1532</v>
      </c>
      <c r="L1420" s="210" t="s">
        <v>1793</v>
      </c>
      <c r="M1420" s="211"/>
      <c r="N1420" s="211"/>
      <c r="O1420" s="211"/>
      <c r="P1420" s="212"/>
      <c r="Q1420" s="212"/>
      <c r="R1420" s="213"/>
    </row>
    <row r="1421" spans="2:18" ht="24.95" customHeight="1">
      <c r="B1421" s="207" t="s">
        <v>1534</v>
      </c>
      <c r="C1421" s="214">
        <v>163</v>
      </c>
      <c r="D1421" s="208" t="s">
        <v>1535</v>
      </c>
      <c r="E1421" s="208"/>
      <c r="F1421" s="201"/>
      <c r="G1421" s="201"/>
      <c r="H1421" s="201"/>
      <c r="I1421" s="202"/>
      <c r="K1421" s="207" t="s">
        <v>1534</v>
      </c>
      <c r="L1421" s="214">
        <v>236</v>
      </c>
      <c r="M1421" s="208" t="s">
        <v>1535</v>
      </c>
      <c r="N1421" s="208"/>
      <c r="O1421" s="201"/>
      <c r="P1421" s="201"/>
      <c r="Q1421" s="201"/>
      <c r="R1421" s="202"/>
    </row>
    <row r="1422" spans="2:18" ht="24.95" customHeight="1">
      <c r="B1422" s="216" t="s">
        <v>1562</v>
      </c>
      <c r="C1422" s="217"/>
      <c r="D1422" s="217"/>
      <c r="E1422" s="217"/>
      <c r="F1422" s="217"/>
      <c r="G1422" s="217"/>
      <c r="H1422" s="217"/>
      <c r="I1422" s="218"/>
      <c r="K1422" s="216" t="s">
        <v>1562</v>
      </c>
      <c r="L1422" s="217"/>
      <c r="M1422" s="217"/>
      <c r="N1422" s="217"/>
      <c r="O1422" s="217"/>
      <c r="P1422" s="217"/>
      <c r="Q1422" s="217"/>
      <c r="R1422" s="218"/>
    </row>
    <row r="1423" spans="2:18" ht="24.95" customHeight="1" thickBot="1">
      <c r="B1423" s="207" t="s">
        <v>1537</v>
      </c>
      <c r="C1423" s="201"/>
      <c r="D1423" s="201"/>
      <c r="E1423" s="201"/>
      <c r="F1423" s="201"/>
      <c r="G1423" s="201"/>
      <c r="H1423" s="201"/>
      <c r="I1423" s="202"/>
      <c r="K1423" s="207" t="s">
        <v>1537</v>
      </c>
      <c r="L1423" s="201"/>
      <c r="M1423" s="201"/>
      <c r="N1423" s="201"/>
      <c r="O1423" s="201"/>
      <c r="P1423" s="201"/>
      <c r="Q1423" s="201"/>
      <c r="R1423" s="202"/>
    </row>
    <row r="1424" spans="2:18" ht="24.95" customHeight="1" thickTop="1">
      <c r="B1424" s="361" t="s">
        <v>1538</v>
      </c>
      <c r="C1424" s="362"/>
      <c r="D1424" s="358" t="s">
        <v>1241</v>
      </c>
      <c r="E1424" s="365"/>
      <c r="F1424" s="356" t="s">
        <v>1539</v>
      </c>
      <c r="G1424" s="359"/>
      <c r="H1424" s="358" t="s">
        <v>1404</v>
      </c>
      <c r="I1424" s="359"/>
      <c r="K1424" s="361" t="s">
        <v>1538</v>
      </c>
      <c r="L1424" s="362"/>
      <c r="M1424" s="358" t="s">
        <v>1241</v>
      </c>
      <c r="N1424" s="365"/>
      <c r="O1424" s="356" t="s">
        <v>1539</v>
      </c>
      <c r="P1424" s="359"/>
      <c r="Q1424" s="358" t="s">
        <v>1404</v>
      </c>
      <c r="R1424" s="359"/>
    </row>
    <row r="1425" spans="2:18" ht="24.95" customHeight="1" thickBot="1">
      <c r="B1425" s="363"/>
      <c r="C1425" s="364"/>
      <c r="D1425" s="219" t="s">
        <v>1540</v>
      </c>
      <c r="E1425" s="220" t="s">
        <v>1541</v>
      </c>
      <c r="F1425" s="220" t="s">
        <v>1540</v>
      </c>
      <c r="G1425" s="221" t="s">
        <v>1541</v>
      </c>
      <c r="H1425" s="222" t="s">
        <v>1540</v>
      </c>
      <c r="I1425" s="223" t="s">
        <v>1541</v>
      </c>
      <c r="K1425" s="363"/>
      <c r="L1425" s="364"/>
      <c r="M1425" s="219" t="s">
        <v>1540</v>
      </c>
      <c r="N1425" s="220" t="s">
        <v>1541</v>
      </c>
      <c r="O1425" s="220" t="s">
        <v>1540</v>
      </c>
      <c r="P1425" s="221" t="s">
        <v>1541</v>
      </c>
      <c r="Q1425" s="222" t="s">
        <v>1540</v>
      </c>
      <c r="R1425" s="223" t="s">
        <v>1541</v>
      </c>
    </row>
    <row r="1426" spans="2:18" ht="24.95" customHeight="1" thickTop="1">
      <c r="B1426" s="224" t="s">
        <v>1542</v>
      </c>
      <c r="C1426" s="225"/>
      <c r="D1426" s="226">
        <v>0</v>
      </c>
      <c r="E1426" s="227"/>
      <c r="F1426" s="227">
        <v>515</v>
      </c>
      <c r="G1426" s="228"/>
      <c r="H1426" s="229">
        <f t="shared" ref="H1426:H1434" si="82">D1426+F1426</f>
        <v>515</v>
      </c>
      <c r="I1426" s="230"/>
      <c r="K1426" s="224" t="s">
        <v>1542</v>
      </c>
      <c r="L1426" s="225"/>
      <c r="M1426" s="226">
        <v>0</v>
      </c>
      <c r="N1426" s="227"/>
      <c r="O1426" s="227">
        <v>658</v>
      </c>
      <c r="P1426" s="228"/>
      <c r="Q1426" s="229">
        <f t="shared" ref="Q1426:Q1434" si="83">M1426+O1426</f>
        <v>658</v>
      </c>
      <c r="R1426" s="230"/>
    </row>
    <row r="1427" spans="2:18" ht="24.95" customHeight="1">
      <c r="B1427" s="231" t="s">
        <v>1543</v>
      </c>
      <c r="C1427" s="232"/>
      <c r="D1427" s="233">
        <v>0</v>
      </c>
      <c r="E1427" s="234"/>
      <c r="F1427" s="234">
        <v>30</v>
      </c>
      <c r="G1427" s="235"/>
      <c r="H1427" s="229">
        <f t="shared" si="82"/>
        <v>30</v>
      </c>
      <c r="I1427" s="236"/>
      <c r="K1427" s="231" t="s">
        <v>1543</v>
      </c>
      <c r="L1427" s="232"/>
      <c r="M1427" s="233">
        <v>0</v>
      </c>
      <c r="N1427" s="234"/>
      <c r="O1427" s="234">
        <v>30</v>
      </c>
      <c r="P1427" s="235"/>
      <c r="Q1427" s="229">
        <f t="shared" si="83"/>
        <v>30</v>
      </c>
      <c r="R1427" s="236"/>
    </row>
    <row r="1428" spans="2:18" ht="24.95" customHeight="1">
      <c r="B1428" s="231" t="s">
        <v>1544</v>
      </c>
      <c r="C1428" s="232"/>
      <c r="D1428" s="233">
        <v>0</v>
      </c>
      <c r="E1428" s="234"/>
      <c r="F1428" s="234">
        <v>30</v>
      </c>
      <c r="G1428" s="235"/>
      <c r="H1428" s="229">
        <f t="shared" si="82"/>
        <v>30</v>
      </c>
      <c r="I1428" s="236"/>
      <c r="K1428" s="231" t="s">
        <v>1544</v>
      </c>
      <c r="L1428" s="232"/>
      <c r="M1428" s="233">
        <v>0</v>
      </c>
      <c r="N1428" s="234"/>
      <c r="O1428" s="234">
        <v>30</v>
      </c>
      <c r="P1428" s="235"/>
      <c r="Q1428" s="229">
        <f t="shared" si="83"/>
        <v>30</v>
      </c>
      <c r="R1428" s="236"/>
    </row>
    <row r="1429" spans="2:18" ht="24.95" customHeight="1" thickBot="1">
      <c r="B1429" s="237" t="s">
        <v>1545</v>
      </c>
      <c r="C1429" s="238"/>
      <c r="D1429" s="239"/>
      <c r="E1429" s="240"/>
      <c r="F1429" s="240">
        <v>750</v>
      </c>
      <c r="G1429" s="241"/>
      <c r="H1429" s="229">
        <f t="shared" si="82"/>
        <v>750</v>
      </c>
      <c r="I1429" s="242"/>
      <c r="K1429" s="237" t="s">
        <v>1545</v>
      </c>
      <c r="L1429" s="238"/>
      <c r="M1429" s="239">
        <v>0</v>
      </c>
      <c r="N1429" s="240"/>
      <c r="O1429" s="240">
        <v>750</v>
      </c>
      <c r="P1429" s="241"/>
      <c r="Q1429" s="229">
        <f t="shared" si="83"/>
        <v>750</v>
      </c>
      <c r="R1429" s="242"/>
    </row>
    <row r="1430" spans="2:18" ht="24.95" customHeight="1" thickTop="1" thickBot="1">
      <c r="B1430" s="243"/>
      <c r="C1430" s="244" t="s">
        <v>1399</v>
      </c>
      <c r="D1430" s="245">
        <f>D1426+D1427+D1428+D1429</f>
        <v>0</v>
      </c>
      <c r="E1430" s="246"/>
      <c r="F1430" s="247">
        <f>SUM(F1426:F1429)</f>
        <v>1325</v>
      </c>
      <c r="G1430" s="248"/>
      <c r="H1430" s="249">
        <f t="shared" si="82"/>
        <v>1325</v>
      </c>
      <c r="I1430" s="250"/>
      <c r="K1430" s="243"/>
      <c r="L1430" s="244" t="s">
        <v>1399</v>
      </c>
      <c r="M1430" s="245">
        <f>M1426+M1427+M1428+M1429</f>
        <v>0</v>
      </c>
      <c r="N1430" s="246"/>
      <c r="O1430" s="246">
        <f>SUM(O1426:O1429)</f>
        <v>1468</v>
      </c>
      <c r="P1430" s="248"/>
      <c r="Q1430" s="251">
        <f t="shared" si="83"/>
        <v>1468</v>
      </c>
      <c r="R1430" s="250"/>
    </row>
    <row r="1431" spans="2:18" ht="24.95" customHeight="1" thickTop="1">
      <c r="B1431" s="252" t="s">
        <v>1546</v>
      </c>
      <c r="C1431" s="253"/>
      <c r="D1431" s="254"/>
      <c r="E1431" s="255"/>
      <c r="F1431" s="255"/>
      <c r="G1431" s="256"/>
      <c r="H1431" s="257">
        <f t="shared" si="82"/>
        <v>0</v>
      </c>
      <c r="I1431" s="258"/>
      <c r="K1431" s="252" t="s">
        <v>1546</v>
      </c>
      <c r="L1431" s="253"/>
      <c r="M1431" s="254"/>
      <c r="N1431" s="255"/>
      <c r="O1431" s="255"/>
      <c r="P1431" s="256"/>
      <c r="Q1431" s="257">
        <f t="shared" si="83"/>
        <v>0</v>
      </c>
      <c r="R1431" s="258"/>
    </row>
    <row r="1432" spans="2:18" ht="24.95" customHeight="1">
      <c r="B1432" s="259" t="s">
        <v>1547</v>
      </c>
      <c r="C1432" s="260"/>
      <c r="D1432" s="233">
        <v>0</v>
      </c>
      <c r="E1432" s="234"/>
      <c r="F1432" s="234"/>
      <c r="G1432" s="261"/>
      <c r="H1432" s="262">
        <f t="shared" si="82"/>
        <v>0</v>
      </c>
      <c r="I1432" s="263"/>
      <c r="K1432" s="259" t="s">
        <v>1547</v>
      </c>
      <c r="L1432" s="260"/>
      <c r="M1432" s="233">
        <v>0</v>
      </c>
      <c r="N1432" s="234"/>
      <c r="O1432" s="234"/>
      <c r="P1432" s="261"/>
      <c r="Q1432" s="262">
        <f t="shared" si="83"/>
        <v>0</v>
      </c>
      <c r="R1432" s="263"/>
    </row>
    <row r="1433" spans="2:18" ht="24.95" customHeight="1">
      <c r="B1433" s="252" t="s">
        <v>1548</v>
      </c>
      <c r="C1433" s="253"/>
      <c r="D1433" s="233"/>
      <c r="E1433" s="234"/>
      <c r="F1433" s="234"/>
      <c r="G1433" s="261"/>
      <c r="H1433" s="262">
        <f t="shared" si="82"/>
        <v>0</v>
      </c>
      <c r="I1433" s="263"/>
      <c r="K1433" s="252" t="s">
        <v>1548</v>
      </c>
      <c r="L1433" s="253"/>
      <c r="M1433" s="233"/>
      <c r="N1433" s="234"/>
      <c r="O1433" s="234"/>
      <c r="P1433" s="261"/>
      <c r="Q1433" s="262">
        <f t="shared" si="83"/>
        <v>0</v>
      </c>
      <c r="R1433" s="263"/>
    </row>
    <row r="1434" spans="2:18" ht="24.95" customHeight="1" thickBot="1">
      <c r="B1434" s="264" t="s">
        <v>1549</v>
      </c>
      <c r="C1434" s="265"/>
      <c r="D1434" s="266"/>
      <c r="E1434" s="267"/>
      <c r="F1434" s="267"/>
      <c r="G1434" s="268"/>
      <c r="H1434" s="269">
        <f t="shared" si="82"/>
        <v>0</v>
      </c>
      <c r="I1434" s="270"/>
      <c r="K1434" s="264" t="s">
        <v>1549</v>
      </c>
      <c r="L1434" s="265"/>
      <c r="M1434" s="266"/>
      <c r="N1434" s="267"/>
      <c r="O1434" s="267"/>
      <c r="P1434" s="268"/>
      <c r="Q1434" s="269">
        <f t="shared" si="83"/>
        <v>0</v>
      </c>
      <c r="R1434" s="270"/>
    </row>
    <row r="1435" spans="2:18" ht="24.95" customHeight="1" thickTop="1" thickBot="1">
      <c r="B1435" s="243"/>
      <c r="C1435" s="244" t="s">
        <v>1399</v>
      </c>
      <c r="D1435" s="245">
        <f>SUM(D1430:D1434)</f>
        <v>0</v>
      </c>
      <c r="E1435" s="246"/>
      <c r="F1435" s="247">
        <f>F1430+F1432</f>
        <v>1325</v>
      </c>
      <c r="G1435" s="248"/>
      <c r="H1435" s="271">
        <f>D1435+F1435</f>
        <v>1325</v>
      </c>
      <c r="I1435" s="250"/>
      <c r="K1435" s="243"/>
      <c r="L1435" s="244" t="s">
        <v>1399</v>
      </c>
      <c r="M1435" s="245">
        <f>SUM(M1430:M1434)</f>
        <v>0</v>
      </c>
      <c r="N1435" s="246"/>
      <c r="O1435" s="246">
        <f>O1430+O1432</f>
        <v>1468</v>
      </c>
      <c r="P1435" s="248"/>
      <c r="Q1435" s="272">
        <f>M1435+O1435</f>
        <v>1468</v>
      </c>
      <c r="R1435" s="250"/>
    </row>
    <row r="1436" spans="2:18" ht="24.95" customHeight="1" thickTop="1">
      <c r="B1436" s="273"/>
      <c r="C1436" s="274" t="s">
        <v>1550</v>
      </c>
      <c r="D1436" s="217"/>
      <c r="E1436" s="217"/>
      <c r="F1436" s="217"/>
      <c r="G1436" s="217"/>
      <c r="H1436" s="217"/>
      <c r="I1436" s="218"/>
      <c r="K1436" s="273"/>
      <c r="L1436" s="274" t="s">
        <v>1550</v>
      </c>
      <c r="M1436" s="217"/>
      <c r="N1436" s="217"/>
      <c r="O1436" s="217"/>
      <c r="P1436" s="217"/>
      <c r="Q1436" s="217"/>
      <c r="R1436" s="218"/>
    </row>
    <row r="1437" spans="2:18" ht="24.95" customHeight="1">
      <c r="B1437" s="216" t="s">
        <v>1551</v>
      </c>
      <c r="C1437" s="217"/>
      <c r="D1437" s="217"/>
      <c r="E1437" s="217"/>
      <c r="F1437" s="217"/>
      <c r="G1437" s="217"/>
      <c r="H1437" s="217"/>
      <c r="I1437" s="218"/>
      <c r="K1437" s="216" t="s">
        <v>1551</v>
      </c>
      <c r="L1437" s="217"/>
      <c r="M1437" s="217"/>
      <c r="N1437" s="217"/>
      <c r="O1437" s="217"/>
      <c r="P1437" s="217"/>
      <c r="Q1437" s="217"/>
      <c r="R1437" s="218"/>
    </row>
    <row r="1438" spans="2:18" ht="24.95" customHeight="1">
      <c r="B1438" s="216" t="s">
        <v>1552</v>
      </c>
      <c r="C1438" s="217"/>
      <c r="D1438" s="217"/>
      <c r="E1438" s="217"/>
      <c r="F1438" s="217"/>
      <c r="G1438" s="217"/>
      <c r="H1438" s="217"/>
      <c r="I1438" s="218"/>
      <c r="K1438" s="216" t="s">
        <v>1552</v>
      </c>
      <c r="L1438" s="217"/>
      <c r="M1438" s="217"/>
      <c r="N1438" s="217"/>
      <c r="O1438" s="217"/>
      <c r="P1438" s="217"/>
      <c r="Q1438" s="217"/>
      <c r="R1438" s="218"/>
    </row>
    <row r="1439" spans="2:18" ht="15.75">
      <c r="B1439" s="273"/>
      <c r="C1439" s="217"/>
      <c r="D1439" s="217"/>
      <c r="E1439" s="217"/>
      <c r="F1439" s="217"/>
      <c r="G1439" s="217"/>
      <c r="H1439" s="217"/>
      <c r="I1439" s="218"/>
      <c r="K1439" s="273"/>
      <c r="L1439" s="217"/>
      <c r="M1439" s="217"/>
      <c r="N1439" s="217"/>
      <c r="O1439" s="217"/>
      <c r="P1439" s="217"/>
      <c r="Q1439" s="217"/>
      <c r="R1439" s="218"/>
    </row>
    <row r="1440" spans="2:18" ht="15.75">
      <c r="B1440" s="273"/>
      <c r="C1440" s="217"/>
      <c r="D1440" s="372" t="s">
        <v>1714</v>
      </c>
      <c r="E1440" s="372"/>
      <c r="F1440" s="372"/>
      <c r="G1440" s="217"/>
      <c r="H1440" s="217"/>
      <c r="I1440" s="218"/>
      <c r="K1440" s="273"/>
      <c r="L1440" s="217"/>
      <c r="M1440" s="372" t="s">
        <v>1714</v>
      </c>
      <c r="N1440" s="372"/>
      <c r="O1440" s="372"/>
      <c r="P1440" s="217"/>
      <c r="Q1440" s="217"/>
      <c r="R1440" s="218"/>
    </row>
    <row r="1441" spans="2:18" ht="15.75">
      <c r="B1441" s="273"/>
      <c r="C1441" s="217"/>
      <c r="D1441" s="372" t="s">
        <v>1715</v>
      </c>
      <c r="E1441" s="372"/>
      <c r="F1441" s="372"/>
      <c r="G1441" s="217"/>
      <c r="H1441" s="217"/>
      <c r="I1441" s="218"/>
      <c r="K1441" s="273"/>
      <c r="L1441" s="217"/>
      <c r="M1441" s="372" t="s">
        <v>1715</v>
      </c>
      <c r="N1441" s="372"/>
      <c r="O1441" s="372"/>
      <c r="P1441" s="217"/>
      <c r="Q1441" s="217"/>
      <c r="R1441" s="218"/>
    </row>
    <row r="1442" spans="2:18" ht="15.75">
      <c r="B1442" s="273"/>
      <c r="C1442" s="217"/>
      <c r="D1442" s="217"/>
      <c r="E1442" s="217"/>
      <c r="F1442" s="217"/>
      <c r="G1442" s="217"/>
      <c r="H1442" s="217"/>
      <c r="I1442" s="218"/>
      <c r="K1442" s="273"/>
      <c r="L1442" s="217"/>
      <c r="M1442" s="217"/>
      <c r="N1442" s="217"/>
      <c r="O1442" s="217"/>
      <c r="P1442" s="217"/>
      <c r="Q1442" s="217"/>
      <c r="R1442" s="218"/>
    </row>
    <row r="1443" spans="2:18" ht="15.75">
      <c r="B1443" s="273"/>
      <c r="C1443" s="217"/>
      <c r="D1443" s="217"/>
      <c r="E1443" s="217"/>
      <c r="F1443" s="217"/>
      <c r="G1443" s="217"/>
      <c r="H1443" s="217"/>
      <c r="I1443" s="218"/>
      <c r="K1443" s="273"/>
      <c r="L1443" s="217"/>
      <c r="M1443" s="217"/>
      <c r="N1443" s="217"/>
      <c r="O1443" s="217"/>
      <c r="P1443" s="217"/>
      <c r="Q1443" s="217"/>
      <c r="R1443" s="218"/>
    </row>
    <row r="1444" spans="2:18" ht="15.75">
      <c r="B1444" s="293"/>
      <c r="E1444" s="217"/>
      <c r="F1444" s="217"/>
      <c r="G1444" s="201" t="s">
        <v>1563</v>
      </c>
      <c r="H1444" s="217"/>
      <c r="I1444" s="218"/>
      <c r="J1444" s="293"/>
      <c r="K1444" s="293"/>
      <c r="N1444" s="217"/>
      <c r="O1444" s="217"/>
      <c r="P1444" s="201" t="s">
        <v>1563</v>
      </c>
      <c r="Q1444" s="217"/>
      <c r="R1444" s="218"/>
    </row>
    <row r="1445" spans="2:18" ht="15.75">
      <c r="B1445" s="273" t="s">
        <v>1553</v>
      </c>
      <c r="C1445" s="360">
        <v>45840</v>
      </c>
      <c r="D1445" s="360"/>
      <c r="E1445" s="201"/>
      <c r="F1445" t="s">
        <v>1693</v>
      </c>
      <c r="H1445" s="201"/>
      <c r="I1445" s="202"/>
      <c r="K1445" s="273" t="s">
        <v>1553</v>
      </c>
      <c r="L1445" s="360">
        <v>45840</v>
      </c>
      <c r="M1445" s="360"/>
      <c r="N1445" s="201"/>
      <c r="O1445" t="s">
        <v>1693</v>
      </c>
      <c r="Q1445" s="201"/>
      <c r="R1445" s="202"/>
    </row>
    <row r="1446" spans="2:18" ht="16.5" thickBot="1">
      <c r="B1446" s="275"/>
      <c r="C1446" s="276"/>
      <c r="D1446" s="276"/>
      <c r="E1446" s="276"/>
      <c r="F1446" s="276"/>
      <c r="G1446" s="276"/>
      <c r="H1446" s="276"/>
      <c r="I1446" s="277"/>
      <c r="K1446" s="275"/>
      <c r="L1446" s="276"/>
      <c r="M1446" s="276"/>
      <c r="N1446" s="276"/>
      <c r="O1446" s="276"/>
      <c r="P1446" s="276"/>
      <c r="Q1446" s="276"/>
      <c r="R1446" s="277"/>
    </row>
    <row r="1447" spans="2:18" ht="15.75" thickBot="1"/>
    <row r="1448" spans="2:18">
      <c r="B1448" s="366" t="s">
        <v>1525</v>
      </c>
      <c r="C1448" s="367"/>
      <c r="D1448" s="367"/>
      <c r="E1448" s="367"/>
      <c r="F1448" s="367"/>
      <c r="G1448" s="367"/>
      <c r="H1448" s="367"/>
      <c r="I1448" s="368"/>
      <c r="K1448" s="366" t="s">
        <v>1525</v>
      </c>
      <c r="L1448" s="367"/>
      <c r="M1448" s="367"/>
      <c r="N1448" s="367"/>
      <c r="O1448" s="367"/>
      <c r="P1448" s="367"/>
      <c r="Q1448" s="367"/>
      <c r="R1448" s="368"/>
    </row>
    <row r="1449" spans="2:18" ht="15.75">
      <c r="B1449" s="200"/>
      <c r="C1449" s="201"/>
      <c r="D1449" s="201"/>
      <c r="E1449" s="201"/>
      <c r="F1449" s="201"/>
      <c r="G1449" s="201"/>
      <c r="H1449" s="201"/>
      <c r="I1449" s="202"/>
      <c r="K1449" s="200"/>
      <c r="L1449" s="201"/>
      <c r="M1449" s="201"/>
      <c r="N1449" s="201"/>
      <c r="O1449" s="201"/>
      <c r="P1449" s="201"/>
      <c r="Q1449" s="201"/>
      <c r="R1449" s="202"/>
    </row>
    <row r="1450" spans="2:18" ht="26.25">
      <c r="B1450" s="369" t="s">
        <v>1526</v>
      </c>
      <c r="C1450" s="370"/>
      <c r="D1450" s="370"/>
      <c r="E1450" s="370"/>
      <c r="F1450" s="370"/>
      <c r="G1450" s="370"/>
      <c r="H1450" s="370"/>
      <c r="I1450" s="371"/>
      <c r="K1450" s="369" t="s">
        <v>1526</v>
      </c>
      <c r="L1450" s="370"/>
      <c r="M1450" s="370"/>
      <c r="N1450" s="370"/>
      <c r="O1450" s="370"/>
      <c r="P1450" s="370"/>
      <c r="Q1450" s="370"/>
      <c r="R1450" s="371"/>
    </row>
    <row r="1451" spans="2:18" ht="24.95" customHeight="1">
      <c r="B1451" s="203"/>
      <c r="C1451" s="204"/>
      <c r="D1451" s="204"/>
      <c r="E1451" s="204"/>
      <c r="F1451" s="204"/>
      <c r="G1451" s="204"/>
      <c r="H1451" s="205" t="s">
        <v>1527</v>
      </c>
      <c r="I1451" s="206"/>
      <c r="K1451" s="203"/>
      <c r="L1451" s="204"/>
      <c r="M1451" s="204"/>
      <c r="N1451" s="204"/>
      <c r="O1451" s="204"/>
      <c r="P1451" s="204"/>
      <c r="Q1451" s="205" t="s">
        <v>1527</v>
      </c>
      <c r="R1451" s="206"/>
    </row>
    <row r="1452" spans="2:18" ht="24.95" customHeight="1">
      <c r="B1452" s="207" t="s">
        <v>1528</v>
      </c>
      <c r="C1452" s="208"/>
      <c r="D1452" s="208"/>
      <c r="E1452" s="208"/>
      <c r="F1452" s="208" t="s">
        <v>1529</v>
      </c>
      <c r="G1452" s="201"/>
      <c r="H1452" s="201" t="s">
        <v>1530</v>
      </c>
      <c r="I1452" s="202"/>
      <c r="K1452" s="207" t="s">
        <v>1528</v>
      </c>
      <c r="L1452" s="208"/>
      <c r="M1452" s="208"/>
      <c r="N1452" s="208"/>
      <c r="O1452" s="208" t="s">
        <v>1531</v>
      </c>
      <c r="P1452" s="201"/>
      <c r="Q1452" s="201" t="s">
        <v>1530</v>
      </c>
      <c r="R1452" s="202"/>
    </row>
    <row r="1453" spans="2:18" ht="24.95" customHeight="1">
      <c r="B1453" s="209" t="s">
        <v>1532</v>
      </c>
      <c r="C1453" s="210" t="s">
        <v>1794</v>
      </c>
      <c r="D1453" s="211"/>
      <c r="E1453" s="211"/>
      <c r="F1453" s="211"/>
      <c r="G1453" s="212"/>
      <c r="H1453" s="212"/>
      <c r="I1453" s="213"/>
      <c r="K1453" s="209" t="s">
        <v>1532</v>
      </c>
      <c r="L1453" s="210" t="s">
        <v>1795</v>
      </c>
      <c r="N1453" s="211"/>
      <c r="O1453" s="211"/>
      <c r="P1453" s="212"/>
      <c r="Q1453" s="212"/>
      <c r="R1453" s="213"/>
    </row>
    <row r="1454" spans="2:18" ht="24.95" customHeight="1">
      <c r="B1454" s="207" t="s">
        <v>1534</v>
      </c>
      <c r="C1454" s="214">
        <v>533</v>
      </c>
      <c r="D1454" s="208" t="s">
        <v>1535</v>
      </c>
      <c r="E1454" s="208"/>
      <c r="F1454" s="201"/>
      <c r="G1454" s="201"/>
      <c r="H1454" s="201"/>
      <c r="I1454" s="202"/>
      <c r="K1454" s="207" t="s">
        <v>1534</v>
      </c>
      <c r="L1454" s="214" t="s">
        <v>1796</v>
      </c>
      <c r="M1454" s="208" t="s">
        <v>1535</v>
      </c>
      <c r="N1454" s="208"/>
      <c r="O1454" s="201"/>
      <c r="P1454" s="201"/>
      <c r="Q1454" s="201"/>
      <c r="R1454" s="202"/>
    </row>
    <row r="1455" spans="2:18" ht="24.95" customHeight="1">
      <c r="B1455" s="216" t="s">
        <v>1562</v>
      </c>
      <c r="C1455" s="217"/>
      <c r="D1455" s="217"/>
      <c r="E1455" s="217"/>
      <c r="F1455" s="217"/>
      <c r="G1455" s="217"/>
      <c r="H1455" s="217"/>
      <c r="I1455" s="218"/>
      <c r="K1455" s="216" t="s">
        <v>1562</v>
      </c>
      <c r="L1455" s="217"/>
      <c r="M1455" s="217"/>
      <c r="N1455" s="217"/>
      <c r="O1455" s="217"/>
      <c r="P1455" s="217"/>
      <c r="Q1455" s="217"/>
      <c r="R1455" s="218"/>
    </row>
    <row r="1456" spans="2:18" ht="24.95" customHeight="1" thickBot="1">
      <c r="B1456" s="207" t="s">
        <v>1537</v>
      </c>
      <c r="C1456" s="201"/>
      <c r="D1456" s="201"/>
      <c r="E1456" s="201"/>
      <c r="F1456" s="201"/>
      <c r="G1456" s="201"/>
      <c r="H1456" s="201"/>
      <c r="I1456" s="202"/>
      <c r="K1456" s="207" t="s">
        <v>1537</v>
      </c>
      <c r="L1456" s="201"/>
      <c r="M1456" s="201"/>
      <c r="N1456" s="201"/>
      <c r="O1456" s="201"/>
      <c r="P1456" s="201"/>
      <c r="Q1456" s="201"/>
      <c r="R1456" s="202"/>
    </row>
    <row r="1457" spans="2:18" ht="24.95" customHeight="1" thickTop="1">
      <c r="B1457" s="361" t="s">
        <v>1538</v>
      </c>
      <c r="C1457" s="362"/>
      <c r="D1457" s="358" t="s">
        <v>1241</v>
      </c>
      <c r="E1457" s="365"/>
      <c r="F1457" s="356" t="s">
        <v>1539</v>
      </c>
      <c r="G1457" s="359"/>
      <c r="H1457" s="358" t="s">
        <v>1404</v>
      </c>
      <c r="I1457" s="359"/>
      <c r="K1457" s="361" t="s">
        <v>1538</v>
      </c>
      <c r="L1457" s="362"/>
      <c r="M1457" s="358" t="s">
        <v>1241</v>
      </c>
      <c r="N1457" s="365"/>
      <c r="O1457" s="356" t="s">
        <v>1539</v>
      </c>
      <c r="P1457" s="359"/>
      <c r="Q1457" s="358" t="s">
        <v>1404</v>
      </c>
      <c r="R1457" s="359"/>
    </row>
    <row r="1458" spans="2:18" ht="24.95" customHeight="1" thickBot="1">
      <c r="B1458" s="363"/>
      <c r="C1458" s="364"/>
      <c r="D1458" s="219" t="s">
        <v>1540</v>
      </c>
      <c r="E1458" s="220" t="s">
        <v>1541</v>
      </c>
      <c r="F1458" s="220" t="s">
        <v>1540</v>
      </c>
      <c r="G1458" s="221" t="s">
        <v>1541</v>
      </c>
      <c r="H1458" s="222" t="s">
        <v>1540</v>
      </c>
      <c r="I1458" s="223" t="s">
        <v>1541</v>
      </c>
      <c r="K1458" s="363"/>
      <c r="L1458" s="364"/>
      <c r="M1458" s="219" t="s">
        <v>1540</v>
      </c>
      <c r="N1458" s="220" t="s">
        <v>1541</v>
      </c>
      <c r="O1458" s="220" t="s">
        <v>1540</v>
      </c>
      <c r="P1458" s="221" t="s">
        <v>1541</v>
      </c>
      <c r="Q1458" s="222" t="s">
        <v>1540</v>
      </c>
      <c r="R1458" s="223" t="s">
        <v>1541</v>
      </c>
    </row>
    <row r="1459" spans="2:18" ht="24.95" customHeight="1" thickTop="1">
      <c r="B1459" s="224" t="s">
        <v>1542</v>
      </c>
      <c r="C1459" s="225"/>
      <c r="D1459" s="226">
        <v>0</v>
      </c>
      <c r="E1459" s="227"/>
      <c r="F1459" s="227">
        <v>356</v>
      </c>
      <c r="G1459" s="228"/>
      <c r="H1459" s="229">
        <f t="shared" ref="H1459:H1467" si="84">D1459+F1459</f>
        <v>356</v>
      </c>
      <c r="I1459" s="230"/>
      <c r="K1459" s="224" t="s">
        <v>1542</v>
      </c>
      <c r="L1459" s="225"/>
      <c r="M1459" s="226">
        <v>0</v>
      </c>
      <c r="N1459" s="227"/>
      <c r="O1459" s="227">
        <v>343</v>
      </c>
      <c r="P1459" s="228"/>
      <c r="Q1459" s="229">
        <f t="shared" ref="Q1459:Q1467" si="85">M1459+O1459</f>
        <v>343</v>
      </c>
      <c r="R1459" s="230"/>
    </row>
    <row r="1460" spans="2:18" ht="24.95" customHeight="1">
      <c r="B1460" s="231" t="s">
        <v>1543</v>
      </c>
      <c r="C1460" s="232"/>
      <c r="D1460" s="233">
        <v>0</v>
      </c>
      <c r="E1460" s="234"/>
      <c r="F1460" s="234">
        <v>30</v>
      </c>
      <c r="G1460" s="235"/>
      <c r="H1460" s="229">
        <f t="shared" si="84"/>
        <v>30</v>
      </c>
      <c r="I1460" s="236"/>
      <c r="K1460" s="231" t="s">
        <v>1543</v>
      </c>
      <c r="L1460" s="232"/>
      <c r="M1460" s="233">
        <v>0</v>
      </c>
      <c r="N1460" s="234"/>
      <c r="O1460" s="234">
        <v>30</v>
      </c>
      <c r="P1460" s="235"/>
      <c r="Q1460" s="229">
        <f t="shared" si="85"/>
        <v>30</v>
      </c>
      <c r="R1460" s="236"/>
    </row>
    <row r="1461" spans="2:18" ht="24.95" customHeight="1">
      <c r="B1461" s="231" t="s">
        <v>1544</v>
      </c>
      <c r="C1461" s="232"/>
      <c r="D1461" s="233">
        <v>0</v>
      </c>
      <c r="E1461" s="234"/>
      <c r="F1461" s="234">
        <v>30</v>
      </c>
      <c r="G1461" s="235"/>
      <c r="H1461" s="229">
        <f t="shared" si="84"/>
        <v>30</v>
      </c>
      <c r="I1461" s="236"/>
      <c r="K1461" s="231" t="s">
        <v>1544</v>
      </c>
      <c r="L1461" s="232"/>
      <c r="M1461" s="233">
        <v>0</v>
      </c>
      <c r="N1461" s="234"/>
      <c r="O1461" s="234">
        <v>30</v>
      </c>
      <c r="P1461" s="235"/>
      <c r="Q1461" s="229">
        <f t="shared" si="85"/>
        <v>30</v>
      </c>
      <c r="R1461" s="236"/>
    </row>
    <row r="1462" spans="2:18" ht="24.95" customHeight="1" thickBot="1">
      <c r="B1462" s="237" t="s">
        <v>1545</v>
      </c>
      <c r="C1462" s="238"/>
      <c r="D1462" s="239"/>
      <c r="E1462" s="240"/>
      <c r="F1462" s="240">
        <v>750</v>
      </c>
      <c r="G1462" s="241"/>
      <c r="H1462" s="229">
        <f t="shared" si="84"/>
        <v>750</v>
      </c>
      <c r="I1462" s="242"/>
      <c r="K1462" s="237" t="s">
        <v>1545</v>
      </c>
      <c r="L1462" s="238"/>
      <c r="M1462" s="239">
        <v>0</v>
      </c>
      <c r="N1462" s="240"/>
      <c r="O1462" s="240">
        <v>750</v>
      </c>
      <c r="P1462" s="241"/>
      <c r="Q1462" s="229">
        <f t="shared" si="85"/>
        <v>750</v>
      </c>
      <c r="R1462" s="242"/>
    </row>
    <row r="1463" spans="2:18" ht="24.95" customHeight="1" thickTop="1" thickBot="1">
      <c r="B1463" s="243"/>
      <c r="C1463" s="244" t="s">
        <v>1399</v>
      </c>
      <c r="D1463" s="245">
        <f>D1459+D1460+D1461+D1462</f>
        <v>0</v>
      </c>
      <c r="E1463" s="246"/>
      <c r="F1463" s="247">
        <f>SUM(F1459:F1462)</f>
        <v>1166</v>
      </c>
      <c r="G1463" s="248"/>
      <c r="H1463" s="249">
        <f t="shared" si="84"/>
        <v>1166</v>
      </c>
      <c r="I1463" s="250"/>
      <c r="K1463" s="243"/>
      <c r="L1463" s="244" t="s">
        <v>1399</v>
      </c>
      <c r="M1463" s="245">
        <f>M1459+M1460+M1461+M1462</f>
        <v>0</v>
      </c>
      <c r="N1463" s="246"/>
      <c r="O1463" s="246">
        <f>SUM(O1459:O1462)</f>
        <v>1153</v>
      </c>
      <c r="P1463" s="248"/>
      <c r="Q1463" s="251">
        <f t="shared" si="85"/>
        <v>1153</v>
      </c>
      <c r="R1463" s="250"/>
    </row>
    <row r="1464" spans="2:18" ht="24.95" customHeight="1" thickTop="1">
      <c r="B1464" s="252" t="s">
        <v>1546</v>
      </c>
      <c r="C1464" s="253"/>
      <c r="D1464" s="254"/>
      <c r="E1464" s="255"/>
      <c r="F1464" s="255"/>
      <c r="G1464" s="256"/>
      <c r="H1464" s="257">
        <f t="shared" si="84"/>
        <v>0</v>
      </c>
      <c r="I1464" s="258"/>
      <c r="K1464" s="252" t="s">
        <v>1546</v>
      </c>
      <c r="L1464" s="253"/>
      <c r="M1464" s="254"/>
      <c r="N1464" s="255"/>
      <c r="O1464" s="255"/>
      <c r="P1464" s="256"/>
      <c r="Q1464" s="257">
        <f t="shared" si="85"/>
        <v>0</v>
      </c>
      <c r="R1464" s="258"/>
    </row>
    <row r="1465" spans="2:18" ht="24.95" customHeight="1">
      <c r="B1465" s="259" t="s">
        <v>1547</v>
      </c>
      <c r="C1465" s="260"/>
      <c r="D1465" s="233">
        <v>0</v>
      </c>
      <c r="E1465" s="234"/>
      <c r="F1465" s="234"/>
      <c r="G1465" s="261"/>
      <c r="H1465" s="262">
        <f t="shared" si="84"/>
        <v>0</v>
      </c>
      <c r="I1465" s="263"/>
      <c r="K1465" s="259" t="s">
        <v>1547</v>
      </c>
      <c r="L1465" s="260"/>
      <c r="M1465" s="233">
        <v>0</v>
      </c>
      <c r="N1465" s="234"/>
      <c r="O1465" s="234"/>
      <c r="P1465" s="261"/>
      <c r="Q1465" s="262">
        <f t="shared" si="85"/>
        <v>0</v>
      </c>
      <c r="R1465" s="263"/>
    </row>
    <row r="1466" spans="2:18" ht="24.95" customHeight="1">
      <c r="B1466" s="252" t="s">
        <v>1548</v>
      </c>
      <c r="C1466" s="253"/>
      <c r="D1466" s="233"/>
      <c r="E1466" s="234"/>
      <c r="F1466" s="234"/>
      <c r="G1466" s="261"/>
      <c r="H1466" s="262">
        <f t="shared" si="84"/>
        <v>0</v>
      </c>
      <c r="I1466" s="263"/>
      <c r="K1466" s="252" t="s">
        <v>1548</v>
      </c>
      <c r="L1466" s="253"/>
      <c r="M1466" s="233"/>
      <c r="N1466" s="234"/>
      <c r="O1466" s="234"/>
      <c r="P1466" s="261"/>
      <c r="Q1466" s="262">
        <f t="shared" si="85"/>
        <v>0</v>
      </c>
      <c r="R1466" s="263"/>
    </row>
    <row r="1467" spans="2:18" ht="24.95" customHeight="1" thickBot="1">
      <c r="B1467" s="264" t="s">
        <v>1549</v>
      </c>
      <c r="C1467" s="265"/>
      <c r="D1467" s="266"/>
      <c r="E1467" s="267"/>
      <c r="F1467" s="267"/>
      <c r="G1467" s="268"/>
      <c r="H1467" s="269">
        <f t="shared" si="84"/>
        <v>0</v>
      </c>
      <c r="I1467" s="270"/>
      <c r="K1467" s="264" t="s">
        <v>1549</v>
      </c>
      <c r="L1467" s="265"/>
      <c r="M1467" s="266"/>
      <c r="N1467" s="267"/>
      <c r="O1467" s="267"/>
      <c r="P1467" s="268"/>
      <c r="Q1467" s="269">
        <f t="shared" si="85"/>
        <v>0</v>
      </c>
      <c r="R1467" s="270"/>
    </row>
    <row r="1468" spans="2:18" ht="24.95" customHeight="1" thickTop="1" thickBot="1">
      <c r="B1468" s="243"/>
      <c r="C1468" s="244" t="s">
        <v>1399</v>
      </c>
      <c r="D1468" s="245">
        <f>SUM(D1463:D1467)</f>
        <v>0</v>
      </c>
      <c r="E1468" s="246"/>
      <c r="F1468" s="247">
        <f>F1463+F1465</f>
        <v>1166</v>
      </c>
      <c r="G1468" s="248"/>
      <c r="H1468" s="271">
        <f>D1468+F1468</f>
        <v>1166</v>
      </c>
      <c r="I1468" s="250"/>
      <c r="K1468" s="243"/>
      <c r="L1468" s="244" t="s">
        <v>1399</v>
      </c>
      <c r="M1468" s="245">
        <f>SUM(M1463:M1467)</f>
        <v>0</v>
      </c>
      <c r="N1468" s="246"/>
      <c r="O1468" s="246">
        <f>O1463+O1465</f>
        <v>1153</v>
      </c>
      <c r="P1468" s="248"/>
      <c r="Q1468" s="272">
        <f>M1468+O1468</f>
        <v>1153</v>
      </c>
      <c r="R1468" s="250"/>
    </row>
    <row r="1469" spans="2:18" ht="24.95" customHeight="1" thickTop="1">
      <c r="B1469" s="273"/>
      <c r="C1469" s="274" t="s">
        <v>1550</v>
      </c>
      <c r="D1469" s="217"/>
      <c r="E1469" s="217"/>
      <c r="F1469" s="217"/>
      <c r="G1469" s="217"/>
      <c r="H1469" s="217"/>
      <c r="I1469" s="218"/>
      <c r="K1469" s="273"/>
      <c r="L1469" s="274" t="s">
        <v>1550</v>
      </c>
      <c r="M1469" s="217"/>
      <c r="N1469" s="217"/>
      <c r="O1469" s="217"/>
      <c r="P1469" s="217"/>
      <c r="Q1469" s="217"/>
      <c r="R1469" s="218"/>
    </row>
    <row r="1470" spans="2:18" ht="24.95" customHeight="1">
      <c r="B1470" s="216" t="s">
        <v>1551</v>
      </c>
      <c r="C1470" s="217"/>
      <c r="D1470" s="217"/>
      <c r="E1470" s="217"/>
      <c r="F1470" s="217"/>
      <c r="G1470" s="217"/>
      <c r="H1470" s="217"/>
      <c r="I1470" s="218"/>
      <c r="K1470" s="216" t="s">
        <v>1551</v>
      </c>
      <c r="L1470" s="217"/>
      <c r="M1470" s="217"/>
      <c r="N1470" s="217"/>
      <c r="O1470" s="217"/>
      <c r="P1470" s="217"/>
      <c r="Q1470" s="217"/>
      <c r="R1470" s="218"/>
    </row>
    <row r="1471" spans="2:18" ht="24.95" customHeight="1">
      <c r="B1471" s="216" t="s">
        <v>1552</v>
      </c>
      <c r="C1471" s="217"/>
      <c r="D1471" s="217"/>
      <c r="E1471" s="217"/>
      <c r="F1471" s="217"/>
      <c r="G1471" s="217"/>
      <c r="H1471" s="217"/>
      <c r="I1471" s="218"/>
      <c r="K1471" s="216" t="s">
        <v>1552</v>
      </c>
      <c r="L1471" s="217"/>
      <c r="M1471" s="217"/>
      <c r="N1471" s="217"/>
      <c r="O1471" s="217"/>
      <c r="P1471" s="217"/>
      <c r="Q1471" s="217"/>
      <c r="R1471" s="218"/>
    </row>
    <row r="1472" spans="2:18" ht="15.75">
      <c r="B1472" s="273"/>
      <c r="C1472" s="217"/>
      <c r="D1472" s="217"/>
      <c r="E1472" s="217"/>
      <c r="F1472" s="217"/>
      <c r="G1472" s="217"/>
      <c r="H1472" s="217"/>
      <c r="I1472" s="218"/>
      <c r="K1472" s="273"/>
      <c r="L1472" s="217"/>
      <c r="M1472" s="217"/>
      <c r="N1472" s="217"/>
      <c r="O1472" s="217"/>
      <c r="P1472" s="217"/>
      <c r="Q1472" s="217"/>
      <c r="R1472" s="218"/>
    </row>
    <row r="1473" spans="2:18" ht="15.75">
      <c r="B1473" s="273"/>
      <c r="C1473" s="217"/>
      <c r="D1473" s="372" t="s">
        <v>1714</v>
      </c>
      <c r="E1473" s="372"/>
      <c r="F1473" s="372"/>
      <c r="G1473" s="217"/>
      <c r="H1473" s="217"/>
      <c r="I1473" s="218"/>
      <c r="K1473" s="273"/>
      <c r="L1473" s="217"/>
      <c r="M1473" s="372" t="s">
        <v>1714</v>
      </c>
      <c r="N1473" s="372"/>
      <c r="O1473" s="372"/>
      <c r="P1473" s="217"/>
      <c r="Q1473" s="217"/>
      <c r="R1473" s="218"/>
    </row>
    <row r="1474" spans="2:18" ht="15.75">
      <c r="B1474" s="273"/>
      <c r="C1474" s="217"/>
      <c r="D1474" s="372" t="s">
        <v>1715</v>
      </c>
      <c r="E1474" s="372"/>
      <c r="F1474" s="372"/>
      <c r="G1474" s="217"/>
      <c r="H1474" s="217"/>
      <c r="I1474" s="218"/>
      <c r="K1474" s="273"/>
      <c r="L1474" s="217"/>
      <c r="M1474" s="372" t="s">
        <v>1715</v>
      </c>
      <c r="N1474" s="372"/>
      <c r="O1474" s="372"/>
      <c r="P1474" s="217"/>
      <c r="Q1474" s="217"/>
      <c r="R1474" s="218"/>
    </row>
    <row r="1475" spans="2:18" ht="15.75">
      <c r="B1475" s="273"/>
      <c r="C1475" s="217"/>
      <c r="D1475" s="217"/>
      <c r="E1475" s="217"/>
      <c r="F1475" s="217"/>
      <c r="G1475" s="217"/>
      <c r="H1475" s="217"/>
      <c r="I1475" s="218"/>
      <c r="K1475" s="273"/>
      <c r="L1475" s="217"/>
      <c r="M1475" s="217"/>
      <c r="N1475" s="217"/>
      <c r="O1475" s="217"/>
      <c r="P1475" s="217"/>
      <c r="Q1475" s="217"/>
      <c r="R1475" s="218"/>
    </row>
    <row r="1476" spans="2:18" ht="15.75">
      <c r="B1476" s="273"/>
      <c r="C1476" s="217"/>
      <c r="D1476" s="217"/>
      <c r="E1476" s="217"/>
      <c r="F1476" s="217"/>
      <c r="G1476" s="217"/>
      <c r="H1476" s="217"/>
      <c r="I1476" s="218"/>
      <c r="K1476" s="273"/>
      <c r="L1476" s="217"/>
      <c r="M1476" s="217"/>
      <c r="N1476" s="217"/>
      <c r="O1476" s="217"/>
      <c r="P1476" s="217"/>
      <c r="Q1476" s="217"/>
      <c r="R1476" s="218"/>
    </row>
    <row r="1477" spans="2:18" ht="15.75">
      <c r="B1477" s="293"/>
      <c r="E1477" s="217"/>
      <c r="F1477" s="217"/>
      <c r="G1477" s="201" t="s">
        <v>1563</v>
      </c>
      <c r="H1477" s="217"/>
      <c r="I1477" s="218"/>
      <c r="J1477" s="293"/>
      <c r="K1477" s="293"/>
      <c r="N1477" s="217"/>
      <c r="O1477" s="217"/>
      <c r="P1477" s="201" t="s">
        <v>1563</v>
      </c>
      <c r="Q1477" s="217"/>
      <c r="R1477" s="218"/>
    </row>
    <row r="1478" spans="2:18" ht="15.75">
      <c r="B1478" s="273" t="s">
        <v>1553</v>
      </c>
      <c r="C1478" s="360">
        <v>45840</v>
      </c>
      <c r="D1478" s="360"/>
      <c r="E1478" s="201"/>
      <c r="F1478" t="s">
        <v>1693</v>
      </c>
      <c r="H1478" s="201"/>
      <c r="I1478" s="202"/>
      <c r="K1478" s="273" t="s">
        <v>1553</v>
      </c>
      <c r="L1478" s="360">
        <v>45840</v>
      </c>
      <c r="M1478" s="360"/>
      <c r="N1478" s="201"/>
      <c r="O1478" t="s">
        <v>1693</v>
      </c>
      <c r="Q1478" s="201"/>
      <c r="R1478" s="202"/>
    </row>
    <row r="1479" spans="2:18" ht="16.5" thickBot="1">
      <c r="B1479" s="275"/>
      <c r="C1479" s="276"/>
      <c r="D1479" s="276"/>
      <c r="E1479" s="276"/>
      <c r="F1479" s="276"/>
      <c r="G1479" s="276"/>
      <c r="H1479" s="276"/>
      <c r="I1479" s="277"/>
      <c r="K1479" s="275"/>
      <c r="L1479" s="276"/>
      <c r="M1479" s="276"/>
      <c r="N1479" s="276"/>
      <c r="O1479" s="276"/>
      <c r="P1479" s="276"/>
      <c r="Q1479" s="276"/>
      <c r="R1479" s="277"/>
    </row>
    <row r="1481" spans="2:18" ht="15.75" thickBot="1"/>
    <row r="1482" spans="2:18">
      <c r="B1482" s="366" t="s">
        <v>1525</v>
      </c>
      <c r="C1482" s="367"/>
      <c r="D1482" s="367"/>
      <c r="E1482" s="367"/>
      <c r="F1482" s="367"/>
      <c r="G1482" s="367"/>
      <c r="H1482" s="367"/>
      <c r="I1482" s="368"/>
      <c r="K1482" s="366" t="s">
        <v>1525</v>
      </c>
      <c r="L1482" s="367"/>
      <c r="M1482" s="367"/>
      <c r="N1482" s="367"/>
      <c r="O1482" s="367"/>
      <c r="P1482" s="367"/>
      <c r="Q1482" s="367"/>
      <c r="R1482" s="368"/>
    </row>
    <row r="1483" spans="2:18" ht="15.75">
      <c r="B1483" s="200"/>
      <c r="C1483" s="201"/>
      <c r="D1483" s="201"/>
      <c r="E1483" s="201"/>
      <c r="F1483" s="201"/>
      <c r="G1483" s="201"/>
      <c r="H1483" s="201"/>
      <c r="I1483" s="202"/>
      <c r="K1483" s="200"/>
      <c r="L1483" s="201"/>
      <c r="M1483" s="201"/>
      <c r="N1483" s="201"/>
      <c r="O1483" s="201"/>
      <c r="P1483" s="201"/>
      <c r="Q1483" s="201"/>
      <c r="R1483" s="202"/>
    </row>
    <row r="1484" spans="2:18" ht="26.25">
      <c r="B1484" s="369" t="s">
        <v>1526</v>
      </c>
      <c r="C1484" s="370"/>
      <c r="D1484" s="370"/>
      <c r="E1484" s="370"/>
      <c r="F1484" s="370"/>
      <c r="G1484" s="370"/>
      <c r="H1484" s="370"/>
      <c r="I1484" s="371"/>
      <c r="K1484" s="369" t="s">
        <v>1526</v>
      </c>
      <c r="L1484" s="370"/>
      <c r="M1484" s="370"/>
      <c r="N1484" s="370"/>
      <c r="O1484" s="370"/>
      <c r="P1484" s="370"/>
      <c r="Q1484" s="370"/>
      <c r="R1484" s="371"/>
    </row>
    <row r="1485" spans="2:18" ht="24.95" customHeight="1">
      <c r="B1485" s="203"/>
      <c r="C1485" s="204"/>
      <c r="D1485" s="204"/>
      <c r="E1485" s="204"/>
      <c r="F1485" s="204"/>
      <c r="G1485" s="204"/>
      <c r="H1485" s="205" t="s">
        <v>1527</v>
      </c>
      <c r="I1485" s="206"/>
      <c r="K1485" s="203"/>
      <c r="L1485" s="204"/>
      <c r="M1485" s="204"/>
      <c r="N1485" s="204"/>
      <c r="O1485" s="204"/>
      <c r="P1485" s="204"/>
      <c r="Q1485" s="205" t="s">
        <v>1527</v>
      </c>
      <c r="R1485" s="206"/>
    </row>
    <row r="1486" spans="2:18" ht="24.95" customHeight="1">
      <c r="B1486" s="207" t="s">
        <v>1528</v>
      </c>
      <c r="C1486" s="208"/>
      <c r="D1486" s="208"/>
      <c r="E1486" s="208"/>
      <c r="F1486" s="208" t="s">
        <v>1529</v>
      </c>
      <c r="G1486" s="201"/>
      <c r="H1486" s="201" t="s">
        <v>1530</v>
      </c>
      <c r="I1486" s="202"/>
      <c r="K1486" s="207" t="s">
        <v>1528</v>
      </c>
      <c r="L1486" s="208"/>
      <c r="M1486" s="208"/>
      <c r="N1486" s="208"/>
      <c r="O1486" s="208" t="s">
        <v>1531</v>
      </c>
      <c r="P1486" s="201"/>
      <c r="Q1486" s="201" t="s">
        <v>1530</v>
      </c>
      <c r="R1486" s="202"/>
    </row>
    <row r="1487" spans="2:18" ht="24.95" customHeight="1">
      <c r="B1487" s="209" t="s">
        <v>1532</v>
      </c>
      <c r="C1487" s="210" t="s">
        <v>1795</v>
      </c>
      <c r="D1487" s="211"/>
      <c r="E1487" s="211"/>
      <c r="F1487" s="211"/>
      <c r="G1487" s="212"/>
      <c r="H1487" s="212"/>
      <c r="I1487" s="213"/>
      <c r="K1487" s="209" t="s">
        <v>1532</v>
      </c>
      <c r="L1487" s="210" t="s">
        <v>1798</v>
      </c>
      <c r="M1487" s="211"/>
      <c r="N1487" s="211"/>
      <c r="O1487" s="211"/>
      <c r="P1487" s="212"/>
      <c r="Q1487" s="212"/>
      <c r="R1487" s="213"/>
    </row>
    <row r="1488" spans="2:18" ht="24.95" customHeight="1">
      <c r="B1488" s="207" t="s">
        <v>1534</v>
      </c>
      <c r="C1488" s="214" t="s">
        <v>1797</v>
      </c>
      <c r="D1488" s="208" t="s">
        <v>1535</v>
      </c>
      <c r="E1488" s="208"/>
      <c r="F1488" s="201"/>
      <c r="G1488" s="201"/>
      <c r="H1488" s="201"/>
      <c r="I1488" s="202"/>
      <c r="K1488" s="207" t="s">
        <v>1534</v>
      </c>
      <c r="L1488" s="214" t="s">
        <v>1799</v>
      </c>
      <c r="M1488" s="208" t="s">
        <v>1535</v>
      </c>
      <c r="N1488" s="208"/>
      <c r="O1488" s="201"/>
      <c r="P1488" s="201"/>
      <c r="Q1488" s="201"/>
      <c r="R1488" s="202"/>
    </row>
    <row r="1489" spans="2:18" ht="24.95" customHeight="1">
      <c r="B1489" s="216" t="s">
        <v>1562</v>
      </c>
      <c r="C1489" s="217"/>
      <c r="D1489" s="217"/>
      <c r="E1489" s="217"/>
      <c r="F1489" s="217"/>
      <c r="G1489" s="217"/>
      <c r="H1489" s="217"/>
      <c r="I1489" s="218"/>
      <c r="K1489" s="216" t="s">
        <v>1562</v>
      </c>
      <c r="L1489" s="217"/>
      <c r="M1489" s="217"/>
      <c r="N1489" s="217"/>
      <c r="O1489" s="217"/>
      <c r="P1489" s="217"/>
      <c r="Q1489" s="217"/>
      <c r="R1489" s="218"/>
    </row>
    <row r="1490" spans="2:18" ht="24.95" customHeight="1" thickBot="1">
      <c r="B1490" s="207" t="s">
        <v>1537</v>
      </c>
      <c r="C1490" s="201"/>
      <c r="D1490" s="201"/>
      <c r="E1490" s="201"/>
      <c r="F1490" s="201"/>
      <c r="G1490" s="201"/>
      <c r="H1490" s="201"/>
      <c r="I1490" s="202"/>
      <c r="K1490" s="207" t="s">
        <v>1537</v>
      </c>
      <c r="L1490" s="201"/>
      <c r="M1490" s="201"/>
      <c r="N1490" s="201"/>
      <c r="O1490" s="201"/>
      <c r="P1490" s="201"/>
      <c r="Q1490" s="201"/>
      <c r="R1490" s="202"/>
    </row>
    <row r="1491" spans="2:18" ht="24.95" customHeight="1" thickTop="1">
      <c r="B1491" s="361" t="s">
        <v>1538</v>
      </c>
      <c r="C1491" s="362"/>
      <c r="D1491" s="358" t="s">
        <v>1241</v>
      </c>
      <c r="E1491" s="365"/>
      <c r="F1491" s="356" t="s">
        <v>1539</v>
      </c>
      <c r="G1491" s="359"/>
      <c r="H1491" s="358" t="s">
        <v>1404</v>
      </c>
      <c r="I1491" s="359"/>
      <c r="K1491" s="361" t="s">
        <v>1538</v>
      </c>
      <c r="L1491" s="362"/>
      <c r="M1491" s="358" t="s">
        <v>1241</v>
      </c>
      <c r="N1491" s="365"/>
      <c r="O1491" s="356" t="s">
        <v>1539</v>
      </c>
      <c r="P1491" s="359"/>
      <c r="Q1491" s="358" t="s">
        <v>1404</v>
      </c>
      <c r="R1491" s="359"/>
    </row>
    <row r="1492" spans="2:18" ht="24.95" customHeight="1" thickBot="1">
      <c r="B1492" s="363"/>
      <c r="C1492" s="364"/>
      <c r="D1492" s="219" t="s">
        <v>1540</v>
      </c>
      <c r="E1492" s="220" t="s">
        <v>1541</v>
      </c>
      <c r="F1492" s="220" t="s">
        <v>1540</v>
      </c>
      <c r="G1492" s="221" t="s">
        <v>1541</v>
      </c>
      <c r="H1492" s="222" t="s">
        <v>1540</v>
      </c>
      <c r="I1492" s="223" t="s">
        <v>1541</v>
      </c>
      <c r="K1492" s="363"/>
      <c r="L1492" s="364"/>
      <c r="M1492" s="219" t="s">
        <v>1540</v>
      </c>
      <c r="N1492" s="220" t="s">
        <v>1541</v>
      </c>
      <c r="O1492" s="220" t="s">
        <v>1540</v>
      </c>
      <c r="P1492" s="221" t="s">
        <v>1541</v>
      </c>
      <c r="Q1492" s="222" t="s">
        <v>1540</v>
      </c>
      <c r="R1492" s="223" t="s">
        <v>1541</v>
      </c>
    </row>
    <row r="1493" spans="2:18" ht="24.95" customHeight="1" thickTop="1">
      <c r="B1493" s="224" t="s">
        <v>1542</v>
      </c>
      <c r="C1493" s="225"/>
      <c r="D1493" s="226">
        <v>0</v>
      </c>
      <c r="E1493" s="227"/>
      <c r="F1493" s="227">
        <v>415</v>
      </c>
      <c r="G1493" s="228"/>
      <c r="H1493" s="229">
        <f t="shared" ref="H1493:H1501" si="86">D1493+F1493</f>
        <v>415</v>
      </c>
      <c r="I1493" s="230"/>
      <c r="K1493" s="224" t="s">
        <v>1542</v>
      </c>
      <c r="L1493" s="225"/>
      <c r="M1493" s="226">
        <v>0</v>
      </c>
      <c r="N1493" s="227"/>
      <c r="O1493" s="227">
        <v>1302</v>
      </c>
      <c r="P1493" s="228"/>
      <c r="Q1493" s="229">
        <f t="shared" ref="Q1493:Q1501" si="87">M1493+O1493</f>
        <v>1302</v>
      </c>
      <c r="R1493" s="230"/>
    </row>
    <row r="1494" spans="2:18" ht="24.95" customHeight="1">
      <c r="B1494" s="231" t="s">
        <v>1543</v>
      </c>
      <c r="C1494" s="232"/>
      <c r="D1494" s="233">
        <v>0</v>
      </c>
      <c r="E1494" s="234"/>
      <c r="F1494" s="234">
        <v>30</v>
      </c>
      <c r="G1494" s="235"/>
      <c r="H1494" s="229">
        <f t="shared" si="86"/>
        <v>30</v>
      </c>
      <c r="I1494" s="236"/>
      <c r="K1494" s="231" t="s">
        <v>1543</v>
      </c>
      <c r="L1494" s="232"/>
      <c r="M1494" s="233">
        <v>0</v>
      </c>
      <c r="N1494" s="234"/>
      <c r="O1494" s="234">
        <v>40</v>
      </c>
      <c r="P1494" s="235"/>
      <c r="Q1494" s="229">
        <f t="shared" si="87"/>
        <v>40</v>
      </c>
      <c r="R1494" s="236"/>
    </row>
    <row r="1495" spans="2:18" ht="24.95" customHeight="1">
      <c r="B1495" s="231" t="s">
        <v>1544</v>
      </c>
      <c r="C1495" s="232"/>
      <c r="D1495" s="233">
        <v>0</v>
      </c>
      <c r="E1495" s="234"/>
      <c r="F1495" s="234">
        <v>30</v>
      </c>
      <c r="G1495" s="235"/>
      <c r="H1495" s="229">
        <f t="shared" si="86"/>
        <v>30</v>
      </c>
      <c r="I1495" s="236"/>
      <c r="K1495" s="231" t="s">
        <v>1544</v>
      </c>
      <c r="L1495" s="232"/>
      <c r="M1495" s="233">
        <v>0</v>
      </c>
      <c r="N1495" s="234"/>
      <c r="O1495" s="234">
        <v>40</v>
      </c>
      <c r="P1495" s="235"/>
      <c r="Q1495" s="229">
        <f t="shared" si="87"/>
        <v>40</v>
      </c>
      <c r="R1495" s="236"/>
    </row>
    <row r="1496" spans="2:18" ht="24.95" customHeight="1" thickBot="1">
      <c r="B1496" s="237" t="s">
        <v>1545</v>
      </c>
      <c r="C1496" s="238"/>
      <c r="D1496" s="239"/>
      <c r="E1496" s="240"/>
      <c r="F1496" s="240">
        <v>0</v>
      </c>
      <c r="G1496" s="241"/>
      <c r="H1496" s="229">
        <f t="shared" si="86"/>
        <v>0</v>
      </c>
      <c r="I1496" s="242"/>
      <c r="K1496" s="237" t="s">
        <v>1545</v>
      </c>
      <c r="L1496" s="238"/>
      <c r="M1496" s="239">
        <v>0</v>
      </c>
      <c r="N1496" s="240"/>
      <c r="O1496" s="240">
        <v>750</v>
      </c>
      <c r="P1496" s="241"/>
      <c r="Q1496" s="229">
        <f t="shared" si="87"/>
        <v>750</v>
      </c>
      <c r="R1496" s="242"/>
    </row>
    <row r="1497" spans="2:18" ht="24.95" customHeight="1" thickTop="1" thickBot="1">
      <c r="B1497" s="243"/>
      <c r="C1497" s="244" t="s">
        <v>1399</v>
      </c>
      <c r="D1497" s="245">
        <f>D1493+D1494+D1495+D1496</f>
        <v>0</v>
      </c>
      <c r="E1497" s="246"/>
      <c r="F1497" s="247">
        <f>SUM(F1493:F1496)</f>
        <v>475</v>
      </c>
      <c r="G1497" s="248"/>
      <c r="H1497" s="249">
        <f t="shared" si="86"/>
        <v>475</v>
      </c>
      <c r="I1497" s="250"/>
      <c r="K1497" s="243"/>
      <c r="L1497" s="244" t="s">
        <v>1399</v>
      </c>
      <c r="M1497" s="245">
        <f>M1493+M1494+M1495+M1496</f>
        <v>0</v>
      </c>
      <c r="N1497" s="246"/>
      <c r="O1497" s="246">
        <f>SUM(O1493:O1496)</f>
        <v>2132</v>
      </c>
      <c r="P1497" s="248"/>
      <c r="Q1497" s="251">
        <f t="shared" si="87"/>
        <v>2132</v>
      </c>
      <c r="R1497" s="250"/>
    </row>
    <row r="1498" spans="2:18" ht="24.95" customHeight="1" thickTop="1">
      <c r="B1498" s="252" t="s">
        <v>1546</v>
      </c>
      <c r="C1498" s="253"/>
      <c r="D1498" s="254"/>
      <c r="E1498" s="255"/>
      <c r="F1498" s="255"/>
      <c r="G1498" s="256"/>
      <c r="H1498" s="257">
        <f t="shared" si="86"/>
        <v>0</v>
      </c>
      <c r="I1498" s="258"/>
      <c r="K1498" s="252" t="s">
        <v>1546</v>
      </c>
      <c r="L1498" s="253"/>
      <c r="M1498" s="254"/>
      <c r="N1498" s="255"/>
      <c r="O1498" s="255"/>
      <c r="P1498" s="256"/>
      <c r="Q1498" s="257">
        <f t="shared" si="87"/>
        <v>0</v>
      </c>
      <c r="R1498" s="258"/>
    </row>
    <row r="1499" spans="2:18" ht="24.95" customHeight="1">
      <c r="B1499" s="259" t="s">
        <v>1547</v>
      </c>
      <c r="C1499" s="260"/>
      <c r="D1499" s="233">
        <v>0</v>
      </c>
      <c r="E1499" s="234"/>
      <c r="F1499" s="234"/>
      <c r="G1499" s="261"/>
      <c r="H1499" s="262">
        <f t="shared" si="86"/>
        <v>0</v>
      </c>
      <c r="I1499" s="263"/>
      <c r="K1499" s="259" t="s">
        <v>1547</v>
      </c>
      <c r="L1499" s="260"/>
      <c r="M1499" s="233">
        <v>0</v>
      </c>
      <c r="N1499" s="234"/>
      <c r="O1499" s="234"/>
      <c r="P1499" s="261"/>
      <c r="Q1499" s="262">
        <f t="shared" si="87"/>
        <v>0</v>
      </c>
      <c r="R1499" s="263"/>
    </row>
    <row r="1500" spans="2:18" ht="24.95" customHeight="1">
      <c r="B1500" s="252" t="s">
        <v>1548</v>
      </c>
      <c r="C1500" s="253"/>
      <c r="D1500" s="233"/>
      <c r="E1500" s="234"/>
      <c r="F1500" s="234"/>
      <c r="G1500" s="261"/>
      <c r="H1500" s="262">
        <f t="shared" si="86"/>
        <v>0</v>
      </c>
      <c r="I1500" s="263"/>
      <c r="K1500" s="252" t="s">
        <v>1548</v>
      </c>
      <c r="L1500" s="253"/>
      <c r="M1500" s="233"/>
      <c r="N1500" s="234"/>
      <c r="O1500" s="234"/>
      <c r="P1500" s="261"/>
      <c r="Q1500" s="262">
        <f t="shared" si="87"/>
        <v>0</v>
      </c>
      <c r="R1500" s="263"/>
    </row>
    <row r="1501" spans="2:18" ht="24.95" customHeight="1" thickBot="1">
      <c r="B1501" s="264" t="s">
        <v>1549</v>
      </c>
      <c r="C1501" s="265"/>
      <c r="D1501" s="266"/>
      <c r="E1501" s="267"/>
      <c r="F1501" s="267"/>
      <c r="G1501" s="268"/>
      <c r="H1501" s="269">
        <f t="shared" si="86"/>
        <v>0</v>
      </c>
      <c r="I1501" s="270"/>
      <c r="K1501" s="264" t="s">
        <v>1549</v>
      </c>
      <c r="L1501" s="265"/>
      <c r="M1501" s="266"/>
      <c r="N1501" s="267"/>
      <c r="O1501" s="267"/>
      <c r="P1501" s="268"/>
      <c r="Q1501" s="269">
        <f t="shared" si="87"/>
        <v>0</v>
      </c>
      <c r="R1501" s="270"/>
    </row>
    <row r="1502" spans="2:18" ht="24.95" customHeight="1" thickTop="1" thickBot="1">
      <c r="B1502" s="243"/>
      <c r="C1502" s="244" t="s">
        <v>1399</v>
      </c>
      <c r="D1502" s="245">
        <f>SUM(D1497:D1501)</f>
        <v>0</v>
      </c>
      <c r="E1502" s="246"/>
      <c r="F1502" s="247">
        <f>F1497+F1499</f>
        <v>475</v>
      </c>
      <c r="G1502" s="248"/>
      <c r="H1502" s="271">
        <f>D1502+F1502</f>
        <v>475</v>
      </c>
      <c r="I1502" s="250"/>
      <c r="K1502" s="243"/>
      <c r="L1502" s="244" t="s">
        <v>1399</v>
      </c>
      <c r="M1502" s="245">
        <f>SUM(M1497:M1501)</f>
        <v>0</v>
      </c>
      <c r="N1502" s="246"/>
      <c r="O1502" s="246">
        <f>O1497+O1499</f>
        <v>2132</v>
      </c>
      <c r="P1502" s="248"/>
      <c r="Q1502" s="272">
        <f>M1502+O1502</f>
        <v>2132</v>
      </c>
      <c r="R1502" s="250"/>
    </row>
    <row r="1503" spans="2:18" ht="24.95" customHeight="1" thickTop="1">
      <c r="B1503" s="273"/>
      <c r="C1503" s="274" t="s">
        <v>1550</v>
      </c>
      <c r="D1503" s="217"/>
      <c r="E1503" s="217"/>
      <c r="F1503" s="217"/>
      <c r="G1503" s="217"/>
      <c r="H1503" s="217"/>
      <c r="I1503" s="218"/>
      <c r="K1503" s="273"/>
      <c r="L1503" s="274" t="s">
        <v>1550</v>
      </c>
      <c r="M1503" s="217"/>
      <c r="N1503" s="217"/>
      <c r="O1503" s="217"/>
      <c r="P1503" s="217"/>
      <c r="Q1503" s="217"/>
      <c r="R1503" s="218"/>
    </row>
    <row r="1504" spans="2:18" ht="24.95" customHeight="1">
      <c r="B1504" s="216" t="s">
        <v>1551</v>
      </c>
      <c r="C1504" s="217"/>
      <c r="D1504" s="217"/>
      <c r="E1504" s="217"/>
      <c r="F1504" s="217"/>
      <c r="G1504" s="217"/>
      <c r="H1504" s="217"/>
      <c r="I1504" s="218"/>
      <c r="K1504" s="216" t="s">
        <v>1551</v>
      </c>
      <c r="L1504" s="217"/>
      <c r="M1504" s="217"/>
      <c r="N1504" s="217"/>
      <c r="O1504" s="217"/>
      <c r="P1504" s="217"/>
      <c r="Q1504" s="217"/>
      <c r="R1504" s="218"/>
    </row>
    <row r="1505" spans="2:18" ht="24.95" customHeight="1">
      <c r="B1505" s="216" t="s">
        <v>1552</v>
      </c>
      <c r="C1505" s="217"/>
      <c r="D1505" s="217"/>
      <c r="E1505" s="217"/>
      <c r="F1505" s="217"/>
      <c r="G1505" s="217"/>
      <c r="H1505" s="217"/>
      <c r="I1505" s="218"/>
      <c r="K1505" s="216" t="s">
        <v>1552</v>
      </c>
      <c r="L1505" s="217"/>
      <c r="M1505" s="217"/>
      <c r="N1505" s="217"/>
      <c r="O1505" s="217"/>
      <c r="P1505" s="217"/>
      <c r="Q1505" s="217"/>
      <c r="R1505" s="218"/>
    </row>
    <row r="1506" spans="2:18" ht="15.75">
      <c r="B1506" s="273"/>
      <c r="C1506" s="217"/>
      <c r="D1506" s="217"/>
      <c r="E1506" s="217"/>
      <c r="F1506" s="217"/>
      <c r="G1506" s="217"/>
      <c r="H1506" s="217"/>
      <c r="I1506" s="218"/>
      <c r="K1506" s="273"/>
      <c r="L1506" s="217"/>
      <c r="M1506" s="217"/>
      <c r="N1506" s="217"/>
      <c r="O1506" s="217"/>
      <c r="P1506" s="217"/>
      <c r="Q1506" s="217"/>
      <c r="R1506" s="218"/>
    </row>
    <row r="1507" spans="2:18" ht="15.75">
      <c r="B1507" s="273"/>
      <c r="C1507" s="217"/>
      <c r="D1507" s="372" t="s">
        <v>1714</v>
      </c>
      <c r="E1507" s="372"/>
      <c r="F1507" s="372"/>
      <c r="G1507" s="217"/>
      <c r="H1507" s="217"/>
      <c r="I1507" s="218"/>
      <c r="K1507" s="273"/>
      <c r="L1507" s="217"/>
      <c r="M1507" s="372" t="s">
        <v>1714</v>
      </c>
      <c r="N1507" s="372"/>
      <c r="O1507" s="372"/>
      <c r="P1507" s="217"/>
      <c r="Q1507" s="217"/>
      <c r="R1507" s="218"/>
    </row>
    <row r="1508" spans="2:18" ht="15.75">
      <c r="B1508" s="273"/>
      <c r="C1508" s="217"/>
      <c r="D1508" s="372" t="s">
        <v>1715</v>
      </c>
      <c r="E1508" s="372"/>
      <c r="F1508" s="372"/>
      <c r="G1508" s="217"/>
      <c r="H1508" s="217"/>
      <c r="I1508" s="218"/>
      <c r="K1508" s="273"/>
      <c r="L1508" s="217"/>
      <c r="M1508" s="372" t="s">
        <v>1715</v>
      </c>
      <c r="N1508" s="372"/>
      <c r="O1508" s="372"/>
      <c r="P1508" s="217"/>
      <c r="Q1508" s="217"/>
      <c r="R1508" s="218"/>
    </row>
    <row r="1509" spans="2:18" ht="15.75">
      <c r="B1509" s="273"/>
      <c r="C1509" s="217"/>
      <c r="D1509" s="217"/>
      <c r="E1509" s="217"/>
      <c r="F1509" s="217"/>
      <c r="G1509" s="217"/>
      <c r="H1509" s="217"/>
      <c r="I1509" s="218"/>
      <c r="K1509" s="273"/>
      <c r="L1509" s="217"/>
      <c r="M1509" s="217"/>
      <c r="N1509" s="217"/>
      <c r="O1509" s="217"/>
      <c r="P1509" s="217"/>
      <c r="Q1509" s="217"/>
      <c r="R1509" s="218"/>
    </row>
    <row r="1510" spans="2:18" ht="15.75">
      <c r="B1510" s="273"/>
      <c r="C1510" s="217"/>
      <c r="D1510" s="217"/>
      <c r="E1510" s="217"/>
      <c r="F1510" s="217"/>
      <c r="G1510" s="217"/>
      <c r="H1510" s="217"/>
      <c r="I1510" s="218"/>
      <c r="K1510" s="273"/>
      <c r="L1510" s="217"/>
      <c r="M1510" s="217"/>
      <c r="N1510" s="217"/>
      <c r="O1510" s="217"/>
      <c r="P1510" s="217"/>
      <c r="Q1510" s="217"/>
      <c r="R1510" s="218"/>
    </row>
    <row r="1511" spans="2:18" ht="15.75">
      <c r="B1511" s="293"/>
      <c r="E1511" s="217"/>
      <c r="F1511" s="217"/>
      <c r="G1511" s="201" t="s">
        <v>1563</v>
      </c>
      <c r="H1511" s="217"/>
      <c r="I1511" s="218"/>
      <c r="J1511" s="293"/>
      <c r="K1511" s="293"/>
      <c r="N1511" s="217"/>
      <c r="O1511" s="217"/>
      <c r="P1511" s="201" t="s">
        <v>1563</v>
      </c>
      <c r="Q1511" s="217"/>
      <c r="R1511" s="218"/>
    </row>
    <row r="1512" spans="2:18" ht="15.75">
      <c r="B1512" s="273" t="s">
        <v>1553</v>
      </c>
      <c r="C1512" s="360">
        <v>45840</v>
      </c>
      <c r="D1512" s="360"/>
      <c r="E1512" s="201"/>
      <c r="F1512" t="s">
        <v>1693</v>
      </c>
      <c r="H1512" s="201"/>
      <c r="I1512" s="202"/>
      <c r="K1512" s="273" t="s">
        <v>1553</v>
      </c>
      <c r="L1512" s="360">
        <v>45840</v>
      </c>
      <c r="M1512" s="360"/>
      <c r="N1512" s="201"/>
      <c r="O1512" t="s">
        <v>1693</v>
      </c>
      <c r="Q1512" s="201"/>
      <c r="R1512" s="202"/>
    </row>
    <row r="1513" spans="2:18" ht="16.5" thickBot="1">
      <c r="B1513" s="275"/>
      <c r="C1513" s="276"/>
      <c r="D1513" s="276"/>
      <c r="E1513" s="276"/>
      <c r="F1513" s="276"/>
      <c r="G1513" s="276"/>
      <c r="H1513" s="276"/>
      <c r="I1513" s="277"/>
      <c r="K1513" s="275"/>
      <c r="L1513" s="276"/>
      <c r="M1513" s="276"/>
      <c r="N1513" s="276"/>
      <c r="O1513" s="276"/>
      <c r="P1513" s="276"/>
      <c r="Q1513" s="276"/>
      <c r="R1513" s="277"/>
    </row>
    <row r="1515" spans="2:18" ht="15.75" thickBot="1"/>
    <row r="1516" spans="2:18">
      <c r="B1516" s="366" t="s">
        <v>1525</v>
      </c>
      <c r="C1516" s="367"/>
      <c r="D1516" s="367"/>
      <c r="E1516" s="367"/>
      <c r="F1516" s="367"/>
      <c r="G1516" s="367"/>
      <c r="H1516" s="367"/>
      <c r="I1516" s="368"/>
      <c r="K1516" s="366" t="s">
        <v>1525</v>
      </c>
      <c r="L1516" s="367"/>
      <c r="M1516" s="367"/>
      <c r="N1516" s="367"/>
      <c r="O1516" s="367"/>
      <c r="P1516" s="367"/>
      <c r="Q1516" s="367"/>
      <c r="R1516" s="368"/>
    </row>
    <row r="1517" spans="2:18" ht="15.75">
      <c r="B1517" s="200"/>
      <c r="C1517" s="201"/>
      <c r="D1517" s="201"/>
      <c r="E1517" s="201"/>
      <c r="F1517" s="201"/>
      <c r="G1517" s="201"/>
      <c r="H1517" s="201"/>
      <c r="I1517" s="202"/>
      <c r="K1517" s="200"/>
      <c r="L1517" s="201"/>
      <c r="M1517" s="201"/>
      <c r="N1517" s="201"/>
      <c r="O1517" s="201"/>
      <c r="P1517" s="201"/>
      <c r="Q1517" s="201"/>
      <c r="R1517" s="202"/>
    </row>
    <row r="1518" spans="2:18" ht="26.25">
      <c r="B1518" s="369" t="s">
        <v>1526</v>
      </c>
      <c r="C1518" s="370"/>
      <c r="D1518" s="370"/>
      <c r="E1518" s="370"/>
      <c r="F1518" s="370"/>
      <c r="G1518" s="370"/>
      <c r="H1518" s="370"/>
      <c r="I1518" s="371"/>
      <c r="K1518" s="369" t="s">
        <v>1526</v>
      </c>
      <c r="L1518" s="370"/>
      <c r="M1518" s="370"/>
      <c r="N1518" s="370"/>
      <c r="O1518" s="370"/>
      <c r="P1518" s="370"/>
      <c r="Q1518" s="370"/>
      <c r="R1518" s="371"/>
    </row>
    <row r="1519" spans="2:18" ht="24.95" customHeight="1">
      <c r="B1519" s="203"/>
      <c r="C1519" s="204"/>
      <c r="D1519" s="204"/>
      <c r="E1519" s="204"/>
      <c r="F1519" s="204"/>
      <c r="G1519" s="204"/>
      <c r="H1519" s="205" t="s">
        <v>1527</v>
      </c>
      <c r="I1519" s="206"/>
      <c r="K1519" s="203"/>
      <c r="L1519" s="204"/>
      <c r="M1519" s="204"/>
      <c r="N1519" s="204"/>
      <c r="O1519" s="204"/>
      <c r="P1519" s="204"/>
      <c r="Q1519" s="205" t="s">
        <v>1527</v>
      </c>
      <c r="R1519" s="206"/>
    </row>
    <row r="1520" spans="2:18" ht="24.95" customHeight="1">
      <c r="B1520" s="207" t="s">
        <v>1528</v>
      </c>
      <c r="C1520" s="208"/>
      <c r="D1520" s="208"/>
      <c r="E1520" s="208"/>
      <c r="F1520" s="208" t="s">
        <v>1529</v>
      </c>
      <c r="G1520" s="201"/>
      <c r="H1520" s="201" t="s">
        <v>1530</v>
      </c>
      <c r="I1520" s="202"/>
      <c r="K1520" s="207" t="s">
        <v>1528</v>
      </c>
      <c r="L1520" s="208"/>
      <c r="M1520" s="208"/>
      <c r="N1520" s="208"/>
      <c r="O1520" s="208" t="s">
        <v>1531</v>
      </c>
      <c r="P1520" s="201"/>
      <c r="Q1520" s="201" t="s">
        <v>1530</v>
      </c>
      <c r="R1520" s="202"/>
    </row>
    <row r="1521" spans="2:18" ht="24.95" customHeight="1">
      <c r="B1521" s="209" t="s">
        <v>1532</v>
      </c>
      <c r="C1521" s="210" t="s">
        <v>1800</v>
      </c>
      <c r="D1521" s="211"/>
      <c r="E1521" s="211"/>
      <c r="F1521" s="211"/>
      <c r="G1521" s="212"/>
      <c r="H1521" s="212"/>
      <c r="I1521" s="213"/>
      <c r="K1521" s="209" t="s">
        <v>1532</v>
      </c>
      <c r="L1521" s="210" t="s">
        <v>1801</v>
      </c>
      <c r="M1521" s="211"/>
      <c r="N1521" s="211"/>
      <c r="O1521" s="211"/>
      <c r="P1521" s="212"/>
      <c r="Q1521" s="212"/>
      <c r="R1521" s="213"/>
    </row>
    <row r="1522" spans="2:18" ht="24.95" customHeight="1">
      <c r="B1522" s="207" t="s">
        <v>1534</v>
      </c>
      <c r="C1522" s="214">
        <v>228</v>
      </c>
      <c r="D1522" s="208" t="s">
        <v>1535</v>
      </c>
      <c r="E1522" s="208"/>
      <c r="F1522" s="201"/>
      <c r="G1522" s="201"/>
      <c r="H1522" s="201"/>
      <c r="I1522" s="202"/>
      <c r="K1522" s="207" t="s">
        <v>1534</v>
      </c>
      <c r="L1522" s="214" t="s">
        <v>1802</v>
      </c>
      <c r="M1522" s="208" t="s">
        <v>1535</v>
      </c>
      <c r="N1522" s="208"/>
      <c r="O1522" s="201"/>
      <c r="P1522" s="201"/>
      <c r="Q1522" s="201"/>
      <c r="R1522" s="202"/>
    </row>
    <row r="1523" spans="2:18" ht="24.95" customHeight="1">
      <c r="B1523" s="216" t="s">
        <v>1562</v>
      </c>
      <c r="C1523" s="217"/>
      <c r="D1523" s="217"/>
      <c r="E1523" s="217"/>
      <c r="F1523" s="217"/>
      <c r="G1523" s="217"/>
      <c r="H1523" s="217"/>
      <c r="I1523" s="218"/>
      <c r="K1523" s="216" t="s">
        <v>1562</v>
      </c>
      <c r="L1523" s="217"/>
      <c r="M1523" s="217"/>
      <c r="N1523" s="217"/>
      <c r="O1523" s="217"/>
      <c r="P1523" s="217"/>
      <c r="Q1523" s="217"/>
      <c r="R1523" s="218"/>
    </row>
    <row r="1524" spans="2:18" ht="24.95" customHeight="1" thickBot="1">
      <c r="B1524" s="207" t="s">
        <v>1537</v>
      </c>
      <c r="C1524" s="201"/>
      <c r="D1524" s="201"/>
      <c r="E1524" s="201"/>
      <c r="F1524" s="201"/>
      <c r="G1524" s="201"/>
      <c r="H1524" s="201"/>
      <c r="I1524" s="202"/>
      <c r="K1524" s="207" t="s">
        <v>1537</v>
      </c>
      <c r="L1524" s="201"/>
      <c r="M1524" s="201"/>
      <c r="N1524" s="201"/>
      <c r="O1524" s="201"/>
      <c r="P1524" s="201"/>
      <c r="Q1524" s="201"/>
      <c r="R1524" s="202"/>
    </row>
    <row r="1525" spans="2:18" ht="24.95" customHeight="1" thickTop="1">
      <c r="B1525" s="361" t="s">
        <v>1538</v>
      </c>
      <c r="C1525" s="362"/>
      <c r="D1525" s="358" t="s">
        <v>1241</v>
      </c>
      <c r="E1525" s="365"/>
      <c r="F1525" s="356" t="s">
        <v>1539</v>
      </c>
      <c r="G1525" s="359"/>
      <c r="H1525" s="358" t="s">
        <v>1404</v>
      </c>
      <c r="I1525" s="359"/>
      <c r="K1525" s="361" t="s">
        <v>1538</v>
      </c>
      <c r="L1525" s="362"/>
      <c r="M1525" s="358" t="s">
        <v>1241</v>
      </c>
      <c r="N1525" s="365"/>
      <c r="O1525" s="356" t="s">
        <v>1539</v>
      </c>
      <c r="P1525" s="359"/>
      <c r="Q1525" s="358" t="s">
        <v>1404</v>
      </c>
      <c r="R1525" s="359"/>
    </row>
    <row r="1526" spans="2:18" ht="24.95" customHeight="1" thickBot="1">
      <c r="B1526" s="363"/>
      <c r="C1526" s="364"/>
      <c r="D1526" s="219" t="s">
        <v>1540</v>
      </c>
      <c r="E1526" s="220" t="s">
        <v>1541</v>
      </c>
      <c r="F1526" s="220" t="s">
        <v>1540</v>
      </c>
      <c r="G1526" s="221" t="s">
        <v>1541</v>
      </c>
      <c r="H1526" s="222" t="s">
        <v>1540</v>
      </c>
      <c r="I1526" s="223" t="s">
        <v>1541</v>
      </c>
      <c r="K1526" s="363"/>
      <c r="L1526" s="364"/>
      <c r="M1526" s="219" t="s">
        <v>1540</v>
      </c>
      <c r="N1526" s="220" t="s">
        <v>1541</v>
      </c>
      <c r="O1526" s="220" t="s">
        <v>1540</v>
      </c>
      <c r="P1526" s="221" t="s">
        <v>1541</v>
      </c>
      <c r="Q1526" s="222" t="s">
        <v>1540</v>
      </c>
      <c r="R1526" s="223" t="s">
        <v>1541</v>
      </c>
    </row>
    <row r="1527" spans="2:18" ht="24.95" customHeight="1" thickTop="1">
      <c r="B1527" s="224" t="s">
        <v>1542</v>
      </c>
      <c r="C1527" s="225"/>
      <c r="D1527" s="226">
        <v>0</v>
      </c>
      <c r="E1527" s="227"/>
      <c r="F1527" s="227">
        <v>346</v>
      </c>
      <c r="G1527" s="228"/>
      <c r="H1527" s="229">
        <f t="shared" ref="H1527:H1535" si="88">D1527+F1527</f>
        <v>346</v>
      </c>
      <c r="I1527" s="230"/>
      <c r="K1527" s="224" t="s">
        <v>1542</v>
      </c>
      <c r="L1527" s="225"/>
      <c r="M1527" s="226">
        <v>0</v>
      </c>
      <c r="N1527" s="227"/>
      <c r="O1527" s="227">
        <v>161</v>
      </c>
      <c r="P1527" s="228"/>
      <c r="Q1527" s="229">
        <f t="shared" ref="Q1527:Q1535" si="89">M1527+O1527</f>
        <v>161</v>
      </c>
      <c r="R1527" s="230"/>
    </row>
    <row r="1528" spans="2:18" ht="24.95" customHeight="1">
      <c r="B1528" s="231" t="s">
        <v>1543</v>
      </c>
      <c r="C1528" s="232"/>
      <c r="D1528" s="233">
        <v>0</v>
      </c>
      <c r="E1528" s="234"/>
      <c r="F1528" s="234">
        <v>30</v>
      </c>
      <c r="G1528" s="235"/>
      <c r="H1528" s="229">
        <f t="shared" si="88"/>
        <v>30</v>
      </c>
      <c r="I1528" s="236"/>
      <c r="K1528" s="231" t="s">
        <v>1543</v>
      </c>
      <c r="L1528" s="232"/>
      <c r="M1528" s="233">
        <v>0</v>
      </c>
      <c r="N1528" s="234"/>
      <c r="O1528" s="234">
        <v>20</v>
      </c>
      <c r="P1528" s="235"/>
      <c r="Q1528" s="229">
        <f t="shared" si="89"/>
        <v>20</v>
      </c>
      <c r="R1528" s="236"/>
    </row>
    <row r="1529" spans="2:18" ht="24.95" customHeight="1">
      <c r="B1529" s="231" t="s">
        <v>1544</v>
      </c>
      <c r="C1529" s="232"/>
      <c r="D1529" s="233">
        <v>0</v>
      </c>
      <c r="E1529" s="234"/>
      <c r="F1529" s="234">
        <v>30</v>
      </c>
      <c r="G1529" s="235"/>
      <c r="H1529" s="229">
        <f t="shared" si="88"/>
        <v>30</v>
      </c>
      <c r="I1529" s="236"/>
      <c r="K1529" s="231" t="s">
        <v>1544</v>
      </c>
      <c r="L1529" s="232"/>
      <c r="M1529" s="233">
        <v>0</v>
      </c>
      <c r="N1529" s="234"/>
      <c r="O1529" s="234">
        <v>20</v>
      </c>
      <c r="P1529" s="235"/>
      <c r="Q1529" s="229">
        <f t="shared" si="89"/>
        <v>20</v>
      </c>
      <c r="R1529" s="236"/>
    </row>
    <row r="1530" spans="2:18" ht="24.95" customHeight="1" thickBot="1">
      <c r="B1530" s="237" t="s">
        <v>1545</v>
      </c>
      <c r="C1530" s="238"/>
      <c r="D1530" s="239"/>
      <c r="E1530" s="240"/>
      <c r="F1530" s="240">
        <v>750</v>
      </c>
      <c r="G1530" s="241"/>
      <c r="H1530" s="229">
        <f t="shared" si="88"/>
        <v>750</v>
      </c>
      <c r="I1530" s="242"/>
      <c r="K1530" s="237" t="s">
        <v>1545</v>
      </c>
      <c r="L1530" s="238"/>
      <c r="M1530" s="239">
        <v>0</v>
      </c>
      <c r="N1530" s="240"/>
      <c r="O1530" s="240">
        <v>750</v>
      </c>
      <c r="P1530" s="241"/>
      <c r="Q1530" s="229">
        <f t="shared" si="89"/>
        <v>750</v>
      </c>
      <c r="R1530" s="242"/>
    </row>
    <row r="1531" spans="2:18" ht="24.95" customHeight="1" thickTop="1" thickBot="1">
      <c r="B1531" s="243"/>
      <c r="C1531" s="244" t="s">
        <v>1399</v>
      </c>
      <c r="D1531" s="245">
        <f>D1527+D1528+D1529+D1530</f>
        <v>0</v>
      </c>
      <c r="E1531" s="246"/>
      <c r="F1531" s="247">
        <f>SUM(F1527:F1530)</f>
        <v>1156</v>
      </c>
      <c r="G1531" s="248"/>
      <c r="H1531" s="249">
        <f t="shared" si="88"/>
        <v>1156</v>
      </c>
      <c r="I1531" s="250"/>
      <c r="K1531" s="243"/>
      <c r="L1531" s="244" t="s">
        <v>1399</v>
      </c>
      <c r="M1531" s="245">
        <f>M1527+M1528+M1529+M1530</f>
        <v>0</v>
      </c>
      <c r="N1531" s="246"/>
      <c r="O1531" s="246">
        <f>SUM(O1527:O1530)</f>
        <v>951</v>
      </c>
      <c r="P1531" s="248"/>
      <c r="Q1531" s="251">
        <f t="shared" si="89"/>
        <v>951</v>
      </c>
      <c r="R1531" s="250"/>
    </row>
    <row r="1532" spans="2:18" ht="24.95" customHeight="1" thickTop="1">
      <c r="B1532" s="252" t="s">
        <v>1546</v>
      </c>
      <c r="C1532" s="253"/>
      <c r="D1532" s="254"/>
      <c r="E1532" s="255"/>
      <c r="F1532" s="255"/>
      <c r="G1532" s="256"/>
      <c r="H1532" s="257">
        <f t="shared" si="88"/>
        <v>0</v>
      </c>
      <c r="I1532" s="258"/>
      <c r="K1532" s="252" t="s">
        <v>1546</v>
      </c>
      <c r="L1532" s="253"/>
      <c r="M1532" s="254"/>
      <c r="N1532" s="255"/>
      <c r="O1532" s="255"/>
      <c r="P1532" s="256"/>
      <c r="Q1532" s="257">
        <f t="shared" si="89"/>
        <v>0</v>
      </c>
      <c r="R1532" s="258"/>
    </row>
    <row r="1533" spans="2:18" ht="24.95" customHeight="1">
      <c r="B1533" s="259" t="s">
        <v>1547</v>
      </c>
      <c r="C1533" s="260"/>
      <c r="D1533" s="233">
        <v>0</v>
      </c>
      <c r="E1533" s="234"/>
      <c r="F1533" s="234"/>
      <c r="G1533" s="261"/>
      <c r="H1533" s="262">
        <f t="shared" si="88"/>
        <v>0</v>
      </c>
      <c r="I1533" s="263"/>
      <c r="K1533" s="259" t="s">
        <v>1547</v>
      </c>
      <c r="L1533" s="260"/>
      <c r="M1533" s="233">
        <v>0</v>
      </c>
      <c r="N1533" s="234"/>
      <c r="O1533" s="234"/>
      <c r="P1533" s="261"/>
      <c r="Q1533" s="262">
        <f t="shared" si="89"/>
        <v>0</v>
      </c>
      <c r="R1533" s="263"/>
    </row>
    <row r="1534" spans="2:18" ht="24.95" customHeight="1">
      <c r="B1534" s="252" t="s">
        <v>1548</v>
      </c>
      <c r="C1534" s="253"/>
      <c r="D1534" s="233"/>
      <c r="E1534" s="234"/>
      <c r="F1534" s="234"/>
      <c r="G1534" s="261"/>
      <c r="H1534" s="262">
        <f t="shared" si="88"/>
        <v>0</v>
      </c>
      <c r="I1534" s="263"/>
      <c r="K1534" s="252" t="s">
        <v>1548</v>
      </c>
      <c r="L1534" s="253"/>
      <c r="M1534" s="233"/>
      <c r="N1534" s="234"/>
      <c r="O1534" s="234"/>
      <c r="P1534" s="261"/>
      <c r="Q1534" s="262">
        <f t="shared" si="89"/>
        <v>0</v>
      </c>
      <c r="R1534" s="263"/>
    </row>
    <row r="1535" spans="2:18" ht="24.95" customHeight="1" thickBot="1">
      <c r="B1535" s="264" t="s">
        <v>1549</v>
      </c>
      <c r="C1535" s="265"/>
      <c r="D1535" s="266"/>
      <c r="E1535" s="267"/>
      <c r="F1535" s="267"/>
      <c r="G1535" s="268"/>
      <c r="H1535" s="269">
        <f t="shared" si="88"/>
        <v>0</v>
      </c>
      <c r="I1535" s="270"/>
      <c r="K1535" s="264" t="s">
        <v>1549</v>
      </c>
      <c r="L1535" s="265"/>
      <c r="M1535" s="266"/>
      <c r="N1535" s="267"/>
      <c r="O1535" s="267"/>
      <c r="P1535" s="268"/>
      <c r="Q1535" s="269">
        <f t="shared" si="89"/>
        <v>0</v>
      </c>
      <c r="R1535" s="270"/>
    </row>
    <row r="1536" spans="2:18" ht="24.95" customHeight="1" thickTop="1" thickBot="1">
      <c r="B1536" s="243"/>
      <c r="C1536" s="244" t="s">
        <v>1399</v>
      </c>
      <c r="D1536" s="245">
        <f>SUM(D1531:D1535)</f>
        <v>0</v>
      </c>
      <c r="E1536" s="246"/>
      <c r="F1536" s="247">
        <f>F1531+F1533</f>
        <v>1156</v>
      </c>
      <c r="G1536" s="248"/>
      <c r="H1536" s="271">
        <f>D1536+F1536</f>
        <v>1156</v>
      </c>
      <c r="I1536" s="250"/>
      <c r="K1536" s="243"/>
      <c r="L1536" s="244" t="s">
        <v>1399</v>
      </c>
      <c r="M1536" s="245">
        <f>SUM(M1531:M1535)</f>
        <v>0</v>
      </c>
      <c r="N1536" s="246"/>
      <c r="O1536" s="246">
        <f>O1531+O1533</f>
        <v>951</v>
      </c>
      <c r="P1536" s="248"/>
      <c r="Q1536" s="272">
        <f>M1536+O1536</f>
        <v>951</v>
      </c>
      <c r="R1536" s="250"/>
    </row>
    <row r="1537" spans="2:18" ht="24.95" customHeight="1" thickTop="1">
      <c r="B1537" s="273"/>
      <c r="C1537" s="274" t="s">
        <v>1550</v>
      </c>
      <c r="D1537" s="217"/>
      <c r="E1537" s="217"/>
      <c r="F1537" s="217"/>
      <c r="G1537" s="217"/>
      <c r="H1537" s="217"/>
      <c r="I1537" s="218"/>
      <c r="K1537" s="273"/>
      <c r="L1537" s="274" t="s">
        <v>1550</v>
      </c>
      <c r="M1537" s="217"/>
      <c r="N1537" s="217"/>
      <c r="O1537" s="217"/>
      <c r="P1537" s="217"/>
      <c r="Q1537" s="217"/>
      <c r="R1537" s="218"/>
    </row>
    <row r="1538" spans="2:18" ht="24.95" customHeight="1">
      <c r="B1538" s="216" t="s">
        <v>1551</v>
      </c>
      <c r="C1538" s="217"/>
      <c r="D1538" s="217"/>
      <c r="E1538" s="217"/>
      <c r="F1538" s="217"/>
      <c r="G1538" s="217"/>
      <c r="H1538" s="217"/>
      <c r="I1538" s="218"/>
      <c r="K1538" s="216" t="s">
        <v>1551</v>
      </c>
      <c r="L1538" s="217"/>
      <c r="M1538" s="217"/>
      <c r="N1538" s="217"/>
      <c r="O1538" s="217"/>
      <c r="P1538" s="217"/>
      <c r="Q1538" s="217"/>
      <c r="R1538" s="218"/>
    </row>
    <row r="1539" spans="2:18" ht="24.95" customHeight="1">
      <c r="B1539" s="216" t="s">
        <v>1552</v>
      </c>
      <c r="C1539" s="217"/>
      <c r="D1539" s="217"/>
      <c r="E1539" s="217"/>
      <c r="F1539" s="217"/>
      <c r="G1539" s="217"/>
      <c r="H1539" s="217"/>
      <c r="I1539" s="218"/>
      <c r="K1539" s="216" t="s">
        <v>1552</v>
      </c>
      <c r="L1539" s="217"/>
      <c r="M1539" s="217"/>
      <c r="N1539" s="217"/>
      <c r="O1539" s="217"/>
      <c r="P1539" s="217"/>
      <c r="Q1539" s="217"/>
      <c r="R1539" s="218"/>
    </row>
    <row r="1540" spans="2:18" ht="15.75">
      <c r="B1540" s="273"/>
      <c r="C1540" s="217"/>
      <c r="D1540" s="217"/>
      <c r="E1540" s="217"/>
      <c r="F1540" s="217"/>
      <c r="G1540" s="217"/>
      <c r="H1540" s="217"/>
      <c r="I1540" s="218"/>
      <c r="K1540" s="273"/>
      <c r="L1540" s="217"/>
      <c r="M1540" s="217"/>
      <c r="N1540" s="217"/>
      <c r="O1540" s="217"/>
      <c r="P1540" s="217"/>
      <c r="Q1540" s="217"/>
      <c r="R1540" s="218"/>
    </row>
    <row r="1541" spans="2:18" ht="15.75">
      <c r="B1541" s="273"/>
      <c r="C1541" s="217"/>
      <c r="D1541" s="372" t="s">
        <v>1714</v>
      </c>
      <c r="E1541" s="372"/>
      <c r="F1541" s="372"/>
      <c r="G1541" s="217"/>
      <c r="H1541" s="217"/>
      <c r="I1541" s="218"/>
      <c r="K1541" s="273"/>
      <c r="L1541" s="217"/>
      <c r="M1541" s="372" t="s">
        <v>1714</v>
      </c>
      <c r="N1541" s="372"/>
      <c r="O1541" s="372"/>
      <c r="P1541" s="217"/>
      <c r="Q1541" s="217"/>
      <c r="R1541" s="218"/>
    </row>
    <row r="1542" spans="2:18" ht="15.75">
      <c r="B1542" s="273"/>
      <c r="C1542" s="217"/>
      <c r="D1542" s="372" t="s">
        <v>1715</v>
      </c>
      <c r="E1542" s="372"/>
      <c r="F1542" s="372"/>
      <c r="G1542" s="217"/>
      <c r="H1542" s="217"/>
      <c r="I1542" s="218"/>
      <c r="K1542" s="273"/>
      <c r="L1542" s="217"/>
      <c r="M1542" s="372" t="s">
        <v>1715</v>
      </c>
      <c r="N1542" s="372"/>
      <c r="O1542" s="372"/>
      <c r="P1542" s="217"/>
      <c r="Q1542" s="217"/>
      <c r="R1542" s="218"/>
    </row>
    <row r="1543" spans="2:18" ht="15.75">
      <c r="B1543" s="273"/>
      <c r="C1543" s="217"/>
      <c r="D1543" s="217"/>
      <c r="E1543" s="217"/>
      <c r="F1543" s="217"/>
      <c r="G1543" s="217"/>
      <c r="H1543" s="217"/>
      <c r="I1543" s="218"/>
      <c r="K1543" s="273"/>
      <c r="L1543" s="217"/>
      <c r="M1543" s="217"/>
      <c r="N1543" s="217"/>
      <c r="O1543" s="217"/>
      <c r="P1543" s="217"/>
      <c r="Q1543" s="217"/>
      <c r="R1543" s="218"/>
    </row>
    <row r="1544" spans="2:18" ht="15.75">
      <c r="B1544" s="273"/>
      <c r="C1544" s="217"/>
      <c r="D1544" s="217"/>
      <c r="E1544" s="217"/>
      <c r="F1544" s="217"/>
      <c r="G1544" s="217"/>
      <c r="H1544" s="217"/>
      <c r="I1544" s="218"/>
      <c r="K1544" s="273"/>
      <c r="L1544" s="217"/>
      <c r="M1544" s="217"/>
      <c r="N1544" s="217"/>
      <c r="O1544" s="217"/>
      <c r="P1544" s="217"/>
      <c r="Q1544" s="217"/>
      <c r="R1544" s="218"/>
    </row>
    <row r="1545" spans="2:18" ht="15.75">
      <c r="B1545" s="293"/>
      <c r="E1545" s="217"/>
      <c r="F1545" s="217"/>
      <c r="G1545" s="201" t="s">
        <v>1563</v>
      </c>
      <c r="H1545" s="217"/>
      <c r="I1545" s="218"/>
      <c r="J1545" s="293"/>
      <c r="K1545" s="293"/>
      <c r="N1545" s="217"/>
      <c r="O1545" s="217"/>
      <c r="P1545" s="201" t="s">
        <v>1563</v>
      </c>
      <c r="Q1545" s="217"/>
      <c r="R1545" s="218"/>
    </row>
    <row r="1546" spans="2:18" ht="15.75">
      <c r="B1546" s="273" t="s">
        <v>1553</v>
      </c>
      <c r="C1546" s="360">
        <v>45840</v>
      </c>
      <c r="D1546" s="360"/>
      <c r="E1546" s="201"/>
      <c r="F1546" t="s">
        <v>1693</v>
      </c>
      <c r="H1546" s="201"/>
      <c r="I1546" s="202"/>
      <c r="K1546" s="273" t="s">
        <v>1553</v>
      </c>
      <c r="L1546" s="360">
        <v>45840</v>
      </c>
      <c r="M1546" s="360"/>
      <c r="N1546" s="201"/>
      <c r="O1546" t="s">
        <v>1693</v>
      </c>
      <c r="Q1546" s="201"/>
      <c r="R1546" s="202"/>
    </row>
    <row r="1547" spans="2:18" ht="16.5" thickBot="1">
      <c r="B1547" s="275"/>
      <c r="C1547" s="276"/>
      <c r="D1547" s="276"/>
      <c r="E1547" s="276"/>
      <c r="F1547" s="276"/>
      <c r="G1547" s="276"/>
      <c r="H1547" s="276"/>
      <c r="I1547" s="277"/>
      <c r="K1547" s="275"/>
      <c r="L1547" s="276"/>
      <c r="M1547" s="276"/>
      <c r="N1547" s="276"/>
      <c r="O1547" s="276"/>
      <c r="P1547" s="276"/>
      <c r="Q1547" s="276"/>
      <c r="R1547" s="277"/>
    </row>
    <row r="1549" spans="2:18" ht="15.75" thickBot="1"/>
    <row r="1550" spans="2:18">
      <c r="B1550" s="366" t="s">
        <v>1525</v>
      </c>
      <c r="C1550" s="367"/>
      <c r="D1550" s="367"/>
      <c r="E1550" s="367"/>
      <c r="F1550" s="367"/>
      <c r="G1550" s="367"/>
      <c r="H1550" s="367"/>
      <c r="I1550" s="368"/>
      <c r="K1550" s="366" t="s">
        <v>1525</v>
      </c>
      <c r="L1550" s="367"/>
      <c r="M1550" s="367"/>
      <c r="N1550" s="367"/>
      <c r="O1550" s="367"/>
      <c r="P1550" s="367"/>
      <c r="Q1550" s="367"/>
      <c r="R1550" s="368"/>
    </row>
    <row r="1551" spans="2:18" ht="15.75">
      <c r="B1551" s="200"/>
      <c r="C1551" s="201"/>
      <c r="D1551" s="201"/>
      <c r="E1551" s="201"/>
      <c r="F1551" s="201"/>
      <c r="G1551" s="201"/>
      <c r="H1551" s="201"/>
      <c r="I1551" s="202"/>
      <c r="K1551" s="200"/>
      <c r="L1551" s="201"/>
      <c r="M1551" s="201"/>
      <c r="N1551" s="201"/>
      <c r="O1551" s="201"/>
      <c r="P1551" s="201"/>
      <c r="Q1551" s="201"/>
      <c r="R1551" s="202"/>
    </row>
    <row r="1552" spans="2:18" ht="26.25">
      <c r="B1552" s="369" t="s">
        <v>1526</v>
      </c>
      <c r="C1552" s="370"/>
      <c r="D1552" s="370"/>
      <c r="E1552" s="370"/>
      <c r="F1552" s="370"/>
      <c r="G1552" s="370"/>
      <c r="H1552" s="370"/>
      <c r="I1552" s="371"/>
      <c r="K1552" s="369" t="s">
        <v>1526</v>
      </c>
      <c r="L1552" s="370"/>
      <c r="M1552" s="370"/>
      <c r="N1552" s="370"/>
      <c r="O1552" s="370"/>
      <c r="P1552" s="370"/>
      <c r="Q1552" s="370"/>
      <c r="R1552" s="371"/>
    </row>
    <row r="1553" spans="2:18" ht="24.95" customHeight="1">
      <c r="B1553" s="203"/>
      <c r="C1553" s="204"/>
      <c r="D1553" s="204"/>
      <c r="E1553" s="204"/>
      <c r="F1553" s="204"/>
      <c r="G1553" s="204"/>
      <c r="H1553" s="205" t="s">
        <v>1527</v>
      </c>
      <c r="I1553" s="206"/>
      <c r="K1553" s="203"/>
      <c r="L1553" s="204"/>
      <c r="M1553" s="204"/>
      <c r="N1553" s="204"/>
      <c r="O1553" s="204"/>
      <c r="P1553" s="204"/>
      <c r="Q1553" s="205" t="s">
        <v>1527</v>
      </c>
      <c r="R1553" s="206"/>
    </row>
    <row r="1554" spans="2:18" ht="24.95" customHeight="1">
      <c r="B1554" s="207" t="s">
        <v>1528</v>
      </c>
      <c r="C1554" s="208"/>
      <c r="D1554" s="208"/>
      <c r="E1554" s="208"/>
      <c r="F1554" s="208" t="s">
        <v>1529</v>
      </c>
      <c r="G1554" s="201"/>
      <c r="H1554" s="201" t="s">
        <v>1530</v>
      </c>
      <c r="I1554" s="202"/>
      <c r="K1554" s="207" t="s">
        <v>1528</v>
      </c>
      <c r="L1554" s="208"/>
      <c r="M1554" s="208"/>
      <c r="N1554" s="208"/>
      <c r="O1554" s="208" t="s">
        <v>1531</v>
      </c>
      <c r="P1554" s="201"/>
      <c r="Q1554" s="201" t="s">
        <v>1530</v>
      </c>
      <c r="R1554" s="202"/>
    </row>
    <row r="1555" spans="2:18" ht="24.95" customHeight="1">
      <c r="B1555" s="209" t="s">
        <v>1532</v>
      </c>
      <c r="C1555" s="210" t="s">
        <v>1803</v>
      </c>
      <c r="D1555" s="211"/>
      <c r="E1555" s="211"/>
      <c r="F1555" s="211"/>
      <c r="G1555" s="212"/>
      <c r="H1555" s="212"/>
      <c r="I1555" s="213"/>
      <c r="K1555" s="209" t="s">
        <v>1532</v>
      </c>
      <c r="L1555" s="210" t="s">
        <v>1805</v>
      </c>
      <c r="M1555" s="211"/>
      <c r="N1555" s="211"/>
      <c r="O1555" s="211"/>
      <c r="P1555" s="212"/>
      <c r="Q1555" s="212"/>
      <c r="R1555" s="213"/>
    </row>
    <row r="1556" spans="2:18" ht="24.95" customHeight="1">
      <c r="B1556" s="207" t="s">
        <v>1534</v>
      </c>
      <c r="C1556" s="214" t="s">
        <v>1804</v>
      </c>
      <c r="D1556" s="208" t="s">
        <v>1535</v>
      </c>
      <c r="E1556" s="208"/>
      <c r="F1556" s="201"/>
      <c r="G1556" s="201"/>
      <c r="H1556" s="201"/>
      <c r="I1556" s="202"/>
      <c r="K1556" s="207" t="s">
        <v>1534</v>
      </c>
      <c r="L1556" s="214">
        <v>93</v>
      </c>
      <c r="M1556" s="208" t="s">
        <v>1535</v>
      </c>
      <c r="N1556" s="208"/>
      <c r="O1556" s="201"/>
      <c r="P1556" s="201"/>
      <c r="Q1556" s="201"/>
      <c r="R1556" s="202"/>
    </row>
    <row r="1557" spans="2:18" ht="24.95" customHeight="1">
      <c r="B1557" s="216" t="s">
        <v>1562</v>
      </c>
      <c r="C1557" s="217"/>
      <c r="D1557" s="217"/>
      <c r="E1557" s="217"/>
      <c r="F1557" s="217"/>
      <c r="G1557" s="217"/>
      <c r="H1557" s="217"/>
      <c r="I1557" s="218"/>
      <c r="K1557" s="216" t="s">
        <v>1562</v>
      </c>
      <c r="L1557" s="217"/>
      <c r="M1557" s="217"/>
      <c r="N1557" s="217"/>
      <c r="O1557" s="217"/>
      <c r="P1557" s="217"/>
      <c r="Q1557" s="217"/>
      <c r="R1557" s="218"/>
    </row>
    <row r="1558" spans="2:18" ht="24.95" customHeight="1" thickBot="1">
      <c r="B1558" s="207" t="s">
        <v>1537</v>
      </c>
      <c r="C1558" s="201"/>
      <c r="D1558" s="201"/>
      <c r="E1558" s="201"/>
      <c r="F1558" s="201"/>
      <c r="G1558" s="201"/>
      <c r="H1558" s="201"/>
      <c r="I1558" s="202"/>
      <c r="K1558" s="207" t="s">
        <v>1537</v>
      </c>
      <c r="L1558" s="201"/>
      <c r="M1558" s="201"/>
      <c r="N1558" s="201"/>
      <c r="O1558" s="201"/>
      <c r="P1558" s="201"/>
      <c r="Q1558" s="201"/>
      <c r="R1558" s="202"/>
    </row>
    <row r="1559" spans="2:18" ht="24.95" customHeight="1" thickTop="1">
      <c r="B1559" s="361" t="s">
        <v>1538</v>
      </c>
      <c r="C1559" s="362"/>
      <c r="D1559" s="358" t="s">
        <v>1241</v>
      </c>
      <c r="E1559" s="365"/>
      <c r="F1559" s="356" t="s">
        <v>1539</v>
      </c>
      <c r="G1559" s="359"/>
      <c r="H1559" s="358" t="s">
        <v>1404</v>
      </c>
      <c r="I1559" s="359"/>
      <c r="K1559" s="361" t="s">
        <v>1538</v>
      </c>
      <c r="L1559" s="362"/>
      <c r="M1559" s="358" t="s">
        <v>1241</v>
      </c>
      <c r="N1559" s="365"/>
      <c r="O1559" s="356" t="s">
        <v>1539</v>
      </c>
      <c r="P1559" s="359"/>
      <c r="Q1559" s="358" t="s">
        <v>1404</v>
      </c>
      <c r="R1559" s="359"/>
    </row>
    <row r="1560" spans="2:18" ht="24.95" customHeight="1" thickBot="1">
      <c r="B1560" s="363"/>
      <c r="C1560" s="364"/>
      <c r="D1560" s="219" t="s">
        <v>1540</v>
      </c>
      <c r="E1560" s="220" t="s">
        <v>1541</v>
      </c>
      <c r="F1560" s="220" t="s">
        <v>1540</v>
      </c>
      <c r="G1560" s="221" t="s">
        <v>1541</v>
      </c>
      <c r="H1560" s="222" t="s">
        <v>1540</v>
      </c>
      <c r="I1560" s="223" t="s">
        <v>1541</v>
      </c>
      <c r="K1560" s="363"/>
      <c r="L1560" s="364"/>
      <c r="M1560" s="219" t="s">
        <v>1540</v>
      </c>
      <c r="N1560" s="220" t="s">
        <v>1541</v>
      </c>
      <c r="O1560" s="220" t="s">
        <v>1540</v>
      </c>
      <c r="P1560" s="221" t="s">
        <v>1541</v>
      </c>
      <c r="Q1560" s="222" t="s">
        <v>1540</v>
      </c>
      <c r="R1560" s="223" t="s">
        <v>1541</v>
      </c>
    </row>
    <row r="1561" spans="2:18" ht="24.95" customHeight="1" thickTop="1">
      <c r="B1561" s="224" t="s">
        <v>1542</v>
      </c>
      <c r="C1561" s="225"/>
      <c r="D1561" s="226">
        <v>0</v>
      </c>
      <c r="E1561" s="227"/>
      <c r="F1561" s="227">
        <v>143</v>
      </c>
      <c r="G1561" s="228"/>
      <c r="H1561" s="229">
        <f t="shared" ref="H1561:H1569" si="90">D1561+F1561</f>
        <v>143</v>
      </c>
      <c r="I1561" s="230"/>
      <c r="K1561" s="224" t="s">
        <v>1542</v>
      </c>
      <c r="L1561" s="225"/>
      <c r="M1561" s="226">
        <v>0</v>
      </c>
      <c r="N1561" s="227"/>
      <c r="O1561" s="227">
        <v>452</v>
      </c>
      <c r="P1561" s="228"/>
      <c r="Q1561" s="229">
        <f t="shared" ref="Q1561:Q1569" si="91">M1561+O1561</f>
        <v>452</v>
      </c>
      <c r="R1561" s="230"/>
    </row>
    <row r="1562" spans="2:18" ht="24.95" customHeight="1">
      <c r="B1562" s="231" t="s">
        <v>1543</v>
      </c>
      <c r="C1562" s="232"/>
      <c r="D1562" s="233">
        <v>0</v>
      </c>
      <c r="E1562" s="234"/>
      <c r="F1562" s="234">
        <v>30</v>
      </c>
      <c r="G1562" s="235"/>
      <c r="H1562" s="229">
        <f t="shared" si="90"/>
        <v>30</v>
      </c>
      <c r="I1562" s="236"/>
      <c r="K1562" s="231" t="s">
        <v>1543</v>
      </c>
      <c r="L1562" s="232"/>
      <c r="M1562" s="233">
        <v>0</v>
      </c>
      <c r="N1562" s="234"/>
      <c r="O1562" s="234">
        <v>30</v>
      </c>
      <c r="P1562" s="235"/>
      <c r="Q1562" s="229">
        <f t="shared" si="91"/>
        <v>30</v>
      </c>
      <c r="R1562" s="236"/>
    </row>
    <row r="1563" spans="2:18" ht="24.95" customHeight="1">
      <c r="B1563" s="231" t="s">
        <v>1544</v>
      </c>
      <c r="C1563" s="232"/>
      <c r="D1563" s="233">
        <v>0</v>
      </c>
      <c r="E1563" s="234"/>
      <c r="F1563" s="234">
        <v>30</v>
      </c>
      <c r="G1563" s="235"/>
      <c r="H1563" s="229">
        <f t="shared" si="90"/>
        <v>30</v>
      </c>
      <c r="I1563" s="236"/>
      <c r="K1563" s="231" t="s">
        <v>1544</v>
      </c>
      <c r="L1563" s="232"/>
      <c r="M1563" s="233">
        <v>0</v>
      </c>
      <c r="N1563" s="234"/>
      <c r="O1563" s="234">
        <v>30</v>
      </c>
      <c r="P1563" s="235"/>
      <c r="Q1563" s="229">
        <f t="shared" si="91"/>
        <v>30</v>
      </c>
      <c r="R1563" s="236"/>
    </row>
    <row r="1564" spans="2:18" ht="24.95" customHeight="1" thickBot="1">
      <c r="B1564" s="237" t="s">
        <v>1545</v>
      </c>
      <c r="C1564" s="238"/>
      <c r="D1564" s="239"/>
      <c r="E1564" s="240"/>
      <c r="F1564" s="240">
        <v>750</v>
      </c>
      <c r="G1564" s="241"/>
      <c r="H1564" s="229">
        <f t="shared" si="90"/>
        <v>750</v>
      </c>
      <c r="I1564" s="242"/>
      <c r="K1564" s="237" t="s">
        <v>1545</v>
      </c>
      <c r="L1564" s="238"/>
      <c r="M1564" s="239">
        <v>0</v>
      </c>
      <c r="N1564" s="240"/>
      <c r="O1564" s="240">
        <v>750</v>
      </c>
      <c r="P1564" s="241"/>
      <c r="Q1564" s="229">
        <f t="shared" si="91"/>
        <v>750</v>
      </c>
      <c r="R1564" s="242"/>
    </row>
    <row r="1565" spans="2:18" ht="24.95" customHeight="1" thickTop="1" thickBot="1">
      <c r="B1565" s="243"/>
      <c r="C1565" s="244" t="s">
        <v>1399</v>
      </c>
      <c r="D1565" s="245">
        <f>D1561+D1562+D1563+D1564</f>
        <v>0</v>
      </c>
      <c r="E1565" s="246"/>
      <c r="F1565" s="247">
        <f>SUM(F1561:F1564)</f>
        <v>953</v>
      </c>
      <c r="G1565" s="248"/>
      <c r="H1565" s="249">
        <f t="shared" si="90"/>
        <v>953</v>
      </c>
      <c r="I1565" s="250"/>
      <c r="K1565" s="243"/>
      <c r="L1565" s="244" t="s">
        <v>1399</v>
      </c>
      <c r="M1565" s="245">
        <f>M1561+M1562+M1563+M1564</f>
        <v>0</v>
      </c>
      <c r="N1565" s="246"/>
      <c r="O1565" s="246">
        <f>SUM(O1561:O1564)</f>
        <v>1262</v>
      </c>
      <c r="P1565" s="248"/>
      <c r="Q1565" s="251">
        <f t="shared" si="91"/>
        <v>1262</v>
      </c>
      <c r="R1565" s="250"/>
    </row>
    <row r="1566" spans="2:18" ht="24.95" customHeight="1" thickTop="1">
      <c r="B1566" s="252" t="s">
        <v>1546</v>
      </c>
      <c r="C1566" s="253"/>
      <c r="D1566" s="254"/>
      <c r="E1566" s="255"/>
      <c r="F1566" s="255"/>
      <c r="G1566" s="256"/>
      <c r="H1566" s="257">
        <f t="shared" si="90"/>
        <v>0</v>
      </c>
      <c r="I1566" s="258"/>
      <c r="K1566" s="252" t="s">
        <v>1546</v>
      </c>
      <c r="L1566" s="253"/>
      <c r="M1566" s="254"/>
      <c r="N1566" s="255"/>
      <c r="O1566" s="255"/>
      <c r="P1566" s="256"/>
      <c r="Q1566" s="257">
        <f t="shared" si="91"/>
        <v>0</v>
      </c>
      <c r="R1566" s="258"/>
    </row>
    <row r="1567" spans="2:18" ht="24.95" customHeight="1">
      <c r="B1567" s="259" t="s">
        <v>1547</v>
      </c>
      <c r="C1567" s="260"/>
      <c r="D1567" s="233">
        <v>0</v>
      </c>
      <c r="E1567" s="234"/>
      <c r="F1567" s="234"/>
      <c r="G1567" s="261"/>
      <c r="H1567" s="262">
        <f t="shared" si="90"/>
        <v>0</v>
      </c>
      <c r="I1567" s="263"/>
      <c r="K1567" s="259" t="s">
        <v>1547</v>
      </c>
      <c r="L1567" s="260"/>
      <c r="M1567" s="233">
        <v>0</v>
      </c>
      <c r="N1567" s="234"/>
      <c r="O1567" s="234"/>
      <c r="P1567" s="261"/>
      <c r="Q1567" s="262">
        <f t="shared" si="91"/>
        <v>0</v>
      </c>
      <c r="R1567" s="263"/>
    </row>
    <row r="1568" spans="2:18" ht="24.95" customHeight="1">
      <c r="B1568" s="252" t="s">
        <v>1548</v>
      </c>
      <c r="C1568" s="253"/>
      <c r="D1568" s="233"/>
      <c r="E1568" s="234"/>
      <c r="F1568" s="234"/>
      <c r="G1568" s="261"/>
      <c r="H1568" s="262">
        <f t="shared" si="90"/>
        <v>0</v>
      </c>
      <c r="I1568" s="263"/>
      <c r="K1568" s="252" t="s">
        <v>1548</v>
      </c>
      <c r="L1568" s="253"/>
      <c r="M1568" s="233"/>
      <c r="N1568" s="234"/>
      <c r="O1568" s="234"/>
      <c r="P1568" s="261"/>
      <c r="Q1568" s="262">
        <f t="shared" si="91"/>
        <v>0</v>
      </c>
      <c r="R1568" s="263"/>
    </row>
    <row r="1569" spans="2:18" ht="24.95" customHeight="1" thickBot="1">
      <c r="B1569" s="264" t="s">
        <v>1549</v>
      </c>
      <c r="C1569" s="265"/>
      <c r="D1569" s="266"/>
      <c r="E1569" s="267"/>
      <c r="F1569" s="267"/>
      <c r="G1569" s="268"/>
      <c r="H1569" s="269">
        <f t="shared" si="90"/>
        <v>0</v>
      </c>
      <c r="I1569" s="270"/>
      <c r="K1569" s="264" t="s">
        <v>1549</v>
      </c>
      <c r="L1569" s="265"/>
      <c r="M1569" s="266"/>
      <c r="N1569" s="267"/>
      <c r="O1569" s="267"/>
      <c r="P1569" s="268"/>
      <c r="Q1569" s="269">
        <f t="shared" si="91"/>
        <v>0</v>
      </c>
      <c r="R1569" s="270"/>
    </row>
    <row r="1570" spans="2:18" ht="24.95" customHeight="1" thickTop="1" thickBot="1">
      <c r="B1570" s="243"/>
      <c r="C1570" s="244" t="s">
        <v>1399</v>
      </c>
      <c r="D1570" s="245">
        <f>SUM(D1565:D1569)</f>
        <v>0</v>
      </c>
      <c r="E1570" s="246"/>
      <c r="F1570" s="247">
        <f>F1565+F1567</f>
        <v>953</v>
      </c>
      <c r="G1570" s="248"/>
      <c r="H1570" s="271">
        <f>D1570+F1570</f>
        <v>953</v>
      </c>
      <c r="I1570" s="250"/>
      <c r="K1570" s="243"/>
      <c r="L1570" s="244" t="s">
        <v>1399</v>
      </c>
      <c r="M1570" s="245">
        <f>SUM(M1565:M1569)</f>
        <v>0</v>
      </c>
      <c r="N1570" s="246"/>
      <c r="O1570" s="246">
        <f>O1565+O1567</f>
        <v>1262</v>
      </c>
      <c r="P1570" s="248"/>
      <c r="Q1570" s="272">
        <f>M1570+O1570</f>
        <v>1262</v>
      </c>
      <c r="R1570" s="250"/>
    </row>
    <row r="1571" spans="2:18" ht="24.95" customHeight="1" thickTop="1">
      <c r="B1571" s="273"/>
      <c r="C1571" s="274" t="s">
        <v>1550</v>
      </c>
      <c r="D1571" s="217"/>
      <c r="E1571" s="217"/>
      <c r="F1571" s="217"/>
      <c r="G1571" s="217"/>
      <c r="H1571" s="217"/>
      <c r="I1571" s="218"/>
      <c r="K1571" s="273"/>
      <c r="L1571" s="274" t="s">
        <v>1550</v>
      </c>
      <c r="M1571" s="217"/>
      <c r="N1571" s="217"/>
      <c r="O1571" s="217"/>
      <c r="P1571" s="217"/>
      <c r="Q1571" s="217"/>
      <c r="R1571" s="218"/>
    </row>
    <row r="1572" spans="2:18" ht="24.95" customHeight="1">
      <c r="B1572" s="216" t="s">
        <v>1551</v>
      </c>
      <c r="C1572" s="217"/>
      <c r="D1572" s="217"/>
      <c r="E1572" s="217"/>
      <c r="F1572" s="217"/>
      <c r="G1572" s="217"/>
      <c r="H1572" s="217"/>
      <c r="I1572" s="218"/>
      <c r="K1572" s="216" t="s">
        <v>1551</v>
      </c>
      <c r="L1572" s="217"/>
      <c r="M1572" s="217"/>
      <c r="N1572" s="217"/>
      <c r="O1572" s="217"/>
      <c r="P1572" s="217"/>
      <c r="Q1572" s="217"/>
      <c r="R1572" s="218"/>
    </row>
    <row r="1573" spans="2:18" ht="24.95" customHeight="1">
      <c r="B1573" s="216" t="s">
        <v>1552</v>
      </c>
      <c r="C1573" s="217"/>
      <c r="D1573" s="217"/>
      <c r="E1573" s="217"/>
      <c r="F1573" s="217"/>
      <c r="G1573" s="217"/>
      <c r="H1573" s="217"/>
      <c r="I1573" s="218"/>
      <c r="K1573" s="216" t="s">
        <v>1552</v>
      </c>
      <c r="L1573" s="217"/>
      <c r="M1573" s="217"/>
      <c r="N1573" s="217"/>
      <c r="O1573" s="217"/>
      <c r="P1573" s="217"/>
      <c r="Q1573" s="217"/>
      <c r="R1573" s="218"/>
    </row>
    <row r="1574" spans="2:18" ht="24.95" customHeight="1">
      <c r="B1574" s="273"/>
      <c r="C1574" s="217"/>
      <c r="D1574" s="217"/>
      <c r="E1574" s="217"/>
      <c r="F1574" s="217"/>
      <c r="G1574" s="217"/>
      <c r="H1574" s="217"/>
      <c r="I1574" s="218"/>
      <c r="K1574" s="273"/>
      <c r="L1574" s="217"/>
      <c r="M1574" s="217"/>
      <c r="N1574" s="217"/>
      <c r="O1574" s="217"/>
      <c r="P1574" s="217"/>
      <c r="Q1574" s="217"/>
      <c r="R1574" s="218"/>
    </row>
    <row r="1575" spans="2:18" ht="15.75">
      <c r="B1575" s="273"/>
      <c r="C1575" s="217"/>
      <c r="D1575" s="372" t="s">
        <v>1714</v>
      </c>
      <c r="E1575" s="372"/>
      <c r="F1575" s="372"/>
      <c r="G1575" s="217"/>
      <c r="H1575" s="217"/>
      <c r="I1575" s="218"/>
      <c r="K1575" s="273"/>
      <c r="L1575" s="217"/>
      <c r="M1575" s="372" t="s">
        <v>1714</v>
      </c>
      <c r="N1575" s="372"/>
      <c r="O1575" s="372"/>
      <c r="P1575" s="217"/>
      <c r="Q1575" s="217"/>
      <c r="R1575" s="218"/>
    </row>
    <row r="1576" spans="2:18" ht="15.75">
      <c r="B1576" s="273"/>
      <c r="C1576" s="217"/>
      <c r="D1576" s="372" t="s">
        <v>1715</v>
      </c>
      <c r="E1576" s="372"/>
      <c r="F1576" s="372"/>
      <c r="G1576" s="217"/>
      <c r="H1576" s="217"/>
      <c r="I1576" s="218"/>
      <c r="K1576" s="273"/>
      <c r="L1576" s="217"/>
      <c r="M1576" s="372" t="s">
        <v>1715</v>
      </c>
      <c r="N1576" s="372"/>
      <c r="O1576" s="372"/>
      <c r="P1576" s="217"/>
      <c r="Q1576" s="217"/>
      <c r="R1576" s="218"/>
    </row>
    <row r="1577" spans="2:18" ht="15.75">
      <c r="B1577" s="273"/>
      <c r="C1577" s="217"/>
      <c r="D1577" s="217"/>
      <c r="E1577" s="217"/>
      <c r="F1577" s="217"/>
      <c r="G1577" s="217"/>
      <c r="H1577" s="217"/>
      <c r="I1577" s="218"/>
      <c r="K1577" s="273"/>
      <c r="L1577" s="217"/>
      <c r="M1577" s="217"/>
      <c r="N1577" s="217"/>
      <c r="O1577" s="217"/>
      <c r="P1577" s="217"/>
      <c r="Q1577" s="217"/>
      <c r="R1577" s="218"/>
    </row>
    <row r="1578" spans="2:18" ht="15.75">
      <c r="B1578" s="273"/>
      <c r="C1578" s="217"/>
      <c r="D1578" s="217"/>
      <c r="E1578" s="217"/>
      <c r="F1578" s="217"/>
      <c r="G1578" s="217"/>
      <c r="H1578" s="217"/>
      <c r="I1578" s="218"/>
      <c r="K1578" s="273"/>
      <c r="L1578" s="217"/>
      <c r="M1578" s="217"/>
      <c r="N1578" s="217"/>
      <c r="O1578" s="217"/>
      <c r="P1578" s="217"/>
      <c r="Q1578" s="217"/>
      <c r="R1578" s="218"/>
    </row>
    <row r="1579" spans="2:18" ht="15.75">
      <c r="B1579" s="293"/>
      <c r="E1579" s="217"/>
      <c r="F1579" s="217"/>
      <c r="G1579" s="201" t="s">
        <v>1563</v>
      </c>
      <c r="H1579" s="217"/>
      <c r="I1579" s="218"/>
      <c r="J1579" s="293"/>
      <c r="K1579" s="293"/>
      <c r="N1579" s="217"/>
      <c r="O1579" s="217"/>
      <c r="P1579" s="201" t="s">
        <v>1563</v>
      </c>
      <c r="Q1579" s="217"/>
      <c r="R1579" s="218"/>
    </row>
    <row r="1580" spans="2:18" ht="15.75">
      <c r="B1580" s="273" t="s">
        <v>1553</v>
      </c>
      <c r="C1580" s="360">
        <v>45840</v>
      </c>
      <c r="D1580" s="360"/>
      <c r="E1580" s="201"/>
      <c r="F1580" t="s">
        <v>1693</v>
      </c>
      <c r="H1580" s="201"/>
      <c r="I1580" s="202"/>
      <c r="K1580" s="273" t="s">
        <v>1553</v>
      </c>
      <c r="L1580" s="360">
        <v>45840</v>
      </c>
      <c r="M1580" s="360"/>
      <c r="N1580" s="201"/>
      <c r="O1580" t="s">
        <v>1693</v>
      </c>
      <c r="Q1580" s="201"/>
      <c r="R1580" s="202"/>
    </row>
    <row r="1581" spans="2:18" ht="16.5" thickBot="1">
      <c r="B1581" s="275"/>
      <c r="C1581" s="276"/>
      <c r="D1581" s="276"/>
      <c r="E1581" s="276"/>
      <c r="F1581" s="276"/>
      <c r="G1581" s="276"/>
      <c r="H1581" s="276"/>
      <c r="I1581" s="277"/>
      <c r="K1581" s="275"/>
      <c r="L1581" s="276"/>
      <c r="M1581" s="276"/>
      <c r="N1581" s="276"/>
      <c r="O1581" s="276"/>
      <c r="P1581" s="276"/>
      <c r="Q1581" s="276"/>
      <c r="R1581" s="277"/>
    </row>
    <row r="1582" spans="2:18" ht="15.75" thickBot="1"/>
    <row r="1583" spans="2:18">
      <c r="B1583" s="366" t="s">
        <v>1525</v>
      </c>
      <c r="C1583" s="367"/>
      <c r="D1583" s="367"/>
      <c r="E1583" s="367"/>
      <c r="F1583" s="367"/>
      <c r="G1583" s="367"/>
      <c r="H1583" s="367"/>
      <c r="I1583" s="368"/>
      <c r="K1583" s="366" t="s">
        <v>1525</v>
      </c>
      <c r="L1583" s="367"/>
      <c r="M1583" s="367"/>
      <c r="N1583" s="367"/>
      <c r="O1583" s="367"/>
      <c r="P1583" s="367"/>
      <c r="Q1583" s="367"/>
      <c r="R1583" s="368"/>
    </row>
    <row r="1584" spans="2:18" ht="15.75">
      <c r="B1584" s="200"/>
      <c r="C1584" s="201"/>
      <c r="D1584" s="201"/>
      <c r="E1584" s="201"/>
      <c r="F1584" s="201"/>
      <c r="G1584" s="201"/>
      <c r="H1584" s="201"/>
      <c r="I1584" s="202"/>
      <c r="K1584" s="200"/>
      <c r="L1584" s="201"/>
      <c r="M1584" s="201"/>
      <c r="N1584" s="201"/>
      <c r="O1584" s="201"/>
      <c r="P1584" s="201"/>
      <c r="Q1584" s="201"/>
      <c r="R1584" s="202"/>
    </row>
    <row r="1585" spans="2:18" ht="26.25">
      <c r="B1585" s="369" t="s">
        <v>1526</v>
      </c>
      <c r="C1585" s="370"/>
      <c r="D1585" s="370"/>
      <c r="E1585" s="370"/>
      <c r="F1585" s="370"/>
      <c r="G1585" s="370"/>
      <c r="H1585" s="370"/>
      <c r="I1585" s="371"/>
      <c r="K1585" s="369" t="s">
        <v>1526</v>
      </c>
      <c r="L1585" s="370"/>
      <c r="M1585" s="370"/>
      <c r="N1585" s="370"/>
      <c r="O1585" s="370"/>
      <c r="P1585" s="370"/>
      <c r="Q1585" s="370"/>
      <c r="R1585" s="371"/>
    </row>
    <row r="1586" spans="2:18" ht="24.95" customHeight="1">
      <c r="B1586" s="203"/>
      <c r="C1586" s="204"/>
      <c r="D1586" s="204"/>
      <c r="E1586" s="204"/>
      <c r="F1586" s="204"/>
      <c r="G1586" s="204"/>
      <c r="H1586" s="205" t="s">
        <v>1527</v>
      </c>
      <c r="I1586" s="206"/>
      <c r="K1586" s="203"/>
      <c r="L1586" s="204"/>
      <c r="M1586" s="204"/>
      <c r="N1586" s="204"/>
      <c r="O1586" s="204"/>
      <c r="P1586" s="204"/>
      <c r="Q1586" s="205" t="s">
        <v>1527</v>
      </c>
      <c r="R1586" s="206"/>
    </row>
    <row r="1587" spans="2:18" ht="24.95" customHeight="1">
      <c r="B1587" s="207" t="s">
        <v>1528</v>
      </c>
      <c r="C1587" s="208"/>
      <c r="D1587" s="208"/>
      <c r="E1587" s="208"/>
      <c r="F1587" s="208" t="s">
        <v>1529</v>
      </c>
      <c r="G1587" s="201"/>
      <c r="H1587" s="201" t="s">
        <v>1530</v>
      </c>
      <c r="I1587" s="202"/>
      <c r="K1587" s="207" t="s">
        <v>1528</v>
      </c>
      <c r="L1587" s="208"/>
      <c r="M1587" s="208"/>
      <c r="N1587" s="208"/>
      <c r="O1587" s="208" t="s">
        <v>1531</v>
      </c>
      <c r="P1587" s="201"/>
      <c r="Q1587" s="201" t="s">
        <v>1530</v>
      </c>
      <c r="R1587" s="202"/>
    </row>
    <row r="1588" spans="2:18" ht="24.95" customHeight="1">
      <c r="B1588" s="209" t="s">
        <v>1532</v>
      </c>
      <c r="C1588" s="210" t="s">
        <v>1806</v>
      </c>
      <c r="D1588" s="211"/>
      <c r="E1588" s="211"/>
      <c r="F1588" s="211"/>
      <c r="G1588" s="212"/>
      <c r="H1588" s="212"/>
      <c r="I1588" s="213"/>
      <c r="K1588" s="209" t="s">
        <v>1532</v>
      </c>
      <c r="L1588" s="210" t="s">
        <v>1807</v>
      </c>
      <c r="M1588" s="211"/>
      <c r="N1588" s="211"/>
      <c r="O1588" s="211"/>
      <c r="P1588" s="212"/>
      <c r="Q1588" s="212"/>
      <c r="R1588" s="213"/>
    </row>
    <row r="1589" spans="2:18" ht="24.95" customHeight="1">
      <c r="B1589" s="207" t="s">
        <v>1534</v>
      </c>
      <c r="C1589" s="214">
        <v>545</v>
      </c>
      <c r="D1589" s="208" t="s">
        <v>1535</v>
      </c>
      <c r="E1589" s="208"/>
      <c r="F1589" s="201"/>
      <c r="G1589" s="201"/>
      <c r="H1589" s="201"/>
      <c r="I1589" s="202"/>
      <c r="K1589" s="207" t="s">
        <v>1534</v>
      </c>
      <c r="L1589" s="214">
        <v>123</v>
      </c>
      <c r="M1589" s="208" t="s">
        <v>1535</v>
      </c>
      <c r="N1589" s="208"/>
      <c r="O1589" s="201"/>
      <c r="P1589" s="201"/>
      <c r="Q1589" s="201"/>
      <c r="R1589" s="202"/>
    </row>
    <row r="1590" spans="2:18" ht="24.95" customHeight="1">
      <c r="B1590" s="216" t="s">
        <v>1562</v>
      </c>
      <c r="C1590" s="217"/>
      <c r="D1590" s="217"/>
      <c r="E1590" s="217"/>
      <c r="F1590" s="217"/>
      <c r="G1590" s="217"/>
      <c r="H1590" s="217"/>
      <c r="I1590" s="218"/>
      <c r="K1590" s="216" t="s">
        <v>1562</v>
      </c>
      <c r="L1590" s="217"/>
      <c r="M1590" s="217"/>
      <c r="N1590" s="217"/>
      <c r="O1590" s="217"/>
      <c r="P1590" s="217"/>
      <c r="Q1590" s="217"/>
      <c r="R1590" s="218"/>
    </row>
    <row r="1591" spans="2:18" ht="24.95" customHeight="1" thickBot="1">
      <c r="B1591" s="207" t="s">
        <v>1537</v>
      </c>
      <c r="C1591" s="201"/>
      <c r="D1591" s="201"/>
      <c r="E1591" s="201"/>
      <c r="F1591" s="201"/>
      <c r="G1591" s="201"/>
      <c r="H1591" s="201"/>
      <c r="I1591" s="202"/>
      <c r="K1591" s="207" t="s">
        <v>1537</v>
      </c>
      <c r="L1591" s="201"/>
      <c r="M1591" s="201"/>
      <c r="N1591" s="201"/>
      <c r="O1591" s="201"/>
      <c r="P1591" s="201"/>
      <c r="Q1591" s="201"/>
      <c r="R1591" s="202"/>
    </row>
    <row r="1592" spans="2:18" ht="24.95" customHeight="1" thickTop="1">
      <c r="B1592" s="361" t="s">
        <v>1538</v>
      </c>
      <c r="C1592" s="362"/>
      <c r="D1592" s="358" t="s">
        <v>1241</v>
      </c>
      <c r="E1592" s="365"/>
      <c r="F1592" s="356" t="s">
        <v>1539</v>
      </c>
      <c r="G1592" s="359"/>
      <c r="H1592" s="358" t="s">
        <v>1404</v>
      </c>
      <c r="I1592" s="359"/>
      <c r="K1592" s="361" t="s">
        <v>1538</v>
      </c>
      <c r="L1592" s="362"/>
      <c r="M1592" s="358" t="s">
        <v>1241</v>
      </c>
      <c r="N1592" s="365"/>
      <c r="O1592" s="356" t="s">
        <v>1539</v>
      </c>
      <c r="P1592" s="359"/>
      <c r="Q1592" s="358" t="s">
        <v>1404</v>
      </c>
      <c r="R1592" s="359"/>
    </row>
    <row r="1593" spans="2:18" ht="24.95" customHeight="1" thickBot="1">
      <c r="B1593" s="363"/>
      <c r="C1593" s="364"/>
      <c r="D1593" s="219" t="s">
        <v>1540</v>
      </c>
      <c r="E1593" s="220" t="s">
        <v>1541</v>
      </c>
      <c r="F1593" s="220" t="s">
        <v>1540</v>
      </c>
      <c r="G1593" s="221" t="s">
        <v>1541</v>
      </c>
      <c r="H1593" s="222" t="s">
        <v>1540</v>
      </c>
      <c r="I1593" s="223" t="s">
        <v>1541</v>
      </c>
      <c r="K1593" s="363"/>
      <c r="L1593" s="364"/>
      <c r="M1593" s="219" t="s">
        <v>1540</v>
      </c>
      <c r="N1593" s="220" t="s">
        <v>1541</v>
      </c>
      <c r="O1593" s="220" t="s">
        <v>1540</v>
      </c>
      <c r="P1593" s="221" t="s">
        <v>1541</v>
      </c>
      <c r="Q1593" s="222" t="s">
        <v>1540</v>
      </c>
      <c r="R1593" s="223" t="s">
        <v>1541</v>
      </c>
    </row>
    <row r="1594" spans="2:18" ht="24.95" customHeight="1" thickTop="1">
      <c r="B1594" s="224" t="s">
        <v>1542</v>
      </c>
      <c r="C1594" s="225"/>
      <c r="D1594" s="226">
        <v>0</v>
      </c>
      <c r="E1594" s="227"/>
      <c r="F1594" s="227">
        <v>491</v>
      </c>
      <c r="G1594" s="228"/>
      <c r="H1594" s="229">
        <f t="shared" ref="H1594:H1602" si="92">D1594+F1594</f>
        <v>491</v>
      </c>
      <c r="I1594" s="230"/>
      <c r="K1594" s="224" t="s">
        <v>1542</v>
      </c>
      <c r="L1594" s="225"/>
      <c r="M1594" s="226">
        <v>0</v>
      </c>
      <c r="N1594" s="227"/>
      <c r="O1594" s="227">
        <v>365</v>
      </c>
      <c r="P1594" s="228"/>
      <c r="Q1594" s="229">
        <f t="shared" ref="Q1594:Q1602" si="93">M1594+O1594</f>
        <v>365</v>
      </c>
      <c r="R1594" s="230"/>
    </row>
    <row r="1595" spans="2:18" ht="24.95" customHeight="1">
      <c r="B1595" s="231" t="s">
        <v>1543</v>
      </c>
      <c r="C1595" s="232"/>
      <c r="D1595" s="233">
        <v>0</v>
      </c>
      <c r="E1595" s="234"/>
      <c r="F1595" s="234">
        <v>30</v>
      </c>
      <c r="G1595" s="235"/>
      <c r="H1595" s="229">
        <f t="shared" si="92"/>
        <v>30</v>
      </c>
      <c r="I1595" s="236"/>
      <c r="K1595" s="231" t="s">
        <v>1543</v>
      </c>
      <c r="L1595" s="232"/>
      <c r="M1595" s="233">
        <v>0</v>
      </c>
      <c r="N1595" s="234"/>
      <c r="O1595" s="234">
        <v>30</v>
      </c>
      <c r="P1595" s="235"/>
      <c r="Q1595" s="229">
        <f t="shared" si="93"/>
        <v>30</v>
      </c>
      <c r="R1595" s="236"/>
    </row>
    <row r="1596" spans="2:18" ht="24.95" customHeight="1">
      <c r="B1596" s="231" t="s">
        <v>1544</v>
      </c>
      <c r="C1596" s="232"/>
      <c r="D1596" s="233">
        <v>0</v>
      </c>
      <c r="E1596" s="234"/>
      <c r="F1596" s="234">
        <v>30</v>
      </c>
      <c r="G1596" s="235"/>
      <c r="H1596" s="229">
        <f t="shared" si="92"/>
        <v>30</v>
      </c>
      <c r="I1596" s="236"/>
      <c r="K1596" s="231" t="s">
        <v>1544</v>
      </c>
      <c r="L1596" s="232"/>
      <c r="M1596" s="233">
        <v>0</v>
      </c>
      <c r="N1596" s="234"/>
      <c r="O1596" s="234">
        <v>30</v>
      </c>
      <c r="P1596" s="235"/>
      <c r="Q1596" s="229">
        <f t="shared" si="93"/>
        <v>30</v>
      </c>
      <c r="R1596" s="236"/>
    </row>
    <row r="1597" spans="2:18" ht="24.95" customHeight="1" thickBot="1">
      <c r="B1597" s="237" t="s">
        <v>1545</v>
      </c>
      <c r="C1597" s="238"/>
      <c r="D1597" s="239"/>
      <c r="E1597" s="240"/>
      <c r="F1597" s="240">
        <v>200</v>
      </c>
      <c r="G1597" s="241"/>
      <c r="H1597" s="229">
        <f t="shared" si="92"/>
        <v>200</v>
      </c>
      <c r="I1597" s="242"/>
      <c r="K1597" s="237" t="s">
        <v>1545</v>
      </c>
      <c r="L1597" s="238"/>
      <c r="M1597" s="239">
        <v>0</v>
      </c>
      <c r="N1597" s="240"/>
      <c r="O1597" s="240">
        <v>750</v>
      </c>
      <c r="P1597" s="241"/>
      <c r="Q1597" s="229">
        <f t="shared" si="93"/>
        <v>750</v>
      </c>
      <c r="R1597" s="242"/>
    </row>
    <row r="1598" spans="2:18" ht="24.95" customHeight="1" thickTop="1" thickBot="1">
      <c r="B1598" s="243"/>
      <c r="C1598" s="244" t="s">
        <v>1399</v>
      </c>
      <c r="D1598" s="245">
        <f>D1594+D1595+D1596+D1597</f>
        <v>0</v>
      </c>
      <c r="E1598" s="246"/>
      <c r="F1598" s="247">
        <f>SUM(F1594:F1597)</f>
        <v>751</v>
      </c>
      <c r="G1598" s="248"/>
      <c r="H1598" s="249">
        <f t="shared" si="92"/>
        <v>751</v>
      </c>
      <c r="I1598" s="250"/>
      <c r="K1598" s="243"/>
      <c r="L1598" s="244" t="s">
        <v>1399</v>
      </c>
      <c r="M1598" s="245">
        <f>M1594+M1595+M1596+M1597</f>
        <v>0</v>
      </c>
      <c r="N1598" s="246"/>
      <c r="O1598" s="246">
        <f>SUM(O1594:O1597)</f>
        <v>1175</v>
      </c>
      <c r="P1598" s="248"/>
      <c r="Q1598" s="251">
        <f t="shared" si="93"/>
        <v>1175</v>
      </c>
      <c r="R1598" s="250"/>
    </row>
    <row r="1599" spans="2:18" ht="24.95" customHeight="1" thickTop="1">
      <c r="B1599" s="252" t="s">
        <v>1546</v>
      </c>
      <c r="C1599" s="253"/>
      <c r="D1599" s="254"/>
      <c r="E1599" s="255"/>
      <c r="F1599" s="255"/>
      <c r="G1599" s="256"/>
      <c r="H1599" s="257">
        <f t="shared" si="92"/>
        <v>0</v>
      </c>
      <c r="I1599" s="258"/>
      <c r="K1599" s="252" t="s">
        <v>1546</v>
      </c>
      <c r="L1599" s="253"/>
      <c r="M1599" s="254"/>
      <c r="N1599" s="255"/>
      <c r="O1599" s="255"/>
      <c r="P1599" s="256"/>
      <c r="Q1599" s="257">
        <f t="shared" si="93"/>
        <v>0</v>
      </c>
      <c r="R1599" s="258"/>
    </row>
    <row r="1600" spans="2:18" ht="24.95" customHeight="1">
      <c r="B1600" s="259" t="s">
        <v>1547</v>
      </c>
      <c r="C1600" s="260"/>
      <c r="D1600" s="233">
        <v>0</v>
      </c>
      <c r="E1600" s="234"/>
      <c r="F1600" s="234"/>
      <c r="G1600" s="261"/>
      <c r="H1600" s="262">
        <f t="shared" si="92"/>
        <v>0</v>
      </c>
      <c r="I1600" s="263"/>
      <c r="K1600" s="259" t="s">
        <v>1547</v>
      </c>
      <c r="L1600" s="260"/>
      <c r="M1600" s="233">
        <v>0</v>
      </c>
      <c r="N1600" s="234"/>
      <c r="O1600" s="234"/>
      <c r="P1600" s="261"/>
      <c r="Q1600" s="262">
        <f t="shared" si="93"/>
        <v>0</v>
      </c>
      <c r="R1600" s="263"/>
    </row>
    <row r="1601" spans="2:18" ht="24.95" customHeight="1">
      <c r="B1601" s="252" t="s">
        <v>1548</v>
      </c>
      <c r="C1601" s="253"/>
      <c r="D1601" s="233"/>
      <c r="E1601" s="234"/>
      <c r="F1601" s="234"/>
      <c r="G1601" s="261"/>
      <c r="H1601" s="262">
        <f t="shared" si="92"/>
        <v>0</v>
      </c>
      <c r="I1601" s="263"/>
      <c r="K1601" s="252" t="s">
        <v>1548</v>
      </c>
      <c r="L1601" s="253"/>
      <c r="M1601" s="233"/>
      <c r="N1601" s="234"/>
      <c r="O1601" s="234"/>
      <c r="P1601" s="261"/>
      <c r="Q1601" s="262">
        <f t="shared" si="93"/>
        <v>0</v>
      </c>
      <c r="R1601" s="263"/>
    </row>
    <row r="1602" spans="2:18" ht="24.95" customHeight="1" thickBot="1">
      <c r="B1602" s="264" t="s">
        <v>1549</v>
      </c>
      <c r="C1602" s="265"/>
      <c r="D1602" s="266"/>
      <c r="E1602" s="267"/>
      <c r="F1602" s="267"/>
      <c r="G1602" s="268"/>
      <c r="H1602" s="269">
        <f t="shared" si="92"/>
        <v>0</v>
      </c>
      <c r="I1602" s="270"/>
      <c r="K1602" s="264" t="s">
        <v>1549</v>
      </c>
      <c r="L1602" s="265"/>
      <c r="M1602" s="266"/>
      <c r="N1602" s="267"/>
      <c r="O1602" s="267"/>
      <c r="P1602" s="268"/>
      <c r="Q1602" s="269">
        <f t="shared" si="93"/>
        <v>0</v>
      </c>
      <c r="R1602" s="270"/>
    </row>
    <row r="1603" spans="2:18" ht="24.95" customHeight="1" thickTop="1" thickBot="1">
      <c r="B1603" s="243"/>
      <c r="C1603" s="244" t="s">
        <v>1399</v>
      </c>
      <c r="D1603" s="245">
        <f>SUM(D1598:D1602)</f>
        <v>0</v>
      </c>
      <c r="E1603" s="246"/>
      <c r="F1603" s="247">
        <f>F1598+F1600</f>
        <v>751</v>
      </c>
      <c r="G1603" s="248"/>
      <c r="H1603" s="271">
        <f>D1603+F1603</f>
        <v>751</v>
      </c>
      <c r="I1603" s="250"/>
      <c r="K1603" s="243"/>
      <c r="L1603" s="244" t="s">
        <v>1399</v>
      </c>
      <c r="M1603" s="245">
        <f>SUM(M1598:M1602)</f>
        <v>0</v>
      </c>
      <c r="N1603" s="246"/>
      <c r="O1603" s="246">
        <f>O1598+O1600</f>
        <v>1175</v>
      </c>
      <c r="P1603" s="248"/>
      <c r="Q1603" s="272">
        <f>M1603+O1603</f>
        <v>1175</v>
      </c>
      <c r="R1603" s="250"/>
    </row>
    <row r="1604" spans="2:18" ht="24.95" customHeight="1" thickTop="1">
      <c r="B1604" s="273"/>
      <c r="C1604" s="274" t="s">
        <v>1550</v>
      </c>
      <c r="D1604" s="217"/>
      <c r="E1604" s="217"/>
      <c r="F1604" s="217"/>
      <c r="G1604" s="217"/>
      <c r="H1604" s="217"/>
      <c r="I1604" s="218"/>
      <c r="K1604" s="273"/>
      <c r="L1604" s="274" t="s">
        <v>1550</v>
      </c>
      <c r="M1604" s="217"/>
      <c r="N1604" s="217"/>
      <c r="O1604" s="217"/>
      <c r="P1604" s="217"/>
      <c r="Q1604" s="217"/>
      <c r="R1604" s="218"/>
    </row>
    <row r="1605" spans="2:18" ht="24.95" customHeight="1">
      <c r="B1605" s="216" t="s">
        <v>1551</v>
      </c>
      <c r="C1605" s="217"/>
      <c r="D1605" s="217"/>
      <c r="E1605" s="217"/>
      <c r="F1605" s="217"/>
      <c r="G1605" s="217"/>
      <c r="H1605" s="217"/>
      <c r="I1605" s="218"/>
      <c r="K1605" s="216" t="s">
        <v>1551</v>
      </c>
      <c r="L1605" s="217"/>
      <c r="M1605" s="217"/>
      <c r="N1605" s="217"/>
      <c r="O1605" s="217"/>
      <c r="P1605" s="217"/>
      <c r="Q1605" s="217"/>
      <c r="R1605" s="218"/>
    </row>
    <row r="1606" spans="2:18" ht="24.95" customHeight="1">
      <c r="B1606" s="216" t="s">
        <v>1552</v>
      </c>
      <c r="C1606" s="217"/>
      <c r="D1606" s="217"/>
      <c r="E1606" s="217"/>
      <c r="F1606" s="217"/>
      <c r="G1606" s="217"/>
      <c r="H1606" s="217"/>
      <c r="I1606" s="218"/>
      <c r="K1606" s="216" t="s">
        <v>1552</v>
      </c>
      <c r="L1606" s="217"/>
      <c r="M1606" s="217"/>
      <c r="N1606" s="217"/>
      <c r="O1606" s="217"/>
      <c r="P1606" s="217"/>
      <c r="Q1606" s="217"/>
      <c r="R1606" s="218"/>
    </row>
    <row r="1607" spans="2:18" ht="15.75">
      <c r="B1607" s="273"/>
      <c r="C1607" s="217"/>
      <c r="D1607" s="217"/>
      <c r="E1607" s="217"/>
      <c r="F1607" s="217"/>
      <c r="G1607" s="217"/>
      <c r="H1607" s="217"/>
      <c r="I1607" s="218"/>
      <c r="K1607" s="273"/>
      <c r="L1607" s="217"/>
      <c r="M1607" s="217"/>
      <c r="N1607" s="217"/>
      <c r="O1607" s="217"/>
      <c r="P1607" s="217"/>
      <c r="Q1607" s="217"/>
      <c r="R1607" s="218"/>
    </row>
    <row r="1608" spans="2:18" ht="15.75">
      <c r="B1608" s="273"/>
      <c r="C1608" s="217"/>
      <c r="D1608" s="372" t="s">
        <v>1714</v>
      </c>
      <c r="E1608" s="372"/>
      <c r="F1608" s="372"/>
      <c r="G1608" s="217"/>
      <c r="H1608" s="217"/>
      <c r="I1608" s="218"/>
      <c r="K1608" s="273"/>
      <c r="L1608" s="217"/>
      <c r="M1608" s="372" t="s">
        <v>1714</v>
      </c>
      <c r="N1608" s="372"/>
      <c r="O1608" s="372"/>
      <c r="P1608" s="217"/>
      <c r="Q1608" s="217"/>
      <c r="R1608" s="218"/>
    </row>
    <row r="1609" spans="2:18" ht="15.75">
      <c r="B1609" s="273"/>
      <c r="C1609" s="217"/>
      <c r="D1609" s="372" t="s">
        <v>1715</v>
      </c>
      <c r="E1609" s="372"/>
      <c r="F1609" s="372"/>
      <c r="G1609" s="217"/>
      <c r="H1609" s="217"/>
      <c r="I1609" s="218"/>
      <c r="K1609" s="273"/>
      <c r="L1609" s="217"/>
      <c r="M1609" s="372" t="s">
        <v>1715</v>
      </c>
      <c r="N1609" s="372"/>
      <c r="O1609" s="372"/>
      <c r="P1609" s="217"/>
      <c r="Q1609" s="217"/>
      <c r="R1609" s="218"/>
    </row>
    <row r="1610" spans="2:18" ht="15.75">
      <c r="B1610" s="273"/>
      <c r="C1610" s="217"/>
      <c r="D1610" s="217"/>
      <c r="E1610" s="217"/>
      <c r="F1610" s="217"/>
      <c r="G1610" s="217"/>
      <c r="H1610" s="217"/>
      <c r="I1610" s="218"/>
      <c r="K1610" s="273"/>
      <c r="L1610" s="217"/>
      <c r="M1610" s="217"/>
      <c r="N1610" s="217"/>
      <c r="O1610" s="217"/>
      <c r="P1610" s="217"/>
      <c r="Q1610" s="217"/>
      <c r="R1610" s="218"/>
    </row>
    <row r="1611" spans="2:18" ht="15.75">
      <c r="B1611" s="273"/>
      <c r="C1611" s="217"/>
      <c r="D1611" s="217"/>
      <c r="E1611" s="217"/>
      <c r="F1611" s="217"/>
      <c r="G1611" s="217"/>
      <c r="H1611" s="217"/>
      <c r="I1611" s="218"/>
      <c r="K1611" s="273"/>
      <c r="L1611" s="217"/>
      <c r="M1611" s="217"/>
      <c r="N1611" s="217"/>
      <c r="O1611" s="217"/>
      <c r="P1611" s="217"/>
      <c r="Q1611" s="217"/>
      <c r="R1611" s="218"/>
    </row>
    <row r="1612" spans="2:18" ht="15.75">
      <c r="B1612" s="293"/>
      <c r="E1612" s="217"/>
      <c r="F1612" s="217"/>
      <c r="G1612" s="201" t="s">
        <v>1563</v>
      </c>
      <c r="H1612" s="217"/>
      <c r="I1612" s="218"/>
      <c r="J1612" s="293"/>
      <c r="K1612" s="293"/>
      <c r="N1612" s="217"/>
      <c r="O1612" s="217"/>
      <c r="P1612" s="201" t="s">
        <v>1563</v>
      </c>
      <c r="Q1612" s="217"/>
      <c r="R1612" s="218"/>
    </row>
    <row r="1613" spans="2:18" ht="15.75">
      <c r="B1613" s="273" t="s">
        <v>1553</v>
      </c>
      <c r="C1613" s="360">
        <v>45840</v>
      </c>
      <c r="D1613" s="360"/>
      <c r="E1613" s="201"/>
      <c r="F1613" t="s">
        <v>1693</v>
      </c>
      <c r="H1613" s="201"/>
      <c r="I1613" s="202"/>
      <c r="K1613" s="273" t="s">
        <v>1553</v>
      </c>
      <c r="L1613" s="360">
        <v>45840</v>
      </c>
      <c r="M1613" s="360"/>
      <c r="N1613" s="201"/>
      <c r="O1613" t="s">
        <v>1693</v>
      </c>
      <c r="Q1613" s="201"/>
      <c r="R1613" s="202"/>
    </row>
    <row r="1614" spans="2:18" ht="16.5" thickBot="1">
      <c r="B1614" s="275"/>
      <c r="C1614" s="276"/>
      <c r="D1614" s="276"/>
      <c r="E1614" s="276"/>
      <c r="F1614" s="276"/>
      <c r="G1614" s="276"/>
      <c r="H1614" s="276"/>
      <c r="I1614" s="277"/>
      <c r="K1614" s="275"/>
      <c r="L1614" s="276"/>
      <c r="M1614" s="276"/>
      <c r="N1614" s="276"/>
      <c r="O1614" s="276"/>
      <c r="P1614" s="276"/>
      <c r="Q1614" s="276"/>
      <c r="R1614" s="277"/>
    </row>
    <row r="1616" spans="2:18" ht="15.75" thickBot="1"/>
    <row r="1617" spans="2:18">
      <c r="B1617" s="366" t="s">
        <v>1525</v>
      </c>
      <c r="C1617" s="367"/>
      <c r="D1617" s="367"/>
      <c r="E1617" s="367"/>
      <c r="F1617" s="367"/>
      <c r="G1617" s="367"/>
      <c r="H1617" s="367"/>
      <c r="I1617" s="368"/>
      <c r="K1617" s="366" t="s">
        <v>1525</v>
      </c>
      <c r="L1617" s="367"/>
      <c r="M1617" s="367"/>
      <c r="N1617" s="367"/>
      <c r="O1617" s="367"/>
      <c r="P1617" s="367"/>
      <c r="Q1617" s="367"/>
      <c r="R1617" s="368"/>
    </row>
    <row r="1618" spans="2:18" ht="15.75">
      <c r="B1618" s="200"/>
      <c r="C1618" s="201"/>
      <c r="D1618" s="201"/>
      <c r="E1618" s="201"/>
      <c r="F1618" s="201"/>
      <c r="G1618" s="201"/>
      <c r="H1618" s="201"/>
      <c r="I1618" s="202"/>
      <c r="K1618" s="200"/>
      <c r="L1618" s="201"/>
      <c r="M1618" s="201"/>
      <c r="N1618" s="201"/>
      <c r="O1618" s="201"/>
      <c r="P1618" s="201"/>
      <c r="Q1618" s="201"/>
      <c r="R1618" s="202"/>
    </row>
    <row r="1619" spans="2:18" ht="26.25">
      <c r="B1619" s="369" t="s">
        <v>1526</v>
      </c>
      <c r="C1619" s="370"/>
      <c r="D1619" s="370"/>
      <c r="E1619" s="370"/>
      <c r="F1619" s="370"/>
      <c r="G1619" s="370"/>
      <c r="H1619" s="370"/>
      <c r="I1619" s="371"/>
      <c r="K1619" s="369" t="s">
        <v>1526</v>
      </c>
      <c r="L1619" s="370"/>
      <c r="M1619" s="370"/>
      <c r="N1619" s="370"/>
      <c r="O1619" s="370"/>
      <c r="P1619" s="370"/>
      <c r="Q1619" s="370"/>
      <c r="R1619" s="371"/>
    </row>
    <row r="1620" spans="2:18" ht="24.95" customHeight="1">
      <c r="B1620" s="203"/>
      <c r="C1620" s="204"/>
      <c r="D1620" s="204"/>
      <c r="E1620" s="204"/>
      <c r="F1620" s="204"/>
      <c r="G1620" s="204"/>
      <c r="H1620" s="205" t="s">
        <v>1527</v>
      </c>
      <c r="I1620" s="206"/>
      <c r="K1620" s="203"/>
      <c r="L1620" s="204"/>
      <c r="M1620" s="204"/>
      <c r="N1620" s="204"/>
      <c r="O1620" s="204"/>
      <c r="P1620" s="204"/>
      <c r="Q1620" s="205" t="s">
        <v>1527</v>
      </c>
      <c r="R1620" s="206"/>
    </row>
    <row r="1621" spans="2:18" ht="24.95" customHeight="1">
      <c r="B1621" s="207" t="s">
        <v>1528</v>
      </c>
      <c r="C1621" s="208"/>
      <c r="D1621" s="208"/>
      <c r="E1621" s="208"/>
      <c r="F1621" s="208" t="s">
        <v>1529</v>
      </c>
      <c r="G1621" s="201"/>
      <c r="H1621" s="201" t="s">
        <v>1530</v>
      </c>
      <c r="I1621" s="202"/>
      <c r="K1621" s="207" t="s">
        <v>1528</v>
      </c>
      <c r="L1621" s="208"/>
      <c r="M1621" s="208"/>
      <c r="N1621" s="208"/>
      <c r="O1621" s="208" t="s">
        <v>1531</v>
      </c>
      <c r="P1621" s="201"/>
      <c r="Q1621" s="201" t="s">
        <v>1530</v>
      </c>
      <c r="R1621" s="202"/>
    </row>
    <row r="1622" spans="2:18" ht="24.95" customHeight="1">
      <c r="B1622" s="209" t="s">
        <v>1532</v>
      </c>
      <c r="C1622" s="210" t="s">
        <v>1808</v>
      </c>
      <c r="D1622" s="211"/>
      <c r="E1622" s="211"/>
      <c r="F1622" s="211"/>
      <c r="G1622" s="212"/>
      <c r="H1622" s="212"/>
      <c r="I1622" s="213"/>
      <c r="K1622" s="209" t="s">
        <v>1532</v>
      </c>
      <c r="L1622" s="210" t="s">
        <v>1809</v>
      </c>
      <c r="M1622" s="211"/>
      <c r="N1622" s="211"/>
      <c r="O1622" s="211"/>
      <c r="P1622" s="212"/>
      <c r="Q1622" s="212"/>
      <c r="R1622" s="213"/>
    </row>
    <row r="1623" spans="2:18" ht="24.95" customHeight="1">
      <c r="B1623" s="207" t="s">
        <v>1534</v>
      </c>
      <c r="C1623" s="214">
        <v>366</v>
      </c>
      <c r="D1623" s="208" t="s">
        <v>1535</v>
      </c>
      <c r="E1623" s="208"/>
      <c r="F1623" s="201"/>
      <c r="G1623" s="201"/>
      <c r="H1623" s="201"/>
      <c r="I1623" s="202"/>
      <c r="K1623" s="207" t="s">
        <v>1534</v>
      </c>
      <c r="L1623" s="214">
        <v>275</v>
      </c>
      <c r="M1623" s="208" t="s">
        <v>1535</v>
      </c>
      <c r="N1623" s="208"/>
      <c r="O1623" s="201"/>
      <c r="P1623" s="201"/>
      <c r="Q1623" s="201"/>
      <c r="R1623" s="202"/>
    </row>
    <row r="1624" spans="2:18" ht="24.95" customHeight="1">
      <c r="B1624" s="216" t="s">
        <v>1562</v>
      </c>
      <c r="C1624" s="217"/>
      <c r="D1624" s="217"/>
      <c r="E1624" s="217"/>
      <c r="F1624" s="217"/>
      <c r="G1624" s="217"/>
      <c r="H1624" s="217"/>
      <c r="I1624" s="218"/>
      <c r="K1624" s="216" t="s">
        <v>1562</v>
      </c>
      <c r="L1624" s="217"/>
      <c r="M1624" s="217"/>
      <c r="N1624" s="217"/>
      <c r="O1624" s="217"/>
      <c r="P1624" s="217"/>
      <c r="Q1624" s="217"/>
      <c r="R1624" s="218"/>
    </row>
    <row r="1625" spans="2:18" ht="24.95" customHeight="1" thickBot="1">
      <c r="B1625" s="207" t="s">
        <v>1537</v>
      </c>
      <c r="C1625" s="201"/>
      <c r="D1625" s="201"/>
      <c r="E1625" s="201"/>
      <c r="F1625" s="201"/>
      <c r="G1625" s="201"/>
      <c r="H1625" s="201"/>
      <c r="I1625" s="202"/>
      <c r="K1625" s="207" t="s">
        <v>1537</v>
      </c>
      <c r="L1625" s="201"/>
      <c r="M1625" s="201"/>
      <c r="N1625" s="201"/>
      <c r="O1625" s="201"/>
      <c r="P1625" s="201"/>
      <c r="Q1625" s="201"/>
      <c r="R1625" s="202"/>
    </row>
    <row r="1626" spans="2:18" ht="24.95" customHeight="1" thickTop="1">
      <c r="B1626" s="361" t="s">
        <v>1538</v>
      </c>
      <c r="C1626" s="362"/>
      <c r="D1626" s="358" t="s">
        <v>1241</v>
      </c>
      <c r="E1626" s="365"/>
      <c r="F1626" s="356" t="s">
        <v>1539</v>
      </c>
      <c r="G1626" s="359"/>
      <c r="H1626" s="358" t="s">
        <v>1404</v>
      </c>
      <c r="I1626" s="359"/>
      <c r="K1626" s="361" t="s">
        <v>1538</v>
      </c>
      <c r="L1626" s="362"/>
      <c r="M1626" s="358" t="s">
        <v>1241</v>
      </c>
      <c r="N1626" s="365"/>
      <c r="O1626" s="356" t="s">
        <v>1539</v>
      </c>
      <c r="P1626" s="359"/>
      <c r="Q1626" s="358" t="s">
        <v>1404</v>
      </c>
      <c r="R1626" s="359"/>
    </row>
    <row r="1627" spans="2:18" ht="24.95" customHeight="1" thickBot="1">
      <c r="B1627" s="363"/>
      <c r="C1627" s="364"/>
      <c r="D1627" s="219" t="s">
        <v>1540</v>
      </c>
      <c r="E1627" s="220" t="s">
        <v>1541</v>
      </c>
      <c r="F1627" s="220" t="s">
        <v>1540</v>
      </c>
      <c r="G1627" s="221" t="s">
        <v>1541</v>
      </c>
      <c r="H1627" s="222" t="s">
        <v>1540</v>
      </c>
      <c r="I1627" s="223" t="s">
        <v>1541</v>
      </c>
      <c r="K1627" s="363"/>
      <c r="L1627" s="364"/>
      <c r="M1627" s="219" t="s">
        <v>1540</v>
      </c>
      <c r="N1627" s="220" t="s">
        <v>1541</v>
      </c>
      <c r="O1627" s="220" t="s">
        <v>1540</v>
      </c>
      <c r="P1627" s="221" t="s">
        <v>1541</v>
      </c>
      <c r="Q1627" s="222" t="s">
        <v>1540</v>
      </c>
      <c r="R1627" s="223" t="s">
        <v>1541</v>
      </c>
    </row>
    <row r="1628" spans="2:18" ht="24.95" customHeight="1" thickTop="1">
      <c r="B1628" s="224" t="s">
        <v>1542</v>
      </c>
      <c r="C1628" s="225"/>
      <c r="D1628" s="226">
        <v>0</v>
      </c>
      <c r="E1628" s="227"/>
      <c r="F1628" s="227">
        <v>374</v>
      </c>
      <c r="G1628" s="228"/>
      <c r="H1628" s="229">
        <f t="shared" ref="H1628:H1636" si="94">D1628+F1628</f>
        <v>374</v>
      </c>
      <c r="I1628" s="230"/>
      <c r="K1628" s="224" t="s">
        <v>1542</v>
      </c>
      <c r="L1628" s="225"/>
      <c r="M1628" s="226">
        <v>0</v>
      </c>
      <c r="N1628" s="227"/>
      <c r="O1628" s="227">
        <v>351</v>
      </c>
      <c r="P1628" s="228"/>
      <c r="Q1628" s="229">
        <f t="shared" ref="Q1628:Q1636" si="95">M1628+O1628</f>
        <v>351</v>
      </c>
      <c r="R1628" s="230"/>
    </row>
    <row r="1629" spans="2:18" ht="24.95" customHeight="1">
      <c r="B1629" s="231" t="s">
        <v>1543</v>
      </c>
      <c r="C1629" s="232"/>
      <c r="D1629" s="233">
        <v>0</v>
      </c>
      <c r="E1629" s="234"/>
      <c r="F1629" s="234">
        <v>30</v>
      </c>
      <c r="G1629" s="235"/>
      <c r="H1629" s="229">
        <f t="shared" si="94"/>
        <v>30</v>
      </c>
      <c r="I1629" s="236"/>
      <c r="K1629" s="231" t="s">
        <v>1543</v>
      </c>
      <c r="L1629" s="232"/>
      <c r="M1629" s="233">
        <v>0</v>
      </c>
      <c r="N1629" s="234"/>
      <c r="O1629" s="234">
        <v>0</v>
      </c>
      <c r="P1629" s="235"/>
      <c r="Q1629" s="229">
        <f t="shared" si="95"/>
        <v>0</v>
      </c>
      <c r="R1629" s="236"/>
    </row>
    <row r="1630" spans="2:18" ht="24.95" customHeight="1">
      <c r="B1630" s="231" t="s">
        <v>1544</v>
      </c>
      <c r="C1630" s="232"/>
      <c r="D1630" s="233">
        <v>0</v>
      </c>
      <c r="E1630" s="234"/>
      <c r="F1630" s="234">
        <v>30</v>
      </c>
      <c r="G1630" s="235"/>
      <c r="H1630" s="229">
        <f t="shared" si="94"/>
        <v>30</v>
      </c>
      <c r="I1630" s="236"/>
      <c r="K1630" s="231" t="s">
        <v>1544</v>
      </c>
      <c r="L1630" s="232"/>
      <c r="M1630" s="233">
        <v>0</v>
      </c>
      <c r="N1630" s="234"/>
      <c r="O1630" s="234">
        <v>0</v>
      </c>
      <c r="P1630" s="235"/>
      <c r="Q1630" s="229">
        <f t="shared" si="95"/>
        <v>0</v>
      </c>
      <c r="R1630" s="236"/>
    </row>
    <row r="1631" spans="2:18" ht="24.95" customHeight="1" thickBot="1">
      <c r="B1631" s="237" t="s">
        <v>1545</v>
      </c>
      <c r="C1631" s="238"/>
      <c r="D1631" s="239"/>
      <c r="E1631" s="240"/>
      <c r="F1631" s="240">
        <v>750</v>
      </c>
      <c r="G1631" s="241"/>
      <c r="H1631" s="229">
        <f t="shared" si="94"/>
        <v>750</v>
      </c>
      <c r="I1631" s="242"/>
      <c r="K1631" s="237" t="s">
        <v>1545</v>
      </c>
      <c r="L1631" s="238"/>
      <c r="M1631" s="239">
        <v>0</v>
      </c>
      <c r="N1631" s="240"/>
      <c r="O1631" s="240">
        <v>0</v>
      </c>
      <c r="P1631" s="241"/>
      <c r="Q1631" s="229">
        <f t="shared" si="95"/>
        <v>0</v>
      </c>
      <c r="R1631" s="242"/>
    </row>
    <row r="1632" spans="2:18" ht="24.95" customHeight="1" thickTop="1" thickBot="1">
      <c r="B1632" s="243"/>
      <c r="C1632" s="244" t="s">
        <v>1399</v>
      </c>
      <c r="D1632" s="245">
        <f>D1628+D1629+D1630+D1631</f>
        <v>0</v>
      </c>
      <c r="E1632" s="246"/>
      <c r="F1632" s="247">
        <f>SUM(F1628:F1631)</f>
        <v>1184</v>
      </c>
      <c r="G1632" s="248"/>
      <c r="H1632" s="249">
        <f t="shared" si="94"/>
        <v>1184</v>
      </c>
      <c r="I1632" s="250"/>
      <c r="K1632" s="243"/>
      <c r="L1632" s="244" t="s">
        <v>1399</v>
      </c>
      <c r="M1632" s="245">
        <f>M1628+M1629+M1630+M1631</f>
        <v>0</v>
      </c>
      <c r="N1632" s="246"/>
      <c r="O1632" s="246">
        <f>SUM(O1628:O1631)</f>
        <v>351</v>
      </c>
      <c r="P1632" s="248"/>
      <c r="Q1632" s="251">
        <f t="shared" si="95"/>
        <v>351</v>
      </c>
      <c r="R1632" s="250"/>
    </row>
    <row r="1633" spans="2:18" ht="24.95" customHeight="1" thickTop="1">
      <c r="B1633" s="252" t="s">
        <v>1546</v>
      </c>
      <c r="C1633" s="253"/>
      <c r="D1633" s="254"/>
      <c r="E1633" s="255"/>
      <c r="F1633" s="255"/>
      <c r="G1633" s="256"/>
      <c r="H1633" s="257">
        <f t="shared" si="94"/>
        <v>0</v>
      </c>
      <c r="I1633" s="258"/>
      <c r="K1633" s="252" t="s">
        <v>1546</v>
      </c>
      <c r="L1633" s="253"/>
      <c r="M1633" s="254"/>
      <c r="N1633" s="255"/>
      <c r="O1633" s="255"/>
      <c r="P1633" s="256"/>
      <c r="Q1633" s="257">
        <f t="shared" si="95"/>
        <v>0</v>
      </c>
      <c r="R1633" s="258"/>
    </row>
    <row r="1634" spans="2:18" ht="24.95" customHeight="1">
      <c r="B1634" s="259" t="s">
        <v>1547</v>
      </c>
      <c r="C1634" s="260"/>
      <c r="D1634" s="233">
        <v>0</v>
      </c>
      <c r="E1634" s="234"/>
      <c r="F1634" s="234"/>
      <c r="G1634" s="261"/>
      <c r="H1634" s="262">
        <f t="shared" si="94"/>
        <v>0</v>
      </c>
      <c r="I1634" s="263"/>
      <c r="K1634" s="259" t="s">
        <v>1547</v>
      </c>
      <c r="L1634" s="260"/>
      <c r="M1634" s="233">
        <v>0</v>
      </c>
      <c r="N1634" s="234"/>
      <c r="O1634" s="234"/>
      <c r="P1634" s="261"/>
      <c r="Q1634" s="262">
        <f t="shared" si="95"/>
        <v>0</v>
      </c>
      <c r="R1634" s="263"/>
    </row>
    <row r="1635" spans="2:18" ht="24.95" customHeight="1">
      <c r="B1635" s="252" t="s">
        <v>1548</v>
      </c>
      <c r="C1635" s="253"/>
      <c r="D1635" s="233"/>
      <c r="E1635" s="234"/>
      <c r="F1635" s="234"/>
      <c r="G1635" s="261"/>
      <c r="H1635" s="262">
        <f t="shared" si="94"/>
        <v>0</v>
      </c>
      <c r="I1635" s="263"/>
      <c r="K1635" s="252" t="s">
        <v>1548</v>
      </c>
      <c r="L1635" s="253"/>
      <c r="M1635" s="233"/>
      <c r="N1635" s="234"/>
      <c r="O1635" s="234"/>
      <c r="P1635" s="261"/>
      <c r="Q1635" s="262">
        <f t="shared" si="95"/>
        <v>0</v>
      </c>
      <c r="R1635" s="263"/>
    </row>
    <row r="1636" spans="2:18" ht="24.95" customHeight="1" thickBot="1">
      <c r="B1636" s="264" t="s">
        <v>1549</v>
      </c>
      <c r="C1636" s="265"/>
      <c r="D1636" s="266"/>
      <c r="E1636" s="267"/>
      <c r="F1636" s="267"/>
      <c r="G1636" s="268"/>
      <c r="H1636" s="269">
        <f t="shared" si="94"/>
        <v>0</v>
      </c>
      <c r="I1636" s="270"/>
      <c r="K1636" s="264" t="s">
        <v>1549</v>
      </c>
      <c r="L1636" s="265"/>
      <c r="M1636" s="266"/>
      <c r="N1636" s="267"/>
      <c r="O1636" s="267"/>
      <c r="P1636" s="268"/>
      <c r="Q1636" s="269">
        <f t="shared" si="95"/>
        <v>0</v>
      </c>
      <c r="R1636" s="270"/>
    </row>
    <row r="1637" spans="2:18" ht="24.95" customHeight="1" thickTop="1" thickBot="1">
      <c r="B1637" s="243"/>
      <c r="C1637" s="244" t="s">
        <v>1399</v>
      </c>
      <c r="D1637" s="245">
        <f>SUM(D1632:D1636)</f>
        <v>0</v>
      </c>
      <c r="E1637" s="246"/>
      <c r="F1637" s="247">
        <f>F1632+F1634</f>
        <v>1184</v>
      </c>
      <c r="G1637" s="248"/>
      <c r="H1637" s="271">
        <f>D1637+F1637</f>
        <v>1184</v>
      </c>
      <c r="I1637" s="250"/>
      <c r="K1637" s="243"/>
      <c r="L1637" s="244" t="s">
        <v>1399</v>
      </c>
      <c r="M1637" s="245">
        <f>SUM(M1632:M1636)</f>
        <v>0</v>
      </c>
      <c r="N1637" s="246"/>
      <c r="O1637" s="246">
        <f>O1632+O1634</f>
        <v>351</v>
      </c>
      <c r="P1637" s="248"/>
      <c r="Q1637" s="272">
        <f>M1637+O1637</f>
        <v>351</v>
      </c>
      <c r="R1637" s="250"/>
    </row>
    <row r="1638" spans="2:18" ht="24.95" customHeight="1" thickTop="1">
      <c r="B1638" s="273"/>
      <c r="C1638" s="274" t="s">
        <v>1550</v>
      </c>
      <c r="D1638" s="217"/>
      <c r="E1638" s="217"/>
      <c r="F1638" s="217"/>
      <c r="G1638" s="217"/>
      <c r="H1638" s="217"/>
      <c r="I1638" s="218"/>
      <c r="K1638" s="273"/>
      <c r="L1638" s="274" t="s">
        <v>1550</v>
      </c>
      <c r="M1638" s="217"/>
      <c r="N1638" s="217"/>
      <c r="O1638" s="217"/>
      <c r="P1638" s="217"/>
      <c r="Q1638" s="217"/>
      <c r="R1638" s="218"/>
    </row>
    <row r="1639" spans="2:18" ht="24.95" customHeight="1">
      <c r="B1639" s="216" t="s">
        <v>1551</v>
      </c>
      <c r="C1639" s="217"/>
      <c r="D1639" s="217"/>
      <c r="E1639" s="217"/>
      <c r="F1639" s="217"/>
      <c r="G1639" s="217"/>
      <c r="H1639" s="217"/>
      <c r="I1639" s="218"/>
      <c r="K1639" s="216" t="s">
        <v>1551</v>
      </c>
      <c r="L1639" s="217"/>
      <c r="M1639" s="217"/>
      <c r="N1639" s="217"/>
      <c r="O1639" s="217"/>
      <c r="P1639" s="217"/>
      <c r="Q1639" s="217"/>
      <c r="R1639" s="218"/>
    </row>
    <row r="1640" spans="2:18" ht="24.95" customHeight="1">
      <c r="B1640" s="216" t="s">
        <v>1552</v>
      </c>
      <c r="C1640" s="217"/>
      <c r="D1640" s="217"/>
      <c r="E1640" s="217"/>
      <c r="F1640" s="217"/>
      <c r="G1640" s="217"/>
      <c r="H1640" s="217"/>
      <c r="I1640" s="218"/>
      <c r="K1640" s="216" t="s">
        <v>1552</v>
      </c>
      <c r="L1640" s="217"/>
      <c r="M1640" s="217"/>
      <c r="N1640" s="217"/>
      <c r="O1640" s="217"/>
      <c r="P1640" s="217"/>
      <c r="Q1640" s="217"/>
      <c r="R1640" s="218"/>
    </row>
    <row r="1641" spans="2:18" ht="15.75">
      <c r="B1641" s="273"/>
      <c r="C1641" s="217"/>
      <c r="D1641" s="217"/>
      <c r="E1641" s="217"/>
      <c r="F1641" s="217"/>
      <c r="G1641" s="217"/>
      <c r="H1641" s="217"/>
      <c r="I1641" s="218"/>
      <c r="K1641" s="273"/>
      <c r="L1641" s="217"/>
      <c r="M1641" s="217"/>
      <c r="N1641" s="217"/>
      <c r="O1641" s="217"/>
      <c r="P1641" s="217"/>
      <c r="Q1641" s="217"/>
      <c r="R1641" s="218"/>
    </row>
    <row r="1642" spans="2:18" ht="15.75">
      <c r="B1642" s="273"/>
      <c r="C1642" s="217"/>
      <c r="D1642" s="372" t="s">
        <v>1714</v>
      </c>
      <c r="E1642" s="372"/>
      <c r="F1642" s="372"/>
      <c r="G1642" s="217"/>
      <c r="H1642" s="217"/>
      <c r="I1642" s="218"/>
      <c r="K1642" s="273"/>
      <c r="L1642" s="217"/>
      <c r="M1642" s="372" t="s">
        <v>1714</v>
      </c>
      <c r="N1642" s="372"/>
      <c r="O1642" s="372"/>
      <c r="P1642" s="217"/>
      <c r="Q1642" s="217"/>
      <c r="R1642" s="218"/>
    </row>
    <row r="1643" spans="2:18" ht="15.75">
      <c r="B1643" s="273"/>
      <c r="C1643" s="217"/>
      <c r="D1643" s="372" t="s">
        <v>1715</v>
      </c>
      <c r="E1643" s="372"/>
      <c r="F1643" s="372"/>
      <c r="G1643" s="217"/>
      <c r="H1643" s="217"/>
      <c r="I1643" s="218"/>
      <c r="K1643" s="273"/>
      <c r="L1643" s="217"/>
      <c r="M1643" s="372" t="s">
        <v>1715</v>
      </c>
      <c r="N1643" s="372"/>
      <c r="O1643" s="372"/>
      <c r="P1643" s="217"/>
      <c r="Q1643" s="217"/>
      <c r="R1643" s="218"/>
    </row>
    <row r="1644" spans="2:18" ht="15.75">
      <c r="B1644" s="273"/>
      <c r="C1644" s="217"/>
      <c r="D1644" s="217"/>
      <c r="E1644" s="217"/>
      <c r="F1644" s="217"/>
      <c r="G1644" s="217"/>
      <c r="H1644" s="217"/>
      <c r="I1644" s="218"/>
      <c r="K1644" s="273"/>
      <c r="L1644" s="217"/>
      <c r="M1644" s="217"/>
      <c r="N1644" s="217"/>
      <c r="O1644" s="217"/>
      <c r="P1644" s="217"/>
      <c r="Q1644" s="217"/>
      <c r="R1644" s="218"/>
    </row>
    <row r="1645" spans="2:18" ht="15.75">
      <c r="B1645" s="273"/>
      <c r="C1645" s="217"/>
      <c r="D1645" s="217"/>
      <c r="E1645" s="217"/>
      <c r="F1645" s="217"/>
      <c r="G1645" s="217"/>
      <c r="H1645" s="217"/>
      <c r="I1645" s="218"/>
      <c r="K1645" s="273"/>
      <c r="L1645" s="217"/>
      <c r="M1645" s="217"/>
      <c r="N1645" s="217"/>
      <c r="O1645" s="217"/>
      <c r="P1645" s="217"/>
      <c r="Q1645" s="217"/>
      <c r="R1645" s="218"/>
    </row>
    <row r="1646" spans="2:18" ht="15.75">
      <c r="B1646" s="293"/>
      <c r="E1646" s="217"/>
      <c r="F1646" s="217"/>
      <c r="G1646" s="201" t="s">
        <v>1563</v>
      </c>
      <c r="H1646" s="217"/>
      <c r="I1646" s="218"/>
      <c r="J1646" s="293"/>
      <c r="K1646" s="293"/>
      <c r="N1646" s="217"/>
      <c r="O1646" s="217"/>
      <c r="P1646" s="201" t="s">
        <v>1563</v>
      </c>
      <c r="Q1646" s="217"/>
      <c r="R1646" s="218"/>
    </row>
    <row r="1647" spans="2:18" ht="15.75">
      <c r="B1647" s="273" t="s">
        <v>1553</v>
      </c>
      <c r="C1647" s="360">
        <v>45840</v>
      </c>
      <c r="D1647" s="360"/>
      <c r="E1647" s="201"/>
      <c r="F1647" t="s">
        <v>1693</v>
      </c>
      <c r="H1647" s="201"/>
      <c r="I1647" s="202"/>
      <c r="K1647" s="273" t="s">
        <v>1553</v>
      </c>
      <c r="L1647" s="360">
        <v>45840</v>
      </c>
      <c r="M1647" s="360"/>
      <c r="N1647" s="201"/>
      <c r="O1647" t="s">
        <v>1693</v>
      </c>
      <c r="Q1647" s="201"/>
      <c r="R1647" s="202"/>
    </row>
    <row r="1648" spans="2:18" ht="16.5" thickBot="1">
      <c r="B1648" s="275"/>
      <c r="C1648" s="276"/>
      <c r="D1648" s="276"/>
      <c r="E1648" s="276"/>
      <c r="F1648" s="276"/>
      <c r="G1648" s="276"/>
      <c r="H1648" s="276"/>
      <c r="I1648" s="277"/>
      <c r="K1648" s="275"/>
      <c r="L1648" s="276"/>
      <c r="M1648" s="276"/>
      <c r="N1648" s="276"/>
      <c r="O1648" s="276"/>
      <c r="P1648" s="276"/>
      <c r="Q1648" s="276"/>
      <c r="R1648" s="277"/>
    </row>
    <row r="1650" spans="2:18" ht="15.75" thickBot="1"/>
    <row r="1651" spans="2:18">
      <c r="B1651" s="366" t="s">
        <v>1525</v>
      </c>
      <c r="C1651" s="367"/>
      <c r="D1651" s="367"/>
      <c r="E1651" s="367"/>
      <c r="F1651" s="367"/>
      <c r="G1651" s="367"/>
      <c r="H1651" s="367"/>
      <c r="I1651" s="368"/>
      <c r="K1651" s="366" t="s">
        <v>1525</v>
      </c>
      <c r="L1651" s="367"/>
      <c r="M1651" s="367"/>
      <c r="N1651" s="367"/>
      <c r="O1651" s="367"/>
      <c r="P1651" s="367"/>
      <c r="Q1651" s="367"/>
      <c r="R1651" s="368"/>
    </row>
    <row r="1652" spans="2:18" ht="15.75">
      <c r="B1652" s="200"/>
      <c r="C1652" s="201"/>
      <c r="D1652" s="201"/>
      <c r="E1652" s="201"/>
      <c r="F1652" s="201"/>
      <c r="G1652" s="201"/>
      <c r="H1652" s="201"/>
      <c r="I1652" s="202"/>
      <c r="K1652" s="200"/>
      <c r="L1652" s="201"/>
      <c r="M1652" s="201"/>
      <c r="N1652" s="201"/>
      <c r="O1652" s="201"/>
      <c r="P1652" s="201"/>
      <c r="Q1652" s="201"/>
      <c r="R1652" s="202"/>
    </row>
    <row r="1653" spans="2:18" ht="26.25">
      <c r="B1653" s="369" t="s">
        <v>1526</v>
      </c>
      <c r="C1653" s="370"/>
      <c r="D1653" s="370"/>
      <c r="E1653" s="370"/>
      <c r="F1653" s="370"/>
      <c r="G1653" s="370"/>
      <c r="H1653" s="370"/>
      <c r="I1653" s="371"/>
      <c r="K1653" s="369" t="s">
        <v>1526</v>
      </c>
      <c r="L1653" s="370"/>
      <c r="M1653" s="370"/>
      <c r="N1653" s="370"/>
      <c r="O1653" s="370"/>
      <c r="P1653" s="370"/>
      <c r="Q1653" s="370"/>
      <c r="R1653" s="371"/>
    </row>
    <row r="1654" spans="2:18" ht="24.95" customHeight="1">
      <c r="B1654" s="203"/>
      <c r="C1654" s="204"/>
      <c r="D1654" s="204"/>
      <c r="E1654" s="204"/>
      <c r="F1654" s="204"/>
      <c r="G1654" s="204"/>
      <c r="H1654" s="205" t="s">
        <v>1527</v>
      </c>
      <c r="I1654" s="206"/>
      <c r="K1654" s="203"/>
      <c r="L1654" s="204"/>
      <c r="M1654" s="204"/>
      <c r="N1654" s="204"/>
      <c r="O1654" s="204"/>
      <c r="P1654" s="204"/>
      <c r="Q1654" s="205" t="s">
        <v>1527</v>
      </c>
      <c r="R1654" s="206"/>
    </row>
    <row r="1655" spans="2:18" ht="24.95" customHeight="1">
      <c r="B1655" s="207" t="s">
        <v>1528</v>
      </c>
      <c r="C1655" s="208"/>
      <c r="D1655" s="208"/>
      <c r="E1655" s="208"/>
      <c r="F1655" s="208" t="s">
        <v>1529</v>
      </c>
      <c r="G1655" s="201"/>
      <c r="H1655" s="201" t="s">
        <v>1530</v>
      </c>
      <c r="I1655" s="202"/>
      <c r="K1655" s="207" t="s">
        <v>1528</v>
      </c>
      <c r="L1655" s="208"/>
      <c r="M1655" s="208"/>
      <c r="N1655" s="208"/>
      <c r="O1655" s="208" t="s">
        <v>1531</v>
      </c>
      <c r="P1655" s="201"/>
      <c r="Q1655" s="201" t="s">
        <v>1530</v>
      </c>
      <c r="R1655" s="202"/>
    </row>
    <row r="1656" spans="2:18" ht="24.95" customHeight="1">
      <c r="B1656" s="209" t="s">
        <v>1532</v>
      </c>
      <c r="C1656" s="210" t="s">
        <v>1810</v>
      </c>
      <c r="D1656" s="211"/>
      <c r="E1656" s="211"/>
      <c r="F1656" s="211"/>
      <c r="G1656" s="212"/>
      <c r="H1656" s="212"/>
      <c r="I1656" s="213"/>
      <c r="K1656" s="209" t="s">
        <v>1532</v>
      </c>
      <c r="L1656" s="210" t="s">
        <v>1811</v>
      </c>
      <c r="M1656" s="211"/>
      <c r="N1656" s="211"/>
      <c r="O1656" s="211"/>
      <c r="P1656" s="212"/>
      <c r="Q1656" s="212"/>
      <c r="R1656" s="213"/>
    </row>
    <row r="1657" spans="2:18" ht="24.95" customHeight="1">
      <c r="B1657" s="207" t="s">
        <v>1534</v>
      </c>
      <c r="C1657" s="214">
        <v>276</v>
      </c>
      <c r="D1657" s="208" t="s">
        <v>1535</v>
      </c>
      <c r="E1657" s="208"/>
      <c r="F1657" s="201"/>
      <c r="G1657" s="201"/>
      <c r="H1657" s="201"/>
      <c r="I1657" s="202"/>
      <c r="K1657" s="207" t="s">
        <v>1534</v>
      </c>
      <c r="L1657" s="214" t="s">
        <v>1812</v>
      </c>
      <c r="M1657" s="208" t="s">
        <v>1535</v>
      </c>
      <c r="N1657" s="208"/>
      <c r="O1657" s="201"/>
      <c r="P1657" s="201"/>
      <c r="Q1657" s="201"/>
      <c r="R1657" s="202"/>
    </row>
    <row r="1658" spans="2:18" ht="24.95" customHeight="1">
      <c r="B1658" s="216" t="s">
        <v>1562</v>
      </c>
      <c r="C1658" s="217"/>
      <c r="D1658" s="217"/>
      <c r="E1658" s="217"/>
      <c r="F1658" s="217"/>
      <c r="G1658" s="217"/>
      <c r="H1658" s="217"/>
      <c r="I1658" s="218"/>
      <c r="K1658" s="216" t="s">
        <v>1562</v>
      </c>
      <c r="L1658" s="217"/>
      <c r="M1658" s="217"/>
      <c r="N1658" s="217"/>
      <c r="O1658" s="217"/>
      <c r="P1658" s="217"/>
      <c r="Q1658" s="217"/>
      <c r="R1658" s="218"/>
    </row>
    <row r="1659" spans="2:18" ht="24.95" customHeight="1" thickBot="1">
      <c r="B1659" s="207" t="s">
        <v>1537</v>
      </c>
      <c r="C1659" s="201"/>
      <c r="D1659" s="201"/>
      <c r="E1659" s="201"/>
      <c r="F1659" s="201"/>
      <c r="G1659" s="201"/>
      <c r="H1659" s="201"/>
      <c r="I1659" s="202"/>
      <c r="K1659" s="207" t="s">
        <v>1537</v>
      </c>
      <c r="L1659" s="201"/>
      <c r="M1659" s="201"/>
      <c r="N1659" s="201"/>
      <c r="O1659" s="201"/>
      <c r="P1659" s="201"/>
      <c r="Q1659" s="201"/>
      <c r="R1659" s="202"/>
    </row>
    <row r="1660" spans="2:18" ht="24.95" customHeight="1" thickTop="1">
      <c r="B1660" s="361" t="s">
        <v>1538</v>
      </c>
      <c r="C1660" s="362"/>
      <c r="D1660" s="358" t="s">
        <v>1241</v>
      </c>
      <c r="E1660" s="365"/>
      <c r="F1660" s="356" t="s">
        <v>1539</v>
      </c>
      <c r="G1660" s="359"/>
      <c r="H1660" s="358" t="s">
        <v>1404</v>
      </c>
      <c r="I1660" s="359"/>
      <c r="K1660" s="361" t="s">
        <v>1538</v>
      </c>
      <c r="L1660" s="362"/>
      <c r="M1660" s="358" t="s">
        <v>1241</v>
      </c>
      <c r="N1660" s="365"/>
      <c r="O1660" s="356" t="s">
        <v>1539</v>
      </c>
      <c r="P1660" s="359"/>
      <c r="Q1660" s="358" t="s">
        <v>1404</v>
      </c>
      <c r="R1660" s="359"/>
    </row>
    <row r="1661" spans="2:18" ht="24.95" customHeight="1" thickBot="1">
      <c r="B1661" s="363"/>
      <c r="C1661" s="364"/>
      <c r="D1661" s="219" t="s">
        <v>1540</v>
      </c>
      <c r="E1661" s="220" t="s">
        <v>1541</v>
      </c>
      <c r="F1661" s="220" t="s">
        <v>1540</v>
      </c>
      <c r="G1661" s="221" t="s">
        <v>1541</v>
      </c>
      <c r="H1661" s="222" t="s">
        <v>1540</v>
      </c>
      <c r="I1661" s="223" t="s">
        <v>1541</v>
      </c>
      <c r="K1661" s="363"/>
      <c r="L1661" s="364"/>
      <c r="M1661" s="219" t="s">
        <v>1540</v>
      </c>
      <c r="N1661" s="220" t="s">
        <v>1541</v>
      </c>
      <c r="O1661" s="220" t="s">
        <v>1540</v>
      </c>
      <c r="P1661" s="221" t="s">
        <v>1541</v>
      </c>
      <c r="Q1661" s="222" t="s">
        <v>1540</v>
      </c>
      <c r="R1661" s="223" t="s">
        <v>1541</v>
      </c>
    </row>
    <row r="1662" spans="2:18" ht="24.95" customHeight="1" thickTop="1">
      <c r="B1662" s="224" t="s">
        <v>1542</v>
      </c>
      <c r="C1662" s="225"/>
      <c r="D1662" s="226">
        <v>0</v>
      </c>
      <c r="E1662" s="227"/>
      <c r="F1662" s="227">
        <v>505</v>
      </c>
      <c r="G1662" s="228"/>
      <c r="H1662" s="229">
        <f t="shared" ref="H1662:H1670" si="96">D1662+F1662</f>
        <v>505</v>
      </c>
      <c r="I1662" s="230"/>
      <c r="K1662" s="224" t="s">
        <v>1542</v>
      </c>
      <c r="L1662" s="225"/>
      <c r="M1662" s="226">
        <v>0</v>
      </c>
      <c r="N1662" s="227"/>
      <c r="O1662" s="227">
        <v>147</v>
      </c>
      <c r="P1662" s="228"/>
      <c r="Q1662" s="229">
        <f t="shared" ref="Q1662:Q1670" si="97">M1662+O1662</f>
        <v>147</v>
      </c>
      <c r="R1662" s="230"/>
    </row>
    <row r="1663" spans="2:18" ht="24.95" customHeight="1">
      <c r="B1663" s="231" t="s">
        <v>1543</v>
      </c>
      <c r="C1663" s="232"/>
      <c r="D1663" s="233">
        <v>0</v>
      </c>
      <c r="E1663" s="234"/>
      <c r="F1663" s="234">
        <v>30</v>
      </c>
      <c r="G1663" s="235"/>
      <c r="H1663" s="229">
        <f t="shared" si="96"/>
        <v>30</v>
      </c>
      <c r="I1663" s="236"/>
      <c r="K1663" s="231" t="s">
        <v>1543</v>
      </c>
      <c r="L1663" s="232"/>
      <c r="M1663" s="233">
        <v>0</v>
      </c>
      <c r="N1663" s="234"/>
      <c r="O1663" s="234">
        <v>30</v>
      </c>
      <c r="P1663" s="235"/>
      <c r="Q1663" s="229">
        <f t="shared" si="97"/>
        <v>30</v>
      </c>
      <c r="R1663" s="236"/>
    </row>
    <row r="1664" spans="2:18" ht="24.95" customHeight="1">
      <c r="B1664" s="231" t="s">
        <v>1544</v>
      </c>
      <c r="C1664" s="232"/>
      <c r="D1664" s="233">
        <v>0</v>
      </c>
      <c r="E1664" s="234"/>
      <c r="F1664" s="234">
        <v>30</v>
      </c>
      <c r="G1664" s="235"/>
      <c r="H1664" s="229">
        <f t="shared" si="96"/>
        <v>30</v>
      </c>
      <c r="I1664" s="236"/>
      <c r="K1664" s="231" t="s">
        <v>1544</v>
      </c>
      <c r="L1664" s="232"/>
      <c r="M1664" s="233">
        <v>0</v>
      </c>
      <c r="N1664" s="234"/>
      <c r="O1664" s="234">
        <v>30</v>
      </c>
      <c r="P1664" s="235"/>
      <c r="Q1664" s="229">
        <f t="shared" si="97"/>
        <v>30</v>
      </c>
      <c r="R1664" s="236"/>
    </row>
    <row r="1665" spans="2:18" ht="24.95" customHeight="1" thickBot="1">
      <c r="B1665" s="237" t="s">
        <v>1545</v>
      </c>
      <c r="C1665" s="238"/>
      <c r="D1665" s="239"/>
      <c r="E1665" s="240"/>
      <c r="F1665" s="240">
        <v>750</v>
      </c>
      <c r="G1665" s="241"/>
      <c r="H1665" s="229">
        <f t="shared" si="96"/>
        <v>750</v>
      </c>
      <c r="I1665" s="242"/>
      <c r="K1665" s="237" t="s">
        <v>1545</v>
      </c>
      <c r="L1665" s="238"/>
      <c r="M1665" s="239">
        <v>0</v>
      </c>
      <c r="N1665" s="240"/>
      <c r="O1665" s="240">
        <v>200</v>
      </c>
      <c r="P1665" s="241"/>
      <c r="Q1665" s="229">
        <f t="shared" si="97"/>
        <v>200</v>
      </c>
      <c r="R1665" s="242"/>
    </row>
    <row r="1666" spans="2:18" ht="24.95" customHeight="1" thickTop="1" thickBot="1">
      <c r="B1666" s="243"/>
      <c r="C1666" s="244" t="s">
        <v>1399</v>
      </c>
      <c r="D1666" s="245">
        <f>D1662+D1663+D1664+D1665</f>
        <v>0</v>
      </c>
      <c r="E1666" s="246"/>
      <c r="F1666" s="247">
        <f>SUM(F1662:F1665)</f>
        <v>1315</v>
      </c>
      <c r="G1666" s="248"/>
      <c r="H1666" s="249">
        <f t="shared" si="96"/>
        <v>1315</v>
      </c>
      <c r="I1666" s="250"/>
      <c r="K1666" s="243"/>
      <c r="L1666" s="244" t="s">
        <v>1399</v>
      </c>
      <c r="M1666" s="245">
        <f>M1662+M1663+M1664+M1665</f>
        <v>0</v>
      </c>
      <c r="N1666" s="246"/>
      <c r="O1666" s="246">
        <f>SUM(O1662:O1665)</f>
        <v>407</v>
      </c>
      <c r="P1666" s="248"/>
      <c r="Q1666" s="251">
        <f t="shared" si="97"/>
        <v>407</v>
      </c>
      <c r="R1666" s="250"/>
    </row>
    <row r="1667" spans="2:18" ht="24.95" customHeight="1" thickTop="1">
      <c r="B1667" s="252" t="s">
        <v>1546</v>
      </c>
      <c r="C1667" s="253"/>
      <c r="D1667" s="254"/>
      <c r="E1667" s="255"/>
      <c r="F1667" s="255"/>
      <c r="G1667" s="256"/>
      <c r="H1667" s="257">
        <f t="shared" si="96"/>
        <v>0</v>
      </c>
      <c r="I1667" s="258"/>
      <c r="K1667" s="252" t="s">
        <v>1546</v>
      </c>
      <c r="L1667" s="253"/>
      <c r="M1667" s="254"/>
      <c r="N1667" s="255"/>
      <c r="O1667" s="255"/>
      <c r="P1667" s="256"/>
      <c r="Q1667" s="257">
        <f t="shared" si="97"/>
        <v>0</v>
      </c>
      <c r="R1667" s="258"/>
    </row>
    <row r="1668" spans="2:18" ht="24.95" customHeight="1">
      <c r="B1668" s="259" t="s">
        <v>1547</v>
      </c>
      <c r="C1668" s="260"/>
      <c r="D1668" s="233">
        <v>0</v>
      </c>
      <c r="E1668" s="234"/>
      <c r="F1668" s="234"/>
      <c r="G1668" s="261"/>
      <c r="H1668" s="262">
        <f t="shared" si="96"/>
        <v>0</v>
      </c>
      <c r="I1668" s="263"/>
      <c r="K1668" s="259" t="s">
        <v>1547</v>
      </c>
      <c r="L1668" s="260"/>
      <c r="M1668" s="233">
        <v>0</v>
      </c>
      <c r="N1668" s="234"/>
      <c r="O1668" s="234"/>
      <c r="P1668" s="261"/>
      <c r="Q1668" s="262">
        <f t="shared" si="97"/>
        <v>0</v>
      </c>
      <c r="R1668" s="263"/>
    </row>
    <row r="1669" spans="2:18" ht="24.95" customHeight="1">
      <c r="B1669" s="252" t="s">
        <v>1548</v>
      </c>
      <c r="C1669" s="253"/>
      <c r="D1669" s="233"/>
      <c r="E1669" s="234"/>
      <c r="F1669" s="234"/>
      <c r="G1669" s="261"/>
      <c r="H1669" s="262">
        <f t="shared" si="96"/>
        <v>0</v>
      </c>
      <c r="I1669" s="263"/>
      <c r="K1669" s="252" t="s">
        <v>1548</v>
      </c>
      <c r="L1669" s="253"/>
      <c r="M1669" s="233"/>
      <c r="N1669" s="234"/>
      <c r="O1669" s="234"/>
      <c r="P1669" s="261"/>
      <c r="Q1669" s="262">
        <f t="shared" si="97"/>
        <v>0</v>
      </c>
      <c r="R1669" s="263"/>
    </row>
    <row r="1670" spans="2:18" ht="24.95" customHeight="1" thickBot="1">
      <c r="B1670" s="264" t="s">
        <v>1549</v>
      </c>
      <c r="C1670" s="265"/>
      <c r="D1670" s="266"/>
      <c r="E1670" s="267"/>
      <c r="F1670" s="267"/>
      <c r="G1670" s="268"/>
      <c r="H1670" s="269">
        <f t="shared" si="96"/>
        <v>0</v>
      </c>
      <c r="I1670" s="270"/>
      <c r="K1670" s="264" t="s">
        <v>1549</v>
      </c>
      <c r="L1670" s="265"/>
      <c r="M1670" s="266"/>
      <c r="N1670" s="267"/>
      <c r="O1670" s="267"/>
      <c r="P1670" s="268"/>
      <c r="Q1670" s="269">
        <f t="shared" si="97"/>
        <v>0</v>
      </c>
      <c r="R1670" s="270"/>
    </row>
    <row r="1671" spans="2:18" ht="24.95" customHeight="1" thickTop="1" thickBot="1">
      <c r="B1671" s="243"/>
      <c r="C1671" s="244" t="s">
        <v>1399</v>
      </c>
      <c r="D1671" s="245">
        <f>SUM(D1666:D1670)</f>
        <v>0</v>
      </c>
      <c r="E1671" s="246"/>
      <c r="F1671" s="247">
        <f>F1666+F1668</f>
        <v>1315</v>
      </c>
      <c r="G1671" s="248"/>
      <c r="H1671" s="271">
        <f>D1671+F1671</f>
        <v>1315</v>
      </c>
      <c r="I1671" s="250"/>
      <c r="K1671" s="243"/>
      <c r="L1671" s="244" t="s">
        <v>1399</v>
      </c>
      <c r="M1671" s="245">
        <f>SUM(M1666:M1670)</f>
        <v>0</v>
      </c>
      <c r="N1671" s="246"/>
      <c r="O1671" s="246">
        <f>O1666+O1668</f>
        <v>407</v>
      </c>
      <c r="P1671" s="248"/>
      <c r="Q1671" s="272">
        <f>M1671+O1671</f>
        <v>407</v>
      </c>
      <c r="R1671" s="250"/>
    </row>
    <row r="1672" spans="2:18" ht="24.95" customHeight="1" thickTop="1">
      <c r="B1672" s="273"/>
      <c r="C1672" s="274" t="s">
        <v>1550</v>
      </c>
      <c r="D1672" s="217"/>
      <c r="E1672" s="217"/>
      <c r="F1672" s="217"/>
      <c r="G1672" s="217"/>
      <c r="H1672" s="217"/>
      <c r="I1672" s="218"/>
      <c r="K1672" s="273"/>
      <c r="L1672" s="274" t="s">
        <v>1550</v>
      </c>
      <c r="M1672" s="217"/>
      <c r="N1672" s="217"/>
      <c r="O1672" s="217"/>
      <c r="P1672" s="217"/>
      <c r="Q1672" s="217"/>
      <c r="R1672" s="218"/>
    </row>
    <row r="1673" spans="2:18" ht="24.95" customHeight="1">
      <c r="B1673" s="216" t="s">
        <v>1551</v>
      </c>
      <c r="C1673" s="217"/>
      <c r="D1673" s="217"/>
      <c r="E1673" s="217"/>
      <c r="F1673" s="217"/>
      <c r="G1673" s="217"/>
      <c r="H1673" s="217"/>
      <c r="I1673" s="218"/>
      <c r="K1673" s="216" t="s">
        <v>1551</v>
      </c>
      <c r="L1673" s="217"/>
      <c r="M1673" s="217"/>
      <c r="N1673" s="217"/>
      <c r="O1673" s="217"/>
      <c r="P1673" s="217"/>
      <c r="Q1673" s="217"/>
      <c r="R1673" s="218"/>
    </row>
    <row r="1674" spans="2:18" ht="24.95" customHeight="1">
      <c r="B1674" s="216" t="s">
        <v>1552</v>
      </c>
      <c r="C1674" s="217"/>
      <c r="D1674" s="217"/>
      <c r="E1674" s="217"/>
      <c r="F1674" s="217"/>
      <c r="G1674" s="217"/>
      <c r="H1674" s="217"/>
      <c r="I1674" s="218"/>
      <c r="K1674" s="216" t="s">
        <v>1552</v>
      </c>
      <c r="L1674" s="217"/>
      <c r="M1674" s="217"/>
      <c r="N1674" s="217"/>
      <c r="O1674" s="217"/>
      <c r="P1674" s="217"/>
      <c r="Q1674" s="217"/>
      <c r="R1674" s="218"/>
    </row>
    <row r="1675" spans="2:18" ht="15.75">
      <c r="B1675" s="273"/>
      <c r="C1675" s="217"/>
      <c r="D1675" s="217"/>
      <c r="E1675" s="217"/>
      <c r="F1675" s="217"/>
      <c r="G1675" s="217"/>
      <c r="H1675" s="217"/>
      <c r="I1675" s="218"/>
      <c r="K1675" s="273"/>
      <c r="L1675" s="217"/>
      <c r="M1675" s="217"/>
      <c r="N1675" s="217"/>
      <c r="O1675" s="217"/>
      <c r="P1675" s="217"/>
      <c r="Q1675" s="217"/>
      <c r="R1675" s="218"/>
    </row>
    <row r="1676" spans="2:18" ht="15.75">
      <c r="B1676" s="273"/>
      <c r="C1676" s="217"/>
      <c r="D1676" s="372" t="s">
        <v>1714</v>
      </c>
      <c r="E1676" s="372"/>
      <c r="F1676" s="372"/>
      <c r="G1676" s="217"/>
      <c r="H1676" s="217"/>
      <c r="I1676" s="218"/>
      <c r="K1676" s="273"/>
      <c r="L1676" s="217"/>
      <c r="M1676" s="372" t="s">
        <v>1714</v>
      </c>
      <c r="N1676" s="372"/>
      <c r="O1676" s="372"/>
      <c r="P1676" s="217"/>
      <c r="Q1676" s="217"/>
      <c r="R1676" s="218"/>
    </row>
    <row r="1677" spans="2:18" ht="15.75">
      <c r="B1677" s="273"/>
      <c r="C1677" s="217"/>
      <c r="D1677" s="372" t="s">
        <v>1715</v>
      </c>
      <c r="E1677" s="372"/>
      <c r="F1677" s="372"/>
      <c r="G1677" s="217"/>
      <c r="H1677" s="217"/>
      <c r="I1677" s="218"/>
      <c r="K1677" s="273"/>
      <c r="L1677" s="217"/>
      <c r="M1677" s="372" t="s">
        <v>1715</v>
      </c>
      <c r="N1677" s="372"/>
      <c r="O1677" s="372"/>
      <c r="P1677" s="217"/>
      <c r="Q1677" s="217"/>
      <c r="R1677" s="218"/>
    </row>
    <row r="1678" spans="2:18" ht="15.75">
      <c r="B1678" s="273"/>
      <c r="C1678" s="217"/>
      <c r="D1678" s="217"/>
      <c r="E1678" s="217"/>
      <c r="F1678" s="217"/>
      <c r="G1678" s="217"/>
      <c r="H1678" s="217"/>
      <c r="I1678" s="218"/>
      <c r="K1678" s="273"/>
      <c r="L1678" s="217"/>
      <c r="M1678" s="217"/>
      <c r="N1678" s="217"/>
      <c r="O1678" s="217"/>
      <c r="P1678" s="217"/>
      <c r="Q1678" s="217"/>
      <c r="R1678" s="218"/>
    </row>
    <row r="1679" spans="2:18" ht="15.75">
      <c r="B1679" s="273"/>
      <c r="C1679" s="217"/>
      <c r="D1679" s="217"/>
      <c r="E1679" s="217"/>
      <c r="F1679" s="217"/>
      <c r="G1679" s="217"/>
      <c r="H1679" s="217"/>
      <c r="I1679" s="218"/>
      <c r="K1679" s="273"/>
      <c r="L1679" s="217"/>
      <c r="M1679" s="217"/>
      <c r="N1679" s="217"/>
      <c r="O1679" s="217"/>
      <c r="P1679" s="217"/>
      <c r="Q1679" s="217"/>
      <c r="R1679" s="218"/>
    </row>
    <row r="1680" spans="2:18" ht="15.75">
      <c r="B1680" s="293"/>
      <c r="E1680" s="217"/>
      <c r="F1680" s="217"/>
      <c r="G1680" s="201" t="s">
        <v>1563</v>
      </c>
      <c r="H1680" s="217"/>
      <c r="I1680" s="218"/>
      <c r="J1680" s="293"/>
      <c r="K1680" s="293"/>
      <c r="N1680" s="217"/>
      <c r="O1680" s="217"/>
      <c r="P1680" s="201" t="s">
        <v>1563</v>
      </c>
      <c r="Q1680" s="217"/>
      <c r="R1680" s="218"/>
    </row>
    <row r="1681" spans="2:18" ht="15.75">
      <c r="B1681" s="273" t="s">
        <v>1553</v>
      </c>
      <c r="C1681" s="360">
        <v>45840</v>
      </c>
      <c r="D1681" s="360"/>
      <c r="E1681" s="201"/>
      <c r="F1681" t="s">
        <v>1693</v>
      </c>
      <c r="H1681" s="201"/>
      <c r="I1681" s="202"/>
      <c r="K1681" s="273" t="s">
        <v>1553</v>
      </c>
      <c r="L1681" s="360">
        <v>45840</v>
      </c>
      <c r="M1681" s="360"/>
      <c r="N1681" s="201"/>
      <c r="O1681" t="s">
        <v>1693</v>
      </c>
      <c r="Q1681" s="201"/>
      <c r="R1681" s="202"/>
    </row>
    <row r="1682" spans="2:18" ht="16.5" thickBot="1">
      <c r="B1682" s="275"/>
      <c r="C1682" s="276"/>
      <c r="D1682" s="276"/>
      <c r="E1682" s="276"/>
      <c r="F1682" s="276"/>
      <c r="G1682" s="276"/>
      <c r="H1682" s="276"/>
      <c r="I1682" s="277"/>
      <c r="K1682" s="275"/>
      <c r="L1682" s="276"/>
      <c r="M1682" s="276"/>
      <c r="N1682" s="276"/>
      <c r="O1682" s="276"/>
      <c r="P1682" s="276"/>
      <c r="Q1682" s="276"/>
      <c r="R1682" s="277"/>
    </row>
    <row r="1684" spans="2:18" ht="15.75" thickBot="1"/>
    <row r="1685" spans="2:18">
      <c r="B1685" s="366" t="s">
        <v>1525</v>
      </c>
      <c r="C1685" s="367"/>
      <c r="D1685" s="367"/>
      <c r="E1685" s="367"/>
      <c r="F1685" s="367"/>
      <c r="G1685" s="367"/>
      <c r="H1685" s="367"/>
      <c r="I1685" s="368"/>
      <c r="K1685" s="366" t="s">
        <v>1525</v>
      </c>
      <c r="L1685" s="367"/>
      <c r="M1685" s="367"/>
      <c r="N1685" s="367"/>
      <c r="O1685" s="367"/>
      <c r="P1685" s="367"/>
      <c r="Q1685" s="367"/>
      <c r="R1685" s="368"/>
    </row>
    <row r="1686" spans="2:18" ht="15.75">
      <c r="B1686" s="200"/>
      <c r="C1686" s="201"/>
      <c r="D1686" s="201"/>
      <c r="E1686" s="201"/>
      <c r="F1686" s="201"/>
      <c r="G1686" s="201"/>
      <c r="H1686" s="201"/>
      <c r="I1686" s="202"/>
      <c r="K1686" s="200"/>
      <c r="L1686" s="201"/>
      <c r="M1686" s="201"/>
      <c r="N1686" s="201"/>
      <c r="O1686" s="201"/>
      <c r="P1686" s="201"/>
      <c r="Q1686" s="201"/>
      <c r="R1686" s="202"/>
    </row>
    <row r="1687" spans="2:18" ht="26.25">
      <c r="B1687" s="369" t="s">
        <v>1526</v>
      </c>
      <c r="C1687" s="370"/>
      <c r="D1687" s="370"/>
      <c r="E1687" s="370"/>
      <c r="F1687" s="370"/>
      <c r="G1687" s="370"/>
      <c r="H1687" s="370"/>
      <c r="I1687" s="371"/>
      <c r="K1687" s="369" t="s">
        <v>1526</v>
      </c>
      <c r="L1687" s="370"/>
      <c r="M1687" s="370"/>
      <c r="N1687" s="370"/>
      <c r="O1687" s="370"/>
      <c r="P1687" s="370"/>
      <c r="Q1687" s="370"/>
      <c r="R1687" s="371"/>
    </row>
    <row r="1688" spans="2:18" ht="24.95" customHeight="1">
      <c r="B1688" s="203"/>
      <c r="C1688" s="204"/>
      <c r="D1688" s="204"/>
      <c r="E1688" s="204"/>
      <c r="F1688" s="204"/>
      <c r="G1688" s="204"/>
      <c r="H1688" s="205" t="s">
        <v>1527</v>
      </c>
      <c r="I1688" s="206"/>
      <c r="K1688" s="203"/>
      <c r="L1688" s="204"/>
      <c r="M1688" s="204"/>
      <c r="N1688" s="204"/>
      <c r="O1688" s="204"/>
      <c r="P1688" s="204"/>
      <c r="Q1688" s="205" t="s">
        <v>1527</v>
      </c>
      <c r="R1688" s="206"/>
    </row>
    <row r="1689" spans="2:18" ht="24.95" customHeight="1">
      <c r="B1689" s="207" t="s">
        <v>1528</v>
      </c>
      <c r="C1689" s="208"/>
      <c r="D1689" s="208"/>
      <c r="E1689" s="208"/>
      <c r="F1689" s="208" t="s">
        <v>1529</v>
      </c>
      <c r="G1689" s="201"/>
      <c r="H1689" s="201" t="s">
        <v>1530</v>
      </c>
      <c r="I1689" s="202"/>
      <c r="K1689" s="207" t="s">
        <v>1528</v>
      </c>
      <c r="L1689" s="208"/>
      <c r="M1689" s="208"/>
      <c r="N1689" s="208"/>
      <c r="O1689" s="208" t="s">
        <v>1531</v>
      </c>
      <c r="P1689" s="201"/>
      <c r="Q1689" s="201" t="s">
        <v>1530</v>
      </c>
      <c r="R1689" s="202"/>
    </row>
    <row r="1690" spans="2:18" ht="24.95" customHeight="1">
      <c r="B1690" s="209" t="s">
        <v>1532</v>
      </c>
      <c r="C1690" s="210" t="s">
        <v>1813</v>
      </c>
      <c r="D1690" s="211"/>
      <c r="E1690" s="211"/>
      <c r="F1690" s="211"/>
      <c r="G1690" s="212"/>
      <c r="H1690" s="212"/>
      <c r="I1690" s="213"/>
      <c r="K1690" s="209" t="s">
        <v>1532</v>
      </c>
      <c r="L1690" s="210" t="s">
        <v>1815</v>
      </c>
      <c r="M1690" s="211"/>
      <c r="N1690" s="211"/>
      <c r="O1690" s="211"/>
      <c r="P1690" s="212"/>
      <c r="Q1690" s="212"/>
      <c r="R1690" s="213"/>
    </row>
    <row r="1691" spans="2:18" ht="24.95" customHeight="1">
      <c r="B1691" s="207" t="s">
        <v>1534</v>
      </c>
      <c r="C1691" s="214" t="s">
        <v>1814</v>
      </c>
      <c r="D1691" s="208" t="s">
        <v>1535</v>
      </c>
      <c r="E1691" s="208"/>
      <c r="F1691" s="201"/>
      <c r="G1691" s="201"/>
      <c r="H1691" s="201"/>
      <c r="I1691" s="202"/>
      <c r="K1691" s="207" t="s">
        <v>1534</v>
      </c>
      <c r="L1691" s="214" t="s">
        <v>1816</v>
      </c>
      <c r="M1691" s="208" t="s">
        <v>1535</v>
      </c>
      <c r="N1691" s="208"/>
      <c r="O1691" s="201"/>
      <c r="P1691" s="201"/>
      <c r="Q1691" s="201"/>
      <c r="R1691" s="202"/>
    </row>
    <row r="1692" spans="2:18" ht="24.95" customHeight="1">
      <c r="B1692" s="216" t="s">
        <v>1562</v>
      </c>
      <c r="C1692" s="217"/>
      <c r="D1692" s="217"/>
      <c r="E1692" s="217"/>
      <c r="F1692" s="217"/>
      <c r="G1692" s="217"/>
      <c r="H1692" s="217"/>
      <c r="I1692" s="218"/>
      <c r="K1692" s="216" t="s">
        <v>1562</v>
      </c>
      <c r="L1692" s="217"/>
      <c r="M1692" s="217"/>
      <c r="N1692" s="217"/>
      <c r="O1692" s="217"/>
      <c r="P1692" s="217"/>
      <c r="Q1692" s="217"/>
      <c r="R1692" s="218"/>
    </row>
    <row r="1693" spans="2:18" ht="24.95" customHeight="1" thickBot="1">
      <c r="B1693" s="207" t="s">
        <v>1537</v>
      </c>
      <c r="C1693" s="201"/>
      <c r="D1693" s="201"/>
      <c r="E1693" s="201"/>
      <c r="F1693" s="201"/>
      <c r="G1693" s="201"/>
      <c r="H1693" s="201"/>
      <c r="I1693" s="202"/>
      <c r="K1693" s="207" t="s">
        <v>1537</v>
      </c>
      <c r="L1693" s="201"/>
      <c r="M1693" s="201"/>
      <c r="N1693" s="201"/>
      <c r="O1693" s="201"/>
      <c r="P1693" s="201"/>
      <c r="Q1693" s="201"/>
      <c r="R1693" s="202"/>
    </row>
    <row r="1694" spans="2:18" ht="24.95" customHeight="1" thickTop="1">
      <c r="B1694" s="361" t="s">
        <v>1538</v>
      </c>
      <c r="C1694" s="362"/>
      <c r="D1694" s="358" t="s">
        <v>1241</v>
      </c>
      <c r="E1694" s="365"/>
      <c r="F1694" s="356" t="s">
        <v>1539</v>
      </c>
      <c r="G1694" s="359"/>
      <c r="H1694" s="358" t="s">
        <v>1404</v>
      </c>
      <c r="I1694" s="359"/>
      <c r="K1694" s="361" t="s">
        <v>1538</v>
      </c>
      <c r="L1694" s="362"/>
      <c r="M1694" s="358" t="s">
        <v>1241</v>
      </c>
      <c r="N1694" s="365"/>
      <c r="O1694" s="356" t="s">
        <v>1539</v>
      </c>
      <c r="P1694" s="359"/>
      <c r="Q1694" s="358" t="s">
        <v>1404</v>
      </c>
      <c r="R1694" s="359"/>
    </row>
    <row r="1695" spans="2:18" ht="24.95" customHeight="1" thickBot="1">
      <c r="B1695" s="363"/>
      <c r="C1695" s="364"/>
      <c r="D1695" s="219" t="s">
        <v>1540</v>
      </c>
      <c r="E1695" s="220" t="s">
        <v>1541</v>
      </c>
      <c r="F1695" s="220" t="s">
        <v>1540</v>
      </c>
      <c r="G1695" s="221" t="s">
        <v>1541</v>
      </c>
      <c r="H1695" s="222" t="s">
        <v>1540</v>
      </c>
      <c r="I1695" s="223" t="s">
        <v>1541</v>
      </c>
      <c r="K1695" s="363"/>
      <c r="L1695" s="364"/>
      <c r="M1695" s="219" t="s">
        <v>1540</v>
      </c>
      <c r="N1695" s="220" t="s">
        <v>1541</v>
      </c>
      <c r="O1695" s="220" t="s">
        <v>1540</v>
      </c>
      <c r="P1695" s="221" t="s">
        <v>1541</v>
      </c>
      <c r="Q1695" s="222" t="s">
        <v>1540</v>
      </c>
      <c r="R1695" s="223" t="s">
        <v>1541</v>
      </c>
    </row>
    <row r="1696" spans="2:18" ht="24.95" customHeight="1" thickTop="1">
      <c r="B1696" s="224" t="s">
        <v>1542</v>
      </c>
      <c r="C1696" s="225"/>
      <c r="D1696" s="226">
        <v>0</v>
      </c>
      <c r="E1696" s="227"/>
      <c r="F1696" s="227">
        <v>502</v>
      </c>
      <c r="G1696" s="228"/>
      <c r="H1696" s="229">
        <f t="shared" ref="H1696:H1704" si="98">D1696+F1696</f>
        <v>502</v>
      </c>
      <c r="I1696" s="230"/>
      <c r="K1696" s="224" t="s">
        <v>1542</v>
      </c>
      <c r="L1696" s="225"/>
      <c r="M1696" s="226">
        <v>0</v>
      </c>
      <c r="N1696" s="227"/>
      <c r="O1696" s="227">
        <v>922</v>
      </c>
      <c r="P1696" s="228"/>
      <c r="Q1696" s="229">
        <f t="shared" ref="Q1696:Q1704" si="99">M1696+O1696</f>
        <v>922</v>
      </c>
      <c r="R1696" s="230"/>
    </row>
    <row r="1697" spans="2:18" ht="24.95" customHeight="1">
      <c r="B1697" s="231" t="s">
        <v>1543</v>
      </c>
      <c r="C1697" s="232"/>
      <c r="D1697" s="233">
        <v>0</v>
      </c>
      <c r="E1697" s="234"/>
      <c r="F1697" s="234">
        <v>30</v>
      </c>
      <c r="G1697" s="235"/>
      <c r="H1697" s="229">
        <f t="shared" si="98"/>
        <v>30</v>
      </c>
      <c r="I1697" s="236"/>
      <c r="K1697" s="231" t="s">
        <v>1543</v>
      </c>
      <c r="L1697" s="232"/>
      <c r="M1697" s="233">
        <v>0</v>
      </c>
      <c r="N1697" s="234"/>
      <c r="O1697" s="234">
        <v>40</v>
      </c>
      <c r="P1697" s="235"/>
      <c r="Q1697" s="229">
        <f t="shared" si="99"/>
        <v>40</v>
      </c>
      <c r="R1697" s="236"/>
    </row>
    <row r="1698" spans="2:18" ht="24.95" customHeight="1">
      <c r="B1698" s="231" t="s">
        <v>1544</v>
      </c>
      <c r="C1698" s="232"/>
      <c r="D1698" s="233">
        <v>0</v>
      </c>
      <c r="E1698" s="234"/>
      <c r="F1698" s="234">
        <v>30</v>
      </c>
      <c r="G1698" s="235"/>
      <c r="H1698" s="229">
        <f t="shared" si="98"/>
        <v>30</v>
      </c>
      <c r="I1698" s="236"/>
      <c r="K1698" s="231" t="s">
        <v>1544</v>
      </c>
      <c r="L1698" s="232"/>
      <c r="M1698" s="233">
        <v>0</v>
      </c>
      <c r="N1698" s="234"/>
      <c r="O1698" s="234">
        <v>40</v>
      </c>
      <c r="P1698" s="235"/>
      <c r="Q1698" s="229">
        <f t="shared" si="99"/>
        <v>40</v>
      </c>
      <c r="R1698" s="236"/>
    </row>
    <row r="1699" spans="2:18" ht="24.95" customHeight="1" thickBot="1">
      <c r="B1699" s="237" t="s">
        <v>1545</v>
      </c>
      <c r="C1699" s="238"/>
      <c r="D1699" s="239"/>
      <c r="E1699" s="240"/>
      <c r="F1699" s="240">
        <v>750</v>
      </c>
      <c r="G1699" s="241"/>
      <c r="H1699" s="229">
        <f t="shared" si="98"/>
        <v>750</v>
      </c>
      <c r="I1699" s="242"/>
      <c r="K1699" s="237" t="s">
        <v>1545</v>
      </c>
      <c r="L1699" s="238"/>
      <c r="M1699" s="239">
        <v>0</v>
      </c>
      <c r="N1699" s="240"/>
      <c r="O1699" s="240">
        <v>750</v>
      </c>
      <c r="P1699" s="241"/>
      <c r="Q1699" s="229">
        <f t="shared" si="99"/>
        <v>750</v>
      </c>
      <c r="R1699" s="242"/>
    </row>
    <row r="1700" spans="2:18" ht="24.95" customHeight="1" thickTop="1" thickBot="1">
      <c r="B1700" s="243"/>
      <c r="C1700" s="244" t="s">
        <v>1399</v>
      </c>
      <c r="D1700" s="245">
        <f>D1696+D1697+D1698+D1699</f>
        <v>0</v>
      </c>
      <c r="E1700" s="246"/>
      <c r="F1700" s="247">
        <f>SUM(F1696:F1699)</f>
        <v>1312</v>
      </c>
      <c r="G1700" s="248"/>
      <c r="H1700" s="249">
        <f t="shared" si="98"/>
        <v>1312</v>
      </c>
      <c r="I1700" s="250"/>
      <c r="K1700" s="243"/>
      <c r="L1700" s="244" t="s">
        <v>1399</v>
      </c>
      <c r="M1700" s="245">
        <f>M1696+M1697+M1698+M1699</f>
        <v>0</v>
      </c>
      <c r="N1700" s="246"/>
      <c r="O1700" s="246">
        <f>SUM(O1696:O1699)</f>
        <v>1752</v>
      </c>
      <c r="P1700" s="248"/>
      <c r="Q1700" s="251">
        <f t="shared" si="99"/>
        <v>1752</v>
      </c>
      <c r="R1700" s="250"/>
    </row>
    <row r="1701" spans="2:18" ht="24.95" customHeight="1" thickTop="1">
      <c r="B1701" s="252" t="s">
        <v>1546</v>
      </c>
      <c r="C1701" s="253"/>
      <c r="D1701" s="254"/>
      <c r="E1701" s="255"/>
      <c r="F1701" s="255"/>
      <c r="G1701" s="256"/>
      <c r="H1701" s="257">
        <f t="shared" si="98"/>
        <v>0</v>
      </c>
      <c r="I1701" s="258"/>
      <c r="K1701" s="252" t="s">
        <v>1546</v>
      </c>
      <c r="L1701" s="253"/>
      <c r="M1701" s="254"/>
      <c r="N1701" s="255"/>
      <c r="O1701" s="255"/>
      <c r="P1701" s="256"/>
      <c r="Q1701" s="257">
        <f t="shared" si="99"/>
        <v>0</v>
      </c>
      <c r="R1701" s="258"/>
    </row>
    <row r="1702" spans="2:18" ht="24.95" customHeight="1">
      <c r="B1702" s="259" t="s">
        <v>1547</v>
      </c>
      <c r="C1702" s="260"/>
      <c r="D1702" s="233">
        <v>0</v>
      </c>
      <c r="E1702" s="234"/>
      <c r="F1702" s="234"/>
      <c r="G1702" s="261"/>
      <c r="H1702" s="262">
        <f t="shared" si="98"/>
        <v>0</v>
      </c>
      <c r="I1702" s="263"/>
      <c r="K1702" s="259" t="s">
        <v>1547</v>
      </c>
      <c r="L1702" s="260"/>
      <c r="M1702" s="233">
        <v>0</v>
      </c>
      <c r="N1702" s="234"/>
      <c r="O1702" s="234"/>
      <c r="P1702" s="261"/>
      <c r="Q1702" s="262">
        <f t="shared" si="99"/>
        <v>0</v>
      </c>
      <c r="R1702" s="263"/>
    </row>
    <row r="1703" spans="2:18" ht="24.95" customHeight="1">
      <c r="B1703" s="252" t="s">
        <v>1548</v>
      </c>
      <c r="C1703" s="253"/>
      <c r="D1703" s="233"/>
      <c r="E1703" s="234"/>
      <c r="F1703" s="234"/>
      <c r="G1703" s="261"/>
      <c r="H1703" s="262">
        <f t="shared" si="98"/>
        <v>0</v>
      </c>
      <c r="I1703" s="263"/>
      <c r="K1703" s="252" t="s">
        <v>1548</v>
      </c>
      <c r="L1703" s="253"/>
      <c r="M1703" s="233"/>
      <c r="N1703" s="234"/>
      <c r="O1703" s="234"/>
      <c r="P1703" s="261"/>
      <c r="Q1703" s="262">
        <f t="shared" si="99"/>
        <v>0</v>
      </c>
      <c r="R1703" s="263"/>
    </row>
    <row r="1704" spans="2:18" ht="24.95" customHeight="1" thickBot="1">
      <c r="B1704" s="264" t="s">
        <v>1549</v>
      </c>
      <c r="C1704" s="265"/>
      <c r="D1704" s="266"/>
      <c r="E1704" s="267"/>
      <c r="F1704" s="267"/>
      <c r="G1704" s="268"/>
      <c r="H1704" s="269">
        <f t="shared" si="98"/>
        <v>0</v>
      </c>
      <c r="I1704" s="270"/>
      <c r="K1704" s="264" t="s">
        <v>1549</v>
      </c>
      <c r="L1704" s="265"/>
      <c r="M1704" s="266"/>
      <c r="N1704" s="267"/>
      <c r="O1704" s="267"/>
      <c r="P1704" s="268"/>
      <c r="Q1704" s="269">
        <f t="shared" si="99"/>
        <v>0</v>
      </c>
      <c r="R1704" s="270"/>
    </row>
    <row r="1705" spans="2:18" ht="24.95" customHeight="1" thickTop="1" thickBot="1">
      <c r="B1705" s="243"/>
      <c r="C1705" s="244" t="s">
        <v>1399</v>
      </c>
      <c r="D1705" s="245">
        <f>SUM(D1700:D1704)</f>
        <v>0</v>
      </c>
      <c r="E1705" s="246"/>
      <c r="F1705" s="247">
        <f>F1700+F1702</f>
        <v>1312</v>
      </c>
      <c r="G1705" s="248"/>
      <c r="H1705" s="271">
        <f>D1705+F1705</f>
        <v>1312</v>
      </c>
      <c r="I1705" s="250"/>
      <c r="K1705" s="243"/>
      <c r="L1705" s="244" t="s">
        <v>1399</v>
      </c>
      <c r="M1705" s="245">
        <f>SUM(M1700:M1704)</f>
        <v>0</v>
      </c>
      <c r="N1705" s="246"/>
      <c r="O1705" s="246">
        <f>O1700+O1702</f>
        <v>1752</v>
      </c>
      <c r="P1705" s="248"/>
      <c r="Q1705" s="272">
        <f>M1705+O1705</f>
        <v>1752</v>
      </c>
      <c r="R1705" s="250"/>
    </row>
    <row r="1706" spans="2:18" ht="24.95" customHeight="1" thickTop="1">
      <c r="B1706" s="273"/>
      <c r="C1706" s="274" t="s">
        <v>1550</v>
      </c>
      <c r="D1706" s="217"/>
      <c r="E1706" s="217"/>
      <c r="F1706" s="217"/>
      <c r="G1706" s="217"/>
      <c r="H1706" s="217"/>
      <c r="I1706" s="218"/>
      <c r="K1706" s="273"/>
      <c r="L1706" s="274" t="s">
        <v>1550</v>
      </c>
      <c r="M1706" s="217"/>
      <c r="N1706" s="217"/>
      <c r="O1706" s="217"/>
      <c r="P1706" s="217"/>
      <c r="Q1706" s="217"/>
      <c r="R1706" s="218"/>
    </row>
    <row r="1707" spans="2:18" ht="24.95" customHeight="1">
      <c r="B1707" s="216" t="s">
        <v>1551</v>
      </c>
      <c r="C1707" s="217"/>
      <c r="D1707" s="217"/>
      <c r="E1707" s="217"/>
      <c r="F1707" s="217"/>
      <c r="G1707" s="217"/>
      <c r="H1707" s="217"/>
      <c r="I1707" s="218"/>
      <c r="K1707" s="216" t="s">
        <v>1551</v>
      </c>
      <c r="L1707" s="217"/>
      <c r="M1707" s="217"/>
      <c r="N1707" s="217"/>
      <c r="O1707" s="217"/>
      <c r="P1707" s="217"/>
      <c r="Q1707" s="217"/>
      <c r="R1707" s="218"/>
    </row>
    <row r="1708" spans="2:18" ht="24.95" customHeight="1">
      <c r="B1708" s="216" t="s">
        <v>1552</v>
      </c>
      <c r="C1708" s="217"/>
      <c r="D1708" s="217"/>
      <c r="E1708" s="217"/>
      <c r="F1708" s="217"/>
      <c r="G1708" s="217"/>
      <c r="H1708" s="217"/>
      <c r="I1708" s="218"/>
      <c r="K1708" s="216" t="s">
        <v>1552</v>
      </c>
      <c r="L1708" s="217"/>
      <c r="M1708" s="217"/>
      <c r="N1708" s="217"/>
      <c r="O1708" s="217"/>
      <c r="P1708" s="217"/>
      <c r="Q1708" s="217"/>
      <c r="R1708" s="218"/>
    </row>
    <row r="1709" spans="2:18" ht="15.75">
      <c r="B1709" s="273"/>
      <c r="C1709" s="217"/>
      <c r="D1709" s="217"/>
      <c r="E1709" s="217"/>
      <c r="F1709" s="217"/>
      <c r="G1709" s="217"/>
      <c r="H1709" s="217"/>
      <c r="I1709" s="218"/>
      <c r="K1709" s="273"/>
      <c r="L1709" s="217"/>
      <c r="M1709" s="217"/>
      <c r="N1709" s="217"/>
      <c r="O1709" s="217"/>
      <c r="P1709" s="217"/>
      <c r="Q1709" s="217"/>
      <c r="R1709" s="218"/>
    </row>
    <row r="1710" spans="2:18" ht="15.75">
      <c r="B1710" s="273"/>
      <c r="C1710" s="217"/>
      <c r="D1710" s="372" t="s">
        <v>1714</v>
      </c>
      <c r="E1710" s="372"/>
      <c r="F1710" s="372"/>
      <c r="G1710" s="217"/>
      <c r="H1710" s="217"/>
      <c r="I1710" s="218"/>
      <c r="K1710" s="273"/>
      <c r="L1710" s="217"/>
      <c r="M1710" s="372" t="s">
        <v>1714</v>
      </c>
      <c r="N1710" s="372"/>
      <c r="O1710" s="372"/>
      <c r="P1710" s="217"/>
      <c r="Q1710" s="217"/>
      <c r="R1710" s="218"/>
    </row>
    <row r="1711" spans="2:18" ht="15.75">
      <c r="B1711" s="273"/>
      <c r="C1711" s="217"/>
      <c r="D1711" s="372" t="s">
        <v>1715</v>
      </c>
      <c r="E1711" s="372"/>
      <c r="F1711" s="372"/>
      <c r="G1711" s="217"/>
      <c r="H1711" s="217"/>
      <c r="I1711" s="218"/>
      <c r="K1711" s="273"/>
      <c r="L1711" s="217"/>
      <c r="M1711" s="372" t="s">
        <v>1715</v>
      </c>
      <c r="N1711" s="372"/>
      <c r="O1711" s="372"/>
      <c r="P1711" s="217"/>
      <c r="Q1711" s="217"/>
      <c r="R1711" s="218"/>
    </row>
    <row r="1712" spans="2:18" ht="15.75">
      <c r="B1712" s="273"/>
      <c r="C1712" s="217"/>
      <c r="D1712" s="217"/>
      <c r="E1712" s="217"/>
      <c r="F1712" s="217"/>
      <c r="G1712" s="217"/>
      <c r="H1712" s="217"/>
      <c r="I1712" s="218"/>
      <c r="K1712" s="273"/>
      <c r="L1712" s="217"/>
      <c r="M1712" s="217"/>
      <c r="N1712" s="217"/>
      <c r="O1712" s="217"/>
      <c r="P1712" s="217"/>
      <c r="Q1712" s="217"/>
      <c r="R1712" s="218"/>
    </row>
    <row r="1713" spans="2:18" ht="15.75">
      <c r="B1713" s="273"/>
      <c r="C1713" s="217"/>
      <c r="D1713" s="217"/>
      <c r="E1713" s="217"/>
      <c r="F1713" s="217"/>
      <c r="G1713" s="217"/>
      <c r="H1713" s="217"/>
      <c r="I1713" s="218"/>
      <c r="K1713" s="273"/>
      <c r="L1713" s="217"/>
      <c r="M1713" s="217"/>
      <c r="N1713" s="217"/>
      <c r="O1713" s="217"/>
      <c r="P1713" s="217"/>
      <c r="Q1713" s="217"/>
      <c r="R1713" s="218"/>
    </row>
    <row r="1714" spans="2:18" ht="15.75">
      <c r="B1714" s="293"/>
      <c r="E1714" s="217"/>
      <c r="F1714" s="217"/>
      <c r="G1714" s="201" t="s">
        <v>1563</v>
      </c>
      <c r="H1714" s="217"/>
      <c r="I1714" s="218"/>
      <c r="J1714" s="293"/>
      <c r="K1714" s="293"/>
      <c r="N1714" s="217"/>
      <c r="O1714" s="217"/>
      <c r="P1714" s="201" t="s">
        <v>1563</v>
      </c>
      <c r="Q1714" s="217"/>
      <c r="R1714" s="218"/>
    </row>
    <row r="1715" spans="2:18" ht="15.75">
      <c r="B1715" s="273" t="s">
        <v>1553</v>
      </c>
      <c r="C1715" s="360">
        <v>45840</v>
      </c>
      <c r="D1715" s="360"/>
      <c r="E1715" s="201"/>
      <c r="F1715" t="s">
        <v>1693</v>
      </c>
      <c r="H1715" s="201"/>
      <c r="I1715" s="202"/>
      <c r="K1715" s="273" t="s">
        <v>1553</v>
      </c>
      <c r="L1715" s="360">
        <v>45840</v>
      </c>
      <c r="M1715" s="360"/>
      <c r="N1715" s="201"/>
      <c r="O1715" t="s">
        <v>1693</v>
      </c>
      <c r="Q1715" s="201"/>
      <c r="R1715" s="202"/>
    </row>
    <row r="1716" spans="2:18" ht="16.5" thickBot="1">
      <c r="B1716" s="275"/>
      <c r="C1716" s="276"/>
      <c r="D1716" s="276"/>
      <c r="E1716" s="276"/>
      <c r="F1716" s="276"/>
      <c r="G1716" s="276"/>
      <c r="H1716" s="276"/>
      <c r="I1716" s="277"/>
      <c r="K1716" s="275"/>
      <c r="L1716" s="276"/>
      <c r="M1716" s="276"/>
      <c r="N1716" s="276"/>
      <c r="O1716" s="276"/>
      <c r="P1716" s="276"/>
      <c r="Q1716" s="276"/>
      <c r="R1716" s="277"/>
    </row>
    <row r="1718" spans="2:18" ht="15.75" thickBot="1"/>
    <row r="1719" spans="2:18">
      <c r="B1719" s="366" t="s">
        <v>1525</v>
      </c>
      <c r="C1719" s="367"/>
      <c r="D1719" s="367"/>
      <c r="E1719" s="367"/>
      <c r="F1719" s="367"/>
      <c r="G1719" s="367"/>
      <c r="H1719" s="367"/>
      <c r="I1719" s="368"/>
      <c r="K1719" s="366" t="s">
        <v>1525</v>
      </c>
      <c r="L1719" s="367"/>
      <c r="M1719" s="367"/>
      <c r="N1719" s="367"/>
      <c r="O1719" s="367"/>
      <c r="P1719" s="367"/>
      <c r="Q1719" s="367"/>
      <c r="R1719" s="368"/>
    </row>
    <row r="1720" spans="2:18" ht="15.75">
      <c r="B1720" s="200"/>
      <c r="C1720" s="201"/>
      <c r="D1720" s="201"/>
      <c r="E1720" s="201"/>
      <c r="F1720" s="201"/>
      <c r="G1720" s="201"/>
      <c r="H1720" s="201"/>
      <c r="I1720" s="202"/>
      <c r="K1720" s="200"/>
      <c r="L1720" s="201"/>
      <c r="M1720" s="201"/>
      <c r="N1720" s="201"/>
      <c r="O1720" s="201"/>
      <c r="P1720" s="201"/>
      <c r="Q1720" s="201"/>
      <c r="R1720" s="202"/>
    </row>
    <row r="1721" spans="2:18" ht="26.25">
      <c r="B1721" s="369" t="s">
        <v>1526</v>
      </c>
      <c r="C1721" s="370"/>
      <c r="D1721" s="370"/>
      <c r="E1721" s="370"/>
      <c r="F1721" s="370"/>
      <c r="G1721" s="370"/>
      <c r="H1721" s="370"/>
      <c r="I1721" s="371"/>
      <c r="K1721" s="369" t="s">
        <v>1526</v>
      </c>
      <c r="L1721" s="370"/>
      <c r="M1721" s="370"/>
      <c r="N1721" s="370"/>
      <c r="O1721" s="370"/>
      <c r="P1721" s="370"/>
      <c r="Q1721" s="370"/>
      <c r="R1721" s="371"/>
    </row>
    <row r="1722" spans="2:18" ht="24.95" customHeight="1">
      <c r="B1722" s="203"/>
      <c r="C1722" s="204"/>
      <c r="D1722" s="204"/>
      <c r="E1722" s="204"/>
      <c r="F1722" s="204"/>
      <c r="G1722" s="204"/>
      <c r="H1722" s="205" t="s">
        <v>1527</v>
      </c>
      <c r="I1722" s="206"/>
      <c r="K1722" s="203"/>
      <c r="L1722" s="204"/>
      <c r="M1722" s="204"/>
      <c r="N1722" s="204"/>
      <c r="O1722" s="204"/>
      <c r="P1722" s="204"/>
      <c r="Q1722" s="205" t="s">
        <v>1527</v>
      </c>
      <c r="R1722" s="206"/>
    </row>
    <row r="1723" spans="2:18" ht="24.95" customHeight="1">
      <c r="B1723" s="207" t="s">
        <v>1528</v>
      </c>
      <c r="C1723" s="208"/>
      <c r="D1723" s="208"/>
      <c r="E1723" s="208"/>
      <c r="F1723" s="208" t="s">
        <v>1529</v>
      </c>
      <c r="G1723" s="201"/>
      <c r="H1723" s="201" t="s">
        <v>1530</v>
      </c>
      <c r="I1723" s="202"/>
      <c r="K1723" s="207" t="s">
        <v>1528</v>
      </c>
      <c r="L1723" s="208"/>
      <c r="M1723" s="208"/>
      <c r="N1723" s="208"/>
      <c r="O1723" s="208" t="s">
        <v>1531</v>
      </c>
      <c r="P1723" s="201"/>
      <c r="Q1723" s="201" t="s">
        <v>1530</v>
      </c>
      <c r="R1723" s="202"/>
    </row>
    <row r="1724" spans="2:18" ht="24.95" customHeight="1">
      <c r="B1724" s="209" t="s">
        <v>1532</v>
      </c>
      <c r="C1724" s="210" t="s">
        <v>1817</v>
      </c>
      <c r="D1724" s="211"/>
      <c r="E1724" s="211"/>
      <c r="F1724" s="211"/>
      <c r="G1724" s="212"/>
      <c r="H1724" s="212"/>
      <c r="I1724" s="213"/>
      <c r="K1724" s="209" t="s">
        <v>1532</v>
      </c>
      <c r="L1724" s="210" t="s">
        <v>1818</v>
      </c>
      <c r="M1724" s="211"/>
      <c r="N1724" s="211"/>
      <c r="O1724" s="211"/>
      <c r="P1724" s="212"/>
      <c r="Q1724" s="212"/>
      <c r="R1724" s="213"/>
    </row>
    <row r="1725" spans="2:18" ht="24.95" customHeight="1">
      <c r="B1725" s="207" t="s">
        <v>1534</v>
      </c>
      <c r="C1725" s="214">
        <v>119</v>
      </c>
      <c r="D1725" s="208" t="s">
        <v>1535</v>
      </c>
      <c r="E1725" s="208"/>
      <c r="F1725" s="201"/>
      <c r="G1725" s="201"/>
      <c r="H1725" s="201"/>
      <c r="I1725" s="202"/>
      <c r="K1725" s="207" t="s">
        <v>1534</v>
      </c>
      <c r="L1725" s="214" t="s">
        <v>1819</v>
      </c>
      <c r="M1725" s="208" t="s">
        <v>1535</v>
      </c>
      <c r="N1725" s="208"/>
      <c r="O1725" s="201"/>
      <c r="P1725" s="201"/>
      <c r="Q1725" s="201"/>
      <c r="R1725" s="202"/>
    </row>
    <row r="1726" spans="2:18" ht="24.95" customHeight="1">
      <c r="B1726" s="216" t="s">
        <v>1562</v>
      </c>
      <c r="C1726" s="217"/>
      <c r="D1726" s="217"/>
      <c r="E1726" s="217"/>
      <c r="F1726" s="217"/>
      <c r="G1726" s="217"/>
      <c r="H1726" s="217"/>
      <c r="I1726" s="218"/>
      <c r="K1726" s="216" t="s">
        <v>1562</v>
      </c>
      <c r="L1726" s="217"/>
      <c r="M1726" s="217"/>
      <c r="N1726" s="217"/>
      <c r="O1726" s="217"/>
      <c r="P1726" s="217"/>
      <c r="Q1726" s="217"/>
      <c r="R1726" s="218"/>
    </row>
    <row r="1727" spans="2:18" ht="24.95" customHeight="1" thickBot="1">
      <c r="B1727" s="207" t="s">
        <v>1537</v>
      </c>
      <c r="C1727" s="201"/>
      <c r="D1727" s="201"/>
      <c r="E1727" s="201"/>
      <c r="F1727" s="201"/>
      <c r="G1727" s="201"/>
      <c r="H1727" s="201"/>
      <c r="I1727" s="202"/>
      <c r="K1727" s="207" t="s">
        <v>1537</v>
      </c>
      <c r="L1727" s="201"/>
      <c r="M1727" s="201"/>
      <c r="N1727" s="201"/>
      <c r="O1727" s="201"/>
      <c r="P1727" s="201"/>
      <c r="Q1727" s="201"/>
      <c r="R1727" s="202"/>
    </row>
    <row r="1728" spans="2:18" ht="24.95" customHeight="1" thickTop="1">
      <c r="B1728" s="361" t="s">
        <v>1538</v>
      </c>
      <c r="C1728" s="362"/>
      <c r="D1728" s="358" t="s">
        <v>1241</v>
      </c>
      <c r="E1728" s="365"/>
      <c r="F1728" s="356" t="s">
        <v>1539</v>
      </c>
      <c r="G1728" s="359"/>
      <c r="H1728" s="358" t="s">
        <v>1404</v>
      </c>
      <c r="I1728" s="359"/>
      <c r="K1728" s="361" t="s">
        <v>1538</v>
      </c>
      <c r="L1728" s="362"/>
      <c r="M1728" s="358" t="s">
        <v>1241</v>
      </c>
      <c r="N1728" s="365"/>
      <c r="O1728" s="356" t="s">
        <v>1539</v>
      </c>
      <c r="P1728" s="359"/>
      <c r="Q1728" s="358" t="s">
        <v>1404</v>
      </c>
      <c r="R1728" s="359"/>
    </row>
    <row r="1729" spans="2:18" ht="24.95" customHeight="1" thickBot="1">
      <c r="B1729" s="363"/>
      <c r="C1729" s="364"/>
      <c r="D1729" s="219" t="s">
        <v>1540</v>
      </c>
      <c r="E1729" s="220" t="s">
        <v>1541</v>
      </c>
      <c r="F1729" s="220" t="s">
        <v>1540</v>
      </c>
      <c r="G1729" s="221" t="s">
        <v>1541</v>
      </c>
      <c r="H1729" s="222" t="s">
        <v>1540</v>
      </c>
      <c r="I1729" s="223" t="s">
        <v>1541</v>
      </c>
      <c r="K1729" s="363"/>
      <c r="L1729" s="364"/>
      <c r="M1729" s="219" t="s">
        <v>1540</v>
      </c>
      <c r="N1729" s="220" t="s">
        <v>1541</v>
      </c>
      <c r="O1729" s="220" t="s">
        <v>1540</v>
      </c>
      <c r="P1729" s="221" t="s">
        <v>1541</v>
      </c>
      <c r="Q1729" s="222" t="s">
        <v>1540</v>
      </c>
      <c r="R1729" s="223" t="s">
        <v>1541</v>
      </c>
    </row>
    <row r="1730" spans="2:18" ht="24.95" customHeight="1" thickTop="1">
      <c r="B1730" s="224" t="s">
        <v>1542</v>
      </c>
      <c r="C1730" s="225"/>
      <c r="D1730" s="226">
        <v>0</v>
      </c>
      <c r="E1730" s="227"/>
      <c r="F1730" s="227">
        <v>589</v>
      </c>
      <c r="G1730" s="228"/>
      <c r="H1730" s="229">
        <f t="shared" ref="H1730:H1738" si="100">D1730+F1730</f>
        <v>589</v>
      </c>
      <c r="I1730" s="230"/>
      <c r="K1730" s="224" t="s">
        <v>1542</v>
      </c>
      <c r="L1730" s="225"/>
      <c r="M1730" s="226">
        <v>0</v>
      </c>
      <c r="N1730" s="227"/>
      <c r="O1730" s="227">
        <v>343</v>
      </c>
      <c r="P1730" s="228"/>
      <c r="Q1730" s="229">
        <f t="shared" ref="Q1730:Q1738" si="101">M1730+O1730</f>
        <v>343</v>
      </c>
      <c r="R1730" s="230"/>
    </row>
    <row r="1731" spans="2:18" ht="24.95" customHeight="1">
      <c r="B1731" s="231" t="s">
        <v>1543</v>
      </c>
      <c r="C1731" s="232"/>
      <c r="D1731" s="233">
        <v>0</v>
      </c>
      <c r="E1731" s="234"/>
      <c r="F1731" s="234">
        <v>40</v>
      </c>
      <c r="G1731" s="235"/>
      <c r="H1731" s="229">
        <f t="shared" si="100"/>
        <v>40</v>
      </c>
      <c r="I1731" s="236"/>
      <c r="K1731" s="231" t="s">
        <v>1543</v>
      </c>
      <c r="L1731" s="232"/>
      <c r="M1731" s="233">
        <v>0</v>
      </c>
      <c r="N1731" s="234"/>
      <c r="O1731" s="234">
        <v>30</v>
      </c>
      <c r="P1731" s="235"/>
      <c r="Q1731" s="229">
        <f t="shared" si="101"/>
        <v>30</v>
      </c>
      <c r="R1731" s="236"/>
    </row>
    <row r="1732" spans="2:18" ht="24.95" customHeight="1">
      <c r="B1732" s="231" t="s">
        <v>1544</v>
      </c>
      <c r="C1732" s="232"/>
      <c r="D1732" s="233">
        <v>0</v>
      </c>
      <c r="E1732" s="234"/>
      <c r="F1732" s="234">
        <v>40</v>
      </c>
      <c r="G1732" s="235"/>
      <c r="H1732" s="229">
        <f t="shared" si="100"/>
        <v>40</v>
      </c>
      <c r="I1732" s="236"/>
      <c r="K1732" s="231" t="s">
        <v>1544</v>
      </c>
      <c r="L1732" s="232"/>
      <c r="M1732" s="233">
        <v>0</v>
      </c>
      <c r="N1732" s="234"/>
      <c r="O1732" s="234">
        <v>30</v>
      </c>
      <c r="P1732" s="235"/>
      <c r="Q1732" s="229">
        <f t="shared" si="101"/>
        <v>30</v>
      </c>
      <c r="R1732" s="236"/>
    </row>
    <row r="1733" spans="2:18" ht="24.95" customHeight="1" thickBot="1">
      <c r="B1733" s="237" t="s">
        <v>1545</v>
      </c>
      <c r="C1733" s="238"/>
      <c r="D1733" s="239"/>
      <c r="E1733" s="240"/>
      <c r="F1733" s="240">
        <v>750</v>
      </c>
      <c r="G1733" s="241"/>
      <c r="H1733" s="229">
        <f t="shared" si="100"/>
        <v>750</v>
      </c>
      <c r="I1733" s="242"/>
      <c r="K1733" s="237" t="s">
        <v>1545</v>
      </c>
      <c r="L1733" s="238"/>
      <c r="M1733" s="239">
        <v>0</v>
      </c>
      <c r="N1733" s="240"/>
      <c r="O1733" s="240">
        <v>750</v>
      </c>
      <c r="P1733" s="241"/>
      <c r="Q1733" s="229">
        <f t="shared" si="101"/>
        <v>750</v>
      </c>
      <c r="R1733" s="242"/>
    </row>
    <row r="1734" spans="2:18" ht="24.95" customHeight="1" thickTop="1" thickBot="1">
      <c r="B1734" s="243"/>
      <c r="C1734" s="244" t="s">
        <v>1399</v>
      </c>
      <c r="D1734" s="245">
        <f>D1730+D1731+D1732+D1733</f>
        <v>0</v>
      </c>
      <c r="E1734" s="246"/>
      <c r="F1734" s="247">
        <f>SUM(F1730:F1733)</f>
        <v>1419</v>
      </c>
      <c r="G1734" s="248"/>
      <c r="H1734" s="249">
        <f t="shared" si="100"/>
        <v>1419</v>
      </c>
      <c r="I1734" s="250"/>
      <c r="K1734" s="243"/>
      <c r="L1734" s="244" t="s">
        <v>1399</v>
      </c>
      <c r="M1734" s="245">
        <f>M1730+M1731+M1732+M1733</f>
        <v>0</v>
      </c>
      <c r="N1734" s="246"/>
      <c r="O1734" s="246">
        <f>SUM(O1730:O1733)</f>
        <v>1153</v>
      </c>
      <c r="P1734" s="248"/>
      <c r="Q1734" s="251">
        <f t="shared" si="101"/>
        <v>1153</v>
      </c>
      <c r="R1734" s="250"/>
    </row>
    <row r="1735" spans="2:18" ht="24.95" customHeight="1" thickTop="1">
      <c r="B1735" s="252" t="s">
        <v>1546</v>
      </c>
      <c r="C1735" s="253"/>
      <c r="D1735" s="254"/>
      <c r="E1735" s="255"/>
      <c r="F1735" s="255"/>
      <c r="G1735" s="256"/>
      <c r="H1735" s="257">
        <f t="shared" si="100"/>
        <v>0</v>
      </c>
      <c r="I1735" s="258"/>
      <c r="K1735" s="252" t="s">
        <v>1546</v>
      </c>
      <c r="L1735" s="253"/>
      <c r="M1735" s="254"/>
      <c r="N1735" s="255"/>
      <c r="O1735" s="255"/>
      <c r="P1735" s="256"/>
      <c r="Q1735" s="257">
        <f t="shared" si="101"/>
        <v>0</v>
      </c>
      <c r="R1735" s="258"/>
    </row>
    <row r="1736" spans="2:18" ht="24.95" customHeight="1">
      <c r="B1736" s="259" t="s">
        <v>1547</v>
      </c>
      <c r="C1736" s="260"/>
      <c r="D1736" s="233">
        <v>0</v>
      </c>
      <c r="E1736" s="234"/>
      <c r="F1736" s="234"/>
      <c r="G1736" s="261"/>
      <c r="H1736" s="262">
        <f t="shared" si="100"/>
        <v>0</v>
      </c>
      <c r="I1736" s="263"/>
      <c r="K1736" s="259" t="s">
        <v>1547</v>
      </c>
      <c r="L1736" s="260"/>
      <c r="M1736" s="233">
        <v>0</v>
      </c>
      <c r="N1736" s="234"/>
      <c r="O1736" s="234"/>
      <c r="P1736" s="261"/>
      <c r="Q1736" s="262">
        <f t="shared" si="101"/>
        <v>0</v>
      </c>
      <c r="R1736" s="263"/>
    </row>
    <row r="1737" spans="2:18" ht="24.95" customHeight="1">
      <c r="B1737" s="252" t="s">
        <v>1548</v>
      </c>
      <c r="C1737" s="253"/>
      <c r="D1737" s="233"/>
      <c r="E1737" s="234"/>
      <c r="F1737" s="234"/>
      <c r="G1737" s="261"/>
      <c r="H1737" s="262">
        <f t="shared" si="100"/>
        <v>0</v>
      </c>
      <c r="I1737" s="263"/>
      <c r="K1737" s="252" t="s">
        <v>1548</v>
      </c>
      <c r="L1737" s="253"/>
      <c r="M1737" s="233"/>
      <c r="N1737" s="234"/>
      <c r="O1737" s="234"/>
      <c r="P1737" s="261"/>
      <c r="Q1737" s="262">
        <f t="shared" si="101"/>
        <v>0</v>
      </c>
      <c r="R1737" s="263"/>
    </row>
    <row r="1738" spans="2:18" ht="24.95" customHeight="1" thickBot="1">
      <c r="B1738" s="264" t="s">
        <v>1549</v>
      </c>
      <c r="C1738" s="265"/>
      <c r="D1738" s="266"/>
      <c r="E1738" s="267"/>
      <c r="F1738" s="267"/>
      <c r="G1738" s="268"/>
      <c r="H1738" s="269">
        <f t="shared" si="100"/>
        <v>0</v>
      </c>
      <c r="I1738" s="270"/>
      <c r="K1738" s="264" t="s">
        <v>1549</v>
      </c>
      <c r="L1738" s="265"/>
      <c r="M1738" s="266"/>
      <c r="N1738" s="267"/>
      <c r="O1738" s="267"/>
      <c r="P1738" s="268"/>
      <c r="Q1738" s="269">
        <f t="shared" si="101"/>
        <v>0</v>
      </c>
      <c r="R1738" s="270"/>
    </row>
    <row r="1739" spans="2:18" ht="24.95" customHeight="1" thickTop="1" thickBot="1">
      <c r="B1739" s="243"/>
      <c r="C1739" s="244" t="s">
        <v>1399</v>
      </c>
      <c r="D1739" s="245">
        <f>SUM(D1734:D1738)</f>
        <v>0</v>
      </c>
      <c r="E1739" s="246"/>
      <c r="F1739" s="247">
        <f>F1734+F1736</f>
        <v>1419</v>
      </c>
      <c r="G1739" s="248"/>
      <c r="H1739" s="271">
        <f>D1739+F1739</f>
        <v>1419</v>
      </c>
      <c r="I1739" s="250"/>
      <c r="K1739" s="243"/>
      <c r="L1739" s="244" t="s">
        <v>1399</v>
      </c>
      <c r="M1739" s="245">
        <f>SUM(M1734:M1738)</f>
        <v>0</v>
      </c>
      <c r="N1739" s="246"/>
      <c r="O1739" s="246">
        <f>O1734+O1736</f>
        <v>1153</v>
      </c>
      <c r="P1739" s="248"/>
      <c r="Q1739" s="272">
        <f>M1739+O1739</f>
        <v>1153</v>
      </c>
      <c r="R1739" s="250"/>
    </row>
    <row r="1740" spans="2:18" ht="24.95" customHeight="1" thickTop="1">
      <c r="B1740" s="273"/>
      <c r="C1740" s="274" t="s">
        <v>1550</v>
      </c>
      <c r="D1740" s="217"/>
      <c r="E1740" s="217"/>
      <c r="F1740" s="217"/>
      <c r="G1740" s="217"/>
      <c r="H1740" s="217"/>
      <c r="I1740" s="218"/>
      <c r="K1740" s="273"/>
      <c r="L1740" s="274" t="s">
        <v>1550</v>
      </c>
      <c r="M1740" s="217"/>
      <c r="N1740" s="217"/>
      <c r="O1740" s="217"/>
      <c r="P1740" s="217"/>
      <c r="Q1740" s="217"/>
      <c r="R1740" s="218"/>
    </row>
    <row r="1741" spans="2:18" ht="24.95" customHeight="1">
      <c r="B1741" s="216" t="s">
        <v>1551</v>
      </c>
      <c r="C1741" s="217"/>
      <c r="D1741" s="217"/>
      <c r="E1741" s="217"/>
      <c r="F1741" s="217"/>
      <c r="G1741" s="217"/>
      <c r="H1741" s="217"/>
      <c r="I1741" s="218"/>
      <c r="K1741" s="216" t="s">
        <v>1551</v>
      </c>
      <c r="L1741" s="217"/>
      <c r="M1741" s="217"/>
      <c r="N1741" s="217"/>
      <c r="O1741" s="217"/>
      <c r="P1741" s="217"/>
      <c r="Q1741" s="217"/>
      <c r="R1741" s="218"/>
    </row>
    <row r="1742" spans="2:18" ht="24.95" customHeight="1">
      <c r="B1742" s="216" t="s">
        <v>1552</v>
      </c>
      <c r="C1742" s="217"/>
      <c r="D1742" s="217"/>
      <c r="E1742" s="217"/>
      <c r="F1742" s="217"/>
      <c r="G1742" s="217"/>
      <c r="H1742" s="217"/>
      <c r="I1742" s="218"/>
      <c r="K1742" s="216" t="s">
        <v>1552</v>
      </c>
      <c r="L1742" s="217"/>
      <c r="M1742" s="217"/>
      <c r="N1742" s="217"/>
      <c r="O1742" s="217"/>
      <c r="P1742" s="217"/>
      <c r="Q1742" s="217"/>
      <c r="R1742" s="218"/>
    </row>
    <row r="1743" spans="2:18" ht="15.75">
      <c r="B1743" s="273"/>
      <c r="C1743" s="217"/>
      <c r="D1743" s="217"/>
      <c r="E1743" s="217"/>
      <c r="F1743" s="217"/>
      <c r="G1743" s="217"/>
      <c r="H1743" s="217"/>
      <c r="I1743" s="218"/>
      <c r="K1743" s="273"/>
      <c r="L1743" s="217"/>
      <c r="M1743" s="217"/>
      <c r="N1743" s="217"/>
      <c r="O1743" s="217"/>
      <c r="P1743" s="217"/>
      <c r="Q1743" s="217"/>
      <c r="R1743" s="218"/>
    </row>
    <row r="1744" spans="2:18" ht="15.75">
      <c r="B1744" s="273"/>
      <c r="C1744" s="217"/>
      <c r="D1744" s="372" t="s">
        <v>1714</v>
      </c>
      <c r="E1744" s="372"/>
      <c r="F1744" s="372"/>
      <c r="G1744" s="217"/>
      <c r="H1744" s="217"/>
      <c r="I1744" s="218"/>
      <c r="K1744" s="273"/>
      <c r="L1744" s="217"/>
      <c r="M1744" s="372" t="s">
        <v>1714</v>
      </c>
      <c r="N1744" s="372"/>
      <c r="O1744" s="372"/>
      <c r="P1744" s="217"/>
      <c r="Q1744" s="217"/>
      <c r="R1744" s="218"/>
    </row>
    <row r="1745" spans="2:18" ht="15.75">
      <c r="B1745" s="273"/>
      <c r="C1745" s="217"/>
      <c r="D1745" s="372" t="s">
        <v>1715</v>
      </c>
      <c r="E1745" s="372"/>
      <c r="F1745" s="372"/>
      <c r="G1745" s="217"/>
      <c r="H1745" s="217"/>
      <c r="I1745" s="218"/>
      <c r="K1745" s="273"/>
      <c r="L1745" s="217"/>
      <c r="M1745" s="372" t="s">
        <v>1715</v>
      </c>
      <c r="N1745" s="372"/>
      <c r="O1745" s="372"/>
      <c r="P1745" s="217"/>
      <c r="Q1745" s="217"/>
      <c r="R1745" s="218"/>
    </row>
    <row r="1746" spans="2:18" ht="15.75">
      <c r="B1746" s="273"/>
      <c r="C1746" s="217"/>
      <c r="D1746" s="217"/>
      <c r="E1746" s="217"/>
      <c r="F1746" s="217"/>
      <c r="G1746" s="217"/>
      <c r="H1746" s="217"/>
      <c r="I1746" s="218"/>
      <c r="K1746" s="273"/>
      <c r="L1746" s="217"/>
      <c r="M1746" s="217"/>
      <c r="N1746" s="217"/>
      <c r="O1746" s="217"/>
      <c r="P1746" s="217"/>
      <c r="Q1746" s="217"/>
      <c r="R1746" s="218"/>
    </row>
    <row r="1747" spans="2:18" ht="15.75">
      <c r="B1747" s="273"/>
      <c r="C1747" s="217"/>
      <c r="D1747" s="217"/>
      <c r="E1747" s="217"/>
      <c r="F1747" s="217"/>
      <c r="G1747" s="217"/>
      <c r="H1747" s="217"/>
      <c r="I1747" s="218"/>
      <c r="K1747" s="273"/>
      <c r="L1747" s="217"/>
      <c r="M1747" s="217"/>
      <c r="N1747" s="217"/>
      <c r="O1747" s="217"/>
      <c r="P1747" s="217"/>
      <c r="Q1747" s="217"/>
      <c r="R1747" s="218"/>
    </row>
    <row r="1748" spans="2:18" ht="15.75">
      <c r="B1748" s="293"/>
      <c r="E1748" s="217"/>
      <c r="F1748" s="217"/>
      <c r="G1748" s="201" t="s">
        <v>1563</v>
      </c>
      <c r="H1748" s="217"/>
      <c r="I1748" s="218"/>
      <c r="J1748" s="293"/>
      <c r="K1748" s="293"/>
      <c r="N1748" s="217"/>
      <c r="O1748" s="217"/>
      <c r="P1748" s="201" t="s">
        <v>1563</v>
      </c>
      <c r="Q1748" s="217"/>
      <c r="R1748" s="218"/>
    </row>
    <row r="1749" spans="2:18" ht="15.75">
      <c r="B1749" s="273" t="s">
        <v>1553</v>
      </c>
      <c r="C1749" s="360">
        <v>45840</v>
      </c>
      <c r="D1749" s="360"/>
      <c r="E1749" s="201"/>
      <c r="F1749" t="s">
        <v>1693</v>
      </c>
      <c r="H1749" s="201"/>
      <c r="I1749" s="202"/>
      <c r="K1749" s="273" t="s">
        <v>1553</v>
      </c>
      <c r="L1749" s="360">
        <v>45840</v>
      </c>
      <c r="M1749" s="360"/>
      <c r="N1749" s="201"/>
      <c r="O1749" t="s">
        <v>1693</v>
      </c>
      <c r="Q1749" s="201"/>
      <c r="R1749" s="202"/>
    </row>
    <row r="1750" spans="2:18" ht="16.5" thickBot="1">
      <c r="B1750" s="275"/>
      <c r="C1750" s="276"/>
      <c r="D1750" s="276"/>
      <c r="E1750" s="276"/>
      <c r="F1750" s="276"/>
      <c r="G1750" s="276"/>
      <c r="H1750" s="276"/>
      <c r="I1750" s="277"/>
      <c r="K1750" s="275"/>
      <c r="L1750" s="276"/>
      <c r="M1750" s="276"/>
      <c r="N1750" s="276"/>
      <c r="O1750" s="276"/>
      <c r="P1750" s="276"/>
      <c r="Q1750" s="276"/>
      <c r="R1750" s="277"/>
    </row>
    <row r="1752" spans="2:18" ht="15.75" thickBot="1"/>
    <row r="1753" spans="2:18">
      <c r="B1753" s="366" t="s">
        <v>1525</v>
      </c>
      <c r="C1753" s="367"/>
      <c r="D1753" s="367"/>
      <c r="E1753" s="367"/>
      <c r="F1753" s="367"/>
      <c r="G1753" s="367"/>
      <c r="H1753" s="367"/>
      <c r="I1753" s="368"/>
      <c r="K1753" s="366" t="s">
        <v>1525</v>
      </c>
      <c r="L1753" s="367"/>
      <c r="M1753" s="367"/>
      <c r="N1753" s="367"/>
      <c r="O1753" s="367"/>
      <c r="P1753" s="367"/>
      <c r="Q1753" s="367"/>
      <c r="R1753" s="368"/>
    </row>
    <row r="1754" spans="2:18" ht="15.75">
      <c r="B1754" s="200"/>
      <c r="C1754" s="201"/>
      <c r="D1754" s="201"/>
      <c r="E1754" s="201"/>
      <c r="F1754" s="201"/>
      <c r="G1754" s="201"/>
      <c r="H1754" s="201"/>
      <c r="I1754" s="202"/>
      <c r="K1754" s="200"/>
      <c r="L1754" s="201"/>
      <c r="M1754" s="201"/>
      <c r="N1754" s="201"/>
      <c r="O1754" s="201"/>
      <c r="P1754" s="201"/>
      <c r="Q1754" s="201"/>
      <c r="R1754" s="202"/>
    </row>
    <row r="1755" spans="2:18" ht="26.25">
      <c r="B1755" s="369" t="s">
        <v>1526</v>
      </c>
      <c r="C1755" s="370"/>
      <c r="D1755" s="370"/>
      <c r="E1755" s="370"/>
      <c r="F1755" s="370"/>
      <c r="G1755" s="370"/>
      <c r="H1755" s="370"/>
      <c r="I1755" s="371"/>
      <c r="K1755" s="369" t="s">
        <v>1526</v>
      </c>
      <c r="L1755" s="370"/>
      <c r="M1755" s="370"/>
      <c r="N1755" s="370"/>
      <c r="O1755" s="370"/>
      <c r="P1755" s="370"/>
      <c r="Q1755" s="370"/>
      <c r="R1755" s="371"/>
    </row>
    <row r="1756" spans="2:18" ht="24.95" customHeight="1">
      <c r="B1756" s="203"/>
      <c r="C1756" s="204"/>
      <c r="D1756" s="204"/>
      <c r="E1756" s="204"/>
      <c r="F1756" s="204"/>
      <c r="G1756" s="204"/>
      <c r="H1756" s="205" t="s">
        <v>1527</v>
      </c>
      <c r="I1756" s="206"/>
      <c r="K1756" s="203"/>
      <c r="L1756" s="204"/>
      <c r="M1756" s="204"/>
      <c r="N1756" s="204"/>
      <c r="O1756" s="204"/>
      <c r="P1756" s="204"/>
      <c r="Q1756" s="205" t="s">
        <v>1527</v>
      </c>
      <c r="R1756" s="206"/>
    </row>
    <row r="1757" spans="2:18" ht="24.95" customHeight="1">
      <c r="B1757" s="207" t="s">
        <v>1528</v>
      </c>
      <c r="C1757" s="208"/>
      <c r="D1757" s="208"/>
      <c r="E1757" s="208"/>
      <c r="F1757" s="208" t="s">
        <v>1529</v>
      </c>
      <c r="G1757" s="201"/>
      <c r="H1757" s="201" t="s">
        <v>1530</v>
      </c>
      <c r="I1757" s="202"/>
      <c r="K1757" s="207" t="s">
        <v>1528</v>
      </c>
      <c r="L1757" s="208"/>
      <c r="M1757" s="208"/>
      <c r="N1757" s="208"/>
      <c r="O1757" s="208" t="s">
        <v>1531</v>
      </c>
      <c r="P1757" s="201"/>
      <c r="Q1757" s="201" t="s">
        <v>1530</v>
      </c>
      <c r="R1757" s="202"/>
    </row>
    <row r="1758" spans="2:18" ht="24.95" customHeight="1">
      <c r="B1758" s="209" t="s">
        <v>1532</v>
      </c>
      <c r="C1758" s="210" t="s">
        <v>1821</v>
      </c>
      <c r="D1758" s="211" t="s">
        <v>1820</v>
      </c>
      <c r="E1758" s="211"/>
      <c r="F1758" s="211"/>
      <c r="G1758" s="212"/>
      <c r="H1758" s="212"/>
      <c r="I1758" s="213"/>
      <c r="K1758" s="209" t="s">
        <v>1532</v>
      </c>
      <c r="L1758" s="210" t="s">
        <v>1822</v>
      </c>
      <c r="M1758" s="211"/>
      <c r="N1758" s="211"/>
      <c r="O1758" s="211"/>
      <c r="P1758" s="212"/>
      <c r="Q1758" s="212"/>
      <c r="R1758" s="213"/>
    </row>
    <row r="1759" spans="2:18" ht="24.95" customHeight="1">
      <c r="B1759" s="207" t="s">
        <v>1534</v>
      </c>
      <c r="C1759" s="214">
        <v>308</v>
      </c>
      <c r="D1759" s="208" t="s">
        <v>1535</v>
      </c>
      <c r="E1759" s="208"/>
      <c r="F1759" s="201"/>
      <c r="G1759" s="201"/>
      <c r="H1759" s="201"/>
      <c r="I1759" s="202"/>
      <c r="K1759" s="207" t="s">
        <v>1534</v>
      </c>
      <c r="L1759" s="214">
        <v>601</v>
      </c>
      <c r="M1759" s="208" t="s">
        <v>1535</v>
      </c>
      <c r="N1759" s="208"/>
      <c r="O1759" s="201"/>
      <c r="P1759" s="201"/>
      <c r="Q1759" s="201"/>
      <c r="R1759" s="202"/>
    </row>
    <row r="1760" spans="2:18" ht="24.95" customHeight="1">
      <c r="B1760" s="216" t="s">
        <v>1562</v>
      </c>
      <c r="C1760" s="217"/>
      <c r="D1760" s="217"/>
      <c r="E1760" s="217"/>
      <c r="F1760" s="217"/>
      <c r="G1760" s="217"/>
      <c r="H1760" s="217"/>
      <c r="I1760" s="218"/>
      <c r="K1760" s="216" t="s">
        <v>1562</v>
      </c>
      <c r="L1760" s="217"/>
      <c r="M1760" s="217"/>
      <c r="N1760" s="217"/>
      <c r="O1760" s="217"/>
      <c r="P1760" s="217"/>
      <c r="Q1760" s="217"/>
      <c r="R1760" s="218"/>
    </row>
    <row r="1761" spans="2:18" ht="24.95" customHeight="1" thickBot="1">
      <c r="B1761" s="207" t="s">
        <v>1537</v>
      </c>
      <c r="C1761" s="201"/>
      <c r="D1761" s="201"/>
      <c r="E1761" s="201"/>
      <c r="F1761" s="201"/>
      <c r="G1761" s="201"/>
      <c r="H1761" s="201"/>
      <c r="I1761" s="202"/>
      <c r="K1761" s="207" t="s">
        <v>1537</v>
      </c>
      <c r="L1761" s="201"/>
      <c r="M1761" s="201"/>
      <c r="N1761" s="201"/>
      <c r="O1761" s="201"/>
      <c r="P1761" s="201"/>
      <c r="Q1761" s="201"/>
      <c r="R1761" s="202"/>
    </row>
    <row r="1762" spans="2:18" ht="24.95" customHeight="1" thickTop="1">
      <c r="B1762" s="361" t="s">
        <v>1538</v>
      </c>
      <c r="C1762" s="362"/>
      <c r="D1762" s="358" t="s">
        <v>1241</v>
      </c>
      <c r="E1762" s="365"/>
      <c r="F1762" s="356" t="s">
        <v>1539</v>
      </c>
      <c r="G1762" s="359"/>
      <c r="H1762" s="358" t="s">
        <v>1404</v>
      </c>
      <c r="I1762" s="359"/>
      <c r="K1762" s="361" t="s">
        <v>1538</v>
      </c>
      <c r="L1762" s="362"/>
      <c r="M1762" s="358" t="s">
        <v>1241</v>
      </c>
      <c r="N1762" s="365"/>
      <c r="O1762" s="356" t="s">
        <v>1539</v>
      </c>
      <c r="P1762" s="359"/>
      <c r="Q1762" s="358" t="s">
        <v>1404</v>
      </c>
      <c r="R1762" s="359"/>
    </row>
    <row r="1763" spans="2:18" ht="24.95" customHeight="1" thickBot="1">
      <c r="B1763" s="363"/>
      <c r="C1763" s="364"/>
      <c r="D1763" s="219" t="s">
        <v>1540</v>
      </c>
      <c r="E1763" s="220" t="s">
        <v>1541</v>
      </c>
      <c r="F1763" s="220" t="s">
        <v>1540</v>
      </c>
      <c r="G1763" s="221" t="s">
        <v>1541</v>
      </c>
      <c r="H1763" s="222" t="s">
        <v>1540</v>
      </c>
      <c r="I1763" s="223" t="s">
        <v>1541</v>
      </c>
      <c r="K1763" s="363"/>
      <c r="L1763" s="364"/>
      <c r="M1763" s="219" t="s">
        <v>1540</v>
      </c>
      <c r="N1763" s="220" t="s">
        <v>1541</v>
      </c>
      <c r="O1763" s="220" t="s">
        <v>1540</v>
      </c>
      <c r="P1763" s="221" t="s">
        <v>1541</v>
      </c>
      <c r="Q1763" s="222" t="s">
        <v>1540</v>
      </c>
      <c r="R1763" s="223" t="s">
        <v>1541</v>
      </c>
    </row>
    <row r="1764" spans="2:18" ht="24.95" customHeight="1" thickTop="1">
      <c r="B1764" s="224" t="s">
        <v>1542</v>
      </c>
      <c r="C1764" s="225"/>
      <c r="D1764" s="226">
        <v>0</v>
      </c>
      <c r="E1764" s="227"/>
      <c r="F1764" s="227">
        <v>262</v>
      </c>
      <c r="G1764" s="228"/>
      <c r="H1764" s="229">
        <f t="shared" ref="H1764:H1772" si="102">D1764+F1764</f>
        <v>262</v>
      </c>
      <c r="I1764" s="230"/>
      <c r="K1764" s="224" t="s">
        <v>1542</v>
      </c>
      <c r="L1764" s="225"/>
      <c r="M1764" s="226">
        <v>0</v>
      </c>
      <c r="N1764" s="227"/>
      <c r="O1764" s="227">
        <v>1924</v>
      </c>
      <c r="P1764" s="228"/>
      <c r="Q1764" s="229">
        <f t="shared" ref="Q1764:Q1772" si="103">M1764+O1764</f>
        <v>1924</v>
      </c>
      <c r="R1764" s="230"/>
    </row>
    <row r="1765" spans="2:18" ht="24.95" customHeight="1">
      <c r="B1765" s="231" t="s">
        <v>1543</v>
      </c>
      <c r="C1765" s="232"/>
      <c r="D1765" s="233">
        <v>0</v>
      </c>
      <c r="E1765" s="234"/>
      <c r="F1765" s="234">
        <v>20</v>
      </c>
      <c r="G1765" s="235"/>
      <c r="H1765" s="229">
        <f t="shared" si="102"/>
        <v>20</v>
      </c>
      <c r="I1765" s="236"/>
      <c r="K1765" s="231" t="s">
        <v>1543</v>
      </c>
      <c r="L1765" s="232"/>
      <c r="M1765" s="233">
        <v>0</v>
      </c>
      <c r="N1765" s="234"/>
      <c r="O1765" s="234">
        <v>0</v>
      </c>
      <c r="P1765" s="235"/>
      <c r="Q1765" s="229">
        <f t="shared" si="103"/>
        <v>0</v>
      </c>
      <c r="R1765" s="236"/>
    </row>
    <row r="1766" spans="2:18" ht="24.95" customHeight="1">
      <c r="B1766" s="231" t="s">
        <v>1544</v>
      </c>
      <c r="C1766" s="232"/>
      <c r="D1766" s="233">
        <v>0</v>
      </c>
      <c r="E1766" s="234"/>
      <c r="F1766" s="234">
        <v>20</v>
      </c>
      <c r="G1766" s="235"/>
      <c r="H1766" s="229">
        <f t="shared" si="102"/>
        <v>20</v>
      </c>
      <c r="I1766" s="236"/>
      <c r="K1766" s="231" t="s">
        <v>1544</v>
      </c>
      <c r="L1766" s="232"/>
      <c r="M1766" s="233">
        <v>0</v>
      </c>
      <c r="N1766" s="234"/>
      <c r="O1766" s="234">
        <v>0</v>
      </c>
      <c r="P1766" s="235"/>
      <c r="Q1766" s="229">
        <f t="shared" si="103"/>
        <v>0</v>
      </c>
      <c r="R1766" s="236"/>
    </row>
    <row r="1767" spans="2:18" ht="24.95" customHeight="1" thickBot="1">
      <c r="B1767" s="237" t="s">
        <v>1545</v>
      </c>
      <c r="C1767" s="238"/>
      <c r="D1767" s="239"/>
      <c r="E1767" s="240"/>
      <c r="F1767" s="240">
        <v>750</v>
      </c>
      <c r="G1767" s="241"/>
      <c r="H1767" s="229">
        <f t="shared" si="102"/>
        <v>750</v>
      </c>
      <c r="I1767" s="242"/>
      <c r="K1767" s="237" t="s">
        <v>1545</v>
      </c>
      <c r="L1767" s="238"/>
      <c r="M1767" s="239">
        <v>0</v>
      </c>
      <c r="N1767" s="240"/>
      <c r="O1767" s="240">
        <v>0</v>
      </c>
      <c r="P1767" s="241"/>
      <c r="Q1767" s="229">
        <f t="shared" si="103"/>
        <v>0</v>
      </c>
      <c r="R1767" s="242"/>
    </row>
    <row r="1768" spans="2:18" ht="24.95" customHeight="1" thickTop="1" thickBot="1">
      <c r="B1768" s="243"/>
      <c r="C1768" s="244" t="s">
        <v>1399</v>
      </c>
      <c r="D1768" s="245">
        <f>D1764+D1765+D1766+D1767</f>
        <v>0</v>
      </c>
      <c r="E1768" s="246"/>
      <c r="F1768" s="247">
        <f>SUM(F1764:F1767)</f>
        <v>1052</v>
      </c>
      <c r="G1768" s="248"/>
      <c r="H1768" s="249">
        <f t="shared" si="102"/>
        <v>1052</v>
      </c>
      <c r="I1768" s="250"/>
      <c r="K1768" s="243"/>
      <c r="L1768" s="244" t="s">
        <v>1399</v>
      </c>
      <c r="M1768" s="245">
        <f>M1764+M1765+M1766+M1767</f>
        <v>0</v>
      </c>
      <c r="N1768" s="246"/>
      <c r="O1768" s="246">
        <f>SUM(O1764:O1767)</f>
        <v>1924</v>
      </c>
      <c r="P1768" s="248"/>
      <c r="Q1768" s="251">
        <f t="shared" si="103"/>
        <v>1924</v>
      </c>
      <c r="R1768" s="250"/>
    </row>
    <row r="1769" spans="2:18" ht="24.95" customHeight="1" thickTop="1">
      <c r="B1769" s="252" t="s">
        <v>1546</v>
      </c>
      <c r="C1769" s="253"/>
      <c r="D1769" s="254"/>
      <c r="E1769" s="255"/>
      <c r="F1769" s="255"/>
      <c r="G1769" s="256"/>
      <c r="H1769" s="257">
        <f t="shared" si="102"/>
        <v>0</v>
      </c>
      <c r="I1769" s="258"/>
      <c r="K1769" s="252" t="s">
        <v>1546</v>
      </c>
      <c r="L1769" s="253"/>
      <c r="M1769" s="254"/>
      <c r="N1769" s="255"/>
      <c r="O1769" s="255"/>
      <c r="P1769" s="256"/>
      <c r="Q1769" s="257">
        <f t="shared" si="103"/>
        <v>0</v>
      </c>
      <c r="R1769" s="258"/>
    </row>
    <row r="1770" spans="2:18" ht="24.95" customHeight="1">
      <c r="B1770" s="259" t="s">
        <v>1547</v>
      </c>
      <c r="C1770" s="260"/>
      <c r="D1770" s="233">
        <v>0</v>
      </c>
      <c r="E1770" s="234"/>
      <c r="F1770" s="234"/>
      <c r="G1770" s="261"/>
      <c r="H1770" s="262">
        <f t="shared" si="102"/>
        <v>0</v>
      </c>
      <c r="I1770" s="263"/>
      <c r="K1770" s="259" t="s">
        <v>1547</v>
      </c>
      <c r="L1770" s="260"/>
      <c r="M1770" s="233">
        <v>0</v>
      </c>
      <c r="N1770" s="234"/>
      <c r="O1770" s="234"/>
      <c r="P1770" s="261"/>
      <c r="Q1770" s="262">
        <f t="shared" si="103"/>
        <v>0</v>
      </c>
      <c r="R1770" s="263"/>
    </row>
    <row r="1771" spans="2:18" ht="24.95" customHeight="1">
      <c r="B1771" s="252" t="s">
        <v>1548</v>
      </c>
      <c r="C1771" s="253"/>
      <c r="D1771" s="233"/>
      <c r="E1771" s="234"/>
      <c r="F1771" s="234"/>
      <c r="G1771" s="261"/>
      <c r="H1771" s="262">
        <f t="shared" si="102"/>
        <v>0</v>
      </c>
      <c r="I1771" s="263"/>
      <c r="K1771" s="252" t="s">
        <v>1548</v>
      </c>
      <c r="L1771" s="253"/>
      <c r="M1771" s="233"/>
      <c r="N1771" s="234"/>
      <c r="O1771" s="234"/>
      <c r="P1771" s="261"/>
      <c r="Q1771" s="262">
        <f t="shared" si="103"/>
        <v>0</v>
      </c>
      <c r="R1771" s="263"/>
    </row>
    <row r="1772" spans="2:18" ht="24.95" customHeight="1" thickBot="1">
      <c r="B1772" s="264" t="s">
        <v>1549</v>
      </c>
      <c r="C1772" s="265"/>
      <c r="D1772" s="266"/>
      <c r="E1772" s="267"/>
      <c r="F1772" s="267"/>
      <c r="G1772" s="268"/>
      <c r="H1772" s="269">
        <f t="shared" si="102"/>
        <v>0</v>
      </c>
      <c r="I1772" s="270"/>
      <c r="K1772" s="264" t="s">
        <v>1549</v>
      </c>
      <c r="L1772" s="265"/>
      <c r="M1772" s="266"/>
      <c r="N1772" s="267"/>
      <c r="O1772" s="267"/>
      <c r="P1772" s="268"/>
      <c r="Q1772" s="269">
        <f t="shared" si="103"/>
        <v>0</v>
      </c>
      <c r="R1772" s="270"/>
    </row>
    <row r="1773" spans="2:18" ht="24.95" customHeight="1" thickTop="1" thickBot="1">
      <c r="B1773" s="243"/>
      <c r="C1773" s="244" t="s">
        <v>1399</v>
      </c>
      <c r="D1773" s="245">
        <f>SUM(D1768:D1772)</f>
        <v>0</v>
      </c>
      <c r="E1773" s="246"/>
      <c r="F1773" s="247">
        <f>F1768+F1770</f>
        <v>1052</v>
      </c>
      <c r="G1773" s="248"/>
      <c r="H1773" s="271">
        <f>D1773+F1773</f>
        <v>1052</v>
      </c>
      <c r="I1773" s="250"/>
      <c r="K1773" s="243"/>
      <c r="L1773" s="244" t="s">
        <v>1399</v>
      </c>
      <c r="M1773" s="245">
        <f>SUM(M1768:M1772)</f>
        <v>0</v>
      </c>
      <c r="N1773" s="246"/>
      <c r="O1773" s="246">
        <f>O1768+O1770</f>
        <v>1924</v>
      </c>
      <c r="P1773" s="248"/>
      <c r="Q1773" s="272">
        <f>M1773+O1773</f>
        <v>1924</v>
      </c>
      <c r="R1773" s="250"/>
    </row>
    <row r="1774" spans="2:18" ht="24.95" customHeight="1" thickTop="1">
      <c r="B1774" s="273"/>
      <c r="C1774" s="274" t="s">
        <v>1550</v>
      </c>
      <c r="D1774" s="217"/>
      <c r="E1774" s="217"/>
      <c r="F1774" s="217"/>
      <c r="G1774" s="217"/>
      <c r="H1774" s="217"/>
      <c r="I1774" s="218"/>
      <c r="K1774" s="273"/>
      <c r="L1774" s="274" t="s">
        <v>1550</v>
      </c>
      <c r="M1774" s="217"/>
      <c r="N1774" s="217"/>
      <c r="O1774" s="217"/>
      <c r="P1774" s="217"/>
      <c r="Q1774" s="217"/>
      <c r="R1774" s="218"/>
    </row>
    <row r="1775" spans="2:18" ht="24.95" customHeight="1">
      <c r="B1775" s="216" t="s">
        <v>1551</v>
      </c>
      <c r="C1775" s="217"/>
      <c r="D1775" s="217"/>
      <c r="E1775" s="217"/>
      <c r="F1775" s="217"/>
      <c r="G1775" s="217"/>
      <c r="H1775" s="217"/>
      <c r="I1775" s="218"/>
      <c r="K1775" s="216" t="s">
        <v>1551</v>
      </c>
      <c r="L1775" s="217"/>
      <c r="M1775" s="217"/>
      <c r="N1775" s="217"/>
      <c r="O1775" s="217"/>
      <c r="P1775" s="217"/>
      <c r="Q1775" s="217"/>
      <c r="R1775" s="218"/>
    </row>
    <row r="1776" spans="2:18" ht="24.95" customHeight="1">
      <c r="B1776" s="216" t="s">
        <v>1552</v>
      </c>
      <c r="C1776" s="217"/>
      <c r="D1776" s="217"/>
      <c r="E1776" s="217"/>
      <c r="F1776" s="217"/>
      <c r="G1776" s="217"/>
      <c r="H1776" s="217"/>
      <c r="I1776" s="218"/>
      <c r="K1776" s="216" t="s">
        <v>1552</v>
      </c>
      <c r="L1776" s="217"/>
      <c r="M1776" s="217"/>
      <c r="N1776" s="217"/>
      <c r="O1776" s="217"/>
      <c r="P1776" s="217"/>
      <c r="Q1776" s="217"/>
      <c r="R1776" s="218"/>
    </row>
    <row r="1777" spans="2:18" ht="15.75">
      <c r="B1777" s="273"/>
      <c r="C1777" s="217"/>
      <c r="D1777" s="217"/>
      <c r="E1777" s="217"/>
      <c r="F1777" s="217"/>
      <c r="G1777" s="217"/>
      <c r="H1777" s="217"/>
      <c r="I1777" s="218"/>
      <c r="K1777" s="273"/>
      <c r="L1777" s="217"/>
      <c r="M1777" s="217"/>
      <c r="N1777" s="217"/>
      <c r="O1777" s="217"/>
      <c r="P1777" s="217"/>
      <c r="Q1777" s="217"/>
      <c r="R1777" s="218"/>
    </row>
    <row r="1778" spans="2:18" ht="15.75">
      <c r="B1778" s="273"/>
      <c r="C1778" s="217"/>
      <c r="D1778" s="372" t="s">
        <v>1714</v>
      </c>
      <c r="E1778" s="372"/>
      <c r="F1778" s="372"/>
      <c r="G1778" s="217"/>
      <c r="H1778" s="217"/>
      <c r="I1778" s="218"/>
      <c r="K1778" s="273"/>
      <c r="L1778" s="217"/>
      <c r="M1778" s="372" t="s">
        <v>1714</v>
      </c>
      <c r="N1778" s="372"/>
      <c r="O1778" s="372"/>
      <c r="P1778" s="217"/>
      <c r="Q1778" s="217"/>
      <c r="R1778" s="218"/>
    </row>
    <row r="1779" spans="2:18" ht="15.75">
      <c r="B1779" s="273"/>
      <c r="C1779" s="217"/>
      <c r="D1779" s="372" t="s">
        <v>1715</v>
      </c>
      <c r="E1779" s="372"/>
      <c r="F1779" s="372"/>
      <c r="G1779" s="217"/>
      <c r="H1779" s="217"/>
      <c r="I1779" s="218"/>
      <c r="K1779" s="273"/>
      <c r="L1779" s="217"/>
      <c r="M1779" s="372" t="s">
        <v>1715</v>
      </c>
      <c r="N1779" s="372"/>
      <c r="O1779" s="372"/>
      <c r="P1779" s="217"/>
      <c r="Q1779" s="217"/>
      <c r="R1779" s="218"/>
    </row>
    <row r="1780" spans="2:18" ht="15.75">
      <c r="B1780" s="273"/>
      <c r="C1780" s="217"/>
      <c r="D1780" s="217"/>
      <c r="E1780" s="217"/>
      <c r="F1780" s="217"/>
      <c r="G1780" s="217"/>
      <c r="H1780" s="217"/>
      <c r="I1780" s="218"/>
      <c r="K1780" s="273"/>
      <c r="L1780" s="217"/>
      <c r="M1780" s="217"/>
      <c r="N1780" s="217"/>
      <c r="O1780" s="217"/>
      <c r="P1780" s="217"/>
      <c r="Q1780" s="217"/>
      <c r="R1780" s="218"/>
    </row>
    <row r="1781" spans="2:18" ht="15.75">
      <c r="B1781" s="273"/>
      <c r="C1781" s="217"/>
      <c r="D1781" s="217"/>
      <c r="E1781" s="217"/>
      <c r="F1781" s="217"/>
      <c r="G1781" s="217"/>
      <c r="H1781" s="217"/>
      <c r="I1781" s="218"/>
      <c r="K1781" s="273"/>
      <c r="L1781" s="217"/>
      <c r="M1781" s="217"/>
      <c r="N1781" s="217"/>
      <c r="O1781" s="217"/>
      <c r="P1781" s="217"/>
      <c r="Q1781" s="217"/>
      <c r="R1781" s="218"/>
    </row>
    <row r="1782" spans="2:18" ht="15.75">
      <c r="B1782" s="293"/>
      <c r="E1782" s="217"/>
      <c r="F1782" s="217"/>
      <c r="G1782" s="201" t="s">
        <v>1563</v>
      </c>
      <c r="H1782" s="217"/>
      <c r="I1782" s="218"/>
      <c r="J1782" s="293"/>
      <c r="K1782" s="293"/>
      <c r="N1782" s="217"/>
      <c r="O1782" s="217"/>
      <c r="P1782" s="201" t="s">
        <v>1563</v>
      </c>
      <c r="Q1782" s="217"/>
      <c r="R1782" s="218"/>
    </row>
    <row r="1783" spans="2:18" ht="15.75">
      <c r="B1783" s="273" t="s">
        <v>1553</v>
      </c>
      <c r="C1783" s="360">
        <v>45840</v>
      </c>
      <c r="D1783" s="360"/>
      <c r="E1783" s="201"/>
      <c r="F1783" t="s">
        <v>1693</v>
      </c>
      <c r="H1783" s="201"/>
      <c r="I1783" s="202"/>
      <c r="K1783" s="273" t="s">
        <v>1553</v>
      </c>
      <c r="L1783" s="360">
        <v>45840</v>
      </c>
      <c r="M1783" s="360"/>
      <c r="N1783" s="201"/>
      <c r="O1783" t="s">
        <v>1693</v>
      </c>
      <c r="Q1783" s="201"/>
      <c r="R1783" s="202"/>
    </row>
    <row r="1784" spans="2:18" ht="16.5" thickBot="1">
      <c r="B1784" s="275"/>
      <c r="C1784" s="276"/>
      <c r="D1784" s="276"/>
      <c r="E1784" s="276"/>
      <c r="F1784" s="276"/>
      <c r="G1784" s="276"/>
      <c r="H1784" s="276"/>
      <c r="I1784" s="277"/>
      <c r="K1784" s="275"/>
      <c r="L1784" s="276"/>
      <c r="M1784" s="276"/>
      <c r="N1784" s="276"/>
      <c r="O1784" s="276"/>
      <c r="P1784" s="276"/>
      <c r="Q1784" s="276"/>
      <c r="R1784" s="277"/>
    </row>
    <row r="1786" spans="2:18" ht="15.75" thickBot="1"/>
    <row r="1787" spans="2:18">
      <c r="B1787" s="366" t="s">
        <v>1525</v>
      </c>
      <c r="C1787" s="367"/>
      <c r="D1787" s="367"/>
      <c r="E1787" s="367"/>
      <c r="F1787" s="367"/>
      <c r="G1787" s="367"/>
      <c r="H1787" s="367"/>
      <c r="I1787" s="368"/>
      <c r="K1787" s="366" t="s">
        <v>1525</v>
      </c>
      <c r="L1787" s="367"/>
      <c r="M1787" s="367"/>
      <c r="N1787" s="367"/>
      <c r="O1787" s="367"/>
      <c r="P1787" s="367"/>
      <c r="Q1787" s="367"/>
      <c r="R1787" s="368"/>
    </row>
    <row r="1788" spans="2:18" ht="15.75">
      <c r="B1788" s="200"/>
      <c r="C1788" s="201"/>
      <c r="D1788" s="201"/>
      <c r="E1788" s="201"/>
      <c r="F1788" s="201"/>
      <c r="G1788" s="201"/>
      <c r="H1788" s="201"/>
      <c r="I1788" s="202"/>
      <c r="K1788" s="200"/>
      <c r="L1788" s="201"/>
      <c r="M1788" s="201"/>
      <c r="N1788" s="201"/>
      <c r="O1788" s="201"/>
      <c r="P1788" s="201"/>
      <c r="Q1788" s="201"/>
      <c r="R1788" s="202"/>
    </row>
    <row r="1789" spans="2:18" ht="26.25">
      <c r="B1789" s="369" t="s">
        <v>1526</v>
      </c>
      <c r="C1789" s="370"/>
      <c r="D1789" s="370"/>
      <c r="E1789" s="370"/>
      <c r="F1789" s="370"/>
      <c r="G1789" s="370"/>
      <c r="H1789" s="370"/>
      <c r="I1789" s="371"/>
      <c r="K1789" s="369" t="s">
        <v>1526</v>
      </c>
      <c r="L1789" s="370"/>
      <c r="M1789" s="370"/>
      <c r="N1789" s="370"/>
      <c r="O1789" s="370"/>
      <c r="P1789" s="370"/>
      <c r="Q1789" s="370"/>
      <c r="R1789" s="371"/>
    </row>
    <row r="1790" spans="2:18" ht="24.95" customHeight="1">
      <c r="B1790" s="203"/>
      <c r="C1790" s="204"/>
      <c r="D1790" s="204"/>
      <c r="E1790" s="204"/>
      <c r="F1790" s="204"/>
      <c r="G1790" s="204"/>
      <c r="H1790" s="205" t="s">
        <v>1527</v>
      </c>
      <c r="I1790" s="206"/>
      <c r="K1790" s="203"/>
      <c r="L1790" s="204"/>
      <c r="M1790" s="204"/>
      <c r="N1790" s="204"/>
      <c r="O1790" s="204"/>
      <c r="P1790" s="204"/>
      <c r="Q1790" s="205" t="s">
        <v>1527</v>
      </c>
      <c r="R1790" s="206"/>
    </row>
    <row r="1791" spans="2:18" ht="24.95" customHeight="1">
      <c r="B1791" s="207" t="s">
        <v>1528</v>
      </c>
      <c r="C1791" s="208"/>
      <c r="D1791" s="208"/>
      <c r="E1791" s="208"/>
      <c r="F1791" s="208" t="s">
        <v>1529</v>
      </c>
      <c r="G1791" s="201"/>
      <c r="H1791" s="201" t="s">
        <v>1530</v>
      </c>
      <c r="I1791" s="202"/>
      <c r="K1791" s="207" t="s">
        <v>1528</v>
      </c>
      <c r="L1791" s="208"/>
      <c r="M1791" s="208"/>
      <c r="N1791" s="208"/>
      <c r="O1791" s="208" t="s">
        <v>1531</v>
      </c>
      <c r="P1791" s="201"/>
      <c r="Q1791" s="201" t="s">
        <v>1530</v>
      </c>
      <c r="R1791" s="202"/>
    </row>
    <row r="1792" spans="2:18" ht="24.95" customHeight="1">
      <c r="B1792" s="209" t="s">
        <v>1532</v>
      </c>
      <c r="C1792" s="210" t="s">
        <v>1823</v>
      </c>
      <c r="D1792" s="211"/>
      <c r="E1792" s="211"/>
      <c r="F1792" s="211"/>
      <c r="G1792" s="212"/>
      <c r="H1792" s="212"/>
      <c r="I1792" s="213"/>
      <c r="K1792" s="209" t="s">
        <v>1532</v>
      </c>
      <c r="L1792" s="210" t="s">
        <v>1824</v>
      </c>
      <c r="M1792" s="211"/>
      <c r="N1792" s="211"/>
      <c r="O1792" s="211"/>
      <c r="P1792" s="212"/>
      <c r="Q1792" s="212"/>
      <c r="R1792" s="213"/>
    </row>
    <row r="1793" spans="2:18" ht="24.95" customHeight="1">
      <c r="B1793" s="207" t="s">
        <v>1534</v>
      </c>
      <c r="C1793" s="214">
        <v>235</v>
      </c>
      <c r="D1793" s="208" t="s">
        <v>1535</v>
      </c>
      <c r="E1793" s="208"/>
      <c r="F1793" s="201"/>
      <c r="G1793" s="201"/>
      <c r="H1793" s="201"/>
      <c r="I1793" s="202"/>
      <c r="K1793" s="207" t="s">
        <v>1534</v>
      </c>
      <c r="L1793" s="214">
        <v>102</v>
      </c>
      <c r="M1793" s="208" t="s">
        <v>1535</v>
      </c>
      <c r="N1793" s="208"/>
      <c r="O1793" s="201"/>
      <c r="P1793" s="201"/>
      <c r="Q1793" s="201"/>
      <c r="R1793" s="202"/>
    </row>
    <row r="1794" spans="2:18" ht="24.95" customHeight="1">
      <c r="B1794" s="216" t="s">
        <v>1562</v>
      </c>
      <c r="C1794" s="217"/>
      <c r="D1794" s="217"/>
      <c r="E1794" s="217"/>
      <c r="F1794" s="217"/>
      <c r="G1794" s="217"/>
      <c r="H1794" s="217"/>
      <c r="I1794" s="218"/>
      <c r="K1794" s="216" t="s">
        <v>1562</v>
      </c>
      <c r="L1794" s="217"/>
      <c r="M1794" s="217"/>
      <c r="N1794" s="217"/>
      <c r="O1794" s="217"/>
      <c r="P1794" s="217"/>
      <c r="Q1794" s="217"/>
      <c r="R1794" s="218"/>
    </row>
    <row r="1795" spans="2:18" ht="24.95" customHeight="1" thickBot="1">
      <c r="B1795" s="207" t="s">
        <v>1537</v>
      </c>
      <c r="C1795" s="201"/>
      <c r="D1795" s="201"/>
      <c r="E1795" s="201"/>
      <c r="F1795" s="201"/>
      <c r="G1795" s="201"/>
      <c r="H1795" s="201"/>
      <c r="I1795" s="202"/>
      <c r="K1795" s="207" t="s">
        <v>1537</v>
      </c>
      <c r="L1795" s="201"/>
      <c r="M1795" s="201"/>
      <c r="N1795" s="201"/>
      <c r="O1795" s="201"/>
      <c r="P1795" s="201"/>
      <c r="Q1795" s="201"/>
      <c r="R1795" s="202"/>
    </row>
    <row r="1796" spans="2:18" ht="24.95" customHeight="1" thickTop="1">
      <c r="B1796" s="361" t="s">
        <v>1538</v>
      </c>
      <c r="C1796" s="362"/>
      <c r="D1796" s="358" t="s">
        <v>1241</v>
      </c>
      <c r="E1796" s="365"/>
      <c r="F1796" s="356" t="s">
        <v>1539</v>
      </c>
      <c r="G1796" s="359"/>
      <c r="H1796" s="358" t="s">
        <v>1404</v>
      </c>
      <c r="I1796" s="359"/>
      <c r="K1796" s="361" t="s">
        <v>1538</v>
      </c>
      <c r="L1796" s="362"/>
      <c r="M1796" s="358" t="s">
        <v>1241</v>
      </c>
      <c r="N1796" s="365"/>
      <c r="O1796" s="356" t="s">
        <v>1539</v>
      </c>
      <c r="P1796" s="359"/>
      <c r="Q1796" s="358" t="s">
        <v>1404</v>
      </c>
      <c r="R1796" s="359"/>
    </row>
    <row r="1797" spans="2:18" ht="24.95" customHeight="1" thickBot="1">
      <c r="B1797" s="363"/>
      <c r="C1797" s="364"/>
      <c r="D1797" s="219" t="s">
        <v>1540</v>
      </c>
      <c r="E1797" s="220" t="s">
        <v>1541</v>
      </c>
      <c r="F1797" s="220" t="s">
        <v>1540</v>
      </c>
      <c r="G1797" s="221" t="s">
        <v>1541</v>
      </c>
      <c r="H1797" s="222" t="s">
        <v>1540</v>
      </c>
      <c r="I1797" s="223" t="s">
        <v>1541</v>
      </c>
      <c r="K1797" s="363"/>
      <c r="L1797" s="364"/>
      <c r="M1797" s="219" t="s">
        <v>1540</v>
      </c>
      <c r="N1797" s="220" t="s">
        <v>1541</v>
      </c>
      <c r="O1797" s="220" t="s">
        <v>1540</v>
      </c>
      <c r="P1797" s="221" t="s">
        <v>1541</v>
      </c>
      <c r="Q1797" s="222" t="s">
        <v>1540</v>
      </c>
      <c r="R1797" s="223" t="s">
        <v>1541</v>
      </c>
    </row>
    <row r="1798" spans="2:18" ht="24.95" customHeight="1" thickTop="1">
      <c r="B1798" s="224" t="s">
        <v>1542</v>
      </c>
      <c r="C1798" s="225"/>
      <c r="D1798" s="226">
        <v>0</v>
      </c>
      <c r="E1798" s="227"/>
      <c r="F1798" s="227">
        <v>469</v>
      </c>
      <c r="G1798" s="228"/>
      <c r="H1798" s="229">
        <f t="shared" ref="H1798:H1806" si="104">D1798+F1798</f>
        <v>469</v>
      </c>
      <c r="I1798" s="230"/>
      <c r="K1798" s="224" t="s">
        <v>1542</v>
      </c>
      <c r="L1798" s="225"/>
      <c r="M1798" s="226">
        <v>0</v>
      </c>
      <c r="N1798" s="227"/>
      <c r="O1798" s="227">
        <v>1302</v>
      </c>
      <c r="P1798" s="228"/>
      <c r="Q1798" s="229">
        <f t="shared" ref="Q1798:Q1806" si="105">M1798+O1798</f>
        <v>1302</v>
      </c>
      <c r="R1798" s="230"/>
    </row>
    <row r="1799" spans="2:18" ht="24.95" customHeight="1">
      <c r="B1799" s="231" t="s">
        <v>1543</v>
      </c>
      <c r="C1799" s="232"/>
      <c r="D1799" s="233">
        <v>0</v>
      </c>
      <c r="E1799" s="234"/>
      <c r="F1799" s="234">
        <v>30</v>
      </c>
      <c r="G1799" s="235"/>
      <c r="H1799" s="229">
        <f t="shared" si="104"/>
        <v>30</v>
      </c>
      <c r="I1799" s="236"/>
      <c r="K1799" s="231" t="s">
        <v>1543</v>
      </c>
      <c r="L1799" s="232"/>
      <c r="M1799" s="233">
        <v>0</v>
      </c>
      <c r="N1799" s="234"/>
      <c r="O1799" s="234">
        <v>40</v>
      </c>
      <c r="P1799" s="235"/>
      <c r="Q1799" s="229">
        <f t="shared" si="105"/>
        <v>40</v>
      </c>
      <c r="R1799" s="236"/>
    </row>
    <row r="1800" spans="2:18" ht="24.95" customHeight="1">
      <c r="B1800" s="231" t="s">
        <v>1544</v>
      </c>
      <c r="C1800" s="232"/>
      <c r="D1800" s="233">
        <v>0</v>
      </c>
      <c r="E1800" s="234"/>
      <c r="F1800" s="234">
        <v>30</v>
      </c>
      <c r="G1800" s="235"/>
      <c r="H1800" s="229">
        <f t="shared" si="104"/>
        <v>30</v>
      </c>
      <c r="I1800" s="236"/>
      <c r="K1800" s="231" t="s">
        <v>1544</v>
      </c>
      <c r="L1800" s="232"/>
      <c r="M1800" s="233">
        <v>0</v>
      </c>
      <c r="N1800" s="234"/>
      <c r="O1800" s="234">
        <v>40</v>
      </c>
      <c r="P1800" s="235"/>
      <c r="Q1800" s="229">
        <f t="shared" si="105"/>
        <v>40</v>
      </c>
      <c r="R1800" s="236"/>
    </row>
    <row r="1801" spans="2:18" ht="24.95" customHeight="1" thickBot="1">
      <c r="B1801" s="237" t="s">
        <v>1545</v>
      </c>
      <c r="C1801" s="238"/>
      <c r="D1801" s="239"/>
      <c r="E1801" s="240"/>
      <c r="F1801" s="240">
        <v>750</v>
      </c>
      <c r="G1801" s="241"/>
      <c r="H1801" s="229">
        <f t="shared" si="104"/>
        <v>750</v>
      </c>
      <c r="I1801" s="242"/>
      <c r="K1801" s="237" t="s">
        <v>1545</v>
      </c>
      <c r="L1801" s="238"/>
      <c r="M1801" s="239">
        <v>0</v>
      </c>
      <c r="N1801" s="240"/>
      <c r="O1801" s="240">
        <v>750</v>
      </c>
      <c r="P1801" s="241"/>
      <c r="Q1801" s="229">
        <f t="shared" si="105"/>
        <v>750</v>
      </c>
      <c r="R1801" s="242"/>
    </row>
    <row r="1802" spans="2:18" ht="24.95" customHeight="1" thickTop="1" thickBot="1">
      <c r="B1802" s="243"/>
      <c r="C1802" s="244" t="s">
        <v>1399</v>
      </c>
      <c r="D1802" s="245">
        <f>D1798+D1799+D1800+D1801</f>
        <v>0</v>
      </c>
      <c r="E1802" s="246"/>
      <c r="F1802" s="247">
        <f>SUM(F1798:F1801)</f>
        <v>1279</v>
      </c>
      <c r="G1802" s="248"/>
      <c r="H1802" s="249">
        <f t="shared" si="104"/>
        <v>1279</v>
      </c>
      <c r="I1802" s="250"/>
      <c r="K1802" s="243"/>
      <c r="L1802" s="244" t="s">
        <v>1399</v>
      </c>
      <c r="M1802" s="245">
        <f>M1798+M1799+M1800+M1801</f>
        <v>0</v>
      </c>
      <c r="N1802" s="246"/>
      <c r="O1802" s="246">
        <f>SUM(O1798:O1801)</f>
        <v>2132</v>
      </c>
      <c r="P1802" s="248"/>
      <c r="Q1802" s="251">
        <f t="shared" si="105"/>
        <v>2132</v>
      </c>
      <c r="R1802" s="250"/>
    </row>
    <row r="1803" spans="2:18" ht="24.95" customHeight="1" thickTop="1">
      <c r="B1803" s="252" t="s">
        <v>1546</v>
      </c>
      <c r="C1803" s="253"/>
      <c r="D1803" s="254"/>
      <c r="E1803" s="255"/>
      <c r="F1803" s="255"/>
      <c r="G1803" s="256"/>
      <c r="H1803" s="257">
        <f t="shared" si="104"/>
        <v>0</v>
      </c>
      <c r="I1803" s="258"/>
      <c r="K1803" s="252" t="s">
        <v>1546</v>
      </c>
      <c r="L1803" s="253"/>
      <c r="M1803" s="254"/>
      <c r="N1803" s="255"/>
      <c r="O1803" s="255"/>
      <c r="P1803" s="256"/>
      <c r="Q1803" s="257">
        <f t="shared" si="105"/>
        <v>0</v>
      </c>
      <c r="R1803" s="258"/>
    </row>
    <row r="1804" spans="2:18" ht="24.95" customHeight="1">
      <c r="B1804" s="259" t="s">
        <v>1547</v>
      </c>
      <c r="C1804" s="260"/>
      <c r="D1804" s="233">
        <v>0</v>
      </c>
      <c r="E1804" s="234"/>
      <c r="F1804" s="234"/>
      <c r="G1804" s="261"/>
      <c r="H1804" s="262">
        <f t="shared" si="104"/>
        <v>0</v>
      </c>
      <c r="I1804" s="263"/>
      <c r="K1804" s="259" t="s">
        <v>1547</v>
      </c>
      <c r="L1804" s="260"/>
      <c r="M1804" s="233">
        <v>0</v>
      </c>
      <c r="N1804" s="234"/>
      <c r="O1804" s="234"/>
      <c r="P1804" s="261"/>
      <c r="Q1804" s="262">
        <f t="shared" si="105"/>
        <v>0</v>
      </c>
      <c r="R1804" s="263"/>
    </row>
    <row r="1805" spans="2:18" ht="24.95" customHeight="1">
      <c r="B1805" s="252" t="s">
        <v>1548</v>
      </c>
      <c r="C1805" s="253"/>
      <c r="D1805" s="233"/>
      <c r="E1805" s="234"/>
      <c r="F1805" s="234"/>
      <c r="G1805" s="261"/>
      <c r="H1805" s="262">
        <f t="shared" si="104"/>
        <v>0</v>
      </c>
      <c r="I1805" s="263"/>
      <c r="K1805" s="252" t="s">
        <v>1548</v>
      </c>
      <c r="L1805" s="253"/>
      <c r="M1805" s="233"/>
      <c r="N1805" s="234"/>
      <c r="O1805" s="234"/>
      <c r="P1805" s="261"/>
      <c r="Q1805" s="262">
        <f t="shared" si="105"/>
        <v>0</v>
      </c>
      <c r="R1805" s="263"/>
    </row>
    <row r="1806" spans="2:18" ht="24.95" customHeight="1" thickBot="1">
      <c r="B1806" s="264" t="s">
        <v>1549</v>
      </c>
      <c r="C1806" s="265"/>
      <c r="D1806" s="266"/>
      <c r="E1806" s="267"/>
      <c r="F1806" s="267"/>
      <c r="G1806" s="268"/>
      <c r="H1806" s="269">
        <f t="shared" si="104"/>
        <v>0</v>
      </c>
      <c r="I1806" s="270"/>
      <c r="K1806" s="264" t="s">
        <v>1549</v>
      </c>
      <c r="L1806" s="265"/>
      <c r="M1806" s="266"/>
      <c r="N1806" s="267"/>
      <c r="O1806" s="267"/>
      <c r="P1806" s="268"/>
      <c r="Q1806" s="269">
        <f t="shared" si="105"/>
        <v>0</v>
      </c>
      <c r="R1806" s="270"/>
    </row>
    <row r="1807" spans="2:18" ht="24.95" customHeight="1" thickTop="1" thickBot="1">
      <c r="B1807" s="243"/>
      <c r="C1807" s="244" t="s">
        <v>1399</v>
      </c>
      <c r="D1807" s="245">
        <f>SUM(D1802:D1806)</f>
        <v>0</v>
      </c>
      <c r="E1807" s="246"/>
      <c r="F1807" s="247">
        <f>F1802+F1804</f>
        <v>1279</v>
      </c>
      <c r="G1807" s="248"/>
      <c r="H1807" s="271">
        <f>D1807+F1807</f>
        <v>1279</v>
      </c>
      <c r="I1807" s="250"/>
      <c r="K1807" s="243"/>
      <c r="L1807" s="244" t="s">
        <v>1399</v>
      </c>
      <c r="M1807" s="245">
        <f>SUM(M1802:M1806)</f>
        <v>0</v>
      </c>
      <c r="N1807" s="246"/>
      <c r="O1807" s="246">
        <f>O1802+O1804</f>
        <v>2132</v>
      </c>
      <c r="P1807" s="248"/>
      <c r="Q1807" s="272">
        <f>M1807+O1807</f>
        <v>2132</v>
      </c>
      <c r="R1807" s="250"/>
    </row>
    <row r="1808" spans="2:18" ht="24.95" customHeight="1" thickTop="1">
      <c r="B1808" s="273"/>
      <c r="C1808" s="274" t="s">
        <v>1550</v>
      </c>
      <c r="D1808" s="217"/>
      <c r="E1808" s="217"/>
      <c r="F1808" s="217"/>
      <c r="G1808" s="217"/>
      <c r="H1808" s="217"/>
      <c r="I1808" s="218"/>
      <c r="K1808" s="273"/>
      <c r="L1808" s="274" t="s">
        <v>1550</v>
      </c>
      <c r="M1808" s="217"/>
      <c r="N1808" s="217"/>
      <c r="O1808" s="217"/>
      <c r="P1808" s="217"/>
      <c r="Q1808" s="217"/>
      <c r="R1808" s="218"/>
    </row>
    <row r="1809" spans="2:18" ht="24.95" customHeight="1">
      <c r="B1809" s="216" t="s">
        <v>1551</v>
      </c>
      <c r="C1809" s="217"/>
      <c r="D1809" s="217"/>
      <c r="E1809" s="217"/>
      <c r="F1809" s="217"/>
      <c r="G1809" s="217"/>
      <c r="H1809" s="217"/>
      <c r="I1809" s="218"/>
      <c r="K1809" s="216" t="s">
        <v>1551</v>
      </c>
      <c r="L1809" s="217"/>
      <c r="M1809" s="217"/>
      <c r="N1809" s="217"/>
      <c r="O1809" s="217"/>
      <c r="P1809" s="217"/>
      <c r="Q1809" s="217"/>
      <c r="R1809" s="218"/>
    </row>
    <row r="1810" spans="2:18" ht="24.95" customHeight="1">
      <c r="B1810" s="216" t="s">
        <v>1552</v>
      </c>
      <c r="C1810" s="217"/>
      <c r="D1810" s="217"/>
      <c r="E1810" s="217"/>
      <c r="F1810" s="217"/>
      <c r="G1810" s="217"/>
      <c r="H1810" s="217"/>
      <c r="I1810" s="218"/>
      <c r="K1810" s="216" t="s">
        <v>1552</v>
      </c>
      <c r="L1810" s="217"/>
      <c r="M1810" s="217"/>
      <c r="N1810" s="217"/>
      <c r="O1810" s="217"/>
      <c r="P1810" s="217"/>
      <c r="Q1810" s="217"/>
      <c r="R1810" s="218"/>
    </row>
    <row r="1811" spans="2:18" ht="15.75">
      <c r="B1811" s="273"/>
      <c r="C1811" s="217"/>
      <c r="D1811" s="217"/>
      <c r="E1811" s="217"/>
      <c r="F1811" s="217"/>
      <c r="G1811" s="217"/>
      <c r="H1811" s="217"/>
      <c r="I1811" s="218"/>
      <c r="K1811" s="273"/>
      <c r="L1811" s="217"/>
      <c r="M1811" s="217"/>
      <c r="N1811" s="217"/>
      <c r="O1811" s="217"/>
      <c r="P1811" s="217"/>
      <c r="Q1811" s="217"/>
      <c r="R1811" s="218"/>
    </row>
    <row r="1812" spans="2:18" ht="15.75">
      <c r="B1812" s="273"/>
      <c r="C1812" s="217"/>
      <c r="D1812" s="372" t="s">
        <v>1714</v>
      </c>
      <c r="E1812" s="372"/>
      <c r="F1812" s="372"/>
      <c r="G1812" s="217"/>
      <c r="H1812" s="217"/>
      <c r="I1812" s="218"/>
      <c r="K1812" s="273"/>
      <c r="L1812" s="217"/>
      <c r="M1812" s="372" t="s">
        <v>1714</v>
      </c>
      <c r="N1812" s="372"/>
      <c r="O1812" s="372"/>
      <c r="P1812" s="217"/>
      <c r="Q1812" s="217"/>
      <c r="R1812" s="218"/>
    </row>
    <row r="1813" spans="2:18" ht="15.75">
      <c r="B1813" s="273"/>
      <c r="C1813" s="217"/>
      <c r="D1813" s="372" t="s">
        <v>1715</v>
      </c>
      <c r="E1813" s="372"/>
      <c r="F1813" s="372"/>
      <c r="G1813" s="217"/>
      <c r="H1813" s="217"/>
      <c r="I1813" s="218"/>
      <c r="K1813" s="273"/>
      <c r="L1813" s="217"/>
      <c r="M1813" s="372" t="s">
        <v>1715</v>
      </c>
      <c r="N1813" s="372"/>
      <c r="O1813" s="372"/>
      <c r="P1813" s="217"/>
      <c r="Q1813" s="217"/>
      <c r="R1813" s="218"/>
    </row>
    <row r="1814" spans="2:18" ht="15.75">
      <c r="B1814" s="273"/>
      <c r="C1814" s="217"/>
      <c r="D1814" s="217"/>
      <c r="E1814" s="217"/>
      <c r="F1814" s="217"/>
      <c r="G1814" s="217"/>
      <c r="H1814" s="217"/>
      <c r="I1814" s="218"/>
      <c r="K1814" s="273"/>
      <c r="L1814" s="217"/>
      <c r="M1814" s="217"/>
      <c r="N1814" s="217"/>
      <c r="O1814" s="217"/>
      <c r="P1814" s="217"/>
      <c r="Q1814" s="217"/>
      <c r="R1814" s="218"/>
    </row>
    <row r="1815" spans="2:18" ht="15.75">
      <c r="B1815" s="273"/>
      <c r="C1815" s="217"/>
      <c r="D1815" s="217"/>
      <c r="E1815" s="217"/>
      <c r="F1815" s="217"/>
      <c r="G1815" s="217"/>
      <c r="H1815" s="217"/>
      <c r="I1815" s="218"/>
      <c r="K1815" s="273"/>
      <c r="L1815" s="217"/>
      <c r="M1815" s="217"/>
      <c r="N1815" s="217"/>
      <c r="O1815" s="217"/>
      <c r="P1815" s="217"/>
      <c r="Q1815" s="217"/>
      <c r="R1815" s="218"/>
    </row>
    <row r="1816" spans="2:18" ht="15.75">
      <c r="B1816" s="293"/>
      <c r="E1816" s="217"/>
      <c r="F1816" s="217"/>
      <c r="G1816" s="201" t="s">
        <v>1563</v>
      </c>
      <c r="H1816" s="217"/>
      <c r="I1816" s="218"/>
      <c r="J1816" s="293"/>
      <c r="K1816" s="293"/>
      <c r="N1816" s="217"/>
      <c r="O1816" s="217"/>
      <c r="P1816" s="201" t="s">
        <v>1563</v>
      </c>
      <c r="Q1816" s="217"/>
      <c r="R1816" s="218"/>
    </row>
    <row r="1817" spans="2:18" ht="15.75">
      <c r="B1817" s="273" t="s">
        <v>1553</v>
      </c>
      <c r="C1817" s="360">
        <v>45840</v>
      </c>
      <c r="D1817" s="360"/>
      <c r="E1817" s="201"/>
      <c r="F1817" t="s">
        <v>1693</v>
      </c>
      <c r="H1817" s="201"/>
      <c r="I1817" s="202"/>
      <c r="K1817" s="273" t="s">
        <v>1553</v>
      </c>
      <c r="L1817" s="360">
        <v>45840</v>
      </c>
      <c r="M1817" s="360"/>
      <c r="N1817" s="201"/>
      <c r="O1817" t="s">
        <v>1693</v>
      </c>
      <c r="Q1817" s="201"/>
      <c r="R1817" s="202"/>
    </row>
    <row r="1818" spans="2:18" ht="16.5" thickBot="1">
      <c r="B1818" s="275"/>
      <c r="C1818" s="276"/>
      <c r="D1818" s="276"/>
      <c r="E1818" s="276"/>
      <c r="F1818" s="276"/>
      <c r="G1818" s="276"/>
      <c r="H1818" s="276"/>
      <c r="I1818" s="277"/>
      <c r="K1818" s="275"/>
      <c r="L1818" s="276"/>
      <c r="M1818" s="276"/>
      <c r="N1818" s="276"/>
      <c r="O1818" s="276"/>
      <c r="P1818" s="276"/>
      <c r="Q1818" s="276"/>
      <c r="R1818" s="277"/>
    </row>
    <row r="1820" spans="2:18" ht="15.75" thickBot="1"/>
    <row r="1821" spans="2:18">
      <c r="B1821" s="366" t="s">
        <v>1525</v>
      </c>
      <c r="C1821" s="367"/>
      <c r="D1821" s="367"/>
      <c r="E1821" s="367"/>
      <c r="F1821" s="367"/>
      <c r="G1821" s="367"/>
      <c r="H1821" s="367"/>
      <c r="I1821" s="368"/>
      <c r="K1821" s="366" t="s">
        <v>1525</v>
      </c>
      <c r="L1821" s="367"/>
      <c r="M1821" s="367"/>
      <c r="N1821" s="367"/>
      <c r="O1821" s="367"/>
      <c r="P1821" s="367"/>
      <c r="Q1821" s="367"/>
      <c r="R1821" s="368"/>
    </row>
    <row r="1822" spans="2:18" ht="15.75">
      <c r="B1822" s="200"/>
      <c r="C1822" s="201"/>
      <c r="D1822" s="201"/>
      <c r="E1822" s="201"/>
      <c r="F1822" s="201"/>
      <c r="G1822" s="201"/>
      <c r="H1822" s="201"/>
      <c r="I1822" s="202"/>
      <c r="K1822" s="200"/>
      <c r="L1822" s="201"/>
      <c r="M1822" s="201"/>
      <c r="N1822" s="201"/>
      <c r="O1822" s="201"/>
      <c r="P1822" s="201"/>
      <c r="Q1822" s="201"/>
      <c r="R1822" s="202"/>
    </row>
    <row r="1823" spans="2:18" ht="26.25">
      <c r="B1823" s="369" t="s">
        <v>1526</v>
      </c>
      <c r="C1823" s="370"/>
      <c r="D1823" s="370"/>
      <c r="E1823" s="370"/>
      <c r="F1823" s="370"/>
      <c r="G1823" s="370"/>
      <c r="H1823" s="370"/>
      <c r="I1823" s="371"/>
      <c r="K1823" s="369" t="s">
        <v>1526</v>
      </c>
      <c r="L1823" s="370"/>
      <c r="M1823" s="370"/>
      <c r="N1823" s="370"/>
      <c r="O1823" s="370"/>
      <c r="P1823" s="370"/>
      <c r="Q1823" s="370"/>
      <c r="R1823" s="371"/>
    </row>
    <row r="1824" spans="2:18" ht="24.95" customHeight="1">
      <c r="B1824" s="203"/>
      <c r="C1824" s="204"/>
      <c r="D1824" s="204"/>
      <c r="E1824" s="204"/>
      <c r="F1824" s="204"/>
      <c r="G1824" s="204"/>
      <c r="H1824" s="205" t="s">
        <v>1527</v>
      </c>
      <c r="I1824" s="206"/>
      <c r="K1824" s="203"/>
      <c r="L1824" s="204"/>
      <c r="M1824" s="204"/>
      <c r="N1824" s="204"/>
      <c r="O1824" s="204"/>
      <c r="P1824" s="204"/>
      <c r="Q1824" s="205" t="s">
        <v>1527</v>
      </c>
      <c r="R1824" s="206"/>
    </row>
    <row r="1825" spans="2:18" ht="24.95" customHeight="1">
      <c r="B1825" s="207" t="s">
        <v>1528</v>
      </c>
      <c r="C1825" s="208"/>
      <c r="D1825" s="208"/>
      <c r="E1825" s="208"/>
      <c r="F1825" s="208" t="s">
        <v>1529</v>
      </c>
      <c r="G1825" s="201"/>
      <c r="H1825" s="201" t="s">
        <v>1530</v>
      </c>
      <c r="I1825" s="202"/>
      <c r="K1825" s="207" t="s">
        <v>1528</v>
      </c>
      <c r="L1825" s="208"/>
      <c r="M1825" s="208"/>
      <c r="N1825" s="208"/>
      <c r="O1825" s="208" t="s">
        <v>1531</v>
      </c>
      <c r="P1825" s="201"/>
      <c r="Q1825" s="201" t="s">
        <v>1530</v>
      </c>
      <c r="R1825" s="202"/>
    </row>
    <row r="1826" spans="2:18" ht="24.95" customHeight="1">
      <c r="B1826" s="209" t="s">
        <v>1532</v>
      </c>
      <c r="C1826" s="210" t="s">
        <v>1825</v>
      </c>
      <c r="D1826" s="211"/>
      <c r="E1826" s="211"/>
      <c r="F1826" s="211"/>
      <c r="G1826" s="212"/>
      <c r="H1826" s="212"/>
      <c r="I1826" s="213"/>
      <c r="K1826" s="209" t="s">
        <v>1532</v>
      </c>
      <c r="L1826" s="210" t="s">
        <v>1826</v>
      </c>
      <c r="M1826" s="211"/>
      <c r="N1826" s="211"/>
      <c r="O1826" s="211"/>
      <c r="P1826" s="212"/>
      <c r="Q1826" s="212"/>
      <c r="R1826" s="213"/>
    </row>
    <row r="1827" spans="2:18" ht="24.95" customHeight="1">
      <c r="B1827" s="207" t="s">
        <v>1534</v>
      </c>
      <c r="C1827" s="214">
        <v>184</v>
      </c>
      <c r="D1827" s="208" t="s">
        <v>1535</v>
      </c>
      <c r="E1827" s="208"/>
      <c r="F1827" s="201"/>
      <c r="G1827" s="201"/>
      <c r="H1827" s="201"/>
      <c r="I1827" s="202"/>
      <c r="K1827" s="207" t="s">
        <v>1534</v>
      </c>
      <c r="L1827" s="214">
        <v>94</v>
      </c>
      <c r="M1827" s="208" t="s">
        <v>1535</v>
      </c>
      <c r="N1827" s="208"/>
      <c r="O1827" s="201"/>
      <c r="P1827" s="201"/>
      <c r="Q1827" s="201"/>
      <c r="R1827" s="202"/>
    </row>
    <row r="1828" spans="2:18" ht="24.95" customHeight="1">
      <c r="B1828" s="216" t="s">
        <v>1562</v>
      </c>
      <c r="C1828" s="217"/>
      <c r="D1828" s="217"/>
      <c r="E1828" s="217"/>
      <c r="F1828" s="217"/>
      <c r="G1828" s="217"/>
      <c r="H1828" s="217"/>
      <c r="I1828" s="218"/>
      <c r="K1828" s="216" t="s">
        <v>1562</v>
      </c>
      <c r="L1828" s="217"/>
      <c r="M1828" s="217"/>
      <c r="N1828" s="217"/>
      <c r="O1828" s="217"/>
      <c r="P1828" s="217"/>
      <c r="Q1828" s="217"/>
      <c r="R1828" s="218"/>
    </row>
    <row r="1829" spans="2:18" ht="24.95" customHeight="1" thickBot="1">
      <c r="B1829" s="207" t="s">
        <v>1537</v>
      </c>
      <c r="C1829" s="201"/>
      <c r="D1829" s="201"/>
      <c r="E1829" s="201"/>
      <c r="F1829" s="201"/>
      <c r="G1829" s="201"/>
      <c r="H1829" s="201"/>
      <c r="I1829" s="202"/>
      <c r="K1829" s="207" t="s">
        <v>1537</v>
      </c>
      <c r="L1829" s="201"/>
      <c r="M1829" s="201"/>
      <c r="N1829" s="201"/>
      <c r="O1829" s="201"/>
      <c r="P1829" s="201"/>
      <c r="Q1829" s="201"/>
      <c r="R1829" s="202"/>
    </row>
    <row r="1830" spans="2:18" ht="24.95" customHeight="1" thickTop="1">
      <c r="B1830" s="361" t="s">
        <v>1538</v>
      </c>
      <c r="C1830" s="362"/>
      <c r="D1830" s="358" t="s">
        <v>1241</v>
      </c>
      <c r="E1830" s="365"/>
      <c r="F1830" s="356" t="s">
        <v>1539</v>
      </c>
      <c r="G1830" s="359"/>
      <c r="H1830" s="358" t="s">
        <v>1404</v>
      </c>
      <c r="I1830" s="359"/>
      <c r="K1830" s="361" t="s">
        <v>1538</v>
      </c>
      <c r="L1830" s="362"/>
      <c r="M1830" s="358" t="s">
        <v>1241</v>
      </c>
      <c r="N1830" s="365"/>
      <c r="O1830" s="356" t="s">
        <v>1539</v>
      </c>
      <c r="P1830" s="359"/>
      <c r="Q1830" s="358" t="s">
        <v>1404</v>
      </c>
      <c r="R1830" s="359"/>
    </row>
    <row r="1831" spans="2:18" ht="24.95" customHeight="1" thickBot="1">
      <c r="B1831" s="363"/>
      <c r="C1831" s="364"/>
      <c r="D1831" s="219" t="s">
        <v>1540</v>
      </c>
      <c r="E1831" s="220" t="s">
        <v>1541</v>
      </c>
      <c r="F1831" s="220" t="s">
        <v>1540</v>
      </c>
      <c r="G1831" s="221" t="s">
        <v>1541</v>
      </c>
      <c r="H1831" s="222" t="s">
        <v>1540</v>
      </c>
      <c r="I1831" s="223" t="s">
        <v>1541</v>
      </c>
      <c r="K1831" s="363"/>
      <c r="L1831" s="364"/>
      <c r="M1831" s="219" t="s">
        <v>1540</v>
      </c>
      <c r="N1831" s="220" t="s">
        <v>1541</v>
      </c>
      <c r="O1831" s="220" t="s">
        <v>1540</v>
      </c>
      <c r="P1831" s="221" t="s">
        <v>1541</v>
      </c>
      <c r="Q1831" s="222" t="s">
        <v>1540</v>
      </c>
      <c r="R1831" s="223" t="s">
        <v>1541</v>
      </c>
    </row>
    <row r="1832" spans="2:18" ht="24.95" customHeight="1" thickTop="1">
      <c r="B1832" s="224" t="s">
        <v>1542</v>
      </c>
      <c r="C1832" s="225"/>
      <c r="D1832" s="226">
        <v>0</v>
      </c>
      <c r="E1832" s="227"/>
      <c r="F1832" s="227">
        <v>679</v>
      </c>
      <c r="G1832" s="228"/>
      <c r="H1832" s="229">
        <f t="shared" ref="H1832:H1840" si="106">D1832+F1832</f>
        <v>679</v>
      </c>
      <c r="I1832" s="230"/>
      <c r="K1832" s="224" t="s">
        <v>1542</v>
      </c>
      <c r="L1832" s="225"/>
      <c r="M1832" s="226">
        <v>0</v>
      </c>
      <c r="N1832" s="227"/>
      <c r="O1832" s="227">
        <v>378</v>
      </c>
      <c r="P1832" s="228"/>
      <c r="Q1832" s="229">
        <f t="shared" ref="Q1832:Q1840" si="107">M1832+O1832</f>
        <v>378</v>
      </c>
      <c r="R1832" s="230"/>
    </row>
    <row r="1833" spans="2:18" ht="24.95" customHeight="1">
      <c r="B1833" s="231" t="s">
        <v>1543</v>
      </c>
      <c r="C1833" s="232"/>
      <c r="D1833" s="233">
        <v>0</v>
      </c>
      <c r="E1833" s="234"/>
      <c r="F1833" s="234">
        <v>30</v>
      </c>
      <c r="G1833" s="235"/>
      <c r="H1833" s="229">
        <f t="shared" si="106"/>
        <v>30</v>
      </c>
      <c r="I1833" s="236"/>
      <c r="K1833" s="231" t="s">
        <v>1543</v>
      </c>
      <c r="L1833" s="232"/>
      <c r="M1833" s="233">
        <v>0</v>
      </c>
      <c r="N1833" s="234"/>
      <c r="O1833" s="234">
        <v>30</v>
      </c>
      <c r="P1833" s="235"/>
      <c r="Q1833" s="229">
        <f t="shared" si="107"/>
        <v>30</v>
      </c>
      <c r="R1833" s="236"/>
    </row>
    <row r="1834" spans="2:18" ht="24.95" customHeight="1">
      <c r="B1834" s="231" t="s">
        <v>1544</v>
      </c>
      <c r="C1834" s="232"/>
      <c r="D1834" s="233">
        <v>0</v>
      </c>
      <c r="E1834" s="234"/>
      <c r="F1834" s="234">
        <v>30</v>
      </c>
      <c r="G1834" s="235"/>
      <c r="H1834" s="229">
        <f t="shared" si="106"/>
        <v>30</v>
      </c>
      <c r="I1834" s="236"/>
      <c r="K1834" s="231" t="s">
        <v>1544</v>
      </c>
      <c r="L1834" s="232"/>
      <c r="M1834" s="233">
        <v>0</v>
      </c>
      <c r="N1834" s="234"/>
      <c r="O1834" s="234">
        <v>30</v>
      </c>
      <c r="P1834" s="235"/>
      <c r="Q1834" s="229">
        <f t="shared" si="107"/>
        <v>30</v>
      </c>
      <c r="R1834" s="236"/>
    </row>
    <row r="1835" spans="2:18" ht="24.95" customHeight="1" thickBot="1">
      <c r="B1835" s="237" t="s">
        <v>1545</v>
      </c>
      <c r="C1835" s="238"/>
      <c r="D1835" s="239"/>
      <c r="E1835" s="240"/>
      <c r="F1835" s="240">
        <v>750</v>
      </c>
      <c r="G1835" s="241"/>
      <c r="H1835" s="229">
        <f t="shared" si="106"/>
        <v>750</v>
      </c>
      <c r="I1835" s="242"/>
      <c r="K1835" s="237" t="s">
        <v>1545</v>
      </c>
      <c r="L1835" s="238"/>
      <c r="M1835" s="239">
        <v>0</v>
      </c>
      <c r="N1835" s="240"/>
      <c r="O1835" s="240">
        <v>750</v>
      </c>
      <c r="P1835" s="241"/>
      <c r="Q1835" s="229">
        <f t="shared" si="107"/>
        <v>750</v>
      </c>
      <c r="R1835" s="242"/>
    </row>
    <row r="1836" spans="2:18" ht="24.95" customHeight="1" thickTop="1" thickBot="1">
      <c r="B1836" s="243"/>
      <c r="C1836" s="244" t="s">
        <v>1399</v>
      </c>
      <c r="D1836" s="245">
        <f>D1832+D1833+D1834+D1835</f>
        <v>0</v>
      </c>
      <c r="E1836" s="246"/>
      <c r="F1836" s="247">
        <f>SUM(F1832:F1835)</f>
        <v>1489</v>
      </c>
      <c r="G1836" s="248"/>
      <c r="H1836" s="249">
        <f t="shared" si="106"/>
        <v>1489</v>
      </c>
      <c r="I1836" s="250"/>
      <c r="K1836" s="243"/>
      <c r="L1836" s="244" t="s">
        <v>1399</v>
      </c>
      <c r="M1836" s="245">
        <f>M1832+M1833+M1834+M1835</f>
        <v>0</v>
      </c>
      <c r="N1836" s="246"/>
      <c r="O1836" s="246">
        <f>SUM(O1832:O1835)</f>
        <v>1188</v>
      </c>
      <c r="P1836" s="248"/>
      <c r="Q1836" s="251">
        <f t="shared" si="107"/>
        <v>1188</v>
      </c>
      <c r="R1836" s="250"/>
    </row>
    <row r="1837" spans="2:18" ht="24.95" customHeight="1" thickTop="1">
      <c r="B1837" s="252" t="s">
        <v>1546</v>
      </c>
      <c r="C1837" s="253"/>
      <c r="D1837" s="254"/>
      <c r="E1837" s="255"/>
      <c r="F1837" s="255"/>
      <c r="G1837" s="256"/>
      <c r="H1837" s="257">
        <f t="shared" si="106"/>
        <v>0</v>
      </c>
      <c r="I1837" s="258"/>
      <c r="K1837" s="252" t="s">
        <v>1546</v>
      </c>
      <c r="L1837" s="253"/>
      <c r="M1837" s="254"/>
      <c r="N1837" s="255"/>
      <c r="O1837" s="255"/>
      <c r="P1837" s="256"/>
      <c r="Q1837" s="257">
        <f t="shared" si="107"/>
        <v>0</v>
      </c>
      <c r="R1837" s="258"/>
    </row>
    <row r="1838" spans="2:18" ht="24.95" customHeight="1">
      <c r="B1838" s="259" t="s">
        <v>1547</v>
      </c>
      <c r="C1838" s="260"/>
      <c r="D1838" s="233">
        <v>0</v>
      </c>
      <c r="E1838" s="234"/>
      <c r="F1838" s="234"/>
      <c r="G1838" s="261"/>
      <c r="H1838" s="262">
        <f t="shared" si="106"/>
        <v>0</v>
      </c>
      <c r="I1838" s="263"/>
      <c r="K1838" s="259" t="s">
        <v>1547</v>
      </c>
      <c r="L1838" s="260"/>
      <c r="M1838" s="233">
        <v>0</v>
      </c>
      <c r="N1838" s="234"/>
      <c r="O1838" s="234"/>
      <c r="P1838" s="261"/>
      <c r="Q1838" s="262">
        <f t="shared" si="107"/>
        <v>0</v>
      </c>
      <c r="R1838" s="263"/>
    </row>
    <row r="1839" spans="2:18" ht="24.95" customHeight="1">
      <c r="B1839" s="252" t="s">
        <v>1548</v>
      </c>
      <c r="C1839" s="253"/>
      <c r="D1839" s="233"/>
      <c r="E1839" s="234"/>
      <c r="F1839" s="234"/>
      <c r="G1839" s="261"/>
      <c r="H1839" s="262">
        <f t="shared" si="106"/>
        <v>0</v>
      </c>
      <c r="I1839" s="263"/>
      <c r="K1839" s="252" t="s">
        <v>1548</v>
      </c>
      <c r="L1839" s="253"/>
      <c r="M1839" s="233"/>
      <c r="N1839" s="234"/>
      <c r="O1839" s="234"/>
      <c r="P1839" s="261"/>
      <c r="Q1839" s="262">
        <f t="shared" si="107"/>
        <v>0</v>
      </c>
      <c r="R1839" s="263"/>
    </row>
    <row r="1840" spans="2:18" ht="24.95" customHeight="1" thickBot="1">
      <c r="B1840" s="264" t="s">
        <v>1549</v>
      </c>
      <c r="C1840" s="265"/>
      <c r="D1840" s="266"/>
      <c r="E1840" s="267"/>
      <c r="F1840" s="267"/>
      <c r="G1840" s="268"/>
      <c r="H1840" s="269">
        <f t="shared" si="106"/>
        <v>0</v>
      </c>
      <c r="I1840" s="270"/>
      <c r="K1840" s="264" t="s">
        <v>1549</v>
      </c>
      <c r="L1840" s="265"/>
      <c r="M1840" s="266"/>
      <c r="N1840" s="267"/>
      <c r="O1840" s="267"/>
      <c r="P1840" s="268"/>
      <c r="Q1840" s="269">
        <f t="shared" si="107"/>
        <v>0</v>
      </c>
      <c r="R1840" s="270"/>
    </row>
    <row r="1841" spans="2:18" ht="24.95" customHeight="1" thickTop="1" thickBot="1">
      <c r="B1841" s="243"/>
      <c r="C1841" s="244" t="s">
        <v>1399</v>
      </c>
      <c r="D1841" s="245">
        <f>SUM(D1836:D1840)</f>
        <v>0</v>
      </c>
      <c r="E1841" s="246"/>
      <c r="F1841" s="247">
        <f>F1836+F1838</f>
        <v>1489</v>
      </c>
      <c r="G1841" s="248"/>
      <c r="H1841" s="271">
        <f>D1841+F1841</f>
        <v>1489</v>
      </c>
      <c r="I1841" s="250"/>
      <c r="K1841" s="243"/>
      <c r="L1841" s="244" t="s">
        <v>1399</v>
      </c>
      <c r="M1841" s="245">
        <f>SUM(M1836:M1840)</f>
        <v>0</v>
      </c>
      <c r="N1841" s="246"/>
      <c r="O1841" s="246">
        <f>O1836+O1838</f>
        <v>1188</v>
      </c>
      <c r="P1841" s="248"/>
      <c r="Q1841" s="272">
        <f>M1841+O1841</f>
        <v>1188</v>
      </c>
      <c r="R1841" s="250"/>
    </row>
    <row r="1842" spans="2:18" ht="24.95" customHeight="1" thickTop="1">
      <c r="B1842" s="273"/>
      <c r="C1842" s="274" t="s">
        <v>1550</v>
      </c>
      <c r="D1842" s="217"/>
      <c r="E1842" s="217"/>
      <c r="F1842" s="217"/>
      <c r="G1842" s="217"/>
      <c r="H1842" s="217"/>
      <c r="I1842" s="218"/>
      <c r="K1842" s="273"/>
      <c r="L1842" s="274" t="s">
        <v>1550</v>
      </c>
      <c r="M1842" s="217"/>
      <c r="N1842" s="217"/>
      <c r="O1842" s="217"/>
      <c r="P1842" s="217"/>
      <c r="Q1842" s="217"/>
      <c r="R1842" s="218"/>
    </row>
    <row r="1843" spans="2:18" ht="24.95" customHeight="1">
      <c r="B1843" s="216" t="s">
        <v>1551</v>
      </c>
      <c r="C1843" s="217"/>
      <c r="D1843" s="217"/>
      <c r="E1843" s="217"/>
      <c r="F1843" s="217"/>
      <c r="G1843" s="217"/>
      <c r="H1843" s="217"/>
      <c r="I1843" s="218"/>
      <c r="K1843" s="216" t="s">
        <v>1551</v>
      </c>
      <c r="L1843" s="217"/>
      <c r="M1843" s="217"/>
      <c r="N1843" s="217"/>
      <c r="O1843" s="217"/>
      <c r="P1843" s="217"/>
      <c r="Q1843" s="217"/>
      <c r="R1843" s="218"/>
    </row>
    <row r="1844" spans="2:18" ht="24.95" customHeight="1">
      <c r="B1844" s="216" t="s">
        <v>1552</v>
      </c>
      <c r="C1844" s="217"/>
      <c r="D1844" s="217"/>
      <c r="E1844" s="217"/>
      <c r="F1844" s="217"/>
      <c r="G1844" s="217"/>
      <c r="H1844" s="217"/>
      <c r="I1844" s="218"/>
      <c r="K1844" s="216" t="s">
        <v>1552</v>
      </c>
      <c r="L1844" s="217"/>
      <c r="M1844" s="217"/>
      <c r="N1844" s="217"/>
      <c r="O1844" s="217"/>
      <c r="P1844" s="217"/>
      <c r="Q1844" s="217"/>
      <c r="R1844" s="218"/>
    </row>
    <row r="1845" spans="2:18" ht="15.75">
      <c r="B1845" s="273"/>
      <c r="C1845" s="217"/>
      <c r="D1845" s="217"/>
      <c r="E1845" s="217"/>
      <c r="F1845" s="217"/>
      <c r="G1845" s="217"/>
      <c r="H1845" s="217"/>
      <c r="I1845" s="218"/>
      <c r="K1845" s="273"/>
      <c r="L1845" s="217"/>
      <c r="M1845" s="217"/>
      <c r="N1845" s="217"/>
      <c r="O1845" s="217"/>
      <c r="P1845" s="217"/>
      <c r="Q1845" s="217"/>
      <c r="R1845" s="218"/>
    </row>
    <row r="1846" spans="2:18" ht="15.75">
      <c r="B1846" s="273"/>
      <c r="C1846" s="217"/>
      <c r="D1846" s="372" t="s">
        <v>1714</v>
      </c>
      <c r="E1846" s="372"/>
      <c r="F1846" s="372"/>
      <c r="G1846" s="217"/>
      <c r="H1846" s="217"/>
      <c r="I1846" s="218"/>
      <c r="K1846" s="273"/>
      <c r="L1846" s="217"/>
      <c r="M1846" s="372" t="s">
        <v>1714</v>
      </c>
      <c r="N1846" s="372"/>
      <c r="O1846" s="372"/>
      <c r="P1846" s="217"/>
      <c r="Q1846" s="217"/>
      <c r="R1846" s="218"/>
    </row>
    <row r="1847" spans="2:18" ht="15.75">
      <c r="B1847" s="273"/>
      <c r="C1847" s="217"/>
      <c r="D1847" s="372" t="s">
        <v>1715</v>
      </c>
      <c r="E1847" s="372"/>
      <c r="F1847" s="372"/>
      <c r="G1847" s="217"/>
      <c r="H1847" s="217"/>
      <c r="I1847" s="218"/>
      <c r="K1847" s="273"/>
      <c r="L1847" s="217"/>
      <c r="M1847" s="372" t="s">
        <v>1715</v>
      </c>
      <c r="N1847" s="372"/>
      <c r="O1847" s="372"/>
      <c r="P1847" s="217"/>
      <c r="Q1847" s="217"/>
      <c r="R1847" s="218"/>
    </row>
    <row r="1848" spans="2:18" ht="15.75">
      <c r="B1848" s="273"/>
      <c r="C1848" s="217"/>
      <c r="D1848" s="217"/>
      <c r="E1848" s="217"/>
      <c r="F1848" s="217"/>
      <c r="G1848" s="217"/>
      <c r="H1848" s="217"/>
      <c r="I1848" s="218"/>
      <c r="K1848" s="273"/>
      <c r="L1848" s="217"/>
      <c r="M1848" s="217"/>
      <c r="N1848" s="217"/>
      <c r="O1848" s="217"/>
      <c r="P1848" s="217"/>
      <c r="Q1848" s="217"/>
      <c r="R1848" s="218"/>
    </row>
    <row r="1849" spans="2:18" ht="15.75">
      <c r="B1849" s="273"/>
      <c r="C1849" s="217"/>
      <c r="D1849" s="217"/>
      <c r="E1849" s="217"/>
      <c r="F1849" s="217"/>
      <c r="G1849" s="217"/>
      <c r="H1849" s="217"/>
      <c r="I1849" s="218"/>
      <c r="K1849" s="273"/>
      <c r="L1849" s="217"/>
      <c r="M1849" s="217"/>
      <c r="N1849" s="217"/>
      <c r="O1849" s="217"/>
      <c r="P1849" s="217"/>
      <c r="Q1849" s="217"/>
      <c r="R1849" s="218"/>
    </row>
    <row r="1850" spans="2:18" ht="15.75">
      <c r="B1850" s="293"/>
      <c r="E1850" s="217"/>
      <c r="F1850" s="217"/>
      <c r="G1850" s="201" t="s">
        <v>1563</v>
      </c>
      <c r="H1850" s="217"/>
      <c r="I1850" s="218"/>
      <c r="J1850" s="293"/>
      <c r="K1850" s="293"/>
      <c r="N1850" s="217"/>
      <c r="O1850" s="217"/>
      <c r="P1850" s="201" t="s">
        <v>1563</v>
      </c>
      <c r="Q1850" s="217"/>
      <c r="R1850" s="218"/>
    </row>
    <row r="1851" spans="2:18" ht="15.75">
      <c r="B1851" s="273" t="s">
        <v>1553</v>
      </c>
      <c r="C1851" s="360">
        <v>45840</v>
      </c>
      <c r="D1851" s="360"/>
      <c r="E1851" s="201"/>
      <c r="F1851" t="s">
        <v>1693</v>
      </c>
      <c r="H1851" s="201"/>
      <c r="I1851" s="202"/>
      <c r="K1851" s="273" t="s">
        <v>1553</v>
      </c>
      <c r="L1851" s="360">
        <v>45840</v>
      </c>
      <c r="M1851" s="360"/>
      <c r="N1851" s="201"/>
      <c r="O1851" t="s">
        <v>1693</v>
      </c>
      <c r="Q1851" s="201"/>
      <c r="R1851" s="202"/>
    </row>
    <row r="1852" spans="2:18" ht="16.5" thickBot="1">
      <c r="B1852" s="275"/>
      <c r="C1852" s="276"/>
      <c r="D1852" s="276"/>
      <c r="E1852" s="276"/>
      <c r="F1852" s="276"/>
      <c r="G1852" s="276"/>
      <c r="H1852" s="276"/>
      <c r="I1852" s="277"/>
      <c r="K1852" s="275"/>
      <c r="L1852" s="276"/>
      <c r="M1852" s="276"/>
      <c r="N1852" s="276"/>
      <c r="O1852" s="276"/>
      <c r="P1852" s="276"/>
      <c r="Q1852" s="276"/>
      <c r="R1852" s="277"/>
    </row>
    <row r="1854" spans="2:18" ht="15.75" thickBot="1"/>
    <row r="1855" spans="2:18">
      <c r="B1855" s="366" t="s">
        <v>1525</v>
      </c>
      <c r="C1855" s="367"/>
      <c r="D1855" s="367"/>
      <c r="E1855" s="367"/>
      <c r="F1855" s="367"/>
      <c r="G1855" s="367"/>
      <c r="H1855" s="367"/>
      <c r="I1855" s="368"/>
      <c r="K1855" s="366" t="s">
        <v>1525</v>
      </c>
      <c r="L1855" s="367"/>
      <c r="M1855" s="367"/>
      <c r="N1855" s="367"/>
      <c r="O1855" s="367"/>
      <c r="P1855" s="367"/>
      <c r="Q1855" s="367"/>
      <c r="R1855" s="368"/>
    </row>
    <row r="1856" spans="2:18" ht="15.75">
      <c r="B1856" s="200"/>
      <c r="C1856" s="201"/>
      <c r="D1856" s="201"/>
      <c r="E1856" s="201"/>
      <c r="F1856" s="201"/>
      <c r="G1856" s="201"/>
      <c r="H1856" s="201"/>
      <c r="I1856" s="202"/>
      <c r="K1856" s="200"/>
      <c r="L1856" s="201"/>
      <c r="M1856" s="201"/>
      <c r="N1856" s="201"/>
      <c r="O1856" s="201"/>
      <c r="P1856" s="201"/>
      <c r="Q1856" s="201"/>
      <c r="R1856" s="202"/>
    </row>
    <row r="1857" spans="2:18" ht="26.25">
      <c r="B1857" s="369" t="s">
        <v>1526</v>
      </c>
      <c r="C1857" s="370"/>
      <c r="D1857" s="370"/>
      <c r="E1857" s="370"/>
      <c r="F1857" s="370"/>
      <c r="G1857" s="370"/>
      <c r="H1857" s="370"/>
      <c r="I1857" s="371"/>
      <c r="K1857" s="369" t="s">
        <v>1526</v>
      </c>
      <c r="L1857" s="370"/>
      <c r="M1857" s="370"/>
      <c r="N1857" s="370"/>
      <c r="O1857" s="370"/>
      <c r="P1857" s="370"/>
      <c r="Q1857" s="370"/>
      <c r="R1857" s="371"/>
    </row>
    <row r="1858" spans="2:18" ht="24.95" customHeight="1">
      <c r="B1858" s="203"/>
      <c r="C1858" s="204"/>
      <c r="D1858" s="204"/>
      <c r="E1858" s="204"/>
      <c r="F1858" s="204"/>
      <c r="G1858" s="204"/>
      <c r="H1858" s="205" t="s">
        <v>1527</v>
      </c>
      <c r="I1858" s="206"/>
      <c r="K1858" s="203"/>
      <c r="L1858" s="204"/>
      <c r="M1858" s="204"/>
      <c r="N1858" s="204"/>
      <c r="O1858" s="204"/>
      <c r="P1858" s="204"/>
      <c r="Q1858" s="205" t="s">
        <v>1527</v>
      </c>
      <c r="R1858" s="206"/>
    </row>
    <row r="1859" spans="2:18" ht="24.95" customHeight="1">
      <c r="B1859" s="207" t="s">
        <v>1528</v>
      </c>
      <c r="C1859" s="208"/>
      <c r="D1859" s="208"/>
      <c r="E1859" s="208"/>
      <c r="F1859" s="208" t="s">
        <v>1529</v>
      </c>
      <c r="G1859" s="201"/>
      <c r="H1859" s="201" t="s">
        <v>1530</v>
      </c>
      <c r="I1859" s="202"/>
      <c r="K1859" s="207" t="s">
        <v>1528</v>
      </c>
      <c r="L1859" s="208"/>
      <c r="M1859" s="208"/>
      <c r="N1859" s="208"/>
      <c r="O1859" s="208" t="s">
        <v>1531</v>
      </c>
      <c r="P1859" s="201"/>
      <c r="Q1859" s="201" t="s">
        <v>1530</v>
      </c>
      <c r="R1859" s="202"/>
    </row>
    <row r="1860" spans="2:18" ht="24.95" customHeight="1">
      <c r="B1860" s="209" t="s">
        <v>1532</v>
      </c>
      <c r="C1860" s="210" t="s">
        <v>1827</v>
      </c>
      <c r="D1860" s="211"/>
      <c r="E1860" s="211"/>
      <c r="F1860" s="211"/>
      <c r="G1860" s="212"/>
      <c r="H1860" s="212"/>
      <c r="I1860" s="213"/>
      <c r="K1860" s="209" t="s">
        <v>1532</v>
      </c>
      <c r="L1860" s="210" t="s">
        <v>1828</v>
      </c>
      <c r="M1860" s="211"/>
      <c r="N1860" s="211"/>
      <c r="O1860" s="211"/>
      <c r="P1860" s="212"/>
      <c r="Q1860" s="212"/>
      <c r="R1860" s="213"/>
    </row>
    <row r="1861" spans="2:18" ht="24.95" customHeight="1">
      <c r="B1861" s="207" t="s">
        <v>1534</v>
      </c>
      <c r="C1861" s="214"/>
      <c r="D1861" s="208" t="s">
        <v>1535</v>
      </c>
      <c r="E1861" s="208"/>
      <c r="F1861" s="201"/>
      <c r="G1861" s="201"/>
      <c r="H1861" s="201"/>
      <c r="I1861" s="202"/>
      <c r="K1861" s="207" t="s">
        <v>1534</v>
      </c>
      <c r="L1861" s="214" t="s">
        <v>1829</v>
      </c>
      <c r="M1861" s="208" t="s">
        <v>1535</v>
      </c>
      <c r="N1861" s="208"/>
      <c r="O1861" s="201"/>
      <c r="P1861" s="201"/>
      <c r="Q1861" s="201"/>
      <c r="R1861" s="202"/>
    </row>
    <row r="1862" spans="2:18" ht="24.95" customHeight="1">
      <c r="B1862" s="216" t="s">
        <v>1562</v>
      </c>
      <c r="C1862" s="217"/>
      <c r="D1862" s="217"/>
      <c r="E1862" s="217"/>
      <c r="F1862" s="217"/>
      <c r="G1862" s="217"/>
      <c r="H1862" s="217"/>
      <c r="I1862" s="218"/>
      <c r="K1862" s="216" t="s">
        <v>1562</v>
      </c>
      <c r="L1862" s="217"/>
      <c r="M1862" s="217"/>
      <c r="N1862" s="217"/>
      <c r="O1862" s="217"/>
      <c r="P1862" s="217"/>
      <c r="Q1862" s="217"/>
      <c r="R1862" s="218"/>
    </row>
    <row r="1863" spans="2:18" ht="24.95" customHeight="1" thickBot="1">
      <c r="B1863" s="207" t="s">
        <v>1537</v>
      </c>
      <c r="C1863" s="201"/>
      <c r="D1863" s="201"/>
      <c r="E1863" s="201"/>
      <c r="F1863" s="201"/>
      <c r="G1863" s="201"/>
      <c r="H1863" s="201"/>
      <c r="I1863" s="202"/>
      <c r="K1863" s="207" t="s">
        <v>1537</v>
      </c>
      <c r="L1863" s="201"/>
      <c r="M1863" s="201"/>
      <c r="N1863" s="201"/>
      <c r="O1863" s="201"/>
      <c r="P1863" s="201"/>
      <c r="Q1863" s="201"/>
      <c r="R1863" s="202"/>
    </row>
    <row r="1864" spans="2:18" ht="24.95" customHeight="1" thickTop="1">
      <c r="B1864" s="361" t="s">
        <v>1538</v>
      </c>
      <c r="C1864" s="362"/>
      <c r="D1864" s="358" t="s">
        <v>1241</v>
      </c>
      <c r="E1864" s="365"/>
      <c r="F1864" s="356" t="s">
        <v>1539</v>
      </c>
      <c r="G1864" s="359"/>
      <c r="H1864" s="358" t="s">
        <v>1404</v>
      </c>
      <c r="I1864" s="359"/>
      <c r="K1864" s="361" t="s">
        <v>1538</v>
      </c>
      <c r="L1864" s="362"/>
      <c r="M1864" s="358" t="s">
        <v>1241</v>
      </c>
      <c r="N1864" s="365"/>
      <c r="O1864" s="356" t="s">
        <v>1539</v>
      </c>
      <c r="P1864" s="359"/>
      <c r="Q1864" s="358" t="s">
        <v>1404</v>
      </c>
      <c r="R1864" s="359"/>
    </row>
    <row r="1865" spans="2:18" ht="24.95" customHeight="1" thickBot="1">
      <c r="B1865" s="363"/>
      <c r="C1865" s="364"/>
      <c r="D1865" s="219" t="s">
        <v>1540</v>
      </c>
      <c r="E1865" s="220" t="s">
        <v>1541</v>
      </c>
      <c r="F1865" s="220" t="s">
        <v>1540</v>
      </c>
      <c r="G1865" s="221" t="s">
        <v>1541</v>
      </c>
      <c r="H1865" s="222" t="s">
        <v>1540</v>
      </c>
      <c r="I1865" s="223" t="s">
        <v>1541</v>
      </c>
      <c r="K1865" s="363"/>
      <c r="L1865" s="364"/>
      <c r="M1865" s="219" t="s">
        <v>1540</v>
      </c>
      <c r="N1865" s="220" t="s">
        <v>1541</v>
      </c>
      <c r="O1865" s="220" t="s">
        <v>1540</v>
      </c>
      <c r="P1865" s="221" t="s">
        <v>1541</v>
      </c>
      <c r="Q1865" s="222" t="s">
        <v>1540</v>
      </c>
      <c r="R1865" s="223" t="s">
        <v>1541</v>
      </c>
    </row>
    <row r="1866" spans="2:18" ht="24.95" customHeight="1" thickTop="1">
      <c r="B1866" s="224" t="s">
        <v>1542</v>
      </c>
      <c r="C1866" s="225"/>
      <c r="D1866" s="226">
        <v>0</v>
      </c>
      <c r="E1866" s="227"/>
      <c r="F1866" s="227">
        <v>878</v>
      </c>
      <c r="G1866" s="228"/>
      <c r="H1866" s="229">
        <f t="shared" ref="H1866:H1874" si="108">D1866+F1866</f>
        <v>878</v>
      </c>
      <c r="I1866" s="230"/>
      <c r="K1866" s="224" t="s">
        <v>1542</v>
      </c>
      <c r="L1866" s="225"/>
      <c r="M1866" s="226">
        <v>0</v>
      </c>
      <c r="N1866" s="227"/>
      <c r="O1866" s="227">
        <v>329</v>
      </c>
      <c r="P1866" s="228"/>
      <c r="Q1866" s="229">
        <f t="shared" ref="Q1866:Q1874" si="109">M1866+O1866</f>
        <v>329</v>
      </c>
      <c r="R1866" s="230"/>
    </row>
    <row r="1867" spans="2:18" ht="24.95" customHeight="1">
      <c r="B1867" s="231" t="s">
        <v>1543</v>
      </c>
      <c r="C1867" s="232"/>
      <c r="D1867" s="233">
        <v>0</v>
      </c>
      <c r="E1867" s="234"/>
      <c r="F1867" s="234">
        <v>40</v>
      </c>
      <c r="G1867" s="235"/>
      <c r="H1867" s="229">
        <f t="shared" si="108"/>
        <v>40</v>
      </c>
      <c r="I1867" s="236"/>
      <c r="K1867" s="231" t="s">
        <v>1543</v>
      </c>
      <c r="L1867" s="232"/>
      <c r="M1867" s="233">
        <v>0</v>
      </c>
      <c r="N1867" s="234"/>
      <c r="O1867" s="234">
        <v>20</v>
      </c>
      <c r="P1867" s="235"/>
      <c r="Q1867" s="229">
        <f t="shared" si="109"/>
        <v>20</v>
      </c>
      <c r="R1867" s="236"/>
    </row>
    <row r="1868" spans="2:18" ht="24.95" customHeight="1">
      <c r="B1868" s="231" t="s">
        <v>1544</v>
      </c>
      <c r="C1868" s="232"/>
      <c r="D1868" s="233">
        <v>0</v>
      </c>
      <c r="E1868" s="234"/>
      <c r="F1868" s="234">
        <v>40</v>
      </c>
      <c r="G1868" s="235"/>
      <c r="H1868" s="229">
        <f t="shared" si="108"/>
        <v>40</v>
      </c>
      <c r="I1868" s="236"/>
      <c r="K1868" s="231" t="s">
        <v>1544</v>
      </c>
      <c r="L1868" s="232"/>
      <c r="M1868" s="233">
        <v>0</v>
      </c>
      <c r="N1868" s="234"/>
      <c r="O1868" s="234">
        <v>20</v>
      </c>
      <c r="P1868" s="235"/>
      <c r="Q1868" s="229">
        <f t="shared" si="109"/>
        <v>20</v>
      </c>
      <c r="R1868" s="236"/>
    </row>
    <row r="1869" spans="2:18" ht="24.95" customHeight="1" thickBot="1">
      <c r="B1869" s="237" t="s">
        <v>1545</v>
      </c>
      <c r="C1869" s="238"/>
      <c r="D1869" s="239"/>
      <c r="E1869" s="240"/>
      <c r="F1869" s="240">
        <v>750</v>
      </c>
      <c r="G1869" s="241"/>
      <c r="H1869" s="229">
        <f t="shared" si="108"/>
        <v>750</v>
      </c>
      <c r="I1869" s="242"/>
      <c r="K1869" s="237" t="s">
        <v>1545</v>
      </c>
      <c r="L1869" s="238"/>
      <c r="M1869" s="239">
        <v>0</v>
      </c>
      <c r="N1869" s="240"/>
      <c r="O1869" s="240">
        <v>750</v>
      </c>
      <c r="P1869" s="241"/>
      <c r="Q1869" s="229">
        <f t="shared" si="109"/>
        <v>750</v>
      </c>
      <c r="R1869" s="242"/>
    </row>
    <row r="1870" spans="2:18" ht="24.95" customHeight="1" thickTop="1" thickBot="1">
      <c r="B1870" s="243"/>
      <c r="C1870" s="244" t="s">
        <v>1399</v>
      </c>
      <c r="D1870" s="245">
        <f>D1866+D1867+D1868+D1869</f>
        <v>0</v>
      </c>
      <c r="E1870" s="246"/>
      <c r="F1870" s="247">
        <f>SUM(F1866:F1869)</f>
        <v>1708</v>
      </c>
      <c r="G1870" s="248"/>
      <c r="H1870" s="249">
        <f t="shared" si="108"/>
        <v>1708</v>
      </c>
      <c r="I1870" s="250"/>
      <c r="K1870" s="243"/>
      <c r="L1870" s="244" t="s">
        <v>1399</v>
      </c>
      <c r="M1870" s="245">
        <f>M1866+M1867+M1868+M1869</f>
        <v>0</v>
      </c>
      <c r="N1870" s="246"/>
      <c r="O1870" s="246">
        <f>SUM(O1866:O1869)</f>
        <v>1119</v>
      </c>
      <c r="P1870" s="248"/>
      <c r="Q1870" s="251">
        <f t="shared" si="109"/>
        <v>1119</v>
      </c>
      <c r="R1870" s="250"/>
    </row>
    <row r="1871" spans="2:18" ht="24.95" customHeight="1" thickTop="1">
      <c r="B1871" s="252" t="s">
        <v>1546</v>
      </c>
      <c r="C1871" s="253"/>
      <c r="D1871" s="254"/>
      <c r="E1871" s="255"/>
      <c r="F1871" s="255"/>
      <c r="G1871" s="256"/>
      <c r="H1871" s="257">
        <f t="shared" si="108"/>
        <v>0</v>
      </c>
      <c r="I1871" s="258"/>
      <c r="K1871" s="252" t="s">
        <v>1546</v>
      </c>
      <c r="L1871" s="253"/>
      <c r="M1871" s="254"/>
      <c r="N1871" s="255"/>
      <c r="O1871" s="255"/>
      <c r="P1871" s="256"/>
      <c r="Q1871" s="257">
        <f t="shared" si="109"/>
        <v>0</v>
      </c>
      <c r="R1871" s="258"/>
    </row>
    <row r="1872" spans="2:18" ht="24.95" customHeight="1">
      <c r="B1872" s="259" t="s">
        <v>1547</v>
      </c>
      <c r="C1872" s="260"/>
      <c r="D1872" s="233">
        <v>0</v>
      </c>
      <c r="E1872" s="234"/>
      <c r="F1872" s="234"/>
      <c r="G1872" s="261"/>
      <c r="H1872" s="262">
        <f t="shared" si="108"/>
        <v>0</v>
      </c>
      <c r="I1872" s="263"/>
      <c r="K1872" s="259" t="s">
        <v>1547</v>
      </c>
      <c r="L1872" s="260"/>
      <c r="M1872" s="233">
        <v>0</v>
      </c>
      <c r="N1872" s="234"/>
      <c r="O1872" s="234"/>
      <c r="P1872" s="261"/>
      <c r="Q1872" s="262">
        <f t="shared" si="109"/>
        <v>0</v>
      </c>
      <c r="R1872" s="263"/>
    </row>
    <row r="1873" spans="2:18" ht="24.95" customHeight="1">
      <c r="B1873" s="252" t="s">
        <v>1548</v>
      </c>
      <c r="C1873" s="253"/>
      <c r="D1873" s="233"/>
      <c r="E1873" s="234"/>
      <c r="F1873" s="234"/>
      <c r="G1873" s="261"/>
      <c r="H1873" s="262">
        <f t="shared" si="108"/>
        <v>0</v>
      </c>
      <c r="I1873" s="263"/>
      <c r="K1873" s="252" t="s">
        <v>1548</v>
      </c>
      <c r="L1873" s="253"/>
      <c r="M1873" s="233"/>
      <c r="N1873" s="234"/>
      <c r="O1873" s="234"/>
      <c r="P1873" s="261"/>
      <c r="Q1873" s="262">
        <f t="shared" si="109"/>
        <v>0</v>
      </c>
      <c r="R1873" s="263"/>
    </row>
    <row r="1874" spans="2:18" ht="24.95" customHeight="1" thickBot="1">
      <c r="B1874" s="264" t="s">
        <v>1549</v>
      </c>
      <c r="C1874" s="265"/>
      <c r="D1874" s="266"/>
      <c r="E1874" s="267"/>
      <c r="F1874" s="267"/>
      <c r="G1874" s="268"/>
      <c r="H1874" s="269">
        <f t="shared" si="108"/>
        <v>0</v>
      </c>
      <c r="I1874" s="270"/>
      <c r="K1874" s="264" t="s">
        <v>1549</v>
      </c>
      <c r="L1874" s="265"/>
      <c r="M1874" s="266"/>
      <c r="N1874" s="267"/>
      <c r="O1874" s="267"/>
      <c r="P1874" s="268"/>
      <c r="Q1874" s="269">
        <f t="shared" si="109"/>
        <v>0</v>
      </c>
      <c r="R1874" s="270"/>
    </row>
    <row r="1875" spans="2:18" ht="24.95" customHeight="1" thickTop="1" thickBot="1">
      <c r="B1875" s="243"/>
      <c r="C1875" s="244" t="s">
        <v>1399</v>
      </c>
      <c r="D1875" s="245">
        <f>SUM(D1870:D1874)</f>
        <v>0</v>
      </c>
      <c r="E1875" s="246"/>
      <c r="F1875" s="247">
        <f>F1870+F1872</f>
        <v>1708</v>
      </c>
      <c r="G1875" s="248"/>
      <c r="H1875" s="271">
        <f>D1875+F1875</f>
        <v>1708</v>
      </c>
      <c r="I1875" s="250"/>
      <c r="K1875" s="243"/>
      <c r="L1875" s="244" t="s">
        <v>1399</v>
      </c>
      <c r="M1875" s="245">
        <f>SUM(M1870:M1874)</f>
        <v>0</v>
      </c>
      <c r="N1875" s="246"/>
      <c r="O1875" s="246">
        <f>O1870+O1872</f>
        <v>1119</v>
      </c>
      <c r="P1875" s="248"/>
      <c r="Q1875" s="272">
        <f>M1875+O1875</f>
        <v>1119</v>
      </c>
      <c r="R1875" s="250"/>
    </row>
    <row r="1876" spans="2:18" ht="24.95" customHeight="1" thickTop="1">
      <c r="B1876" s="273"/>
      <c r="C1876" s="274" t="s">
        <v>1550</v>
      </c>
      <c r="D1876" s="217"/>
      <c r="E1876" s="217"/>
      <c r="F1876" s="217"/>
      <c r="G1876" s="217"/>
      <c r="H1876" s="217"/>
      <c r="I1876" s="218"/>
      <c r="K1876" s="273"/>
      <c r="L1876" s="274" t="s">
        <v>1550</v>
      </c>
      <c r="M1876" s="217"/>
      <c r="N1876" s="217"/>
      <c r="O1876" s="217"/>
      <c r="P1876" s="217"/>
      <c r="Q1876" s="217"/>
      <c r="R1876" s="218"/>
    </row>
    <row r="1877" spans="2:18" ht="24.95" customHeight="1">
      <c r="B1877" s="216" t="s">
        <v>1551</v>
      </c>
      <c r="C1877" s="217"/>
      <c r="D1877" s="217"/>
      <c r="E1877" s="217"/>
      <c r="F1877" s="217"/>
      <c r="G1877" s="217"/>
      <c r="H1877" s="217"/>
      <c r="I1877" s="218"/>
      <c r="K1877" s="216" t="s">
        <v>1551</v>
      </c>
      <c r="L1877" s="217"/>
      <c r="M1877" s="217"/>
      <c r="N1877" s="217"/>
      <c r="O1877" s="217"/>
      <c r="P1877" s="217"/>
      <c r="Q1877" s="217"/>
      <c r="R1877" s="218"/>
    </row>
    <row r="1878" spans="2:18" ht="24.95" customHeight="1">
      <c r="B1878" s="216" t="s">
        <v>1552</v>
      </c>
      <c r="C1878" s="217"/>
      <c r="D1878" s="217"/>
      <c r="E1878" s="217"/>
      <c r="F1878" s="217"/>
      <c r="G1878" s="217"/>
      <c r="H1878" s="217"/>
      <c r="I1878" s="218"/>
      <c r="K1878" s="216" t="s">
        <v>1552</v>
      </c>
      <c r="L1878" s="217"/>
      <c r="M1878" s="217"/>
      <c r="N1878" s="217"/>
      <c r="O1878" s="217"/>
      <c r="P1878" s="217"/>
      <c r="Q1878" s="217"/>
      <c r="R1878" s="218"/>
    </row>
    <row r="1879" spans="2:18" ht="15.75">
      <c r="B1879" s="273"/>
      <c r="C1879" s="217"/>
      <c r="D1879" s="217"/>
      <c r="E1879" s="217"/>
      <c r="F1879" s="217"/>
      <c r="G1879" s="217"/>
      <c r="H1879" s="217"/>
      <c r="I1879" s="218"/>
      <c r="K1879" s="273"/>
      <c r="L1879" s="217"/>
      <c r="M1879" s="217"/>
      <c r="N1879" s="217"/>
      <c r="O1879" s="217"/>
      <c r="P1879" s="217"/>
      <c r="Q1879" s="217"/>
      <c r="R1879" s="218"/>
    </row>
    <row r="1880" spans="2:18" ht="15.75">
      <c r="B1880" s="273"/>
      <c r="C1880" s="217"/>
      <c r="D1880" s="372" t="s">
        <v>1714</v>
      </c>
      <c r="E1880" s="372"/>
      <c r="F1880" s="372"/>
      <c r="G1880" s="217"/>
      <c r="H1880" s="217"/>
      <c r="I1880" s="218"/>
      <c r="K1880" s="273"/>
      <c r="L1880" s="217"/>
      <c r="M1880" s="372" t="s">
        <v>1714</v>
      </c>
      <c r="N1880" s="372"/>
      <c r="O1880" s="372"/>
      <c r="P1880" s="217"/>
      <c r="Q1880" s="217"/>
      <c r="R1880" s="218"/>
    </row>
    <row r="1881" spans="2:18" ht="15.75">
      <c r="B1881" s="273"/>
      <c r="C1881" s="217"/>
      <c r="D1881" s="372" t="s">
        <v>1715</v>
      </c>
      <c r="E1881" s="372"/>
      <c r="F1881" s="372"/>
      <c r="G1881" s="217"/>
      <c r="H1881" s="217"/>
      <c r="I1881" s="218"/>
      <c r="K1881" s="273"/>
      <c r="L1881" s="217"/>
      <c r="M1881" s="372" t="s">
        <v>1715</v>
      </c>
      <c r="N1881" s="372"/>
      <c r="O1881" s="372"/>
      <c r="P1881" s="217"/>
      <c r="Q1881" s="217"/>
      <c r="R1881" s="218"/>
    </row>
    <row r="1882" spans="2:18" ht="15.75">
      <c r="B1882" s="273"/>
      <c r="C1882" s="217"/>
      <c r="D1882" s="217"/>
      <c r="E1882" s="217"/>
      <c r="F1882" s="217"/>
      <c r="G1882" s="217"/>
      <c r="H1882" s="217"/>
      <c r="I1882" s="218"/>
      <c r="K1882" s="273"/>
      <c r="L1882" s="217"/>
      <c r="M1882" s="217"/>
      <c r="N1882" s="217"/>
      <c r="O1882" s="217"/>
      <c r="P1882" s="217"/>
      <c r="Q1882" s="217"/>
      <c r="R1882" s="218"/>
    </row>
    <row r="1883" spans="2:18" ht="15.75">
      <c r="B1883" s="273"/>
      <c r="C1883" s="217"/>
      <c r="D1883" s="217"/>
      <c r="E1883" s="217"/>
      <c r="F1883" s="217"/>
      <c r="G1883" s="217"/>
      <c r="H1883" s="217"/>
      <c r="I1883" s="218"/>
      <c r="K1883" s="273"/>
      <c r="L1883" s="217"/>
      <c r="M1883" s="217"/>
      <c r="N1883" s="217"/>
      <c r="O1883" s="217"/>
      <c r="P1883" s="217"/>
      <c r="Q1883" s="217"/>
      <c r="R1883" s="218"/>
    </row>
    <row r="1884" spans="2:18" ht="15.75">
      <c r="B1884" s="293"/>
      <c r="E1884" s="217"/>
      <c r="F1884" s="217"/>
      <c r="G1884" s="201" t="s">
        <v>1563</v>
      </c>
      <c r="H1884" s="217"/>
      <c r="I1884" s="218"/>
      <c r="J1884" s="293"/>
      <c r="K1884" s="293"/>
      <c r="N1884" s="217"/>
      <c r="O1884" s="217"/>
      <c r="P1884" s="201" t="s">
        <v>1563</v>
      </c>
      <c r="Q1884" s="217"/>
      <c r="R1884" s="218"/>
    </row>
    <row r="1885" spans="2:18" ht="15.75">
      <c r="B1885" s="273" t="s">
        <v>1553</v>
      </c>
      <c r="C1885" s="360">
        <v>45840</v>
      </c>
      <c r="D1885" s="360"/>
      <c r="E1885" s="201"/>
      <c r="F1885" t="s">
        <v>1693</v>
      </c>
      <c r="H1885" s="201"/>
      <c r="I1885" s="202"/>
      <c r="K1885" s="273" t="s">
        <v>1553</v>
      </c>
      <c r="L1885" s="360">
        <v>45840</v>
      </c>
      <c r="M1885" s="360"/>
      <c r="N1885" s="201"/>
      <c r="O1885" t="s">
        <v>1693</v>
      </c>
      <c r="Q1885" s="201"/>
      <c r="R1885" s="202"/>
    </row>
    <row r="1886" spans="2:18" ht="16.5" thickBot="1">
      <c r="B1886" s="275"/>
      <c r="C1886" s="276"/>
      <c r="D1886" s="276"/>
      <c r="E1886" s="276"/>
      <c r="F1886" s="276"/>
      <c r="G1886" s="276"/>
      <c r="H1886" s="276"/>
      <c r="I1886" s="277"/>
      <c r="K1886" s="275"/>
      <c r="L1886" s="276"/>
      <c r="M1886" s="276"/>
      <c r="N1886" s="276"/>
      <c r="O1886" s="276"/>
      <c r="P1886" s="276"/>
      <c r="Q1886" s="276"/>
      <c r="R1886" s="277"/>
    </row>
    <row r="1888" spans="2:18" ht="15.75" thickBot="1"/>
    <row r="1889" spans="2:18">
      <c r="B1889" s="366" t="s">
        <v>1525</v>
      </c>
      <c r="C1889" s="367"/>
      <c r="D1889" s="367"/>
      <c r="E1889" s="367"/>
      <c r="F1889" s="367"/>
      <c r="G1889" s="367"/>
      <c r="H1889" s="367"/>
      <c r="I1889" s="368"/>
      <c r="K1889" s="366" t="s">
        <v>1525</v>
      </c>
      <c r="L1889" s="367"/>
      <c r="M1889" s="367"/>
      <c r="N1889" s="367"/>
      <c r="O1889" s="367"/>
      <c r="P1889" s="367"/>
      <c r="Q1889" s="367"/>
      <c r="R1889" s="368"/>
    </row>
    <row r="1890" spans="2:18" ht="15.75">
      <c r="B1890" s="200"/>
      <c r="C1890" s="201"/>
      <c r="D1890" s="201"/>
      <c r="E1890" s="201"/>
      <c r="F1890" s="201"/>
      <c r="G1890" s="201"/>
      <c r="H1890" s="201"/>
      <c r="I1890" s="202"/>
      <c r="K1890" s="200"/>
      <c r="L1890" s="201"/>
      <c r="M1890" s="201"/>
      <c r="N1890" s="201"/>
      <c r="O1890" s="201"/>
      <c r="P1890" s="201"/>
      <c r="Q1890" s="201"/>
      <c r="R1890" s="202"/>
    </row>
    <row r="1891" spans="2:18" ht="26.25">
      <c r="B1891" s="369" t="s">
        <v>1526</v>
      </c>
      <c r="C1891" s="370"/>
      <c r="D1891" s="370"/>
      <c r="E1891" s="370"/>
      <c r="F1891" s="370"/>
      <c r="G1891" s="370"/>
      <c r="H1891" s="370"/>
      <c r="I1891" s="371"/>
      <c r="K1891" s="369" t="s">
        <v>1526</v>
      </c>
      <c r="L1891" s="370"/>
      <c r="M1891" s="370"/>
      <c r="N1891" s="370"/>
      <c r="O1891" s="370"/>
      <c r="P1891" s="370"/>
      <c r="Q1891" s="370"/>
      <c r="R1891" s="371"/>
    </row>
    <row r="1892" spans="2:18" ht="24.95" customHeight="1">
      <c r="B1892" s="203"/>
      <c r="C1892" s="204"/>
      <c r="D1892" s="204"/>
      <c r="E1892" s="204"/>
      <c r="F1892" s="204"/>
      <c r="G1892" s="204"/>
      <c r="H1892" s="205" t="s">
        <v>1527</v>
      </c>
      <c r="I1892" s="206"/>
      <c r="K1892" s="203"/>
      <c r="L1892" s="204"/>
      <c r="M1892" s="204"/>
      <c r="N1892" s="204"/>
      <c r="O1892" s="204"/>
      <c r="P1892" s="204"/>
      <c r="Q1892" s="205" t="s">
        <v>1527</v>
      </c>
      <c r="R1892" s="206"/>
    </row>
    <row r="1893" spans="2:18" ht="24.95" customHeight="1">
      <c r="B1893" s="207" t="s">
        <v>1528</v>
      </c>
      <c r="C1893" s="208"/>
      <c r="D1893" s="208"/>
      <c r="E1893" s="208"/>
      <c r="F1893" s="208" t="s">
        <v>1529</v>
      </c>
      <c r="G1893" s="201"/>
      <c r="H1893" s="201" t="s">
        <v>1530</v>
      </c>
      <c r="I1893" s="202"/>
      <c r="K1893" s="207" t="s">
        <v>1528</v>
      </c>
      <c r="L1893" s="208"/>
      <c r="M1893" s="208"/>
      <c r="N1893" s="208"/>
      <c r="O1893" s="208" t="s">
        <v>1531</v>
      </c>
      <c r="P1893" s="201"/>
      <c r="Q1893" s="201" t="s">
        <v>1530</v>
      </c>
      <c r="R1893" s="202"/>
    </row>
    <row r="1894" spans="2:18" ht="24.95" customHeight="1">
      <c r="B1894" s="209" t="s">
        <v>1532</v>
      </c>
      <c r="C1894" s="210" t="s">
        <v>1831</v>
      </c>
      <c r="D1894" s="211"/>
      <c r="E1894" s="211"/>
      <c r="F1894" s="211"/>
      <c r="G1894" s="212"/>
      <c r="H1894" s="212"/>
      <c r="I1894" s="213"/>
      <c r="K1894" s="209" t="s">
        <v>1532</v>
      </c>
      <c r="L1894" s="210" t="s">
        <v>1832</v>
      </c>
      <c r="M1894" s="211"/>
      <c r="N1894" s="211"/>
      <c r="O1894" s="211"/>
      <c r="P1894" s="212"/>
      <c r="Q1894" s="212"/>
      <c r="R1894" s="213"/>
    </row>
    <row r="1895" spans="2:18" ht="24.95" customHeight="1">
      <c r="B1895" s="207" t="s">
        <v>1534</v>
      </c>
      <c r="C1895" s="214">
        <v>365</v>
      </c>
      <c r="D1895" s="208" t="s">
        <v>1535</v>
      </c>
      <c r="E1895" s="208"/>
      <c r="F1895" s="201"/>
      <c r="G1895" s="201"/>
      <c r="H1895" s="201"/>
      <c r="I1895" s="202"/>
      <c r="K1895" s="207" t="s">
        <v>1534</v>
      </c>
      <c r="L1895" s="214">
        <v>132</v>
      </c>
      <c r="M1895" s="208" t="s">
        <v>1535</v>
      </c>
      <c r="N1895" s="208"/>
      <c r="O1895" s="201"/>
      <c r="P1895" s="201"/>
      <c r="Q1895" s="201"/>
      <c r="R1895" s="202"/>
    </row>
    <row r="1896" spans="2:18" ht="24.95" customHeight="1">
      <c r="B1896" s="216" t="s">
        <v>1562</v>
      </c>
      <c r="C1896" s="217"/>
      <c r="D1896" s="217"/>
      <c r="E1896" s="217"/>
      <c r="F1896" s="217"/>
      <c r="G1896" s="217"/>
      <c r="H1896" s="217"/>
      <c r="I1896" s="218"/>
      <c r="K1896" s="216" t="s">
        <v>1562</v>
      </c>
      <c r="L1896" s="217"/>
      <c r="M1896" s="217"/>
      <c r="N1896" s="217"/>
      <c r="O1896" s="217"/>
      <c r="P1896" s="217"/>
      <c r="Q1896" s="217"/>
      <c r="R1896" s="218"/>
    </row>
    <row r="1897" spans="2:18" ht="24.95" customHeight="1" thickBot="1">
      <c r="B1897" s="207" t="s">
        <v>1537</v>
      </c>
      <c r="C1897" s="201"/>
      <c r="D1897" s="201"/>
      <c r="E1897" s="201"/>
      <c r="F1897" s="201"/>
      <c r="G1897" s="201"/>
      <c r="H1897" s="201"/>
      <c r="I1897" s="202"/>
      <c r="K1897" s="207" t="s">
        <v>1537</v>
      </c>
      <c r="L1897" s="201"/>
      <c r="M1897" s="201"/>
      <c r="N1897" s="201"/>
      <c r="O1897" s="201"/>
      <c r="P1897" s="201"/>
      <c r="Q1897" s="201"/>
      <c r="R1897" s="202"/>
    </row>
    <row r="1898" spans="2:18" ht="24.95" customHeight="1" thickTop="1">
      <c r="B1898" s="361" t="s">
        <v>1538</v>
      </c>
      <c r="C1898" s="362"/>
      <c r="D1898" s="358" t="s">
        <v>1241</v>
      </c>
      <c r="E1898" s="365"/>
      <c r="F1898" s="356" t="s">
        <v>1539</v>
      </c>
      <c r="G1898" s="359"/>
      <c r="H1898" s="358" t="s">
        <v>1404</v>
      </c>
      <c r="I1898" s="359"/>
      <c r="K1898" s="361" t="s">
        <v>1538</v>
      </c>
      <c r="L1898" s="362"/>
      <c r="M1898" s="358" t="s">
        <v>1241</v>
      </c>
      <c r="N1898" s="365"/>
      <c r="O1898" s="356" t="s">
        <v>1539</v>
      </c>
      <c r="P1898" s="359"/>
      <c r="Q1898" s="358" t="s">
        <v>1404</v>
      </c>
      <c r="R1898" s="359"/>
    </row>
    <row r="1899" spans="2:18" ht="24.95" customHeight="1" thickBot="1">
      <c r="B1899" s="363"/>
      <c r="C1899" s="364"/>
      <c r="D1899" s="219" t="s">
        <v>1540</v>
      </c>
      <c r="E1899" s="220" t="s">
        <v>1541</v>
      </c>
      <c r="F1899" s="220" t="s">
        <v>1540</v>
      </c>
      <c r="G1899" s="221" t="s">
        <v>1541</v>
      </c>
      <c r="H1899" s="222" t="s">
        <v>1540</v>
      </c>
      <c r="I1899" s="223" t="s">
        <v>1541</v>
      </c>
      <c r="K1899" s="363"/>
      <c r="L1899" s="364"/>
      <c r="M1899" s="219" t="s">
        <v>1540</v>
      </c>
      <c r="N1899" s="220" t="s">
        <v>1541</v>
      </c>
      <c r="O1899" s="220" t="s">
        <v>1540</v>
      </c>
      <c r="P1899" s="221" t="s">
        <v>1541</v>
      </c>
      <c r="Q1899" s="222" t="s">
        <v>1540</v>
      </c>
      <c r="R1899" s="223" t="s">
        <v>1541</v>
      </c>
    </row>
    <row r="1900" spans="2:18" ht="24.95" customHeight="1" thickTop="1">
      <c r="B1900" s="224" t="s">
        <v>1542</v>
      </c>
      <c r="C1900" s="225"/>
      <c r="D1900" s="226">
        <v>0</v>
      </c>
      <c r="E1900" s="227"/>
      <c r="F1900" s="227">
        <v>908</v>
      </c>
      <c r="G1900" s="228"/>
      <c r="H1900" s="229">
        <f t="shared" ref="H1900:H1908" si="110">D1900+F1900</f>
        <v>908</v>
      </c>
      <c r="I1900" s="230"/>
      <c r="K1900" s="224" t="s">
        <v>1542</v>
      </c>
      <c r="L1900" s="225"/>
      <c r="M1900" s="226">
        <v>0</v>
      </c>
      <c r="N1900" s="227"/>
      <c r="O1900" s="227">
        <v>312</v>
      </c>
      <c r="P1900" s="228"/>
      <c r="Q1900" s="229">
        <f t="shared" ref="Q1900:Q1908" si="111">M1900+O1900</f>
        <v>312</v>
      </c>
      <c r="R1900" s="230"/>
    </row>
    <row r="1901" spans="2:18" ht="24.95" customHeight="1">
      <c r="B1901" s="231" t="s">
        <v>1543</v>
      </c>
      <c r="C1901" s="232"/>
      <c r="D1901" s="233">
        <v>0</v>
      </c>
      <c r="E1901" s="234"/>
      <c r="F1901" s="234">
        <v>30</v>
      </c>
      <c r="G1901" s="235"/>
      <c r="H1901" s="229">
        <f t="shared" si="110"/>
        <v>30</v>
      </c>
      <c r="I1901" s="236"/>
      <c r="K1901" s="231" t="s">
        <v>1543</v>
      </c>
      <c r="L1901" s="232"/>
      <c r="M1901" s="233">
        <v>0</v>
      </c>
      <c r="N1901" s="234"/>
      <c r="O1901" s="234">
        <v>20</v>
      </c>
      <c r="P1901" s="235"/>
      <c r="Q1901" s="229">
        <f t="shared" si="111"/>
        <v>20</v>
      </c>
      <c r="R1901" s="236"/>
    </row>
    <row r="1902" spans="2:18" ht="24.95" customHeight="1">
      <c r="B1902" s="231" t="s">
        <v>1544</v>
      </c>
      <c r="C1902" s="232"/>
      <c r="D1902" s="233">
        <v>0</v>
      </c>
      <c r="E1902" s="234"/>
      <c r="F1902" s="234">
        <v>30</v>
      </c>
      <c r="G1902" s="235"/>
      <c r="H1902" s="229">
        <f t="shared" si="110"/>
        <v>30</v>
      </c>
      <c r="I1902" s="236"/>
      <c r="K1902" s="231" t="s">
        <v>1544</v>
      </c>
      <c r="L1902" s="232"/>
      <c r="M1902" s="233">
        <v>0</v>
      </c>
      <c r="N1902" s="234"/>
      <c r="O1902" s="234">
        <v>20</v>
      </c>
      <c r="P1902" s="235"/>
      <c r="Q1902" s="229">
        <f t="shared" si="111"/>
        <v>20</v>
      </c>
      <c r="R1902" s="236"/>
    </row>
    <row r="1903" spans="2:18" ht="24.95" customHeight="1" thickBot="1">
      <c r="B1903" s="237" t="s">
        <v>1545</v>
      </c>
      <c r="C1903" s="238"/>
      <c r="D1903" s="239"/>
      <c r="E1903" s="240"/>
      <c r="F1903" s="240">
        <v>750</v>
      </c>
      <c r="G1903" s="241"/>
      <c r="H1903" s="229">
        <f t="shared" si="110"/>
        <v>750</v>
      </c>
      <c r="I1903" s="242"/>
      <c r="K1903" s="237" t="s">
        <v>1545</v>
      </c>
      <c r="L1903" s="238"/>
      <c r="M1903" s="239">
        <v>0</v>
      </c>
      <c r="N1903" s="240"/>
      <c r="O1903" s="240">
        <v>750</v>
      </c>
      <c r="P1903" s="241"/>
      <c r="Q1903" s="229">
        <f t="shared" si="111"/>
        <v>750</v>
      </c>
      <c r="R1903" s="242"/>
    </row>
    <row r="1904" spans="2:18" ht="24.95" customHeight="1" thickTop="1" thickBot="1">
      <c r="B1904" s="243"/>
      <c r="C1904" s="244" t="s">
        <v>1399</v>
      </c>
      <c r="D1904" s="245">
        <f>D1900+D1901+D1902+D1903</f>
        <v>0</v>
      </c>
      <c r="E1904" s="246"/>
      <c r="F1904" s="247">
        <f>SUM(F1900:F1903)</f>
        <v>1718</v>
      </c>
      <c r="G1904" s="248"/>
      <c r="H1904" s="249">
        <f t="shared" si="110"/>
        <v>1718</v>
      </c>
      <c r="I1904" s="250"/>
      <c r="K1904" s="243"/>
      <c r="L1904" s="244" t="s">
        <v>1399</v>
      </c>
      <c r="M1904" s="245">
        <f>M1900+M1901+M1902+M1903</f>
        <v>0</v>
      </c>
      <c r="N1904" s="246"/>
      <c r="O1904" s="246">
        <f>SUM(O1900:O1903)</f>
        <v>1102</v>
      </c>
      <c r="P1904" s="248"/>
      <c r="Q1904" s="251">
        <f t="shared" si="111"/>
        <v>1102</v>
      </c>
      <c r="R1904" s="250"/>
    </row>
    <row r="1905" spans="2:18" ht="24.95" customHeight="1" thickTop="1">
      <c r="B1905" s="252" t="s">
        <v>1546</v>
      </c>
      <c r="C1905" s="253"/>
      <c r="D1905" s="254"/>
      <c r="E1905" s="255"/>
      <c r="F1905" s="255"/>
      <c r="G1905" s="256"/>
      <c r="H1905" s="257">
        <f t="shared" si="110"/>
        <v>0</v>
      </c>
      <c r="I1905" s="258"/>
      <c r="K1905" s="252" t="s">
        <v>1546</v>
      </c>
      <c r="L1905" s="253"/>
      <c r="M1905" s="254"/>
      <c r="N1905" s="255"/>
      <c r="O1905" s="255"/>
      <c r="P1905" s="256"/>
      <c r="Q1905" s="257">
        <f t="shared" si="111"/>
        <v>0</v>
      </c>
      <c r="R1905" s="258"/>
    </row>
    <row r="1906" spans="2:18" ht="24.95" customHeight="1">
      <c r="B1906" s="259" t="s">
        <v>1547</v>
      </c>
      <c r="C1906" s="260"/>
      <c r="D1906" s="233">
        <v>0</v>
      </c>
      <c r="E1906" s="234"/>
      <c r="F1906" s="234"/>
      <c r="G1906" s="261"/>
      <c r="H1906" s="262">
        <f t="shared" si="110"/>
        <v>0</v>
      </c>
      <c r="I1906" s="263"/>
      <c r="K1906" s="259" t="s">
        <v>1547</v>
      </c>
      <c r="L1906" s="260"/>
      <c r="M1906" s="233">
        <v>0</v>
      </c>
      <c r="N1906" s="234"/>
      <c r="O1906" s="234"/>
      <c r="P1906" s="261"/>
      <c r="Q1906" s="262">
        <f t="shared" si="111"/>
        <v>0</v>
      </c>
      <c r="R1906" s="263"/>
    </row>
    <row r="1907" spans="2:18" ht="24.95" customHeight="1">
      <c r="B1907" s="252" t="s">
        <v>1548</v>
      </c>
      <c r="C1907" s="253"/>
      <c r="D1907" s="233"/>
      <c r="E1907" s="234"/>
      <c r="F1907" s="234"/>
      <c r="G1907" s="261"/>
      <c r="H1907" s="262">
        <f t="shared" si="110"/>
        <v>0</v>
      </c>
      <c r="I1907" s="263"/>
      <c r="K1907" s="252" t="s">
        <v>1548</v>
      </c>
      <c r="L1907" s="253"/>
      <c r="M1907" s="233"/>
      <c r="N1907" s="234"/>
      <c r="O1907" s="234"/>
      <c r="P1907" s="261"/>
      <c r="Q1907" s="262">
        <f t="shared" si="111"/>
        <v>0</v>
      </c>
      <c r="R1907" s="263"/>
    </row>
    <row r="1908" spans="2:18" ht="24.95" customHeight="1" thickBot="1">
      <c r="B1908" s="264" t="s">
        <v>1549</v>
      </c>
      <c r="C1908" s="265"/>
      <c r="D1908" s="266"/>
      <c r="E1908" s="267"/>
      <c r="F1908" s="267"/>
      <c r="G1908" s="268"/>
      <c r="H1908" s="269">
        <f t="shared" si="110"/>
        <v>0</v>
      </c>
      <c r="I1908" s="270"/>
      <c r="K1908" s="264" t="s">
        <v>1549</v>
      </c>
      <c r="L1908" s="265"/>
      <c r="M1908" s="266"/>
      <c r="N1908" s="267"/>
      <c r="O1908" s="267"/>
      <c r="P1908" s="268"/>
      <c r="Q1908" s="269">
        <f t="shared" si="111"/>
        <v>0</v>
      </c>
      <c r="R1908" s="270"/>
    </row>
    <row r="1909" spans="2:18" ht="24.95" customHeight="1" thickTop="1" thickBot="1">
      <c r="B1909" s="243"/>
      <c r="C1909" s="244" t="s">
        <v>1399</v>
      </c>
      <c r="D1909" s="245">
        <f>SUM(D1904:D1908)</f>
        <v>0</v>
      </c>
      <c r="E1909" s="246"/>
      <c r="F1909" s="247">
        <f>F1904+F1906</f>
        <v>1718</v>
      </c>
      <c r="G1909" s="248"/>
      <c r="H1909" s="271">
        <f>D1909+F1909</f>
        <v>1718</v>
      </c>
      <c r="I1909" s="250"/>
      <c r="K1909" s="243"/>
      <c r="L1909" s="244" t="s">
        <v>1399</v>
      </c>
      <c r="M1909" s="245">
        <f>SUM(M1904:M1908)</f>
        <v>0</v>
      </c>
      <c r="N1909" s="246"/>
      <c r="O1909" s="246">
        <f>O1904+O1906</f>
        <v>1102</v>
      </c>
      <c r="P1909" s="248"/>
      <c r="Q1909" s="272">
        <f>M1909+O1909</f>
        <v>1102</v>
      </c>
      <c r="R1909" s="250"/>
    </row>
    <row r="1910" spans="2:18" ht="24.95" customHeight="1" thickTop="1">
      <c r="B1910" s="273"/>
      <c r="C1910" s="274" t="s">
        <v>1550</v>
      </c>
      <c r="D1910" s="217"/>
      <c r="E1910" s="217"/>
      <c r="F1910" s="217"/>
      <c r="G1910" s="217"/>
      <c r="H1910" s="217"/>
      <c r="I1910" s="218"/>
      <c r="K1910" s="273"/>
      <c r="L1910" s="274" t="s">
        <v>1550</v>
      </c>
      <c r="M1910" s="217"/>
      <c r="N1910" s="217"/>
      <c r="O1910" s="217"/>
      <c r="P1910" s="217"/>
      <c r="Q1910" s="217"/>
      <c r="R1910" s="218"/>
    </row>
    <row r="1911" spans="2:18" ht="24.95" customHeight="1">
      <c r="B1911" s="216" t="s">
        <v>1551</v>
      </c>
      <c r="C1911" s="217"/>
      <c r="D1911" s="217"/>
      <c r="E1911" s="217"/>
      <c r="F1911" s="217"/>
      <c r="G1911" s="217"/>
      <c r="H1911" s="217"/>
      <c r="I1911" s="218"/>
      <c r="K1911" s="216" t="s">
        <v>1551</v>
      </c>
      <c r="L1911" s="217"/>
      <c r="M1911" s="217"/>
      <c r="N1911" s="217"/>
      <c r="O1911" s="217"/>
      <c r="P1911" s="217"/>
      <c r="Q1911" s="217"/>
      <c r="R1911" s="218"/>
    </row>
    <row r="1912" spans="2:18" ht="24.95" customHeight="1">
      <c r="B1912" s="216" t="s">
        <v>1552</v>
      </c>
      <c r="C1912" s="217"/>
      <c r="D1912" s="217"/>
      <c r="E1912" s="217"/>
      <c r="F1912" s="217"/>
      <c r="G1912" s="217"/>
      <c r="H1912" s="217"/>
      <c r="I1912" s="218"/>
      <c r="K1912" s="216" t="s">
        <v>1552</v>
      </c>
      <c r="L1912" s="217"/>
      <c r="M1912" s="217"/>
      <c r="N1912" s="217"/>
      <c r="O1912" s="217"/>
      <c r="P1912" s="217"/>
      <c r="Q1912" s="217"/>
      <c r="R1912" s="218"/>
    </row>
    <row r="1913" spans="2:18" ht="15.75">
      <c r="B1913" s="273"/>
      <c r="C1913" s="217"/>
      <c r="D1913" s="217"/>
      <c r="E1913" s="217"/>
      <c r="F1913" s="217"/>
      <c r="G1913" s="217"/>
      <c r="H1913" s="217"/>
      <c r="I1913" s="218"/>
      <c r="K1913" s="273"/>
      <c r="L1913" s="217"/>
      <c r="M1913" s="217"/>
      <c r="N1913" s="217"/>
      <c r="O1913" s="217"/>
      <c r="P1913" s="217"/>
      <c r="Q1913" s="217"/>
      <c r="R1913" s="218"/>
    </row>
    <row r="1914" spans="2:18" ht="15.75">
      <c r="B1914" s="273"/>
      <c r="C1914" s="217"/>
      <c r="D1914" s="372" t="s">
        <v>1714</v>
      </c>
      <c r="E1914" s="372"/>
      <c r="F1914" s="372"/>
      <c r="G1914" s="217"/>
      <c r="H1914" s="217"/>
      <c r="I1914" s="218"/>
      <c r="K1914" s="273"/>
      <c r="L1914" s="217"/>
      <c r="M1914" s="372" t="s">
        <v>1714</v>
      </c>
      <c r="N1914" s="372"/>
      <c r="O1914" s="372"/>
      <c r="P1914" s="217"/>
      <c r="Q1914" s="217"/>
      <c r="R1914" s="218"/>
    </row>
    <row r="1915" spans="2:18" ht="15.75">
      <c r="B1915" s="273"/>
      <c r="C1915" s="217"/>
      <c r="D1915" s="372" t="s">
        <v>1715</v>
      </c>
      <c r="E1915" s="372"/>
      <c r="F1915" s="372"/>
      <c r="G1915" s="217"/>
      <c r="H1915" s="217"/>
      <c r="I1915" s="218"/>
      <c r="K1915" s="273"/>
      <c r="L1915" s="217"/>
      <c r="M1915" s="372" t="s">
        <v>1715</v>
      </c>
      <c r="N1915" s="372"/>
      <c r="O1915" s="372"/>
      <c r="P1915" s="217"/>
      <c r="Q1915" s="217"/>
      <c r="R1915" s="218"/>
    </row>
    <row r="1916" spans="2:18" ht="15.75">
      <c r="B1916" s="273"/>
      <c r="C1916" s="217"/>
      <c r="D1916" s="217"/>
      <c r="E1916" s="217"/>
      <c r="F1916" s="217"/>
      <c r="G1916" s="217"/>
      <c r="H1916" s="217"/>
      <c r="I1916" s="218"/>
      <c r="K1916" s="273"/>
      <c r="L1916" s="217"/>
      <c r="M1916" s="217"/>
      <c r="N1916" s="217"/>
      <c r="O1916" s="217"/>
      <c r="P1916" s="217"/>
      <c r="Q1916" s="217"/>
      <c r="R1916" s="218"/>
    </row>
    <row r="1917" spans="2:18" ht="15.75">
      <c r="B1917" s="273"/>
      <c r="C1917" s="217"/>
      <c r="D1917" s="217"/>
      <c r="E1917" s="217"/>
      <c r="F1917" s="217"/>
      <c r="G1917" s="217"/>
      <c r="H1917" s="217"/>
      <c r="I1917" s="218"/>
      <c r="K1917" s="273"/>
      <c r="L1917" s="217"/>
      <c r="M1917" s="217"/>
      <c r="N1917" s="217"/>
      <c r="O1917" s="217"/>
      <c r="P1917" s="217"/>
      <c r="Q1917" s="217"/>
      <c r="R1917" s="218"/>
    </row>
    <row r="1918" spans="2:18" ht="15.75">
      <c r="B1918" s="293"/>
      <c r="E1918" s="217"/>
      <c r="F1918" s="217"/>
      <c r="G1918" s="201" t="s">
        <v>1563</v>
      </c>
      <c r="H1918" s="217"/>
      <c r="I1918" s="218"/>
      <c r="J1918" s="293"/>
      <c r="K1918" s="293"/>
      <c r="N1918" s="217"/>
      <c r="O1918" s="217"/>
      <c r="P1918" s="201" t="s">
        <v>1563</v>
      </c>
      <c r="Q1918" s="217"/>
      <c r="R1918" s="218"/>
    </row>
    <row r="1919" spans="2:18" ht="15.75">
      <c r="B1919" s="273" t="s">
        <v>1553</v>
      </c>
      <c r="C1919" s="360">
        <v>45840</v>
      </c>
      <c r="D1919" s="360"/>
      <c r="E1919" s="201"/>
      <c r="F1919" t="s">
        <v>1693</v>
      </c>
      <c r="H1919" s="201"/>
      <c r="I1919" s="202"/>
      <c r="K1919" s="273" t="s">
        <v>1553</v>
      </c>
      <c r="L1919" s="360">
        <v>45840</v>
      </c>
      <c r="M1919" s="360"/>
      <c r="N1919" s="201"/>
      <c r="O1919" t="s">
        <v>1693</v>
      </c>
      <c r="Q1919" s="201"/>
      <c r="R1919" s="202"/>
    </row>
    <row r="1920" spans="2:18" ht="16.5" thickBot="1">
      <c r="B1920" s="275"/>
      <c r="C1920" s="276"/>
      <c r="D1920" s="276"/>
      <c r="E1920" s="276"/>
      <c r="F1920" s="276"/>
      <c r="G1920" s="276"/>
      <c r="H1920" s="276"/>
      <c r="I1920" s="277"/>
      <c r="K1920" s="275"/>
      <c r="L1920" s="276"/>
      <c r="M1920" s="276"/>
      <c r="N1920" s="276"/>
      <c r="O1920" s="276"/>
      <c r="P1920" s="276"/>
      <c r="Q1920" s="276"/>
      <c r="R1920" s="277"/>
    </row>
    <row r="1922" spans="2:18" ht="15.75" thickBot="1"/>
    <row r="1923" spans="2:18">
      <c r="B1923" s="366" t="s">
        <v>1525</v>
      </c>
      <c r="C1923" s="367"/>
      <c r="D1923" s="367"/>
      <c r="E1923" s="367"/>
      <c r="F1923" s="367"/>
      <c r="G1923" s="367"/>
      <c r="H1923" s="367"/>
      <c r="I1923" s="368"/>
      <c r="K1923" s="366" t="s">
        <v>1525</v>
      </c>
      <c r="L1923" s="367"/>
      <c r="M1923" s="367"/>
      <c r="N1923" s="367"/>
      <c r="O1923" s="367"/>
      <c r="P1923" s="367"/>
      <c r="Q1923" s="367"/>
      <c r="R1923" s="368"/>
    </row>
    <row r="1924" spans="2:18" ht="15.75">
      <c r="B1924" s="200"/>
      <c r="C1924" s="201"/>
      <c r="D1924" s="201"/>
      <c r="E1924" s="201"/>
      <c r="F1924" s="201"/>
      <c r="G1924" s="201"/>
      <c r="H1924" s="201"/>
      <c r="I1924" s="202"/>
      <c r="K1924" s="200"/>
      <c r="L1924" s="201"/>
      <c r="M1924" s="201"/>
      <c r="N1924" s="201"/>
      <c r="O1924" s="201"/>
      <c r="P1924" s="201"/>
      <c r="Q1924" s="201"/>
      <c r="R1924" s="202"/>
    </row>
    <row r="1925" spans="2:18" ht="26.25">
      <c r="B1925" s="369" t="s">
        <v>1526</v>
      </c>
      <c r="C1925" s="370"/>
      <c r="D1925" s="370"/>
      <c r="E1925" s="370"/>
      <c r="F1925" s="370"/>
      <c r="G1925" s="370"/>
      <c r="H1925" s="370"/>
      <c r="I1925" s="371"/>
      <c r="K1925" s="369" t="s">
        <v>1526</v>
      </c>
      <c r="L1925" s="370"/>
      <c r="M1925" s="370"/>
      <c r="N1925" s="370"/>
      <c r="O1925" s="370"/>
      <c r="P1925" s="370"/>
      <c r="Q1925" s="370"/>
      <c r="R1925" s="371"/>
    </row>
    <row r="1926" spans="2:18" ht="24.95" customHeight="1">
      <c r="B1926" s="203"/>
      <c r="C1926" s="204"/>
      <c r="D1926" s="204"/>
      <c r="E1926" s="204"/>
      <c r="F1926" s="204"/>
      <c r="G1926" s="204"/>
      <c r="H1926" s="205" t="s">
        <v>1527</v>
      </c>
      <c r="I1926" s="206"/>
      <c r="K1926" s="203"/>
      <c r="L1926" s="204"/>
      <c r="M1926" s="204"/>
      <c r="N1926" s="204"/>
      <c r="O1926" s="204"/>
      <c r="P1926" s="204"/>
      <c r="Q1926" s="205" t="s">
        <v>1527</v>
      </c>
      <c r="R1926" s="206"/>
    </row>
    <row r="1927" spans="2:18" ht="24.95" customHeight="1">
      <c r="B1927" s="207" t="s">
        <v>1528</v>
      </c>
      <c r="C1927" s="208"/>
      <c r="D1927" s="208"/>
      <c r="E1927" s="208"/>
      <c r="F1927" s="208" t="s">
        <v>1529</v>
      </c>
      <c r="G1927" s="201"/>
      <c r="H1927" s="201" t="s">
        <v>1530</v>
      </c>
      <c r="I1927" s="202"/>
      <c r="K1927" s="207" t="s">
        <v>1528</v>
      </c>
      <c r="L1927" s="208"/>
      <c r="M1927" s="208"/>
      <c r="N1927" s="208"/>
      <c r="O1927" s="208" t="s">
        <v>1531</v>
      </c>
      <c r="P1927" s="201"/>
      <c r="Q1927" s="201" t="s">
        <v>1530</v>
      </c>
      <c r="R1927" s="202"/>
    </row>
    <row r="1928" spans="2:18" ht="24.95" customHeight="1">
      <c r="B1928" s="209" t="s">
        <v>1532</v>
      </c>
      <c r="C1928" s="210" t="s">
        <v>1833</v>
      </c>
      <c r="E1928" s="211"/>
      <c r="F1928" s="211"/>
      <c r="G1928" s="212"/>
      <c r="H1928" s="212"/>
      <c r="I1928" s="213"/>
      <c r="K1928" s="209" t="s">
        <v>1532</v>
      </c>
      <c r="L1928" s="210" t="s">
        <v>1835</v>
      </c>
      <c r="M1928" s="211"/>
      <c r="N1928" s="211"/>
      <c r="O1928" s="211"/>
      <c r="P1928" s="212"/>
      <c r="Q1928" s="212"/>
      <c r="R1928" s="213"/>
    </row>
    <row r="1929" spans="2:18" ht="24.95" customHeight="1">
      <c r="B1929" s="207" t="s">
        <v>1534</v>
      </c>
      <c r="C1929" s="214" t="s">
        <v>1834</v>
      </c>
      <c r="D1929" s="208" t="s">
        <v>1535</v>
      </c>
      <c r="E1929" s="208"/>
      <c r="F1929" s="201"/>
      <c r="G1929" s="201"/>
      <c r="H1929" s="201"/>
      <c r="I1929" s="202"/>
      <c r="K1929" s="207" t="s">
        <v>1534</v>
      </c>
      <c r="L1929" s="214">
        <v>166</v>
      </c>
      <c r="M1929" s="208" t="s">
        <v>1535</v>
      </c>
      <c r="N1929" s="208"/>
      <c r="O1929" s="201"/>
      <c r="P1929" s="201"/>
      <c r="Q1929" s="201"/>
      <c r="R1929" s="202"/>
    </row>
    <row r="1930" spans="2:18" ht="24.95" customHeight="1">
      <c r="B1930" s="216" t="s">
        <v>1562</v>
      </c>
      <c r="C1930" s="217"/>
      <c r="D1930" s="217"/>
      <c r="E1930" s="217"/>
      <c r="F1930" s="217"/>
      <c r="G1930" s="217"/>
      <c r="H1930" s="217"/>
      <c r="I1930" s="218"/>
      <c r="K1930" s="216" t="s">
        <v>1562</v>
      </c>
      <c r="L1930" s="217"/>
      <c r="M1930" s="217"/>
      <c r="N1930" s="217"/>
      <c r="O1930" s="217"/>
      <c r="P1930" s="217"/>
      <c r="Q1930" s="217"/>
      <c r="R1930" s="218"/>
    </row>
    <row r="1931" spans="2:18" ht="24.95" customHeight="1" thickBot="1">
      <c r="B1931" s="207" t="s">
        <v>1537</v>
      </c>
      <c r="C1931" s="201"/>
      <c r="D1931" s="201"/>
      <c r="E1931" s="201"/>
      <c r="F1931" s="201"/>
      <c r="G1931" s="201"/>
      <c r="H1931" s="201"/>
      <c r="I1931" s="202"/>
      <c r="K1931" s="207" t="s">
        <v>1537</v>
      </c>
      <c r="L1931" s="201"/>
      <c r="M1931" s="201"/>
      <c r="N1931" s="201"/>
      <c r="O1931" s="201"/>
      <c r="P1931" s="201"/>
      <c r="Q1931" s="201"/>
      <c r="R1931" s="202"/>
    </row>
    <row r="1932" spans="2:18" ht="24.95" customHeight="1" thickTop="1">
      <c r="B1932" s="361" t="s">
        <v>1538</v>
      </c>
      <c r="C1932" s="362"/>
      <c r="D1932" s="358" t="s">
        <v>1241</v>
      </c>
      <c r="E1932" s="365"/>
      <c r="F1932" s="356" t="s">
        <v>1539</v>
      </c>
      <c r="G1932" s="359"/>
      <c r="H1932" s="358" t="s">
        <v>1404</v>
      </c>
      <c r="I1932" s="359"/>
      <c r="K1932" s="361" t="s">
        <v>1538</v>
      </c>
      <c r="L1932" s="362"/>
      <c r="M1932" s="358" t="s">
        <v>1241</v>
      </c>
      <c r="N1932" s="365"/>
      <c r="O1932" s="356" t="s">
        <v>1539</v>
      </c>
      <c r="P1932" s="359"/>
      <c r="Q1932" s="358" t="s">
        <v>1404</v>
      </c>
      <c r="R1932" s="359"/>
    </row>
    <row r="1933" spans="2:18" ht="24.95" customHeight="1" thickBot="1">
      <c r="B1933" s="363"/>
      <c r="C1933" s="364"/>
      <c r="D1933" s="219" t="s">
        <v>1540</v>
      </c>
      <c r="E1933" s="220" t="s">
        <v>1541</v>
      </c>
      <c r="F1933" s="220" t="s">
        <v>1540</v>
      </c>
      <c r="G1933" s="221" t="s">
        <v>1541</v>
      </c>
      <c r="H1933" s="222" t="s">
        <v>1540</v>
      </c>
      <c r="I1933" s="223" t="s">
        <v>1541</v>
      </c>
      <c r="K1933" s="363"/>
      <c r="L1933" s="364"/>
      <c r="M1933" s="219" t="s">
        <v>1540</v>
      </c>
      <c r="N1933" s="220" t="s">
        <v>1541</v>
      </c>
      <c r="O1933" s="220" t="s">
        <v>1540</v>
      </c>
      <c r="P1933" s="221" t="s">
        <v>1541</v>
      </c>
      <c r="Q1933" s="222" t="s">
        <v>1540</v>
      </c>
      <c r="R1933" s="223" t="s">
        <v>1541</v>
      </c>
    </row>
    <row r="1934" spans="2:18" ht="24.95" customHeight="1" thickTop="1">
      <c r="B1934" s="224" t="s">
        <v>1542</v>
      </c>
      <c r="C1934" s="225"/>
      <c r="D1934" s="226">
        <v>0</v>
      </c>
      <c r="E1934" s="227"/>
      <c r="F1934" s="227">
        <v>527</v>
      </c>
      <c r="G1934" s="228"/>
      <c r="H1934" s="229">
        <f t="shared" ref="H1934:H1942" si="112">D1934+F1934</f>
        <v>527</v>
      </c>
      <c r="I1934" s="230"/>
      <c r="K1934" s="224" t="s">
        <v>1542</v>
      </c>
      <c r="L1934" s="225"/>
      <c r="M1934" s="226">
        <v>0</v>
      </c>
      <c r="N1934" s="227"/>
      <c r="O1934" s="227">
        <v>354</v>
      </c>
      <c r="P1934" s="228"/>
      <c r="Q1934" s="229">
        <f t="shared" ref="Q1934:Q1942" si="113">M1934+O1934</f>
        <v>354</v>
      </c>
      <c r="R1934" s="230"/>
    </row>
    <row r="1935" spans="2:18" ht="24.95" customHeight="1">
      <c r="B1935" s="231" t="s">
        <v>1543</v>
      </c>
      <c r="C1935" s="232"/>
      <c r="D1935" s="233">
        <v>0</v>
      </c>
      <c r="E1935" s="234"/>
      <c r="F1935" s="234">
        <v>30</v>
      </c>
      <c r="G1935" s="235"/>
      <c r="H1935" s="229">
        <f t="shared" si="112"/>
        <v>30</v>
      </c>
      <c r="I1935" s="236"/>
      <c r="K1935" s="231" t="s">
        <v>1543</v>
      </c>
      <c r="L1935" s="232"/>
      <c r="M1935" s="233">
        <v>0</v>
      </c>
      <c r="N1935" s="234"/>
      <c r="O1935" s="234">
        <v>20</v>
      </c>
      <c r="P1935" s="235"/>
      <c r="Q1935" s="229">
        <f t="shared" si="113"/>
        <v>20</v>
      </c>
      <c r="R1935" s="236"/>
    </row>
    <row r="1936" spans="2:18" ht="24.95" customHeight="1">
      <c r="B1936" s="231" t="s">
        <v>1544</v>
      </c>
      <c r="C1936" s="232"/>
      <c r="D1936" s="233">
        <v>0</v>
      </c>
      <c r="E1936" s="234"/>
      <c r="F1936" s="234">
        <v>30</v>
      </c>
      <c r="G1936" s="235"/>
      <c r="H1936" s="229">
        <f t="shared" si="112"/>
        <v>30</v>
      </c>
      <c r="I1936" s="236"/>
      <c r="K1936" s="231" t="s">
        <v>1544</v>
      </c>
      <c r="L1936" s="232"/>
      <c r="M1936" s="233">
        <v>0</v>
      </c>
      <c r="N1936" s="234"/>
      <c r="O1936" s="234">
        <v>20</v>
      </c>
      <c r="P1936" s="235"/>
      <c r="Q1936" s="229">
        <f t="shared" si="113"/>
        <v>20</v>
      </c>
      <c r="R1936" s="236"/>
    </row>
    <row r="1937" spans="2:18" ht="24.95" customHeight="1" thickBot="1">
      <c r="B1937" s="237" t="s">
        <v>1545</v>
      </c>
      <c r="C1937" s="238"/>
      <c r="D1937" s="239"/>
      <c r="E1937" s="240"/>
      <c r="F1937" s="240">
        <v>1500</v>
      </c>
      <c r="G1937" s="241"/>
      <c r="H1937" s="229">
        <f t="shared" si="112"/>
        <v>1500</v>
      </c>
      <c r="I1937" s="242"/>
      <c r="K1937" s="237" t="s">
        <v>1545</v>
      </c>
      <c r="L1937" s="238"/>
      <c r="M1937" s="239">
        <v>0</v>
      </c>
      <c r="N1937" s="240"/>
      <c r="O1937" s="240">
        <v>750</v>
      </c>
      <c r="P1937" s="241"/>
      <c r="Q1937" s="229">
        <f t="shared" si="113"/>
        <v>750</v>
      </c>
      <c r="R1937" s="242"/>
    </row>
    <row r="1938" spans="2:18" ht="24.95" customHeight="1" thickTop="1" thickBot="1">
      <c r="B1938" s="243"/>
      <c r="C1938" s="244" t="s">
        <v>1399</v>
      </c>
      <c r="D1938" s="245">
        <f>D1934+D1935+D1936+D1937</f>
        <v>0</v>
      </c>
      <c r="E1938" s="246"/>
      <c r="F1938" s="247">
        <f>SUM(F1934:F1937)</f>
        <v>2087</v>
      </c>
      <c r="G1938" s="248"/>
      <c r="H1938" s="249">
        <f t="shared" si="112"/>
        <v>2087</v>
      </c>
      <c r="I1938" s="250"/>
      <c r="K1938" s="243"/>
      <c r="L1938" s="244" t="s">
        <v>1399</v>
      </c>
      <c r="M1938" s="245">
        <f>M1934+M1935+M1936+M1937</f>
        <v>0</v>
      </c>
      <c r="N1938" s="246"/>
      <c r="O1938" s="246">
        <f>SUM(O1934:O1937)</f>
        <v>1144</v>
      </c>
      <c r="P1938" s="248"/>
      <c r="Q1938" s="251">
        <f t="shared" si="113"/>
        <v>1144</v>
      </c>
      <c r="R1938" s="250"/>
    </row>
    <row r="1939" spans="2:18" ht="24.95" customHeight="1" thickTop="1">
      <c r="B1939" s="252" t="s">
        <v>1546</v>
      </c>
      <c r="C1939" s="253"/>
      <c r="D1939" s="254"/>
      <c r="E1939" s="255"/>
      <c r="F1939" s="255"/>
      <c r="G1939" s="256"/>
      <c r="H1939" s="257">
        <f t="shared" si="112"/>
        <v>0</v>
      </c>
      <c r="I1939" s="258"/>
      <c r="K1939" s="252" t="s">
        <v>1546</v>
      </c>
      <c r="L1939" s="253"/>
      <c r="M1939" s="254"/>
      <c r="N1939" s="255"/>
      <c r="O1939" s="255"/>
      <c r="P1939" s="256"/>
      <c r="Q1939" s="257">
        <f t="shared" si="113"/>
        <v>0</v>
      </c>
      <c r="R1939" s="258"/>
    </row>
    <row r="1940" spans="2:18" ht="24.95" customHeight="1">
      <c r="B1940" s="259" t="s">
        <v>1547</v>
      </c>
      <c r="C1940" s="260"/>
      <c r="D1940" s="233">
        <v>0</v>
      </c>
      <c r="E1940" s="234"/>
      <c r="F1940" s="234"/>
      <c r="G1940" s="261"/>
      <c r="H1940" s="262">
        <f t="shared" si="112"/>
        <v>0</v>
      </c>
      <c r="I1940" s="263"/>
      <c r="K1940" s="259" t="s">
        <v>1547</v>
      </c>
      <c r="L1940" s="260"/>
      <c r="M1940" s="233">
        <v>0</v>
      </c>
      <c r="N1940" s="234"/>
      <c r="O1940" s="234"/>
      <c r="P1940" s="261"/>
      <c r="Q1940" s="262">
        <f t="shared" si="113"/>
        <v>0</v>
      </c>
      <c r="R1940" s="263"/>
    </row>
    <row r="1941" spans="2:18" ht="24.95" customHeight="1">
      <c r="B1941" s="252" t="s">
        <v>1548</v>
      </c>
      <c r="C1941" s="253"/>
      <c r="D1941" s="233"/>
      <c r="E1941" s="234"/>
      <c r="F1941" s="234"/>
      <c r="G1941" s="261"/>
      <c r="H1941" s="262">
        <f t="shared" si="112"/>
        <v>0</v>
      </c>
      <c r="I1941" s="263"/>
      <c r="K1941" s="252" t="s">
        <v>1548</v>
      </c>
      <c r="L1941" s="253"/>
      <c r="M1941" s="233"/>
      <c r="N1941" s="234"/>
      <c r="O1941" s="234"/>
      <c r="P1941" s="261"/>
      <c r="Q1941" s="262">
        <f t="shared" si="113"/>
        <v>0</v>
      </c>
      <c r="R1941" s="263"/>
    </row>
    <row r="1942" spans="2:18" ht="24.95" customHeight="1" thickBot="1">
      <c r="B1942" s="264" t="s">
        <v>1549</v>
      </c>
      <c r="C1942" s="265"/>
      <c r="D1942" s="266"/>
      <c r="E1942" s="267"/>
      <c r="F1942" s="267"/>
      <c r="G1942" s="268"/>
      <c r="H1942" s="269">
        <f t="shared" si="112"/>
        <v>0</v>
      </c>
      <c r="I1942" s="270"/>
      <c r="K1942" s="264" t="s">
        <v>1549</v>
      </c>
      <c r="L1942" s="265"/>
      <c r="M1942" s="266"/>
      <c r="N1942" s="267"/>
      <c r="O1942" s="267"/>
      <c r="P1942" s="268"/>
      <c r="Q1942" s="269">
        <f t="shared" si="113"/>
        <v>0</v>
      </c>
      <c r="R1942" s="270"/>
    </row>
    <row r="1943" spans="2:18" ht="24.95" customHeight="1" thickTop="1" thickBot="1">
      <c r="B1943" s="243"/>
      <c r="C1943" s="244" t="s">
        <v>1399</v>
      </c>
      <c r="D1943" s="245">
        <f>SUM(D1938:D1942)</f>
        <v>0</v>
      </c>
      <c r="E1943" s="246"/>
      <c r="F1943" s="247">
        <f>F1938+F1940</f>
        <v>2087</v>
      </c>
      <c r="G1943" s="248"/>
      <c r="H1943" s="271">
        <f>D1943+F1943</f>
        <v>2087</v>
      </c>
      <c r="I1943" s="250"/>
      <c r="K1943" s="243"/>
      <c r="L1943" s="244" t="s">
        <v>1399</v>
      </c>
      <c r="M1943" s="245">
        <f>SUM(M1938:M1942)</f>
        <v>0</v>
      </c>
      <c r="N1943" s="246"/>
      <c r="O1943" s="246">
        <f>O1938+O1940</f>
        <v>1144</v>
      </c>
      <c r="P1943" s="248"/>
      <c r="Q1943" s="272">
        <f>M1943+O1943</f>
        <v>1144</v>
      </c>
      <c r="R1943" s="250"/>
    </row>
    <row r="1944" spans="2:18" ht="24.95" customHeight="1" thickTop="1">
      <c r="B1944" s="273"/>
      <c r="C1944" s="274" t="s">
        <v>1550</v>
      </c>
      <c r="D1944" s="217"/>
      <c r="E1944" s="217"/>
      <c r="F1944" s="217"/>
      <c r="G1944" s="217"/>
      <c r="H1944" s="217"/>
      <c r="I1944" s="218"/>
      <c r="K1944" s="273"/>
      <c r="L1944" s="274" t="s">
        <v>1550</v>
      </c>
      <c r="M1944" s="217"/>
      <c r="N1944" s="217"/>
      <c r="O1944" s="217"/>
      <c r="P1944" s="217"/>
      <c r="Q1944" s="217"/>
      <c r="R1944" s="218"/>
    </row>
    <row r="1945" spans="2:18" ht="24.95" customHeight="1">
      <c r="B1945" s="216" t="s">
        <v>1551</v>
      </c>
      <c r="C1945" s="217"/>
      <c r="D1945" s="217"/>
      <c r="E1945" s="217"/>
      <c r="F1945" s="217"/>
      <c r="G1945" s="217"/>
      <c r="H1945" s="217"/>
      <c r="I1945" s="218"/>
      <c r="K1945" s="216" t="s">
        <v>1551</v>
      </c>
      <c r="L1945" s="217"/>
      <c r="M1945" s="217"/>
      <c r="N1945" s="217"/>
      <c r="O1945" s="217"/>
      <c r="P1945" s="217"/>
      <c r="Q1945" s="217"/>
      <c r="R1945" s="218"/>
    </row>
    <row r="1946" spans="2:18" ht="24.95" customHeight="1">
      <c r="B1946" s="216" t="s">
        <v>1552</v>
      </c>
      <c r="C1946" s="217"/>
      <c r="D1946" s="217"/>
      <c r="E1946" s="217"/>
      <c r="F1946" s="217"/>
      <c r="G1946" s="217"/>
      <c r="H1946" s="217"/>
      <c r="I1946" s="218"/>
      <c r="K1946" s="216" t="s">
        <v>1552</v>
      </c>
      <c r="L1946" s="217"/>
      <c r="M1946" s="217"/>
      <c r="N1946" s="217"/>
      <c r="O1946" s="217"/>
      <c r="P1946" s="217"/>
      <c r="Q1946" s="217"/>
      <c r="R1946" s="218"/>
    </row>
    <row r="1947" spans="2:18" ht="15.75">
      <c r="B1947" s="273"/>
      <c r="C1947" s="217"/>
      <c r="D1947" s="217"/>
      <c r="E1947" s="217"/>
      <c r="F1947" s="217"/>
      <c r="G1947" s="217"/>
      <c r="H1947" s="217"/>
      <c r="I1947" s="218"/>
      <c r="K1947" s="273"/>
      <c r="L1947" s="217"/>
      <c r="M1947" s="217"/>
      <c r="N1947" s="217"/>
      <c r="O1947" s="217"/>
      <c r="P1947" s="217"/>
      <c r="Q1947" s="217"/>
      <c r="R1947" s="218"/>
    </row>
    <row r="1948" spans="2:18" ht="15.75">
      <c r="B1948" s="273"/>
      <c r="C1948" s="217"/>
      <c r="D1948" s="372" t="s">
        <v>1714</v>
      </c>
      <c r="E1948" s="372"/>
      <c r="F1948" s="372"/>
      <c r="G1948" s="217"/>
      <c r="H1948" s="217"/>
      <c r="I1948" s="218"/>
      <c r="K1948" s="273"/>
      <c r="L1948" s="217"/>
      <c r="M1948" s="372" t="s">
        <v>1714</v>
      </c>
      <c r="N1948" s="372"/>
      <c r="O1948" s="372"/>
      <c r="P1948" s="217"/>
      <c r="Q1948" s="217"/>
      <c r="R1948" s="218"/>
    </row>
    <row r="1949" spans="2:18" ht="15.75">
      <c r="B1949" s="273"/>
      <c r="C1949" s="217"/>
      <c r="D1949" s="372" t="s">
        <v>1715</v>
      </c>
      <c r="E1949" s="372"/>
      <c r="F1949" s="372"/>
      <c r="G1949" s="217"/>
      <c r="H1949" s="217"/>
      <c r="I1949" s="218"/>
      <c r="K1949" s="273"/>
      <c r="L1949" s="217"/>
      <c r="M1949" s="372" t="s">
        <v>1715</v>
      </c>
      <c r="N1949" s="372"/>
      <c r="O1949" s="372"/>
      <c r="P1949" s="217"/>
      <c r="Q1949" s="217"/>
      <c r="R1949" s="218"/>
    </row>
    <row r="1950" spans="2:18" ht="15.75">
      <c r="B1950" s="273"/>
      <c r="C1950" s="217"/>
      <c r="D1950" s="217"/>
      <c r="E1950" s="217"/>
      <c r="F1950" s="217"/>
      <c r="G1950" s="217"/>
      <c r="H1950" s="217"/>
      <c r="I1950" s="218"/>
      <c r="K1950" s="273"/>
      <c r="L1950" s="217"/>
      <c r="M1950" s="217"/>
      <c r="N1950" s="217"/>
      <c r="O1950" s="217"/>
      <c r="P1950" s="217"/>
      <c r="Q1950" s="217"/>
      <c r="R1950" s="218"/>
    </row>
    <row r="1951" spans="2:18" ht="15.75">
      <c r="B1951" s="273"/>
      <c r="C1951" s="217"/>
      <c r="D1951" s="217"/>
      <c r="E1951" s="217"/>
      <c r="F1951" s="217"/>
      <c r="G1951" s="217"/>
      <c r="H1951" s="217"/>
      <c r="I1951" s="218"/>
      <c r="K1951" s="273"/>
      <c r="L1951" s="217"/>
      <c r="M1951" s="217"/>
      <c r="N1951" s="217"/>
      <c r="O1951" s="217"/>
      <c r="P1951" s="217"/>
      <c r="Q1951" s="217"/>
      <c r="R1951" s="218"/>
    </row>
    <row r="1952" spans="2:18" ht="15.75">
      <c r="B1952" s="293"/>
      <c r="E1952" s="217"/>
      <c r="F1952" s="217"/>
      <c r="G1952" s="201" t="s">
        <v>1563</v>
      </c>
      <c r="H1952" s="217"/>
      <c r="I1952" s="218"/>
      <c r="J1952" s="293"/>
      <c r="K1952" s="293"/>
      <c r="N1952" s="217"/>
      <c r="O1952" s="217"/>
      <c r="P1952" s="201" t="s">
        <v>1563</v>
      </c>
      <c r="Q1952" s="217"/>
      <c r="R1952" s="218"/>
    </row>
    <row r="1953" spans="2:18" ht="15.75">
      <c r="B1953" s="273" t="s">
        <v>1553</v>
      </c>
      <c r="C1953" s="360">
        <v>45840</v>
      </c>
      <c r="D1953" s="360"/>
      <c r="E1953" s="201"/>
      <c r="F1953" t="s">
        <v>1693</v>
      </c>
      <c r="H1953" s="201"/>
      <c r="I1953" s="202"/>
      <c r="K1953" s="273" t="s">
        <v>1553</v>
      </c>
      <c r="L1953" s="360">
        <v>45840</v>
      </c>
      <c r="M1953" s="360"/>
      <c r="N1953" s="201"/>
      <c r="O1953" t="s">
        <v>1693</v>
      </c>
      <c r="Q1953" s="201"/>
      <c r="R1953" s="202"/>
    </row>
    <row r="1954" spans="2:18" ht="16.5" thickBot="1">
      <c r="B1954" s="275"/>
      <c r="C1954" s="276"/>
      <c r="D1954" s="276"/>
      <c r="E1954" s="276"/>
      <c r="F1954" s="276"/>
      <c r="G1954" s="276"/>
      <c r="H1954" s="276"/>
      <c r="I1954" s="277"/>
      <c r="K1954" s="275"/>
      <c r="L1954" s="276"/>
      <c r="M1954" s="276"/>
      <c r="N1954" s="276"/>
      <c r="O1954" s="276"/>
      <c r="P1954" s="276"/>
      <c r="Q1954" s="276"/>
      <c r="R1954" s="277"/>
    </row>
    <row r="1956" spans="2:18" ht="15.75" thickBot="1"/>
    <row r="1957" spans="2:18">
      <c r="B1957" s="366" t="s">
        <v>1525</v>
      </c>
      <c r="C1957" s="367"/>
      <c r="D1957" s="367"/>
      <c r="E1957" s="367"/>
      <c r="F1957" s="367"/>
      <c r="G1957" s="367"/>
      <c r="H1957" s="367"/>
      <c r="I1957" s="368"/>
      <c r="K1957" s="366" t="s">
        <v>1525</v>
      </c>
      <c r="L1957" s="367"/>
      <c r="M1957" s="367"/>
      <c r="N1957" s="367"/>
      <c r="O1957" s="367"/>
      <c r="P1957" s="367"/>
      <c r="Q1957" s="367"/>
      <c r="R1957" s="368"/>
    </row>
    <row r="1958" spans="2:18" ht="15.75">
      <c r="B1958" s="200"/>
      <c r="C1958" s="201"/>
      <c r="D1958" s="201"/>
      <c r="E1958" s="201"/>
      <c r="F1958" s="201"/>
      <c r="G1958" s="201"/>
      <c r="H1958" s="201"/>
      <c r="I1958" s="202"/>
      <c r="K1958" s="200"/>
      <c r="L1958" s="201"/>
      <c r="M1958" s="201"/>
      <c r="N1958" s="201"/>
      <c r="O1958" s="201"/>
      <c r="P1958" s="201"/>
      <c r="Q1958" s="201"/>
      <c r="R1958" s="202"/>
    </row>
    <row r="1959" spans="2:18" ht="26.25">
      <c r="B1959" s="369" t="s">
        <v>1526</v>
      </c>
      <c r="C1959" s="370"/>
      <c r="D1959" s="370"/>
      <c r="E1959" s="370"/>
      <c r="F1959" s="370"/>
      <c r="G1959" s="370"/>
      <c r="H1959" s="370"/>
      <c r="I1959" s="371"/>
      <c r="K1959" s="369" t="s">
        <v>1526</v>
      </c>
      <c r="L1959" s="370"/>
      <c r="M1959" s="370"/>
      <c r="N1959" s="370"/>
      <c r="O1959" s="370"/>
      <c r="P1959" s="370"/>
      <c r="Q1959" s="370"/>
      <c r="R1959" s="371"/>
    </row>
    <row r="1960" spans="2:18" ht="24.95" customHeight="1">
      <c r="B1960" s="203"/>
      <c r="C1960" s="204"/>
      <c r="D1960" s="204"/>
      <c r="E1960" s="204"/>
      <c r="F1960" s="204"/>
      <c r="G1960" s="204"/>
      <c r="H1960" s="205" t="s">
        <v>1527</v>
      </c>
      <c r="I1960" s="206"/>
      <c r="K1960" s="203"/>
      <c r="L1960" s="204"/>
      <c r="M1960" s="204"/>
      <c r="N1960" s="204"/>
      <c r="O1960" s="204"/>
      <c r="P1960" s="204"/>
      <c r="Q1960" s="205" t="s">
        <v>1527</v>
      </c>
      <c r="R1960" s="206"/>
    </row>
    <row r="1961" spans="2:18" ht="24.95" customHeight="1">
      <c r="B1961" s="207" t="s">
        <v>1528</v>
      </c>
      <c r="C1961" s="208"/>
      <c r="D1961" s="208"/>
      <c r="E1961" s="208"/>
      <c r="F1961" s="208" t="s">
        <v>1529</v>
      </c>
      <c r="G1961" s="201"/>
      <c r="H1961" s="201" t="s">
        <v>1530</v>
      </c>
      <c r="I1961" s="202"/>
      <c r="K1961" s="207" t="s">
        <v>1528</v>
      </c>
      <c r="L1961" s="208"/>
      <c r="M1961" s="208"/>
      <c r="N1961" s="208"/>
      <c r="O1961" s="208" t="s">
        <v>1531</v>
      </c>
      <c r="P1961" s="201"/>
      <c r="Q1961" s="201" t="s">
        <v>1530</v>
      </c>
      <c r="R1961" s="202"/>
    </row>
    <row r="1962" spans="2:18" ht="24.95" customHeight="1">
      <c r="B1962" s="209" t="s">
        <v>1532</v>
      </c>
      <c r="C1962" s="210" t="s">
        <v>1836</v>
      </c>
      <c r="D1962" s="211"/>
      <c r="E1962" s="211"/>
      <c r="F1962" s="211"/>
      <c r="G1962" s="212"/>
      <c r="H1962" s="212"/>
      <c r="I1962" s="213"/>
      <c r="K1962" s="209" t="s">
        <v>1532</v>
      </c>
      <c r="L1962" s="210" t="s">
        <v>1837</v>
      </c>
      <c r="M1962" s="211"/>
      <c r="N1962" s="211"/>
      <c r="O1962" s="211"/>
      <c r="P1962" s="212"/>
      <c r="Q1962" s="212"/>
      <c r="R1962" s="213"/>
    </row>
    <row r="1963" spans="2:18" ht="24.95" customHeight="1">
      <c r="B1963" s="207" t="s">
        <v>1534</v>
      </c>
      <c r="C1963" s="214">
        <v>611</v>
      </c>
      <c r="D1963" s="208" t="s">
        <v>1535</v>
      </c>
      <c r="E1963" s="208"/>
      <c r="F1963" s="201"/>
      <c r="G1963" s="201"/>
      <c r="H1963" s="201"/>
      <c r="I1963" s="202"/>
      <c r="K1963" s="207" t="s">
        <v>1534</v>
      </c>
      <c r="L1963" s="214">
        <v>195</v>
      </c>
      <c r="M1963" s="208" t="s">
        <v>1535</v>
      </c>
      <c r="N1963" s="208"/>
      <c r="O1963" s="201"/>
      <c r="P1963" s="201"/>
      <c r="Q1963" s="201"/>
      <c r="R1963" s="202"/>
    </row>
    <row r="1964" spans="2:18" ht="24.95" customHeight="1">
      <c r="B1964" s="216" t="s">
        <v>1562</v>
      </c>
      <c r="C1964" s="217"/>
      <c r="D1964" s="217"/>
      <c r="E1964" s="217"/>
      <c r="F1964" s="217"/>
      <c r="G1964" s="217"/>
      <c r="H1964" s="217"/>
      <c r="I1964" s="218"/>
      <c r="K1964" s="216" t="s">
        <v>1562</v>
      </c>
      <c r="L1964" s="217"/>
      <c r="M1964" s="217"/>
      <c r="N1964" s="217"/>
      <c r="O1964" s="217"/>
      <c r="P1964" s="217"/>
      <c r="Q1964" s="217"/>
      <c r="R1964" s="218"/>
    </row>
    <row r="1965" spans="2:18" ht="24.95" customHeight="1" thickBot="1">
      <c r="B1965" s="207" t="s">
        <v>1537</v>
      </c>
      <c r="C1965" s="201"/>
      <c r="D1965" s="201"/>
      <c r="E1965" s="201"/>
      <c r="F1965" s="201"/>
      <c r="G1965" s="201"/>
      <c r="H1965" s="201"/>
      <c r="I1965" s="202"/>
      <c r="K1965" s="207" t="s">
        <v>1537</v>
      </c>
      <c r="L1965" s="201"/>
      <c r="M1965" s="201"/>
      <c r="N1965" s="201"/>
      <c r="O1965" s="201"/>
      <c r="P1965" s="201"/>
      <c r="Q1965" s="201"/>
      <c r="R1965" s="202"/>
    </row>
    <row r="1966" spans="2:18" ht="24.95" customHeight="1" thickTop="1">
      <c r="B1966" s="361" t="s">
        <v>1538</v>
      </c>
      <c r="C1966" s="362"/>
      <c r="D1966" s="358" t="s">
        <v>1241</v>
      </c>
      <c r="E1966" s="365"/>
      <c r="F1966" s="356" t="s">
        <v>1539</v>
      </c>
      <c r="G1966" s="359"/>
      <c r="H1966" s="358" t="s">
        <v>1404</v>
      </c>
      <c r="I1966" s="359"/>
      <c r="K1966" s="361" t="s">
        <v>1538</v>
      </c>
      <c r="L1966" s="362"/>
      <c r="M1966" s="358" t="s">
        <v>1241</v>
      </c>
      <c r="N1966" s="365"/>
      <c r="O1966" s="356" t="s">
        <v>1539</v>
      </c>
      <c r="P1966" s="359"/>
      <c r="Q1966" s="358" t="s">
        <v>1404</v>
      </c>
      <c r="R1966" s="359"/>
    </row>
    <row r="1967" spans="2:18" ht="24.95" customHeight="1" thickBot="1">
      <c r="B1967" s="363"/>
      <c r="C1967" s="364"/>
      <c r="D1967" s="219" t="s">
        <v>1540</v>
      </c>
      <c r="E1967" s="220" t="s">
        <v>1541</v>
      </c>
      <c r="F1967" s="220" t="s">
        <v>1540</v>
      </c>
      <c r="G1967" s="221" t="s">
        <v>1541</v>
      </c>
      <c r="H1967" s="222" t="s">
        <v>1540</v>
      </c>
      <c r="I1967" s="223" t="s">
        <v>1541</v>
      </c>
      <c r="K1967" s="363"/>
      <c r="L1967" s="364"/>
      <c r="M1967" s="219" t="s">
        <v>1540</v>
      </c>
      <c r="N1967" s="220" t="s">
        <v>1541</v>
      </c>
      <c r="O1967" s="220" t="s">
        <v>1540</v>
      </c>
      <c r="P1967" s="221" t="s">
        <v>1541</v>
      </c>
      <c r="Q1967" s="222" t="s">
        <v>1540</v>
      </c>
      <c r="R1967" s="223" t="s">
        <v>1541</v>
      </c>
    </row>
    <row r="1968" spans="2:18" ht="24.95" customHeight="1" thickTop="1">
      <c r="B1968" s="224" t="s">
        <v>1542</v>
      </c>
      <c r="C1968" s="225"/>
      <c r="D1968" s="226">
        <v>0</v>
      </c>
      <c r="E1968" s="227"/>
      <c r="F1968" s="227">
        <v>390</v>
      </c>
      <c r="G1968" s="228"/>
      <c r="H1968" s="229">
        <f t="shared" ref="H1968:H1976" si="114">D1968+F1968</f>
        <v>390</v>
      </c>
      <c r="I1968" s="230"/>
      <c r="K1968" s="224" t="s">
        <v>1542</v>
      </c>
      <c r="L1968" s="225"/>
      <c r="M1968" s="226">
        <v>0</v>
      </c>
      <c r="N1968" s="227"/>
      <c r="O1968" s="227">
        <v>243</v>
      </c>
      <c r="P1968" s="228"/>
      <c r="Q1968" s="229">
        <f t="shared" ref="Q1968:Q1976" si="115">M1968+O1968</f>
        <v>243</v>
      </c>
      <c r="R1968" s="230"/>
    </row>
    <row r="1969" spans="2:18" ht="24.95" customHeight="1">
      <c r="B1969" s="231" t="s">
        <v>1543</v>
      </c>
      <c r="C1969" s="232"/>
      <c r="D1969" s="233">
        <v>0</v>
      </c>
      <c r="E1969" s="234"/>
      <c r="F1969" s="234">
        <v>0</v>
      </c>
      <c r="G1969" s="235"/>
      <c r="H1969" s="229">
        <f t="shared" si="114"/>
        <v>0</v>
      </c>
      <c r="I1969" s="236"/>
      <c r="K1969" s="231" t="s">
        <v>1543</v>
      </c>
      <c r="L1969" s="232"/>
      <c r="M1969" s="233">
        <v>0</v>
      </c>
      <c r="N1969" s="234"/>
      <c r="O1969" s="234">
        <v>20</v>
      </c>
      <c r="P1969" s="235"/>
      <c r="Q1969" s="229">
        <f t="shared" si="115"/>
        <v>20</v>
      </c>
      <c r="R1969" s="236"/>
    </row>
    <row r="1970" spans="2:18" ht="24.95" customHeight="1">
      <c r="B1970" s="231" t="s">
        <v>1544</v>
      </c>
      <c r="C1970" s="232"/>
      <c r="D1970" s="233">
        <v>0</v>
      </c>
      <c r="E1970" s="234"/>
      <c r="F1970" s="234">
        <v>0</v>
      </c>
      <c r="G1970" s="235"/>
      <c r="H1970" s="229">
        <f t="shared" si="114"/>
        <v>0</v>
      </c>
      <c r="I1970" s="236"/>
      <c r="K1970" s="231" t="s">
        <v>1544</v>
      </c>
      <c r="L1970" s="232"/>
      <c r="M1970" s="233">
        <v>0</v>
      </c>
      <c r="N1970" s="234"/>
      <c r="O1970" s="234">
        <v>20</v>
      </c>
      <c r="P1970" s="235"/>
      <c r="Q1970" s="229">
        <f t="shared" si="115"/>
        <v>20</v>
      </c>
      <c r="R1970" s="236"/>
    </row>
    <row r="1971" spans="2:18" ht="24.95" customHeight="1" thickBot="1">
      <c r="B1971" s="237" t="s">
        <v>1545</v>
      </c>
      <c r="C1971" s="238"/>
      <c r="D1971" s="239"/>
      <c r="E1971" s="240"/>
      <c r="F1971" s="240">
        <v>0</v>
      </c>
      <c r="G1971" s="241"/>
      <c r="H1971" s="229">
        <f t="shared" si="114"/>
        <v>0</v>
      </c>
      <c r="I1971" s="242"/>
      <c r="K1971" s="237" t="s">
        <v>1545</v>
      </c>
      <c r="L1971" s="238"/>
      <c r="M1971" s="239">
        <v>0</v>
      </c>
      <c r="N1971" s="240"/>
      <c r="O1971" s="240">
        <v>750</v>
      </c>
      <c r="P1971" s="241"/>
      <c r="Q1971" s="229">
        <f t="shared" si="115"/>
        <v>750</v>
      </c>
      <c r="R1971" s="242"/>
    </row>
    <row r="1972" spans="2:18" ht="24.95" customHeight="1" thickTop="1" thickBot="1">
      <c r="B1972" s="243"/>
      <c r="C1972" s="244" t="s">
        <v>1399</v>
      </c>
      <c r="D1972" s="245">
        <f>D1968+D1969+D1970+D1971</f>
        <v>0</v>
      </c>
      <c r="E1972" s="246"/>
      <c r="F1972" s="247">
        <f>SUM(F1968:F1971)</f>
        <v>390</v>
      </c>
      <c r="G1972" s="248"/>
      <c r="H1972" s="249">
        <f t="shared" si="114"/>
        <v>390</v>
      </c>
      <c r="I1972" s="250"/>
      <c r="K1972" s="243"/>
      <c r="L1972" s="244" t="s">
        <v>1399</v>
      </c>
      <c r="M1972" s="245">
        <f>M1968+M1969+M1970+M1971</f>
        <v>0</v>
      </c>
      <c r="N1972" s="246"/>
      <c r="O1972" s="246">
        <f>SUM(O1968:O1971)</f>
        <v>1033</v>
      </c>
      <c r="P1972" s="248"/>
      <c r="Q1972" s="251">
        <f t="shared" si="115"/>
        <v>1033</v>
      </c>
      <c r="R1972" s="250"/>
    </row>
    <row r="1973" spans="2:18" ht="24.95" customHeight="1" thickTop="1">
      <c r="B1973" s="252" t="s">
        <v>1546</v>
      </c>
      <c r="C1973" s="253"/>
      <c r="D1973" s="254"/>
      <c r="E1973" s="255"/>
      <c r="F1973" s="255"/>
      <c r="G1973" s="256"/>
      <c r="H1973" s="257">
        <f t="shared" si="114"/>
        <v>0</v>
      </c>
      <c r="I1973" s="258"/>
      <c r="K1973" s="252" t="s">
        <v>1546</v>
      </c>
      <c r="L1973" s="253"/>
      <c r="M1973" s="254"/>
      <c r="N1973" s="255"/>
      <c r="O1973" s="255"/>
      <c r="P1973" s="256"/>
      <c r="Q1973" s="257">
        <f t="shared" si="115"/>
        <v>0</v>
      </c>
      <c r="R1973" s="258"/>
    </row>
    <row r="1974" spans="2:18" ht="24.95" customHeight="1">
      <c r="B1974" s="259" t="s">
        <v>1547</v>
      </c>
      <c r="C1974" s="260"/>
      <c r="D1974" s="233">
        <v>0</v>
      </c>
      <c r="E1974" s="234"/>
      <c r="F1974" s="234"/>
      <c r="G1974" s="261"/>
      <c r="H1974" s="262">
        <f t="shared" si="114"/>
        <v>0</v>
      </c>
      <c r="I1974" s="263"/>
      <c r="K1974" s="259" t="s">
        <v>1547</v>
      </c>
      <c r="L1974" s="260"/>
      <c r="M1974" s="233">
        <v>0</v>
      </c>
      <c r="N1974" s="234"/>
      <c r="O1974" s="234"/>
      <c r="P1974" s="261"/>
      <c r="Q1974" s="262">
        <f t="shared" si="115"/>
        <v>0</v>
      </c>
      <c r="R1974" s="263"/>
    </row>
    <row r="1975" spans="2:18" ht="24.95" customHeight="1">
      <c r="B1975" s="252" t="s">
        <v>1548</v>
      </c>
      <c r="C1975" s="253"/>
      <c r="D1975" s="233"/>
      <c r="E1975" s="234"/>
      <c r="F1975" s="234"/>
      <c r="G1975" s="261"/>
      <c r="H1975" s="262">
        <f t="shared" si="114"/>
        <v>0</v>
      </c>
      <c r="I1975" s="263"/>
      <c r="K1975" s="252" t="s">
        <v>1548</v>
      </c>
      <c r="L1975" s="253"/>
      <c r="M1975" s="233"/>
      <c r="N1975" s="234"/>
      <c r="O1975" s="234"/>
      <c r="P1975" s="261"/>
      <c r="Q1975" s="262">
        <f t="shared" si="115"/>
        <v>0</v>
      </c>
      <c r="R1975" s="263"/>
    </row>
    <row r="1976" spans="2:18" ht="24.95" customHeight="1" thickBot="1">
      <c r="B1976" s="264" t="s">
        <v>1549</v>
      </c>
      <c r="C1976" s="265"/>
      <c r="D1976" s="266"/>
      <c r="E1976" s="267"/>
      <c r="F1976" s="267"/>
      <c r="G1976" s="268"/>
      <c r="H1976" s="269">
        <f t="shared" si="114"/>
        <v>0</v>
      </c>
      <c r="I1976" s="270"/>
      <c r="K1976" s="264" t="s">
        <v>1549</v>
      </c>
      <c r="L1976" s="265"/>
      <c r="M1976" s="266"/>
      <c r="N1976" s="267"/>
      <c r="O1976" s="267"/>
      <c r="P1976" s="268"/>
      <c r="Q1976" s="269">
        <f t="shared" si="115"/>
        <v>0</v>
      </c>
      <c r="R1976" s="270"/>
    </row>
    <row r="1977" spans="2:18" ht="24.95" customHeight="1" thickTop="1" thickBot="1">
      <c r="B1977" s="243"/>
      <c r="C1977" s="244" t="s">
        <v>1399</v>
      </c>
      <c r="D1977" s="245">
        <f>SUM(D1972:D1976)</f>
        <v>0</v>
      </c>
      <c r="E1977" s="246"/>
      <c r="F1977" s="247">
        <f>F1972+F1974</f>
        <v>390</v>
      </c>
      <c r="G1977" s="248"/>
      <c r="H1977" s="271">
        <f>D1977+F1977</f>
        <v>390</v>
      </c>
      <c r="I1977" s="250"/>
      <c r="K1977" s="243"/>
      <c r="L1977" s="244" t="s">
        <v>1399</v>
      </c>
      <c r="M1977" s="245">
        <f>SUM(M1972:M1976)</f>
        <v>0</v>
      </c>
      <c r="N1977" s="246"/>
      <c r="O1977" s="246">
        <f>O1972+O1974</f>
        <v>1033</v>
      </c>
      <c r="P1977" s="248"/>
      <c r="Q1977" s="272">
        <f>M1977+O1977</f>
        <v>1033</v>
      </c>
      <c r="R1977" s="250"/>
    </row>
    <row r="1978" spans="2:18" ht="24.95" customHeight="1" thickTop="1">
      <c r="B1978" s="273"/>
      <c r="C1978" s="274" t="s">
        <v>1550</v>
      </c>
      <c r="D1978" s="217"/>
      <c r="E1978" s="217"/>
      <c r="F1978" s="217"/>
      <c r="G1978" s="217"/>
      <c r="H1978" s="217"/>
      <c r="I1978" s="218"/>
      <c r="K1978" s="273"/>
      <c r="L1978" s="274" t="s">
        <v>1550</v>
      </c>
      <c r="M1978" s="217"/>
      <c r="N1978" s="217"/>
      <c r="O1978" s="217"/>
      <c r="P1978" s="217"/>
      <c r="Q1978" s="217"/>
      <c r="R1978" s="218"/>
    </row>
    <row r="1979" spans="2:18" ht="24.95" customHeight="1">
      <c r="B1979" s="216" t="s">
        <v>1551</v>
      </c>
      <c r="C1979" s="217"/>
      <c r="D1979" s="217"/>
      <c r="E1979" s="217"/>
      <c r="F1979" s="217"/>
      <c r="G1979" s="217"/>
      <c r="H1979" s="217"/>
      <c r="I1979" s="218"/>
      <c r="K1979" s="216" t="s">
        <v>1551</v>
      </c>
      <c r="L1979" s="217"/>
      <c r="M1979" s="217"/>
      <c r="N1979" s="217"/>
      <c r="O1979" s="217"/>
      <c r="P1979" s="217"/>
      <c r="Q1979" s="217"/>
      <c r="R1979" s="218"/>
    </row>
    <row r="1980" spans="2:18" ht="24.95" customHeight="1">
      <c r="B1980" s="216" t="s">
        <v>1552</v>
      </c>
      <c r="C1980" s="217"/>
      <c r="D1980" s="217"/>
      <c r="E1980" s="217"/>
      <c r="F1980" s="217"/>
      <c r="G1980" s="217"/>
      <c r="H1980" s="217"/>
      <c r="I1980" s="218"/>
      <c r="K1980" s="216" t="s">
        <v>1552</v>
      </c>
      <c r="L1980" s="217"/>
      <c r="M1980" s="217"/>
      <c r="N1980" s="217"/>
      <c r="O1980" s="217"/>
      <c r="P1980" s="217"/>
      <c r="Q1980" s="217"/>
      <c r="R1980" s="218"/>
    </row>
    <row r="1981" spans="2:18" ht="15.75">
      <c r="B1981" s="273"/>
      <c r="C1981" s="217"/>
      <c r="D1981" s="217"/>
      <c r="E1981" s="217"/>
      <c r="F1981" s="217"/>
      <c r="G1981" s="217"/>
      <c r="H1981" s="217"/>
      <c r="I1981" s="218"/>
      <c r="K1981" s="273"/>
      <c r="L1981" s="217"/>
      <c r="M1981" s="217"/>
      <c r="N1981" s="217"/>
      <c r="O1981" s="217"/>
      <c r="P1981" s="217"/>
      <c r="Q1981" s="217"/>
      <c r="R1981" s="218"/>
    </row>
    <row r="1982" spans="2:18" ht="15.75">
      <c r="B1982" s="273"/>
      <c r="C1982" s="217"/>
      <c r="D1982" s="372" t="s">
        <v>1714</v>
      </c>
      <c r="E1982" s="372"/>
      <c r="F1982" s="372"/>
      <c r="G1982" s="217"/>
      <c r="H1982" s="217"/>
      <c r="I1982" s="218"/>
      <c r="K1982" s="273"/>
      <c r="L1982" s="217"/>
      <c r="M1982" s="372" t="s">
        <v>1714</v>
      </c>
      <c r="N1982" s="372"/>
      <c r="O1982" s="372"/>
      <c r="P1982" s="217"/>
      <c r="Q1982" s="217"/>
      <c r="R1982" s="218"/>
    </row>
    <row r="1983" spans="2:18" ht="15.75">
      <c r="B1983" s="273"/>
      <c r="C1983" s="217"/>
      <c r="D1983" s="372" t="s">
        <v>1715</v>
      </c>
      <c r="E1983" s="372"/>
      <c r="F1983" s="372"/>
      <c r="G1983" s="217"/>
      <c r="H1983" s="217"/>
      <c r="I1983" s="218"/>
      <c r="K1983" s="273"/>
      <c r="L1983" s="217"/>
      <c r="M1983" s="372" t="s">
        <v>1715</v>
      </c>
      <c r="N1983" s="372"/>
      <c r="O1983" s="372"/>
      <c r="P1983" s="217"/>
      <c r="Q1983" s="217"/>
      <c r="R1983" s="218"/>
    </row>
    <row r="1984" spans="2:18" ht="15.75">
      <c r="B1984" s="273"/>
      <c r="C1984" s="217"/>
      <c r="D1984" s="217"/>
      <c r="E1984" s="217"/>
      <c r="F1984" s="217"/>
      <c r="G1984" s="217"/>
      <c r="H1984" s="217"/>
      <c r="I1984" s="218"/>
      <c r="K1984" s="273"/>
      <c r="L1984" s="217"/>
      <c r="M1984" s="217"/>
      <c r="N1984" s="217"/>
      <c r="O1984" s="217"/>
      <c r="P1984" s="217"/>
      <c r="Q1984" s="217"/>
      <c r="R1984" s="218"/>
    </row>
    <row r="1985" spans="2:18" ht="15.75">
      <c r="B1985" s="273"/>
      <c r="C1985" s="217"/>
      <c r="D1985" s="217"/>
      <c r="E1985" s="217"/>
      <c r="F1985" s="217"/>
      <c r="G1985" s="217"/>
      <c r="H1985" s="217"/>
      <c r="I1985" s="218"/>
      <c r="K1985" s="273"/>
      <c r="L1985" s="217"/>
      <c r="M1985" s="217"/>
      <c r="N1985" s="217"/>
      <c r="O1985" s="217"/>
      <c r="P1985" s="217"/>
      <c r="Q1985" s="217"/>
      <c r="R1985" s="218"/>
    </row>
    <row r="1986" spans="2:18" ht="15.75">
      <c r="B1986" s="293"/>
      <c r="E1986" s="217"/>
      <c r="F1986" s="217"/>
      <c r="G1986" s="201" t="s">
        <v>1563</v>
      </c>
      <c r="H1986" s="217"/>
      <c r="I1986" s="218"/>
      <c r="J1986" s="293"/>
      <c r="K1986" s="293"/>
      <c r="N1986" s="217"/>
      <c r="O1986" s="217"/>
      <c r="P1986" s="201" t="s">
        <v>1563</v>
      </c>
      <c r="Q1986" s="217"/>
      <c r="R1986" s="218"/>
    </row>
    <row r="1987" spans="2:18" ht="15.75">
      <c r="B1987" s="273" t="s">
        <v>1553</v>
      </c>
      <c r="C1987" s="360">
        <v>45840</v>
      </c>
      <c r="D1987" s="360"/>
      <c r="E1987" s="201"/>
      <c r="F1987" t="s">
        <v>1693</v>
      </c>
      <c r="H1987" s="201"/>
      <c r="I1987" s="202"/>
      <c r="K1987" s="273" t="s">
        <v>1553</v>
      </c>
      <c r="L1987" s="360">
        <v>45840</v>
      </c>
      <c r="M1987" s="360"/>
      <c r="N1987" s="201"/>
      <c r="O1987" t="s">
        <v>1693</v>
      </c>
      <c r="Q1987" s="201"/>
      <c r="R1987" s="202"/>
    </row>
    <row r="1988" spans="2:18" ht="16.5" thickBot="1">
      <c r="B1988" s="275"/>
      <c r="C1988" s="276"/>
      <c r="D1988" s="276"/>
      <c r="E1988" s="276"/>
      <c r="F1988" s="276"/>
      <c r="G1988" s="276"/>
      <c r="H1988" s="276"/>
      <c r="I1988" s="277"/>
      <c r="K1988" s="275"/>
      <c r="L1988" s="276"/>
      <c r="M1988" s="276"/>
      <c r="N1988" s="276"/>
      <c r="O1988" s="276"/>
      <c r="P1988" s="276"/>
      <c r="Q1988" s="276"/>
      <c r="R1988" s="277"/>
    </row>
    <row r="1990" spans="2:18" ht="15.75" thickBot="1"/>
    <row r="1991" spans="2:18">
      <c r="B1991" s="366" t="s">
        <v>1525</v>
      </c>
      <c r="C1991" s="367"/>
      <c r="D1991" s="367"/>
      <c r="E1991" s="367"/>
      <c r="F1991" s="367"/>
      <c r="G1991" s="367"/>
      <c r="H1991" s="367"/>
      <c r="I1991" s="368"/>
      <c r="K1991" s="366" t="s">
        <v>1525</v>
      </c>
      <c r="L1991" s="367"/>
      <c r="M1991" s="367"/>
      <c r="N1991" s="367"/>
      <c r="O1991" s="367"/>
      <c r="P1991" s="367"/>
      <c r="Q1991" s="367"/>
      <c r="R1991" s="368"/>
    </row>
    <row r="1992" spans="2:18" ht="15.75">
      <c r="B1992" s="200"/>
      <c r="C1992" s="201"/>
      <c r="D1992" s="201"/>
      <c r="E1992" s="201"/>
      <c r="F1992" s="201"/>
      <c r="G1992" s="201"/>
      <c r="H1992" s="201"/>
      <c r="I1992" s="202"/>
      <c r="K1992" s="200"/>
      <c r="L1992" s="201"/>
      <c r="M1992" s="201"/>
      <c r="N1992" s="201"/>
      <c r="O1992" s="201"/>
      <c r="P1992" s="201"/>
      <c r="Q1992" s="201"/>
      <c r="R1992" s="202"/>
    </row>
    <row r="1993" spans="2:18" ht="26.25">
      <c r="B1993" s="369" t="s">
        <v>1526</v>
      </c>
      <c r="C1993" s="370"/>
      <c r="D1993" s="370"/>
      <c r="E1993" s="370"/>
      <c r="F1993" s="370"/>
      <c r="G1993" s="370"/>
      <c r="H1993" s="370"/>
      <c r="I1993" s="371"/>
      <c r="K1993" s="369" t="s">
        <v>1526</v>
      </c>
      <c r="L1993" s="370"/>
      <c r="M1993" s="370"/>
      <c r="N1993" s="370"/>
      <c r="O1993" s="370"/>
      <c r="P1993" s="370"/>
      <c r="Q1993" s="370"/>
      <c r="R1993" s="371"/>
    </row>
    <row r="1994" spans="2:18" ht="24.95" customHeight="1">
      <c r="B1994" s="203"/>
      <c r="C1994" s="204"/>
      <c r="D1994" s="204"/>
      <c r="E1994" s="204"/>
      <c r="F1994" s="204"/>
      <c r="G1994" s="204"/>
      <c r="H1994" s="205" t="s">
        <v>1527</v>
      </c>
      <c r="I1994" s="206"/>
      <c r="K1994" s="203"/>
      <c r="L1994" s="204"/>
      <c r="M1994" s="204"/>
      <c r="N1994" s="204"/>
      <c r="O1994" s="204"/>
      <c r="P1994" s="204"/>
      <c r="Q1994" s="205" t="s">
        <v>1527</v>
      </c>
      <c r="R1994" s="206"/>
    </row>
    <row r="1995" spans="2:18" ht="24.95" customHeight="1">
      <c r="B1995" s="207" t="s">
        <v>1528</v>
      </c>
      <c r="C1995" s="208"/>
      <c r="D1995" s="208"/>
      <c r="E1995" s="208"/>
      <c r="F1995" s="208" t="s">
        <v>1529</v>
      </c>
      <c r="G1995" s="201"/>
      <c r="H1995" s="201" t="s">
        <v>1530</v>
      </c>
      <c r="I1995" s="202"/>
      <c r="K1995" s="207" t="s">
        <v>1528</v>
      </c>
      <c r="L1995" s="208"/>
      <c r="M1995" s="208"/>
      <c r="N1995" s="208"/>
      <c r="O1995" s="208" t="s">
        <v>1531</v>
      </c>
      <c r="P1995" s="201"/>
      <c r="Q1995" s="201" t="s">
        <v>1530</v>
      </c>
      <c r="R1995" s="202"/>
    </row>
    <row r="1996" spans="2:18" ht="24.95" customHeight="1">
      <c r="B1996" s="209" t="s">
        <v>1532</v>
      </c>
      <c r="C1996" s="210" t="s">
        <v>1838</v>
      </c>
      <c r="E1996" s="211"/>
      <c r="F1996" s="211"/>
      <c r="G1996" s="212"/>
      <c r="H1996" s="212"/>
      <c r="I1996" s="213"/>
      <c r="K1996" s="209" t="s">
        <v>1532</v>
      </c>
      <c r="L1996" s="210" t="s">
        <v>1839</v>
      </c>
      <c r="M1996" s="211"/>
      <c r="N1996" s="211"/>
      <c r="O1996" s="211"/>
      <c r="P1996" s="212"/>
      <c r="Q1996" s="212"/>
      <c r="R1996" s="213"/>
    </row>
    <row r="1997" spans="2:18" ht="24.95" customHeight="1">
      <c r="B1997" s="207" t="s">
        <v>1534</v>
      </c>
      <c r="C1997" s="214">
        <v>200</v>
      </c>
      <c r="D1997" s="208" t="s">
        <v>1535</v>
      </c>
      <c r="E1997" s="208"/>
      <c r="F1997" s="201"/>
      <c r="G1997" s="201"/>
      <c r="H1997" s="201"/>
      <c r="I1997" s="202"/>
      <c r="K1997" s="207" t="s">
        <v>1534</v>
      </c>
      <c r="L1997" s="214" t="s">
        <v>1840</v>
      </c>
      <c r="M1997" s="208" t="s">
        <v>1535</v>
      </c>
      <c r="N1997" s="208"/>
      <c r="O1997" s="201"/>
      <c r="P1997" s="201"/>
      <c r="Q1997" s="201"/>
      <c r="R1997" s="202"/>
    </row>
    <row r="1998" spans="2:18" ht="24.95" customHeight="1">
      <c r="B1998" s="216" t="s">
        <v>1562</v>
      </c>
      <c r="C1998" s="217"/>
      <c r="D1998" s="217"/>
      <c r="E1998" s="217"/>
      <c r="F1998" s="217"/>
      <c r="G1998" s="217"/>
      <c r="H1998" s="217"/>
      <c r="I1998" s="218"/>
      <c r="K1998" s="216" t="s">
        <v>1562</v>
      </c>
      <c r="L1998" s="217"/>
      <c r="M1998" s="217"/>
      <c r="N1998" s="217"/>
      <c r="O1998" s="217"/>
      <c r="P1998" s="217"/>
      <c r="Q1998" s="217"/>
      <c r="R1998" s="218"/>
    </row>
    <row r="1999" spans="2:18" ht="24.95" customHeight="1" thickBot="1">
      <c r="B1999" s="207" t="s">
        <v>1537</v>
      </c>
      <c r="C1999" s="201"/>
      <c r="D1999" s="201"/>
      <c r="E1999" s="201"/>
      <c r="F1999" s="201"/>
      <c r="G1999" s="201"/>
      <c r="H1999" s="201"/>
      <c r="I1999" s="202"/>
      <c r="K1999" s="207" t="s">
        <v>1537</v>
      </c>
      <c r="L1999" s="201"/>
      <c r="M1999" s="201"/>
      <c r="N1999" s="201"/>
      <c r="O1999" s="201"/>
      <c r="P1999" s="201"/>
      <c r="Q1999" s="201"/>
      <c r="R1999" s="202"/>
    </row>
    <row r="2000" spans="2:18" ht="24.95" customHeight="1" thickTop="1">
      <c r="B2000" s="361" t="s">
        <v>1538</v>
      </c>
      <c r="C2000" s="362"/>
      <c r="D2000" s="358" t="s">
        <v>1241</v>
      </c>
      <c r="E2000" s="365"/>
      <c r="F2000" s="356" t="s">
        <v>1539</v>
      </c>
      <c r="G2000" s="359"/>
      <c r="H2000" s="358" t="s">
        <v>1404</v>
      </c>
      <c r="I2000" s="359"/>
      <c r="K2000" s="361" t="s">
        <v>1538</v>
      </c>
      <c r="L2000" s="362"/>
      <c r="M2000" s="358" t="s">
        <v>1241</v>
      </c>
      <c r="N2000" s="365"/>
      <c r="O2000" s="356" t="s">
        <v>1539</v>
      </c>
      <c r="P2000" s="359"/>
      <c r="Q2000" s="358" t="s">
        <v>1404</v>
      </c>
      <c r="R2000" s="359"/>
    </row>
    <row r="2001" spans="2:18" ht="24.95" customHeight="1" thickBot="1">
      <c r="B2001" s="363"/>
      <c r="C2001" s="364"/>
      <c r="D2001" s="219" t="s">
        <v>1540</v>
      </c>
      <c r="E2001" s="220" t="s">
        <v>1541</v>
      </c>
      <c r="F2001" s="220" t="s">
        <v>1540</v>
      </c>
      <c r="G2001" s="221" t="s">
        <v>1541</v>
      </c>
      <c r="H2001" s="222" t="s">
        <v>1540</v>
      </c>
      <c r="I2001" s="223" t="s">
        <v>1541</v>
      </c>
      <c r="K2001" s="363"/>
      <c r="L2001" s="364"/>
      <c r="M2001" s="219" t="s">
        <v>1540</v>
      </c>
      <c r="N2001" s="220" t="s">
        <v>1541</v>
      </c>
      <c r="O2001" s="220" t="s">
        <v>1540</v>
      </c>
      <c r="P2001" s="221" t="s">
        <v>1541</v>
      </c>
      <c r="Q2001" s="222" t="s">
        <v>1540</v>
      </c>
      <c r="R2001" s="223" t="s">
        <v>1541</v>
      </c>
    </row>
    <row r="2002" spans="2:18" ht="24.95" customHeight="1" thickTop="1">
      <c r="B2002" s="224" t="s">
        <v>1542</v>
      </c>
      <c r="C2002" s="225"/>
      <c r="D2002" s="226">
        <v>0</v>
      </c>
      <c r="E2002" s="227"/>
      <c r="F2002" s="227">
        <v>213</v>
      </c>
      <c r="G2002" s="228"/>
      <c r="H2002" s="229">
        <f t="shared" ref="H2002:H2010" si="116">D2002+F2002</f>
        <v>213</v>
      </c>
      <c r="I2002" s="230"/>
      <c r="K2002" s="224" t="s">
        <v>1542</v>
      </c>
      <c r="L2002" s="225"/>
      <c r="M2002" s="226">
        <v>0</v>
      </c>
      <c r="N2002" s="227"/>
      <c r="O2002" s="227">
        <v>328</v>
      </c>
      <c r="P2002" s="228"/>
      <c r="Q2002" s="229">
        <f t="shared" ref="Q2002:Q2010" si="117">M2002+O2002</f>
        <v>328</v>
      </c>
      <c r="R2002" s="230"/>
    </row>
    <row r="2003" spans="2:18" ht="24.95" customHeight="1">
      <c r="B2003" s="231" t="s">
        <v>1543</v>
      </c>
      <c r="C2003" s="232"/>
      <c r="D2003" s="233">
        <v>0</v>
      </c>
      <c r="E2003" s="234"/>
      <c r="F2003" s="234">
        <v>20</v>
      </c>
      <c r="G2003" s="235"/>
      <c r="H2003" s="229">
        <f t="shared" si="116"/>
        <v>20</v>
      </c>
      <c r="I2003" s="236"/>
      <c r="K2003" s="231" t="s">
        <v>1543</v>
      </c>
      <c r="L2003" s="232"/>
      <c r="M2003" s="233">
        <v>0</v>
      </c>
      <c r="N2003" s="234"/>
      <c r="O2003" s="234">
        <v>20</v>
      </c>
      <c r="P2003" s="235"/>
      <c r="Q2003" s="229">
        <f t="shared" si="117"/>
        <v>20</v>
      </c>
      <c r="R2003" s="236"/>
    </row>
    <row r="2004" spans="2:18" ht="24.95" customHeight="1">
      <c r="B2004" s="231" t="s">
        <v>1544</v>
      </c>
      <c r="C2004" s="232"/>
      <c r="D2004" s="233">
        <v>0</v>
      </c>
      <c r="E2004" s="234"/>
      <c r="F2004" s="234">
        <v>20</v>
      </c>
      <c r="G2004" s="235"/>
      <c r="H2004" s="229">
        <f t="shared" si="116"/>
        <v>20</v>
      </c>
      <c r="I2004" s="236"/>
      <c r="K2004" s="231" t="s">
        <v>1544</v>
      </c>
      <c r="L2004" s="232"/>
      <c r="M2004" s="233">
        <v>0</v>
      </c>
      <c r="N2004" s="234"/>
      <c r="O2004" s="234">
        <v>20</v>
      </c>
      <c r="P2004" s="235"/>
      <c r="Q2004" s="229">
        <f t="shared" si="117"/>
        <v>20</v>
      </c>
      <c r="R2004" s="236"/>
    </row>
    <row r="2005" spans="2:18" ht="24.95" customHeight="1" thickBot="1">
      <c r="B2005" s="237" t="s">
        <v>1545</v>
      </c>
      <c r="C2005" s="238"/>
      <c r="D2005" s="239"/>
      <c r="E2005" s="240"/>
      <c r="F2005" s="240">
        <v>0</v>
      </c>
      <c r="G2005" s="241"/>
      <c r="H2005" s="229">
        <f t="shared" si="116"/>
        <v>0</v>
      </c>
      <c r="I2005" s="242"/>
      <c r="K2005" s="237" t="s">
        <v>1545</v>
      </c>
      <c r="L2005" s="238"/>
      <c r="M2005" s="239">
        <v>0</v>
      </c>
      <c r="N2005" s="240"/>
      <c r="O2005" s="240">
        <v>750</v>
      </c>
      <c r="P2005" s="241"/>
      <c r="Q2005" s="229">
        <f t="shared" si="117"/>
        <v>750</v>
      </c>
      <c r="R2005" s="242"/>
    </row>
    <row r="2006" spans="2:18" ht="24.95" customHeight="1" thickTop="1" thickBot="1">
      <c r="B2006" s="243"/>
      <c r="C2006" s="244" t="s">
        <v>1399</v>
      </c>
      <c r="D2006" s="245">
        <f>D2002+D2003+D2004+D2005</f>
        <v>0</v>
      </c>
      <c r="E2006" s="246"/>
      <c r="F2006" s="247">
        <f>SUM(F2002:F2005)</f>
        <v>253</v>
      </c>
      <c r="G2006" s="248"/>
      <c r="H2006" s="249">
        <f t="shared" si="116"/>
        <v>253</v>
      </c>
      <c r="I2006" s="250"/>
      <c r="K2006" s="243"/>
      <c r="L2006" s="244" t="s">
        <v>1399</v>
      </c>
      <c r="M2006" s="245">
        <f>M2002+M2003+M2004+M2005</f>
        <v>0</v>
      </c>
      <c r="N2006" s="246"/>
      <c r="O2006" s="246">
        <f>SUM(O2002:O2005)</f>
        <v>1118</v>
      </c>
      <c r="P2006" s="248"/>
      <c r="Q2006" s="251">
        <f t="shared" si="117"/>
        <v>1118</v>
      </c>
      <c r="R2006" s="250"/>
    </row>
    <row r="2007" spans="2:18" ht="24.95" customHeight="1" thickTop="1">
      <c r="B2007" s="252" t="s">
        <v>1546</v>
      </c>
      <c r="C2007" s="253"/>
      <c r="D2007" s="254"/>
      <c r="E2007" s="255"/>
      <c r="F2007" s="255"/>
      <c r="G2007" s="256"/>
      <c r="H2007" s="257">
        <f t="shared" si="116"/>
        <v>0</v>
      </c>
      <c r="I2007" s="258"/>
      <c r="K2007" s="252" t="s">
        <v>1546</v>
      </c>
      <c r="L2007" s="253"/>
      <c r="M2007" s="254"/>
      <c r="N2007" s="255"/>
      <c r="O2007" s="255"/>
      <c r="P2007" s="256"/>
      <c r="Q2007" s="257">
        <f t="shared" si="117"/>
        <v>0</v>
      </c>
      <c r="R2007" s="258"/>
    </row>
    <row r="2008" spans="2:18" ht="24.95" customHeight="1">
      <c r="B2008" s="259" t="s">
        <v>1547</v>
      </c>
      <c r="C2008" s="260"/>
      <c r="D2008" s="233">
        <v>0</v>
      </c>
      <c r="E2008" s="234"/>
      <c r="F2008" s="234"/>
      <c r="G2008" s="261"/>
      <c r="H2008" s="262">
        <f t="shared" si="116"/>
        <v>0</v>
      </c>
      <c r="I2008" s="263"/>
      <c r="K2008" s="259" t="s">
        <v>1547</v>
      </c>
      <c r="L2008" s="260"/>
      <c r="M2008" s="233">
        <v>0</v>
      </c>
      <c r="N2008" s="234"/>
      <c r="O2008" s="234"/>
      <c r="P2008" s="261"/>
      <c r="Q2008" s="262">
        <f t="shared" si="117"/>
        <v>0</v>
      </c>
      <c r="R2008" s="263"/>
    </row>
    <row r="2009" spans="2:18" ht="24.95" customHeight="1">
      <c r="B2009" s="252" t="s">
        <v>1548</v>
      </c>
      <c r="C2009" s="253"/>
      <c r="D2009" s="233"/>
      <c r="E2009" s="234"/>
      <c r="F2009" s="234"/>
      <c r="G2009" s="261"/>
      <c r="H2009" s="262">
        <f t="shared" si="116"/>
        <v>0</v>
      </c>
      <c r="I2009" s="263"/>
      <c r="K2009" s="252" t="s">
        <v>1548</v>
      </c>
      <c r="L2009" s="253"/>
      <c r="M2009" s="233"/>
      <c r="N2009" s="234"/>
      <c r="O2009" s="234"/>
      <c r="P2009" s="261"/>
      <c r="Q2009" s="262">
        <f t="shared" si="117"/>
        <v>0</v>
      </c>
      <c r="R2009" s="263"/>
    </row>
    <row r="2010" spans="2:18" ht="24.95" customHeight="1" thickBot="1">
      <c r="B2010" s="264" t="s">
        <v>1549</v>
      </c>
      <c r="C2010" s="265"/>
      <c r="D2010" s="266"/>
      <c r="E2010" s="267"/>
      <c r="F2010" s="267"/>
      <c r="G2010" s="268"/>
      <c r="H2010" s="269">
        <f t="shared" si="116"/>
        <v>0</v>
      </c>
      <c r="I2010" s="270"/>
      <c r="K2010" s="264" t="s">
        <v>1549</v>
      </c>
      <c r="L2010" s="265"/>
      <c r="M2010" s="266"/>
      <c r="N2010" s="267"/>
      <c r="O2010" s="267"/>
      <c r="P2010" s="268"/>
      <c r="Q2010" s="269">
        <f t="shared" si="117"/>
        <v>0</v>
      </c>
      <c r="R2010" s="270"/>
    </row>
    <row r="2011" spans="2:18" ht="24.95" customHeight="1" thickTop="1" thickBot="1">
      <c r="B2011" s="243"/>
      <c r="C2011" s="244" t="s">
        <v>1399</v>
      </c>
      <c r="D2011" s="245">
        <f>SUM(D2006:D2010)</f>
        <v>0</v>
      </c>
      <c r="E2011" s="246"/>
      <c r="F2011" s="247">
        <f>F2006+F2008</f>
        <v>253</v>
      </c>
      <c r="G2011" s="248"/>
      <c r="H2011" s="271">
        <f>D2011+F2011</f>
        <v>253</v>
      </c>
      <c r="I2011" s="250"/>
      <c r="K2011" s="243"/>
      <c r="L2011" s="244" t="s">
        <v>1399</v>
      </c>
      <c r="M2011" s="245">
        <f>SUM(M2006:M2010)</f>
        <v>0</v>
      </c>
      <c r="N2011" s="246"/>
      <c r="O2011" s="246">
        <f>O2006+O2008</f>
        <v>1118</v>
      </c>
      <c r="P2011" s="248"/>
      <c r="Q2011" s="272">
        <f>M2011+O2011</f>
        <v>1118</v>
      </c>
      <c r="R2011" s="250"/>
    </row>
    <row r="2012" spans="2:18" ht="24.95" customHeight="1" thickTop="1">
      <c r="B2012" s="273"/>
      <c r="C2012" s="274" t="s">
        <v>1550</v>
      </c>
      <c r="D2012" s="217"/>
      <c r="E2012" s="217"/>
      <c r="F2012" s="217"/>
      <c r="G2012" s="217"/>
      <c r="H2012" s="217"/>
      <c r="I2012" s="218"/>
      <c r="K2012" s="273"/>
      <c r="L2012" s="274" t="s">
        <v>1550</v>
      </c>
      <c r="M2012" s="217"/>
      <c r="N2012" s="217"/>
      <c r="O2012" s="217"/>
      <c r="P2012" s="217"/>
      <c r="Q2012" s="217"/>
      <c r="R2012" s="218"/>
    </row>
    <row r="2013" spans="2:18" ht="24.95" customHeight="1">
      <c r="B2013" s="216" t="s">
        <v>1551</v>
      </c>
      <c r="C2013" s="217"/>
      <c r="D2013" s="217"/>
      <c r="E2013" s="217"/>
      <c r="F2013" s="217"/>
      <c r="G2013" s="217"/>
      <c r="H2013" s="217"/>
      <c r="I2013" s="218"/>
      <c r="K2013" s="216" t="s">
        <v>1551</v>
      </c>
      <c r="L2013" s="217"/>
      <c r="M2013" s="217"/>
      <c r="N2013" s="217"/>
      <c r="O2013" s="217"/>
      <c r="P2013" s="217"/>
      <c r="Q2013" s="217"/>
      <c r="R2013" s="218"/>
    </row>
    <row r="2014" spans="2:18" ht="24.95" customHeight="1">
      <c r="B2014" s="216" t="s">
        <v>1552</v>
      </c>
      <c r="C2014" s="217"/>
      <c r="D2014" s="217"/>
      <c r="E2014" s="217"/>
      <c r="F2014" s="217"/>
      <c r="G2014" s="217"/>
      <c r="H2014" s="217"/>
      <c r="I2014" s="218"/>
      <c r="K2014" s="216" t="s">
        <v>1552</v>
      </c>
      <c r="L2014" s="217"/>
      <c r="M2014" s="217"/>
      <c r="N2014" s="217"/>
      <c r="O2014" s="217"/>
      <c r="P2014" s="217"/>
      <c r="Q2014" s="217"/>
      <c r="R2014" s="218"/>
    </row>
    <row r="2015" spans="2:18" ht="15.75">
      <c r="B2015" s="273"/>
      <c r="C2015" s="217"/>
      <c r="D2015" s="217"/>
      <c r="E2015" s="217"/>
      <c r="F2015" s="217"/>
      <c r="G2015" s="217"/>
      <c r="H2015" s="217"/>
      <c r="I2015" s="218"/>
      <c r="K2015" s="273"/>
      <c r="L2015" s="217"/>
      <c r="M2015" s="217"/>
      <c r="N2015" s="217"/>
      <c r="O2015" s="217"/>
      <c r="P2015" s="217"/>
      <c r="Q2015" s="217"/>
      <c r="R2015" s="218"/>
    </row>
    <row r="2016" spans="2:18" ht="15.75">
      <c r="B2016" s="273"/>
      <c r="C2016" s="217"/>
      <c r="D2016" s="372" t="s">
        <v>1714</v>
      </c>
      <c r="E2016" s="372"/>
      <c r="F2016" s="372"/>
      <c r="G2016" s="217"/>
      <c r="H2016" s="217"/>
      <c r="I2016" s="218"/>
      <c r="K2016" s="273"/>
      <c r="L2016" s="217"/>
      <c r="M2016" s="372" t="s">
        <v>1714</v>
      </c>
      <c r="N2016" s="372"/>
      <c r="O2016" s="372"/>
      <c r="P2016" s="217"/>
      <c r="Q2016" s="217"/>
      <c r="R2016" s="218"/>
    </row>
    <row r="2017" spans="2:18" ht="15.75">
      <c r="B2017" s="273"/>
      <c r="C2017" s="217"/>
      <c r="D2017" s="372" t="s">
        <v>1715</v>
      </c>
      <c r="E2017" s="372"/>
      <c r="F2017" s="372"/>
      <c r="G2017" s="217"/>
      <c r="H2017" s="217"/>
      <c r="I2017" s="218"/>
      <c r="K2017" s="273"/>
      <c r="L2017" s="217"/>
      <c r="M2017" s="372" t="s">
        <v>1715</v>
      </c>
      <c r="N2017" s="372"/>
      <c r="O2017" s="372"/>
      <c r="P2017" s="217"/>
      <c r="Q2017" s="217"/>
      <c r="R2017" s="218"/>
    </row>
    <row r="2018" spans="2:18" ht="15.75">
      <c r="B2018" s="273"/>
      <c r="C2018" s="217"/>
      <c r="D2018" s="217"/>
      <c r="E2018" s="217"/>
      <c r="F2018" s="217"/>
      <c r="G2018" s="217"/>
      <c r="H2018" s="217"/>
      <c r="I2018" s="218"/>
      <c r="K2018" s="273"/>
      <c r="L2018" s="217"/>
      <c r="M2018" s="217"/>
      <c r="N2018" s="217"/>
      <c r="O2018" s="217"/>
      <c r="P2018" s="217"/>
      <c r="Q2018" s="217"/>
      <c r="R2018" s="218"/>
    </row>
    <row r="2019" spans="2:18" ht="15.75">
      <c r="B2019" s="273"/>
      <c r="C2019" s="217"/>
      <c r="D2019" s="217"/>
      <c r="E2019" s="217"/>
      <c r="F2019" s="217"/>
      <c r="G2019" s="217"/>
      <c r="H2019" s="217"/>
      <c r="I2019" s="218"/>
      <c r="K2019" s="273"/>
      <c r="L2019" s="217"/>
      <c r="M2019" s="217"/>
      <c r="N2019" s="217"/>
      <c r="O2019" s="217"/>
      <c r="P2019" s="217"/>
      <c r="Q2019" s="217"/>
      <c r="R2019" s="218"/>
    </row>
    <row r="2020" spans="2:18" ht="15.75">
      <c r="B2020" s="293"/>
      <c r="E2020" s="217"/>
      <c r="F2020" s="217"/>
      <c r="G2020" s="201" t="s">
        <v>1563</v>
      </c>
      <c r="H2020" s="217"/>
      <c r="I2020" s="218"/>
      <c r="J2020" s="293"/>
      <c r="K2020" s="293"/>
      <c r="N2020" s="217"/>
      <c r="O2020" s="217"/>
      <c r="P2020" s="201" t="s">
        <v>1563</v>
      </c>
      <c r="Q2020" s="217"/>
      <c r="R2020" s="218"/>
    </row>
    <row r="2021" spans="2:18" ht="15.75">
      <c r="B2021" s="273" t="s">
        <v>1553</v>
      </c>
      <c r="C2021" s="360">
        <v>45840</v>
      </c>
      <c r="D2021" s="360"/>
      <c r="E2021" s="201"/>
      <c r="F2021" t="s">
        <v>1693</v>
      </c>
      <c r="H2021" s="201"/>
      <c r="I2021" s="202"/>
      <c r="K2021" s="273" t="s">
        <v>1553</v>
      </c>
      <c r="L2021" s="360">
        <v>45840</v>
      </c>
      <c r="M2021" s="360"/>
      <c r="N2021" s="201"/>
      <c r="O2021" t="s">
        <v>1693</v>
      </c>
      <c r="Q2021" s="201"/>
      <c r="R2021" s="202"/>
    </row>
    <row r="2022" spans="2:18" ht="16.5" thickBot="1">
      <c r="B2022" s="275"/>
      <c r="C2022" s="276"/>
      <c r="D2022" s="276"/>
      <c r="E2022" s="276"/>
      <c r="F2022" s="276"/>
      <c r="G2022" s="276"/>
      <c r="H2022" s="276"/>
      <c r="I2022" s="277"/>
      <c r="K2022" s="275"/>
      <c r="L2022" s="276"/>
      <c r="M2022" s="276"/>
      <c r="N2022" s="276"/>
      <c r="O2022" s="276"/>
      <c r="P2022" s="276"/>
      <c r="Q2022" s="276"/>
      <c r="R2022" s="277"/>
    </row>
    <row r="2024" spans="2:18" ht="15.75" thickBot="1"/>
    <row r="2025" spans="2:18">
      <c r="B2025" s="366" t="s">
        <v>1525</v>
      </c>
      <c r="C2025" s="367"/>
      <c r="D2025" s="367"/>
      <c r="E2025" s="367"/>
      <c r="F2025" s="367"/>
      <c r="G2025" s="367"/>
      <c r="H2025" s="367"/>
      <c r="I2025" s="368"/>
      <c r="K2025" s="366" t="s">
        <v>1525</v>
      </c>
      <c r="L2025" s="367"/>
      <c r="M2025" s="367"/>
      <c r="N2025" s="367"/>
      <c r="O2025" s="367"/>
      <c r="P2025" s="367"/>
      <c r="Q2025" s="367"/>
      <c r="R2025" s="368"/>
    </row>
    <row r="2026" spans="2:18" ht="15.75">
      <c r="B2026" s="200"/>
      <c r="C2026" s="201"/>
      <c r="D2026" s="201"/>
      <c r="E2026" s="201"/>
      <c r="F2026" s="201"/>
      <c r="G2026" s="201"/>
      <c r="H2026" s="201"/>
      <c r="I2026" s="202"/>
      <c r="K2026" s="200"/>
      <c r="L2026" s="201"/>
      <c r="M2026" s="201"/>
      <c r="N2026" s="201"/>
      <c r="O2026" s="201"/>
      <c r="P2026" s="201"/>
      <c r="Q2026" s="201"/>
      <c r="R2026" s="202"/>
    </row>
    <row r="2027" spans="2:18" ht="26.25">
      <c r="B2027" s="369" t="s">
        <v>1526</v>
      </c>
      <c r="C2027" s="370"/>
      <c r="D2027" s="370"/>
      <c r="E2027" s="370"/>
      <c r="F2027" s="370"/>
      <c r="G2027" s="370"/>
      <c r="H2027" s="370"/>
      <c r="I2027" s="371"/>
      <c r="K2027" s="369" t="s">
        <v>1526</v>
      </c>
      <c r="L2027" s="370"/>
      <c r="M2027" s="370"/>
      <c r="N2027" s="370"/>
      <c r="O2027" s="370"/>
      <c r="P2027" s="370"/>
      <c r="Q2027" s="370"/>
      <c r="R2027" s="371"/>
    </row>
    <row r="2028" spans="2:18" ht="24.95" customHeight="1">
      <c r="B2028" s="203"/>
      <c r="C2028" s="204"/>
      <c r="D2028" s="204"/>
      <c r="E2028" s="204"/>
      <c r="F2028" s="204"/>
      <c r="G2028" s="204"/>
      <c r="H2028" s="205" t="s">
        <v>1527</v>
      </c>
      <c r="I2028" s="206"/>
      <c r="K2028" s="203"/>
      <c r="L2028" s="204"/>
      <c r="M2028" s="204"/>
      <c r="N2028" s="204"/>
      <c r="O2028" s="204"/>
      <c r="P2028" s="204"/>
      <c r="Q2028" s="205" t="s">
        <v>1527</v>
      </c>
      <c r="R2028" s="206"/>
    </row>
    <row r="2029" spans="2:18" ht="24.95" customHeight="1">
      <c r="B2029" s="207" t="s">
        <v>1528</v>
      </c>
      <c r="C2029" s="208"/>
      <c r="D2029" s="208"/>
      <c r="E2029" s="208"/>
      <c r="F2029" s="208" t="s">
        <v>1529</v>
      </c>
      <c r="G2029" s="201"/>
      <c r="H2029" s="201" t="s">
        <v>1530</v>
      </c>
      <c r="I2029" s="202"/>
      <c r="K2029" s="207" t="s">
        <v>1528</v>
      </c>
      <c r="L2029" s="208"/>
      <c r="M2029" s="208"/>
      <c r="N2029" s="208"/>
      <c r="O2029" s="208" t="s">
        <v>1531</v>
      </c>
      <c r="P2029" s="201"/>
      <c r="Q2029" s="201" t="s">
        <v>1530</v>
      </c>
      <c r="R2029" s="202"/>
    </row>
    <row r="2030" spans="2:18" ht="24.95" customHeight="1">
      <c r="B2030" s="209" t="s">
        <v>1532</v>
      </c>
      <c r="C2030" s="210" t="s">
        <v>1841</v>
      </c>
      <c r="D2030" s="211"/>
      <c r="E2030" s="211"/>
      <c r="F2030" s="211"/>
      <c r="G2030" s="212"/>
      <c r="H2030" s="212"/>
      <c r="I2030" s="213"/>
      <c r="K2030" s="209" t="s">
        <v>1532</v>
      </c>
      <c r="L2030" s="210" t="s">
        <v>1842</v>
      </c>
      <c r="M2030" s="211"/>
      <c r="N2030" s="211"/>
      <c r="O2030" s="211"/>
      <c r="P2030" s="212"/>
      <c r="Q2030" s="212"/>
      <c r="R2030" s="213"/>
    </row>
    <row r="2031" spans="2:18" ht="24.95" customHeight="1">
      <c r="B2031" s="207" t="s">
        <v>1534</v>
      </c>
      <c r="C2031" s="214">
        <v>253</v>
      </c>
      <c r="D2031" s="208" t="s">
        <v>1535</v>
      </c>
      <c r="E2031" s="208"/>
      <c r="F2031" s="201"/>
      <c r="G2031" s="201"/>
      <c r="H2031" s="201"/>
      <c r="I2031" s="202"/>
      <c r="K2031" s="207" t="s">
        <v>1534</v>
      </c>
      <c r="L2031" s="214">
        <v>165</v>
      </c>
      <c r="M2031" s="208" t="s">
        <v>1535</v>
      </c>
      <c r="N2031" s="208"/>
      <c r="O2031" s="201"/>
      <c r="P2031" s="201"/>
      <c r="Q2031" s="201"/>
      <c r="R2031" s="202"/>
    </row>
    <row r="2032" spans="2:18" ht="24.95" customHeight="1">
      <c r="B2032" s="216" t="s">
        <v>1562</v>
      </c>
      <c r="C2032" s="217"/>
      <c r="D2032" s="217"/>
      <c r="E2032" s="217"/>
      <c r="F2032" s="217"/>
      <c r="G2032" s="217"/>
      <c r="H2032" s="217"/>
      <c r="I2032" s="218"/>
      <c r="K2032" s="216" t="s">
        <v>1562</v>
      </c>
      <c r="L2032" s="217"/>
      <c r="M2032" s="217"/>
      <c r="N2032" s="217"/>
      <c r="O2032" s="217"/>
      <c r="P2032" s="217"/>
      <c r="Q2032" s="217"/>
      <c r="R2032" s="218"/>
    </row>
    <row r="2033" spans="2:18" ht="24.95" customHeight="1" thickBot="1">
      <c r="B2033" s="207" t="s">
        <v>1537</v>
      </c>
      <c r="C2033" s="201"/>
      <c r="D2033" s="201"/>
      <c r="E2033" s="201"/>
      <c r="F2033" s="201"/>
      <c r="G2033" s="201"/>
      <c r="H2033" s="201"/>
      <c r="I2033" s="202"/>
      <c r="K2033" s="207" t="s">
        <v>1537</v>
      </c>
      <c r="L2033" s="201"/>
      <c r="M2033" s="201"/>
      <c r="N2033" s="201"/>
      <c r="O2033" s="201"/>
      <c r="P2033" s="201"/>
      <c r="Q2033" s="201"/>
      <c r="R2033" s="202"/>
    </row>
    <row r="2034" spans="2:18" ht="24.95" customHeight="1" thickTop="1">
      <c r="B2034" s="361" t="s">
        <v>1538</v>
      </c>
      <c r="C2034" s="362"/>
      <c r="D2034" s="358" t="s">
        <v>1241</v>
      </c>
      <c r="E2034" s="365"/>
      <c r="F2034" s="356" t="s">
        <v>1539</v>
      </c>
      <c r="G2034" s="359"/>
      <c r="H2034" s="358" t="s">
        <v>1404</v>
      </c>
      <c r="I2034" s="359"/>
      <c r="K2034" s="361" t="s">
        <v>1538</v>
      </c>
      <c r="L2034" s="362"/>
      <c r="M2034" s="358" t="s">
        <v>1241</v>
      </c>
      <c r="N2034" s="365"/>
      <c r="O2034" s="356" t="s">
        <v>1539</v>
      </c>
      <c r="P2034" s="359"/>
      <c r="Q2034" s="358" t="s">
        <v>1404</v>
      </c>
      <c r="R2034" s="359"/>
    </row>
    <row r="2035" spans="2:18" ht="24.95" customHeight="1" thickBot="1">
      <c r="B2035" s="363"/>
      <c r="C2035" s="364"/>
      <c r="D2035" s="219" t="s">
        <v>1540</v>
      </c>
      <c r="E2035" s="220" t="s">
        <v>1541</v>
      </c>
      <c r="F2035" s="220" t="s">
        <v>1540</v>
      </c>
      <c r="G2035" s="221" t="s">
        <v>1541</v>
      </c>
      <c r="H2035" s="222" t="s">
        <v>1540</v>
      </c>
      <c r="I2035" s="223" t="s">
        <v>1541</v>
      </c>
      <c r="K2035" s="363"/>
      <c r="L2035" s="364"/>
      <c r="M2035" s="219" t="s">
        <v>1540</v>
      </c>
      <c r="N2035" s="220" t="s">
        <v>1541</v>
      </c>
      <c r="O2035" s="220" t="s">
        <v>1540</v>
      </c>
      <c r="P2035" s="221" t="s">
        <v>1541</v>
      </c>
      <c r="Q2035" s="222" t="s">
        <v>1540</v>
      </c>
      <c r="R2035" s="223" t="s">
        <v>1541</v>
      </c>
    </row>
    <row r="2036" spans="2:18" ht="24.95" customHeight="1" thickTop="1">
      <c r="B2036" s="224" t="s">
        <v>1542</v>
      </c>
      <c r="C2036" s="225"/>
      <c r="D2036" s="226">
        <v>0</v>
      </c>
      <c r="E2036" s="227"/>
      <c r="F2036" s="227">
        <v>415</v>
      </c>
      <c r="G2036" s="228"/>
      <c r="H2036" s="229">
        <f t="shared" ref="H2036:H2044" si="118">D2036+F2036</f>
        <v>415</v>
      </c>
      <c r="I2036" s="230"/>
      <c r="K2036" s="224" t="s">
        <v>1542</v>
      </c>
      <c r="L2036" s="225"/>
      <c r="M2036" s="226">
        <v>0</v>
      </c>
      <c r="N2036" s="227"/>
      <c r="O2036" s="227">
        <v>224</v>
      </c>
      <c r="P2036" s="228"/>
      <c r="Q2036" s="229">
        <f t="shared" ref="Q2036:Q2044" si="119">M2036+O2036</f>
        <v>224</v>
      </c>
      <c r="R2036" s="230"/>
    </row>
    <row r="2037" spans="2:18" ht="24.95" customHeight="1">
      <c r="B2037" s="231" t="s">
        <v>1543</v>
      </c>
      <c r="C2037" s="232"/>
      <c r="D2037" s="233">
        <v>0</v>
      </c>
      <c r="E2037" s="234"/>
      <c r="F2037" s="234">
        <v>30</v>
      </c>
      <c r="G2037" s="235"/>
      <c r="H2037" s="229">
        <f t="shared" si="118"/>
        <v>30</v>
      </c>
      <c r="I2037" s="236"/>
      <c r="K2037" s="231" t="s">
        <v>1543</v>
      </c>
      <c r="L2037" s="232"/>
      <c r="M2037" s="233">
        <v>0</v>
      </c>
      <c r="N2037" s="234"/>
      <c r="O2037" s="234">
        <v>30</v>
      </c>
      <c r="P2037" s="235"/>
      <c r="Q2037" s="229">
        <f t="shared" si="119"/>
        <v>30</v>
      </c>
      <c r="R2037" s="236"/>
    </row>
    <row r="2038" spans="2:18" ht="24.95" customHeight="1">
      <c r="B2038" s="231" t="s">
        <v>1544</v>
      </c>
      <c r="C2038" s="232"/>
      <c r="D2038" s="233">
        <v>0</v>
      </c>
      <c r="E2038" s="234"/>
      <c r="F2038" s="234">
        <v>30</v>
      </c>
      <c r="G2038" s="235"/>
      <c r="H2038" s="229">
        <f t="shared" si="118"/>
        <v>30</v>
      </c>
      <c r="I2038" s="236"/>
      <c r="K2038" s="231" t="s">
        <v>1544</v>
      </c>
      <c r="L2038" s="232"/>
      <c r="M2038" s="233">
        <v>0</v>
      </c>
      <c r="N2038" s="234"/>
      <c r="O2038" s="234">
        <v>30</v>
      </c>
      <c r="P2038" s="235"/>
      <c r="Q2038" s="229">
        <f t="shared" si="119"/>
        <v>30</v>
      </c>
      <c r="R2038" s="236"/>
    </row>
    <row r="2039" spans="2:18" ht="24.95" customHeight="1" thickBot="1">
      <c r="B2039" s="237" t="s">
        <v>1545</v>
      </c>
      <c r="C2039" s="238"/>
      <c r="D2039" s="239"/>
      <c r="E2039" s="240"/>
      <c r="F2039" s="240">
        <v>1500</v>
      </c>
      <c r="G2039" s="241"/>
      <c r="H2039" s="229">
        <f t="shared" si="118"/>
        <v>1500</v>
      </c>
      <c r="I2039" s="242"/>
      <c r="K2039" s="237" t="s">
        <v>1545</v>
      </c>
      <c r="L2039" s="238"/>
      <c r="M2039" s="239">
        <v>0</v>
      </c>
      <c r="N2039" s="240"/>
      <c r="O2039" s="240">
        <v>750</v>
      </c>
      <c r="P2039" s="241"/>
      <c r="Q2039" s="229">
        <f t="shared" si="119"/>
        <v>750</v>
      </c>
      <c r="R2039" s="242"/>
    </row>
    <row r="2040" spans="2:18" ht="24.95" customHeight="1" thickTop="1" thickBot="1">
      <c r="B2040" s="243"/>
      <c r="C2040" s="244" t="s">
        <v>1399</v>
      </c>
      <c r="D2040" s="245">
        <f>D2036+D2037+D2038+D2039</f>
        <v>0</v>
      </c>
      <c r="E2040" s="246"/>
      <c r="F2040" s="247">
        <f>SUM(F2036:F2039)</f>
        <v>1975</v>
      </c>
      <c r="G2040" s="248"/>
      <c r="H2040" s="249">
        <f t="shared" si="118"/>
        <v>1975</v>
      </c>
      <c r="I2040" s="250"/>
      <c r="K2040" s="243"/>
      <c r="L2040" s="244" t="s">
        <v>1399</v>
      </c>
      <c r="M2040" s="245">
        <f>M2036+M2037+M2038+M2039</f>
        <v>0</v>
      </c>
      <c r="N2040" s="246"/>
      <c r="O2040" s="246">
        <f>SUM(O2036:O2039)</f>
        <v>1034</v>
      </c>
      <c r="P2040" s="248"/>
      <c r="Q2040" s="251">
        <f t="shared" si="119"/>
        <v>1034</v>
      </c>
      <c r="R2040" s="250"/>
    </row>
    <row r="2041" spans="2:18" ht="24.95" customHeight="1" thickTop="1">
      <c r="B2041" s="252" t="s">
        <v>1546</v>
      </c>
      <c r="C2041" s="253"/>
      <c r="D2041" s="254"/>
      <c r="E2041" s="255"/>
      <c r="F2041" s="255"/>
      <c r="G2041" s="256"/>
      <c r="H2041" s="257">
        <f t="shared" si="118"/>
        <v>0</v>
      </c>
      <c r="I2041" s="258"/>
      <c r="K2041" s="252" t="s">
        <v>1546</v>
      </c>
      <c r="L2041" s="253"/>
      <c r="M2041" s="254"/>
      <c r="N2041" s="255"/>
      <c r="O2041" s="255"/>
      <c r="P2041" s="256"/>
      <c r="Q2041" s="257">
        <f t="shared" si="119"/>
        <v>0</v>
      </c>
      <c r="R2041" s="258"/>
    </row>
    <row r="2042" spans="2:18" ht="24.95" customHeight="1">
      <c r="B2042" s="259" t="s">
        <v>1547</v>
      </c>
      <c r="C2042" s="260"/>
      <c r="D2042" s="233">
        <v>0</v>
      </c>
      <c r="E2042" s="234"/>
      <c r="F2042" s="234"/>
      <c r="G2042" s="261"/>
      <c r="H2042" s="262">
        <f t="shared" si="118"/>
        <v>0</v>
      </c>
      <c r="I2042" s="263"/>
      <c r="K2042" s="259" t="s">
        <v>1547</v>
      </c>
      <c r="L2042" s="260"/>
      <c r="M2042" s="233">
        <v>0</v>
      </c>
      <c r="N2042" s="234"/>
      <c r="O2042" s="234"/>
      <c r="P2042" s="261"/>
      <c r="Q2042" s="262">
        <f t="shared" si="119"/>
        <v>0</v>
      </c>
      <c r="R2042" s="263"/>
    </row>
    <row r="2043" spans="2:18" ht="24.95" customHeight="1">
      <c r="B2043" s="252" t="s">
        <v>1548</v>
      </c>
      <c r="C2043" s="253"/>
      <c r="D2043" s="233"/>
      <c r="E2043" s="234"/>
      <c r="F2043" s="234"/>
      <c r="G2043" s="261"/>
      <c r="H2043" s="262">
        <f t="shared" si="118"/>
        <v>0</v>
      </c>
      <c r="I2043" s="263"/>
      <c r="K2043" s="252" t="s">
        <v>1548</v>
      </c>
      <c r="L2043" s="253"/>
      <c r="M2043" s="233"/>
      <c r="N2043" s="234"/>
      <c r="O2043" s="234"/>
      <c r="P2043" s="261"/>
      <c r="Q2043" s="262">
        <f t="shared" si="119"/>
        <v>0</v>
      </c>
      <c r="R2043" s="263"/>
    </row>
    <row r="2044" spans="2:18" ht="24.95" customHeight="1" thickBot="1">
      <c r="B2044" s="264" t="s">
        <v>1549</v>
      </c>
      <c r="C2044" s="265"/>
      <c r="D2044" s="266"/>
      <c r="E2044" s="267"/>
      <c r="F2044" s="267"/>
      <c r="G2044" s="268"/>
      <c r="H2044" s="269">
        <f t="shared" si="118"/>
        <v>0</v>
      </c>
      <c r="I2044" s="270"/>
      <c r="K2044" s="264" t="s">
        <v>1549</v>
      </c>
      <c r="L2044" s="265"/>
      <c r="M2044" s="266"/>
      <c r="N2044" s="267"/>
      <c r="O2044" s="267"/>
      <c r="P2044" s="268"/>
      <c r="Q2044" s="269">
        <f t="shared" si="119"/>
        <v>0</v>
      </c>
      <c r="R2044" s="270"/>
    </row>
    <row r="2045" spans="2:18" ht="24.95" customHeight="1" thickTop="1" thickBot="1">
      <c r="B2045" s="243"/>
      <c r="C2045" s="244" t="s">
        <v>1399</v>
      </c>
      <c r="D2045" s="245">
        <f>SUM(D2040:D2044)</f>
        <v>0</v>
      </c>
      <c r="E2045" s="246"/>
      <c r="F2045" s="247">
        <f>F2040+F2042</f>
        <v>1975</v>
      </c>
      <c r="G2045" s="248"/>
      <c r="H2045" s="271">
        <f>D2045+F2045</f>
        <v>1975</v>
      </c>
      <c r="I2045" s="250"/>
      <c r="K2045" s="243"/>
      <c r="L2045" s="244" t="s">
        <v>1399</v>
      </c>
      <c r="M2045" s="245">
        <f>SUM(M2040:M2044)</f>
        <v>0</v>
      </c>
      <c r="N2045" s="246"/>
      <c r="O2045" s="246">
        <f>O2040+O2042</f>
        <v>1034</v>
      </c>
      <c r="P2045" s="248"/>
      <c r="Q2045" s="272">
        <f>M2045+O2045</f>
        <v>1034</v>
      </c>
      <c r="R2045" s="250"/>
    </row>
    <row r="2046" spans="2:18" ht="24.95" customHeight="1" thickTop="1">
      <c r="B2046" s="273"/>
      <c r="C2046" s="274" t="s">
        <v>1550</v>
      </c>
      <c r="D2046" s="217"/>
      <c r="E2046" s="217"/>
      <c r="F2046" s="217"/>
      <c r="G2046" s="217"/>
      <c r="H2046" s="217"/>
      <c r="I2046" s="218"/>
      <c r="K2046" s="273"/>
      <c r="L2046" s="274" t="s">
        <v>1550</v>
      </c>
      <c r="M2046" s="217"/>
      <c r="N2046" s="217"/>
      <c r="O2046" s="217"/>
      <c r="P2046" s="217"/>
      <c r="Q2046" s="217"/>
      <c r="R2046" s="218"/>
    </row>
    <row r="2047" spans="2:18" ht="24.95" customHeight="1">
      <c r="B2047" s="216" t="s">
        <v>1551</v>
      </c>
      <c r="C2047" s="217"/>
      <c r="D2047" s="217"/>
      <c r="E2047" s="217"/>
      <c r="F2047" s="217"/>
      <c r="G2047" s="217"/>
      <c r="H2047" s="217"/>
      <c r="I2047" s="218"/>
      <c r="K2047" s="216" t="s">
        <v>1551</v>
      </c>
      <c r="L2047" s="217"/>
      <c r="M2047" s="217"/>
      <c r="N2047" s="217"/>
      <c r="O2047" s="217"/>
      <c r="P2047" s="217"/>
      <c r="Q2047" s="217"/>
      <c r="R2047" s="218"/>
    </row>
    <row r="2048" spans="2:18" ht="24.95" customHeight="1">
      <c r="B2048" s="216" t="s">
        <v>1552</v>
      </c>
      <c r="C2048" s="217"/>
      <c r="D2048" s="217"/>
      <c r="E2048" s="217"/>
      <c r="F2048" s="217"/>
      <c r="G2048" s="217"/>
      <c r="H2048" s="217"/>
      <c r="I2048" s="218"/>
      <c r="K2048" s="216" t="s">
        <v>1552</v>
      </c>
      <c r="L2048" s="217"/>
      <c r="M2048" s="217"/>
      <c r="N2048" s="217"/>
      <c r="O2048" s="217"/>
      <c r="P2048" s="217"/>
      <c r="Q2048" s="217"/>
      <c r="R2048" s="218"/>
    </row>
    <row r="2049" spans="2:18" ht="15.75">
      <c r="B2049" s="273"/>
      <c r="C2049" s="217"/>
      <c r="D2049" s="217"/>
      <c r="E2049" s="217"/>
      <c r="F2049" s="217"/>
      <c r="G2049" s="217"/>
      <c r="H2049" s="217"/>
      <c r="I2049" s="218"/>
      <c r="K2049" s="273"/>
      <c r="L2049" s="217"/>
      <c r="M2049" s="217"/>
      <c r="N2049" s="217"/>
      <c r="O2049" s="217"/>
      <c r="P2049" s="217"/>
      <c r="Q2049" s="217"/>
      <c r="R2049" s="218"/>
    </row>
    <row r="2050" spans="2:18" ht="15.75">
      <c r="B2050" s="273"/>
      <c r="C2050" s="217"/>
      <c r="D2050" s="372" t="s">
        <v>1714</v>
      </c>
      <c r="E2050" s="372"/>
      <c r="F2050" s="372"/>
      <c r="G2050" s="217"/>
      <c r="H2050" s="217"/>
      <c r="I2050" s="218"/>
      <c r="K2050" s="273"/>
      <c r="L2050" s="217"/>
      <c r="M2050" s="372" t="s">
        <v>1714</v>
      </c>
      <c r="N2050" s="372"/>
      <c r="O2050" s="372"/>
      <c r="P2050" s="217"/>
      <c r="Q2050" s="217"/>
      <c r="R2050" s="218"/>
    </row>
    <row r="2051" spans="2:18" ht="15.75">
      <c r="B2051" s="273"/>
      <c r="C2051" s="217"/>
      <c r="D2051" s="372" t="s">
        <v>1715</v>
      </c>
      <c r="E2051" s="372"/>
      <c r="F2051" s="372"/>
      <c r="G2051" s="217"/>
      <c r="H2051" s="217"/>
      <c r="I2051" s="218"/>
      <c r="K2051" s="273"/>
      <c r="L2051" s="217"/>
      <c r="M2051" s="372" t="s">
        <v>1715</v>
      </c>
      <c r="N2051" s="372"/>
      <c r="O2051" s="372"/>
      <c r="P2051" s="217"/>
      <c r="Q2051" s="217"/>
      <c r="R2051" s="218"/>
    </row>
    <row r="2052" spans="2:18" ht="15.75">
      <c r="B2052" s="273"/>
      <c r="C2052" s="217"/>
      <c r="D2052" s="217"/>
      <c r="E2052" s="217"/>
      <c r="F2052" s="217"/>
      <c r="G2052" s="217"/>
      <c r="H2052" s="217"/>
      <c r="I2052" s="218"/>
      <c r="K2052" s="273"/>
      <c r="L2052" s="217"/>
      <c r="M2052" s="217"/>
      <c r="N2052" s="217"/>
      <c r="O2052" s="217"/>
      <c r="P2052" s="217"/>
      <c r="Q2052" s="217"/>
      <c r="R2052" s="218"/>
    </row>
    <row r="2053" spans="2:18" ht="15.75">
      <c r="B2053" s="273"/>
      <c r="C2053" s="217"/>
      <c r="D2053" s="217"/>
      <c r="E2053" s="217"/>
      <c r="F2053" s="217"/>
      <c r="G2053" s="217"/>
      <c r="H2053" s="217"/>
      <c r="I2053" s="218"/>
      <c r="K2053" s="273"/>
      <c r="L2053" s="217"/>
      <c r="M2053" s="217"/>
      <c r="N2053" s="217"/>
      <c r="O2053" s="217"/>
      <c r="P2053" s="217"/>
      <c r="Q2053" s="217"/>
      <c r="R2053" s="218"/>
    </row>
    <row r="2054" spans="2:18" ht="15.75">
      <c r="B2054" s="293"/>
      <c r="E2054" s="217"/>
      <c r="F2054" s="217"/>
      <c r="G2054" s="201" t="s">
        <v>1563</v>
      </c>
      <c r="H2054" s="217"/>
      <c r="I2054" s="218"/>
      <c r="J2054" s="293"/>
      <c r="K2054" s="293"/>
      <c r="N2054" s="217"/>
      <c r="O2054" s="217"/>
      <c r="P2054" s="201" t="s">
        <v>1563</v>
      </c>
      <c r="Q2054" s="217"/>
      <c r="R2054" s="218"/>
    </row>
    <row r="2055" spans="2:18" ht="15.75">
      <c r="B2055" s="273" t="s">
        <v>1553</v>
      </c>
      <c r="C2055" s="360">
        <v>45840</v>
      </c>
      <c r="D2055" s="360"/>
      <c r="E2055" s="201"/>
      <c r="F2055" t="s">
        <v>1693</v>
      </c>
      <c r="H2055" s="201"/>
      <c r="I2055" s="202"/>
      <c r="K2055" s="273" t="s">
        <v>1553</v>
      </c>
      <c r="L2055" s="360">
        <v>45840</v>
      </c>
      <c r="M2055" s="360"/>
      <c r="N2055" s="201"/>
      <c r="O2055" t="s">
        <v>1693</v>
      </c>
      <c r="Q2055" s="201"/>
      <c r="R2055" s="202"/>
    </row>
    <row r="2056" spans="2:18" ht="16.5" thickBot="1">
      <c r="B2056" s="275"/>
      <c r="C2056" s="276"/>
      <c r="D2056" s="276"/>
      <c r="E2056" s="276"/>
      <c r="F2056" s="276"/>
      <c r="G2056" s="276"/>
      <c r="H2056" s="276"/>
      <c r="I2056" s="277"/>
      <c r="K2056" s="275"/>
      <c r="L2056" s="276"/>
      <c r="M2056" s="276"/>
      <c r="N2056" s="276"/>
      <c r="O2056" s="276"/>
      <c r="P2056" s="276"/>
      <c r="Q2056" s="276"/>
      <c r="R2056" s="277"/>
    </row>
    <row r="2058" spans="2:18" ht="15.75" thickBot="1"/>
    <row r="2059" spans="2:18">
      <c r="B2059" s="366" t="s">
        <v>1525</v>
      </c>
      <c r="C2059" s="367"/>
      <c r="D2059" s="367"/>
      <c r="E2059" s="367"/>
      <c r="F2059" s="367"/>
      <c r="G2059" s="367"/>
      <c r="H2059" s="367"/>
      <c r="I2059" s="368"/>
      <c r="K2059" s="366" t="s">
        <v>1525</v>
      </c>
      <c r="L2059" s="367"/>
      <c r="M2059" s="367"/>
      <c r="N2059" s="367"/>
      <c r="O2059" s="367"/>
      <c r="P2059" s="367"/>
      <c r="Q2059" s="367"/>
      <c r="R2059" s="368"/>
    </row>
    <row r="2060" spans="2:18" ht="15.75">
      <c r="B2060" s="200"/>
      <c r="C2060" s="201"/>
      <c r="D2060" s="201"/>
      <c r="E2060" s="201"/>
      <c r="F2060" s="201"/>
      <c r="G2060" s="201"/>
      <c r="H2060" s="201"/>
      <c r="I2060" s="202"/>
      <c r="K2060" s="200"/>
      <c r="L2060" s="201"/>
      <c r="M2060" s="201"/>
      <c r="N2060" s="201"/>
      <c r="O2060" s="201"/>
      <c r="P2060" s="201"/>
      <c r="Q2060" s="201"/>
      <c r="R2060" s="202"/>
    </row>
    <row r="2061" spans="2:18" ht="26.25">
      <c r="B2061" s="369" t="s">
        <v>1526</v>
      </c>
      <c r="C2061" s="370"/>
      <c r="D2061" s="370"/>
      <c r="E2061" s="370"/>
      <c r="F2061" s="370"/>
      <c r="G2061" s="370"/>
      <c r="H2061" s="370"/>
      <c r="I2061" s="371"/>
      <c r="K2061" s="369" t="s">
        <v>1526</v>
      </c>
      <c r="L2061" s="370"/>
      <c r="M2061" s="370"/>
      <c r="N2061" s="370"/>
      <c r="O2061" s="370"/>
      <c r="P2061" s="370"/>
      <c r="Q2061" s="370"/>
      <c r="R2061" s="371"/>
    </row>
    <row r="2062" spans="2:18" ht="24.95" customHeight="1">
      <c r="B2062" s="203"/>
      <c r="C2062" s="204"/>
      <c r="D2062" s="204"/>
      <c r="E2062" s="204"/>
      <c r="F2062" s="204"/>
      <c r="G2062" s="204"/>
      <c r="H2062" s="205" t="s">
        <v>1527</v>
      </c>
      <c r="I2062" s="206"/>
      <c r="K2062" s="203"/>
      <c r="L2062" s="204"/>
      <c r="M2062" s="204"/>
      <c r="N2062" s="204"/>
      <c r="O2062" s="204"/>
      <c r="P2062" s="204"/>
      <c r="Q2062" s="205" t="s">
        <v>1527</v>
      </c>
      <c r="R2062" s="206"/>
    </row>
    <row r="2063" spans="2:18" ht="24.95" customHeight="1">
      <c r="B2063" s="207" t="s">
        <v>1528</v>
      </c>
      <c r="C2063" s="208"/>
      <c r="D2063" s="208"/>
      <c r="E2063" s="208"/>
      <c r="F2063" s="208" t="s">
        <v>1529</v>
      </c>
      <c r="G2063" s="201"/>
      <c r="H2063" s="201" t="s">
        <v>1530</v>
      </c>
      <c r="I2063" s="202"/>
      <c r="K2063" s="207" t="s">
        <v>1528</v>
      </c>
      <c r="L2063" s="208"/>
      <c r="M2063" s="208"/>
      <c r="N2063" s="208"/>
      <c r="O2063" s="208" t="s">
        <v>1531</v>
      </c>
      <c r="P2063" s="201"/>
      <c r="Q2063" s="201" t="s">
        <v>1530</v>
      </c>
      <c r="R2063" s="202"/>
    </row>
    <row r="2064" spans="2:18" ht="24.95" customHeight="1">
      <c r="B2064" s="209" t="s">
        <v>1532</v>
      </c>
      <c r="C2064" s="210" t="s">
        <v>1842</v>
      </c>
      <c r="E2064" s="211"/>
      <c r="F2064" s="211"/>
      <c r="G2064" s="212"/>
      <c r="H2064" s="212"/>
      <c r="I2064" s="213"/>
      <c r="K2064" s="209" t="s">
        <v>1532</v>
      </c>
      <c r="L2064" s="210" t="s">
        <v>1843</v>
      </c>
      <c r="M2064" s="211"/>
      <c r="N2064" s="211"/>
      <c r="O2064" s="211"/>
      <c r="P2064" s="212"/>
      <c r="Q2064" s="212"/>
      <c r="R2064" s="213"/>
    </row>
    <row r="2065" spans="2:18" ht="24.95" customHeight="1">
      <c r="B2065" s="207" t="s">
        <v>1534</v>
      </c>
      <c r="C2065" s="214">
        <v>540</v>
      </c>
      <c r="D2065" s="208" t="s">
        <v>1535</v>
      </c>
      <c r="E2065" s="208"/>
      <c r="F2065" s="201"/>
      <c r="G2065" s="201"/>
      <c r="H2065" s="201"/>
      <c r="I2065" s="202"/>
      <c r="K2065" s="207" t="s">
        <v>1534</v>
      </c>
      <c r="L2065" s="214" t="s">
        <v>1844</v>
      </c>
      <c r="M2065" s="208" t="s">
        <v>1535</v>
      </c>
      <c r="N2065" s="208"/>
      <c r="O2065" s="201"/>
      <c r="P2065" s="201"/>
      <c r="Q2065" s="201"/>
      <c r="R2065" s="202"/>
    </row>
    <row r="2066" spans="2:18" ht="24.95" customHeight="1">
      <c r="B2066" s="216" t="s">
        <v>1562</v>
      </c>
      <c r="C2066" s="217"/>
      <c r="D2066" s="217"/>
      <c r="E2066" s="217"/>
      <c r="F2066" s="217"/>
      <c r="G2066" s="217"/>
      <c r="H2066" s="217"/>
      <c r="I2066" s="218"/>
      <c r="K2066" s="216" t="s">
        <v>1562</v>
      </c>
      <c r="L2066" s="217"/>
      <c r="M2066" s="217"/>
      <c r="N2066" s="217"/>
      <c r="O2066" s="217"/>
      <c r="P2066" s="217"/>
      <c r="Q2066" s="217"/>
      <c r="R2066" s="218"/>
    </row>
    <row r="2067" spans="2:18" ht="24.95" customHeight="1" thickBot="1">
      <c r="B2067" s="207" t="s">
        <v>1537</v>
      </c>
      <c r="C2067" s="201"/>
      <c r="D2067" s="201"/>
      <c r="E2067" s="201"/>
      <c r="F2067" s="201"/>
      <c r="G2067" s="201"/>
      <c r="H2067" s="201"/>
      <c r="I2067" s="202"/>
      <c r="K2067" s="207" t="s">
        <v>1537</v>
      </c>
      <c r="L2067" s="201"/>
      <c r="M2067" s="201"/>
      <c r="N2067" s="201"/>
      <c r="O2067" s="201"/>
      <c r="P2067" s="201"/>
      <c r="Q2067" s="201"/>
      <c r="R2067" s="202"/>
    </row>
    <row r="2068" spans="2:18" ht="24.95" customHeight="1" thickTop="1">
      <c r="B2068" s="361" t="s">
        <v>1538</v>
      </c>
      <c r="C2068" s="362"/>
      <c r="D2068" s="358" t="s">
        <v>1241</v>
      </c>
      <c r="E2068" s="365"/>
      <c r="F2068" s="356" t="s">
        <v>1539</v>
      </c>
      <c r="G2068" s="359"/>
      <c r="H2068" s="358" t="s">
        <v>1404</v>
      </c>
      <c r="I2068" s="359"/>
      <c r="K2068" s="361" t="s">
        <v>1538</v>
      </c>
      <c r="L2068" s="362"/>
      <c r="M2068" s="358" t="s">
        <v>1241</v>
      </c>
      <c r="N2068" s="365"/>
      <c r="O2068" s="356" t="s">
        <v>1539</v>
      </c>
      <c r="P2068" s="359"/>
      <c r="Q2068" s="358" t="s">
        <v>1404</v>
      </c>
      <c r="R2068" s="359"/>
    </row>
    <row r="2069" spans="2:18" ht="24.95" customHeight="1" thickBot="1">
      <c r="B2069" s="363"/>
      <c r="C2069" s="364"/>
      <c r="D2069" s="219" t="s">
        <v>1540</v>
      </c>
      <c r="E2069" s="220" t="s">
        <v>1541</v>
      </c>
      <c r="F2069" s="220" t="s">
        <v>1540</v>
      </c>
      <c r="G2069" s="221" t="s">
        <v>1541</v>
      </c>
      <c r="H2069" s="222" t="s">
        <v>1540</v>
      </c>
      <c r="I2069" s="223" t="s">
        <v>1541</v>
      </c>
      <c r="K2069" s="363"/>
      <c r="L2069" s="364"/>
      <c r="M2069" s="219" t="s">
        <v>1540</v>
      </c>
      <c r="N2069" s="220" t="s">
        <v>1541</v>
      </c>
      <c r="O2069" s="220" t="s">
        <v>1540</v>
      </c>
      <c r="P2069" s="221" t="s">
        <v>1541</v>
      </c>
      <c r="Q2069" s="222" t="s">
        <v>1540</v>
      </c>
      <c r="R2069" s="223" t="s">
        <v>1541</v>
      </c>
    </row>
    <row r="2070" spans="2:18" ht="24.95" customHeight="1" thickTop="1">
      <c r="B2070" s="224" t="s">
        <v>1542</v>
      </c>
      <c r="C2070" s="225"/>
      <c r="D2070" s="226">
        <v>0</v>
      </c>
      <c r="E2070" s="227"/>
      <c r="F2070" s="227">
        <v>731</v>
      </c>
      <c r="G2070" s="228"/>
      <c r="H2070" s="229">
        <f t="shared" ref="H2070:H2078" si="120">D2070+F2070</f>
        <v>731</v>
      </c>
      <c r="I2070" s="230"/>
      <c r="K2070" s="224" t="s">
        <v>1542</v>
      </c>
      <c r="L2070" s="225"/>
      <c r="M2070" s="226">
        <v>0</v>
      </c>
      <c r="N2070" s="227"/>
      <c r="O2070" s="227">
        <v>262</v>
      </c>
      <c r="P2070" s="228"/>
      <c r="Q2070" s="229">
        <f t="shared" ref="Q2070:Q2078" si="121">M2070+O2070</f>
        <v>262</v>
      </c>
      <c r="R2070" s="230"/>
    </row>
    <row r="2071" spans="2:18" ht="24.95" customHeight="1">
      <c r="B2071" s="231" t="s">
        <v>1543</v>
      </c>
      <c r="C2071" s="232"/>
      <c r="D2071" s="233">
        <v>0</v>
      </c>
      <c r="E2071" s="234"/>
      <c r="F2071" s="234">
        <v>30</v>
      </c>
      <c r="G2071" s="235"/>
      <c r="H2071" s="229">
        <f t="shared" si="120"/>
        <v>30</v>
      </c>
      <c r="I2071" s="236"/>
      <c r="K2071" s="231" t="s">
        <v>1543</v>
      </c>
      <c r="L2071" s="232"/>
      <c r="M2071" s="233">
        <v>0</v>
      </c>
      <c r="N2071" s="234"/>
      <c r="O2071" s="234">
        <v>20</v>
      </c>
      <c r="P2071" s="235"/>
      <c r="Q2071" s="229">
        <f t="shared" si="121"/>
        <v>20</v>
      </c>
      <c r="R2071" s="236"/>
    </row>
    <row r="2072" spans="2:18" ht="24.95" customHeight="1">
      <c r="B2072" s="231" t="s">
        <v>1544</v>
      </c>
      <c r="C2072" s="232"/>
      <c r="D2072" s="233">
        <v>0</v>
      </c>
      <c r="E2072" s="234"/>
      <c r="F2072" s="234">
        <v>30</v>
      </c>
      <c r="G2072" s="235"/>
      <c r="H2072" s="229">
        <f t="shared" si="120"/>
        <v>30</v>
      </c>
      <c r="I2072" s="236"/>
      <c r="K2072" s="231" t="s">
        <v>1544</v>
      </c>
      <c r="L2072" s="232"/>
      <c r="M2072" s="233">
        <v>0</v>
      </c>
      <c r="N2072" s="234"/>
      <c r="O2072" s="234">
        <v>20</v>
      </c>
      <c r="P2072" s="235"/>
      <c r="Q2072" s="229">
        <f t="shared" si="121"/>
        <v>20</v>
      </c>
      <c r="R2072" s="236"/>
    </row>
    <row r="2073" spans="2:18" ht="24.95" customHeight="1" thickBot="1">
      <c r="B2073" s="237" t="s">
        <v>1545</v>
      </c>
      <c r="C2073" s="238"/>
      <c r="D2073" s="239"/>
      <c r="E2073" s="240"/>
      <c r="F2073" s="240">
        <v>200</v>
      </c>
      <c r="G2073" s="241"/>
      <c r="H2073" s="229">
        <f t="shared" si="120"/>
        <v>200</v>
      </c>
      <c r="I2073" s="242"/>
      <c r="K2073" s="237" t="s">
        <v>1545</v>
      </c>
      <c r="L2073" s="238"/>
      <c r="M2073" s="239">
        <v>0</v>
      </c>
      <c r="N2073" s="240"/>
      <c r="O2073" s="240">
        <v>750</v>
      </c>
      <c r="P2073" s="241"/>
      <c r="Q2073" s="229">
        <f t="shared" si="121"/>
        <v>750</v>
      </c>
      <c r="R2073" s="242"/>
    </row>
    <row r="2074" spans="2:18" ht="24.95" customHeight="1" thickTop="1" thickBot="1">
      <c r="B2074" s="243"/>
      <c r="C2074" s="244" t="s">
        <v>1399</v>
      </c>
      <c r="D2074" s="245">
        <f>D2070+D2071+D2072+D2073</f>
        <v>0</v>
      </c>
      <c r="E2074" s="246"/>
      <c r="F2074" s="247">
        <f>SUM(F2070:F2073)</f>
        <v>991</v>
      </c>
      <c r="G2074" s="248"/>
      <c r="H2074" s="249">
        <f t="shared" si="120"/>
        <v>991</v>
      </c>
      <c r="I2074" s="250"/>
      <c r="K2074" s="243"/>
      <c r="L2074" s="244" t="s">
        <v>1399</v>
      </c>
      <c r="M2074" s="245">
        <f>M2070+M2071+M2072+M2073</f>
        <v>0</v>
      </c>
      <c r="N2074" s="246"/>
      <c r="O2074" s="246">
        <f>SUM(O2070:O2073)</f>
        <v>1052</v>
      </c>
      <c r="P2074" s="248"/>
      <c r="Q2074" s="251">
        <f t="shared" si="121"/>
        <v>1052</v>
      </c>
      <c r="R2074" s="250"/>
    </row>
    <row r="2075" spans="2:18" ht="24.95" customHeight="1" thickTop="1">
      <c r="B2075" s="252" t="s">
        <v>1546</v>
      </c>
      <c r="C2075" s="253"/>
      <c r="D2075" s="254"/>
      <c r="E2075" s="255"/>
      <c r="F2075" s="255"/>
      <c r="G2075" s="256"/>
      <c r="H2075" s="257">
        <f t="shared" si="120"/>
        <v>0</v>
      </c>
      <c r="I2075" s="258"/>
      <c r="K2075" s="252" t="s">
        <v>1546</v>
      </c>
      <c r="L2075" s="253"/>
      <c r="M2075" s="254"/>
      <c r="N2075" s="255"/>
      <c r="O2075" s="255"/>
      <c r="P2075" s="256"/>
      <c r="Q2075" s="257">
        <f t="shared" si="121"/>
        <v>0</v>
      </c>
      <c r="R2075" s="258"/>
    </row>
    <row r="2076" spans="2:18" ht="24.95" customHeight="1">
      <c r="B2076" s="259" t="s">
        <v>1547</v>
      </c>
      <c r="C2076" s="260"/>
      <c r="D2076" s="233">
        <v>0</v>
      </c>
      <c r="E2076" s="234"/>
      <c r="F2076" s="234"/>
      <c r="G2076" s="261"/>
      <c r="H2076" s="262">
        <f t="shared" si="120"/>
        <v>0</v>
      </c>
      <c r="I2076" s="263"/>
      <c r="K2076" s="259" t="s">
        <v>1547</v>
      </c>
      <c r="L2076" s="260"/>
      <c r="M2076" s="233">
        <v>0</v>
      </c>
      <c r="N2076" s="234"/>
      <c r="O2076" s="234"/>
      <c r="P2076" s="261"/>
      <c r="Q2076" s="262">
        <f t="shared" si="121"/>
        <v>0</v>
      </c>
      <c r="R2076" s="263"/>
    </row>
    <row r="2077" spans="2:18" ht="24.95" customHeight="1">
      <c r="B2077" s="252" t="s">
        <v>1548</v>
      </c>
      <c r="C2077" s="253"/>
      <c r="D2077" s="233"/>
      <c r="E2077" s="234"/>
      <c r="F2077" s="234"/>
      <c r="G2077" s="261"/>
      <c r="H2077" s="262">
        <f t="shared" si="120"/>
        <v>0</v>
      </c>
      <c r="I2077" s="263"/>
      <c r="K2077" s="252" t="s">
        <v>1548</v>
      </c>
      <c r="L2077" s="253"/>
      <c r="M2077" s="233"/>
      <c r="N2077" s="234"/>
      <c r="O2077" s="234"/>
      <c r="P2077" s="261"/>
      <c r="Q2077" s="262">
        <f t="shared" si="121"/>
        <v>0</v>
      </c>
      <c r="R2077" s="263"/>
    </row>
    <row r="2078" spans="2:18" ht="24.95" customHeight="1" thickBot="1">
      <c r="B2078" s="264" t="s">
        <v>1549</v>
      </c>
      <c r="C2078" s="265"/>
      <c r="D2078" s="266"/>
      <c r="E2078" s="267"/>
      <c r="F2078" s="267"/>
      <c r="G2078" s="268"/>
      <c r="H2078" s="269">
        <f t="shared" si="120"/>
        <v>0</v>
      </c>
      <c r="I2078" s="270"/>
      <c r="K2078" s="264" t="s">
        <v>1549</v>
      </c>
      <c r="L2078" s="265"/>
      <c r="M2078" s="266"/>
      <c r="N2078" s="267"/>
      <c r="O2078" s="267"/>
      <c r="P2078" s="268"/>
      <c r="Q2078" s="269">
        <f t="shared" si="121"/>
        <v>0</v>
      </c>
      <c r="R2078" s="270"/>
    </row>
    <row r="2079" spans="2:18" ht="24.95" customHeight="1" thickTop="1" thickBot="1">
      <c r="B2079" s="243"/>
      <c r="C2079" s="244" t="s">
        <v>1399</v>
      </c>
      <c r="D2079" s="245">
        <f>SUM(D2074:D2078)</f>
        <v>0</v>
      </c>
      <c r="E2079" s="246"/>
      <c r="F2079" s="247">
        <f>F2074+F2076</f>
        <v>991</v>
      </c>
      <c r="G2079" s="248"/>
      <c r="H2079" s="271">
        <f>D2079+F2079</f>
        <v>991</v>
      </c>
      <c r="I2079" s="250"/>
      <c r="K2079" s="243"/>
      <c r="L2079" s="244" t="s">
        <v>1399</v>
      </c>
      <c r="M2079" s="245">
        <f>SUM(M2074:M2078)</f>
        <v>0</v>
      </c>
      <c r="N2079" s="246"/>
      <c r="O2079" s="246">
        <f>O2074+O2076</f>
        <v>1052</v>
      </c>
      <c r="P2079" s="248"/>
      <c r="Q2079" s="272">
        <f>M2079+O2079</f>
        <v>1052</v>
      </c>
      <c r="R2079" s="250"/>
    </row>
    <row r="2080" spans="2:18" ht="24.95" customHeight="1" thickTop="1">
      <c r="B2080" s="273"/>
      <c r="C2080" s="274" t="s">
        <v>1550</v>
      </c>
      <c r="D2080" s="217"/>
      <c r="E2080" s="217"/>
      <c r="F2080" s="217"/>
      <c r="G2080" s="217"/>
      <c r="H2080" s="217"/>
      <c r="I2080" s="218"/>
      <c r="K2080" s="273"/>
      <c r="L2080" s="274" t="s">
        <v>1550</v>
      </c>
      <c r="M2080" s="217"/>
      <c r="N2080" s="217"/>
      <c r="O2080" s="217"/>
      <c r="P2080" s="217"/>
      <c r="Q2080" s="217"/>
      <c r="R2080" s="218"/>
    </row>
    <row r="2081" spans="2:18" ht="24.95" customHeight="1">
      <c r="B2081" s="216" t="s">
        <v>1551</v>
      </c>
      <c r="C2081" s="217"/>
      <c r="D2081" s="217"/>
      <c r="E2081" s="217"/>
      <c r="F2081" s="217"/>
      <c r="G2081" s="217"/>
      <c r="H2081" s="217"/>
      <c r="I2081" s="218"/>
      <c r="K2081" s="216" t="s">
        <v>1551</v>
      </c>
      <c r="L2081" s="217"/>
      <c r="M2081" s="217"/>
      <c r="N2081" s="217"/>
      <c r="O2081" s="217"/>
      <c r="P2081" s="217"/>
      <c r="Q2081" s="217"/>
      <c r="R2081" s="218"/>
    </row>
    <row r="2082" spans="2:18" ht="24.95" customHeight="1">
      <c r="B2082" s="216" t="s">
        <v>1552</v>
      </c>
      <c r="C2082" s="217"/>
      <c r="D2082" s="217"/>
      <c r="E2082" s="217"/>
      <c r="F2082" s="217"/>
      <c r="G2082" s="217"/>
      <c r="H2082" s="217"/>
      <c r="I2082" s="218"/>
      <c r="K2082" s="216" t="s">
        <v>1552</v>
      </c>
      <c r="L2082" s="217"/>
      <c r="M2082" s="217"/>
      <c r="N2082" s="217"/>
      <c r="O2082" s="217"/>
      <c r="P2082" s="217"/>
      <c r="Q2082" s="217"/>
      <c r="R2082" s="218"/>
    </row>
    <row r="2083" spans="2:18" ht="15.75">
      <c r="B2083" s="273"/>
      <c r="C2083" s="217"/>
      <c r="D2083" s="217"/>
      <c r="E2083" s="217"/>
      <c r="F2083" s="217"/>
      <c r="G2083" s="217"/>
      <c r="H2083" s="217"/>
      <c r="I2083" s="218"/>
      <c r="K2083" s="273"/>
      <c r="L2083" s="217"/>
      <c r="M2083" s="217"/>
      <c r="N2083" s="217"/>
      <c r="O2083" s="217"/>
      <c r="P2083" s="217"/>
      <c r="Q2083" s="217"/>
      <c r="R2083" s="218"/>
    </row>
    <row r="2084" spans="2:18" ht="15.75">
      <c r="B2084" s="273"/>
      <c r="C2084" s="217"/>
      <c r="D2084" s="372" t="s">
        <v>1714</v>
      </c>
      <c r="E2084" s="372"/>
      <c r="F2084" s="372"/>
      <c r="G2084" s="217"/>
      <c r="H2084" s="217"/>
      <c r="I2084" s="218"/>
      <c r="K2084" s="273"/>
      <c r="L2084" s="217"/>
      <c r="M2084" s="372" t="s">
        <v>1714</v>
      </c>
      <c r="N2084" s="372"/>
      <c r="O2084" s="372"/>
      <c r="P2084" s="217"/>
      <c r="Q2084" s="217"/>
      <c r="R2084" s="218"/>
    </row>
    <row r="2085" spans="2:18" ht="15.75">
      <c r="B2085" s="273"/>
      <c r="C2085" s="217"/>
      <c r="D2085" s="372" t="s">
        <v>1715</v>
      </c>
      <c r="E2085" s="372"/>
      <c r="F2085" s="372"/>
      <c r="G2085" s="217"/>
      <c r="H2085" s="217"/>
      <c r="I2085" s="218"/>
      <c r="K2085" s="273"/>
      <c r="L2085" s="217"/>
      <c r="M2085" s="372" t="s">
        <v>1715</v>
      </c>
      <c r="N2085" s="372"/>
      <c r="O2085" s="372"/>
      <c r="P2085" s="217"/>
      <c r="Q2085" s="217"/>
      <c r="R2085" s="218"/>
    </row>
    <row r="2086" spans="2:18" ht="15.75">
      <c r="B2086" s="273"/>
      <c r="C2086" s="217"/>
      <c r="D2086" s="217"/>
      <c r="E2086" s="217"/>
      <c r="F2086" s="217"/>
      <c r="G2086" s="217"/>
      <c r="H2086" s="217"/>
      <c r="I2086" s="218"/>
      <c r="K2086" s="273"/>
      <c r="L2086" s="217"/>
      <c r="M2086" s="217"/>
      <c r="N2086" s="217"/>
      <c r="O2086" s="217"/>
      <c r="P2086" s="217"/>
      <c r="Q2086" s="217"/>
      <c r="R2086" s="218"/>
    </row>
    <row r="2087" spans="2:18" ht="15.75">
      <c r="B2087" s="273"/>
      <c r="C2087" s="217"/>
      <c r="D2087" s="217"/>
      <c r="E2087" s="217"/>
      <c r="F2087" s="217"/>
      <c r="G2087" s="217"/>
      <c r="H2087" s="217"/>
      <c r="I2087" s="218"/>
      <c r="K2087" s="273"/>
      <c r="L2087" s="217"/>
      <c r="M2087" s="217"/>
      <c r="N2087" s="217"/>
      <c r="O2087" s="217"/>
      <c r="P2087" s="217"/>
      <c r="Q2087" s="217"/>
      <c r="R2087" s="218"/>
    </row>
    <row r="2088" spans="2:18" ht="15.75">
      <c r="B2088" s="293"/>
      <c r="E2088" s="217"/>
      <c r="F2088" s="217"/>
      <c r="G2088" s="201" t="s">
        <v>1563</v>
      </c>
      <c r="H2088" s="217"/>
      <c r="I2088" s="218"/>
      <c r="J2088" s="293"/>
      <c r="K2088" s="293"/>
      <c r="N2088" s="217"/>
      <c r="O2088" s="217"/>
      <c r="P2088" s="201" t="s">
        <v>1563</v>
      </c>
      <c r="Q2088" s="217"/>
      <c r="R2088" s="218"/>
    </row>
    <row r="2089" spans="2:18" ht="15.75">
      <c r="B2089" s="273" t="s">
        <v>1553</v>
      </c>
      <c r="C2089" s="360">
        <v>45840</v>
      </c>
      <c r="D2089" s="360"/>
      <c r="E2089" s="201"/>
      <c r="F2089" t="s">
        <v>1693</v>
      </c>
      <c r="H2089" s="201"/>
      <c r="I2089" s="202"/>
      <c r="K2089" s="273" t="s">
        <v>1553</v>
      </c>
      <c r="L2089" s="360">
        <v>45840</v>
      </c>
      <c r="M2089" s="360"/>
      <c r="N2089" s="201"/>
      <c r="O2089" t="s">
        <v>1693</v>
      </c>
      <c r="Q2089" s="201"/>
      <c r="R2089" s="202"/>
    </row>
    <row r="2090" spans="2:18" ht="16.5" thickBot="1">
      <c r="B2090" s="275"/>
      <c r="C2090" s="276"/>
      <c r="D2090" s="276"/>
      <c r="E2090" s="276"/>
      <c r="F2090" s="276"/>
      <c r="G2090" s="276"/>
      <c r="H2090" s="276"/>
      <c r="I2090" s="277"/>
      <c r="K2090" s="275"/>
      <c r="L2090" s="276"/>
      <c r="M2090" s="276"/>
      <c r="N2090" s="276"/>
      <c r="O2090" s="276"/>
      <c r="P2090" s="276"/>
      <c r="Q2090" s="276"/>
      <c r="R2090" s="277"/>
    </row>
    <row r="2092" spans="2:18" ht="15.75" thickBot="1"/>
    <row r="2093" spans="2:18">
      <c r="B2093" s="366" t="s">
        <v>1525</v>
      </c>
      <c r="C2093" s="367"/>
      <c r="D2093" s="367"/>
      <c r="E2093" s="367"/>
      <c r="F2093" s="367"/>
      <c r="G2093" s="367"/>
      <c r="H2093" s="367"/>
      <c r="I2093" s="368"/>
      <c r="K2093" s="366" t="s">
        <v>1525</v>
      </c>
      <c r="L2093" s="367"/>
      <c r="M2093" s="367"/>
      <c r="N2093" s="367"/>
      <c r="O2093" s="367"/>
      <c r="P2093" s="367"/>
      <c r="Q2093" s="367"/>
      <c r="R2093" s="368"/>
    </row>
    <row r="2094" spans="2:18" ht="15.75">
      <c r="B2094" s="200"/>
      <c r="C2094" s="201"/>
      <c r="D2094" s="201"/>
      <c r="E2094" s="201"/>
      <c r="F2094" s="201"/>
      <c r="G2094" s="201"/>
      <c r="H2094" s="201"/>
      <c r="I2094" s="202"/>
      <c r="K2094" s="200"/>
      <c r="L2094" s="201"/>
      <c r="M2094" s="201"/>
      <c r="N2094" s="201"/>
      <c r="O2094" s="201"/>
      <c r="P2094" s="201"/>
      <c r="Q2094" s="201"/>
      <c r="R2094" s="202"/>
    </row>
    <row r="2095" spans="2:18" ht="26.25">
      <c r="B2095" s="369" t="s">
        <v>1526</v>
      </c>
      <c r="C2095" s="370"/>
      <c r="D2095" s="370"/>
      <c r="E2095" s="370"/>
      <c r="F2095" s="370"/>
      <c r="G2095" s="370"/>
      <c r="H2095" s="370"/>
      <c r="I2095" s="371"/>
      <c r="K2095" s="369" t="s">
        <v>1526</v>
      </c>
      <c r="L2095" s="370"/>
      <c r="M2095" s="370"/>
      <c r="N2095" s="370"/>
      <c r="O2095" s="370"/>
      <c r="P2095" s="370"/>
      <c r="Q2095" s="370"/>
      <c r="R2095" s="371"/>
    </row>
    <row r="2096" spans="2:18" ht="24.95" customHeight="1">
      <c r="B2096" s="203"/>
      <c r="C2096" s="204"/>
      <c r="D2096" s="204"/>
      <c r="E2096" s="204"/>
      <c r="F2096" s="204"/>
      <c r="G2096" s="204"/>
      <c r="H2096" s="205" t="s">
        <v>1527</v>
      </c>
      <c r="I2096" s="206"/>
      <c r="K2096" s="203"/>
      <c r="L2096" s="204"/>
      <c r="M2096" s="204"/>
      <c r="N2096" s="204"/>
      <c r="O2096" s="204"/>
      <c r="P2096" s="204"/>
      <c r="Q2096" s="205" t="s">
        <v>1527</v>
      </c>
      <c r="R2096" s="206"/>
    </row>
    <row r="2097" spans="2:18" ht="24.95" customHeight="1">
      <c r="B2097" s="207" t="s">
        <v>1528</v>
      </c>
      <c r="C2097" s="208"/>
      <c r="D2097" s="208"/>
      <c r="E2097" s="208"/>
      <c r="F2097" s="208" t="s">
        <v>1529</v>
      </c>
      <c r="G2097" s="201"/>
      <c r="H2097" s="201" t="s">
        <v>1530</v>
      </c>
      <c r="I2097" s="202"/>
      <c r="K2097" s="207" t="s">
        <v>1528</v>
      </c>
      <c r="L2097" s="208"/>
      <c r="M2097" s="208"/>
      <c r="N2097" s="208"/>
      <c r="O2097" s="208" t="s">
        <v>1531</v>
      </c>
      <c r="P2097" s="201"/>
      <c r="Q2097" s="201" t="s">
        <v>1530</v>
      </c>
      <c r="R2097" s="202"/>
    </row>
    <row r="2098" spans="2:18" ht="24.95" customHeight="1">
      <c r="B2098" s="209" t="s">
        <v>1532</v>
      </c>
      <c r="C2098" s="210" t="s">
        <v>1845</v>
      </c>
      <c r="D2098" s="211"/>
      <c r="E2098" s="211"/>
      <c r="F2098" s="211"/>
      <c r="G2098" s="212"/>
      <c r="H2098" s="212"/>
      <c r="I2098" s="213"/>
      <c r="K2098" s="209" t="s">
        <v>1532</v>
      </c>
      <c r="L2098" s="210" t="s">
        <v>1846</v>
      </c>
      <c r="M2098" s="211"/>
      <c r="N2098" s="211"/>
      <c r="O2098" s="211"/>
      <c r="P2098" s="212"/>
      <c r="Q2098" s="212"/>
      <c r="R2098" s="213"/>
    </row>
    <row r="2099" spans="2:18" ht="24.95" customHeight="1">
      <c r="B2099" s="207" t="s">
        <v>1534</v>
      </c>
      <c r="C2099" s="214">
        <v>130</v>
      </c>
      <c r="D2099" s="208" t="s">
        <v>1535</v>
      </c>
      <c r="E2099" s="208"/>
      <c r="F2099" s="201"/>
      <c r="G2099" s="201"/>
      <c r="H2099" s="201"/>
      <c r="I2099" s="202"/>
      <c r="K2099" s="207" t="s">
        <v>1534</v>
      </c>
      <c r="L2099" s="214" t="s">
        <v>1847</v>
      </c>
      <c r="M2099" s="208" t="s">
        <v>1535</v>
      </c>
      <c r="N2099" s="208"/>
      <c r="O2099" s="201"/>
      <c r="P2099" s="201"/>
      <c r="Q2099" s="201"/>
      <c r="R2099" s="202"/>
    </row>
    <row r="2100" spans="2:18" ht="24.95" customHeight="1">
      <c r="B2100" s="216" t="s">
        <v>1562</v>
      </c>
      <c r="C2100" s="217"/>
      <c r="D2100" s="217"/>
      <c r="E2100" s="217"/>
      <c r="F2100" s="217"/>
      <c r="G2100" s="217"/>
      <c r="H2100" s="217"/>
      <c r="I2100" s="218"/>
      <c r="K2100" s="216" t="s">
        <v>1562</v>
      </c>
      <c r="L2100" s="217"/>
      <c r="M2100" s="217"/>
      <c r="N2100" s="217"/>
      <c r="O2100" s="217"/>
      <c r="P2100" s="217"/>
      <c r="Q2100" s="217"/>
      <c r="R2100" s="218"/>
    </row>
    <row r="2101" spans="2:18" ht="24.95" customHeight="1" thickBot="1">
      <c r="B2101" s="207" t="s">
        <v>1537</v>
      </c>
      <c r="C2101" s="201"/>
      <c r="D2101" s="201"/>
      <c r="E2101" s="201"/>
      <c r="F2101" s="201"/>
      <c r="G2101" s="201"/>
      <c r="H2101" s="201"/>
      <c r="I2101" s="202"/>
      <c r="K2101" s="207" t="s">
        <v>1537</v>
      </c>
      <c r="L2101" s="201"/>
      <c r="M2101" s="201"/>
      <c r="N2101" s="201"/>
      <c r="O2101" s="201"/>
      <c r="P2101" s="201"/>
      <c r="Q2101" s="201"/>
      <c r="R2101" s="202"/>
    </row>
    <row r="2102" spans="2:18" ht="24.95" customHeight="1" thickTop="1">
      <c r="B2102" s="361" t="s">
        <v>1538</v>
      </c>
      <c r="C2102" s="362"/>
      <c r="D2102" s="358" t="s">
        <v>1241</v>
      </c>
      <c r="E2102" s="365"/>
      <c r="F2102" s="356" t="s">
        <v>1539</v>
      </c>
      <c r="G2102" s="359"/>
      <c r="H2102" s="358" t="s">
        <v>1404</v>
      </c>
      <c r="I2102" s="359"/>
      <c r="K2102" s="361" t="s">
        <v>1538</v>
      </c>
      <c r="L2102" s="362"/>
      <c r="M2102" s="358" t="s">
        <v>1241</v>
      </c>
      <c r="N2102" s="365"/>
      <c r="O2102" s="356" t="s">
        <v>1539</v>
      </c>
      <c r="P2102" s="359"/>
      <c r="Q2102" s="358" t="s">
        <v>1404</v>
      </c>
      <c r="R2102" s="359"/>
    </row>
    <row r="2103" spans="2:18" ht="24.95" customHeight="1" thickBot="1">
      <c r="B2103" s="363"/>
      <c r="C2103" s="364"/>
      <c r="D2103" s="219" t="s">
        <v>1540</v>
      </c>
      <c r="E2103" s="220" t="s">
        <v>1541</v>
      </c>
      <c r="F2103" s="220" t="s">
        <v>1540</v>
      </c>
      <c r="G2103" s="221" t="s">
        <v>1541</v>
      </c>
      <c r="H2103" s="222" t="s">
        <v>1540</v>
      </c>
      <c r="I2103" s="223" t="s">
        <v>1541</v>
      </c>
      <c r="K2103" s="363"/>
      <c r="L2103" s="364"/>
      <c r="M2103" s="219" t="s">
        <v>1540</v>
      </c>
      <c r="N2103" s="220" t="s">
        <v>1541</v>
      </c>
      <c r="O2103" s="220" t="s">
        <v>1540</v>
      </c>
      <c r="P2103" s="221" t="s">
        <v>1541</v>
      </c>
      <c r="Q2103" s="222" t="s">
        <v>1540</v>
      </c>
      <c r="R2103" s="223" t="s">
        <v>1541</v>
      </c>
    </row>
    <row r="2104" spans="2:18" ht="24.95" customHeight="1" thickTop="1">
      <c r="B2104" s="224" t="s">
        <v>1542</v>
      </c>
      <c r="C2104" s="225"/>
      <c r="D2104" s="226">
        <v>0</v>
      </c>
      <c r="E2104" s="227"/>
      <c r="F2104" s="227">
        <v>283</v>
      </c>
      <c r="G2104" s="228"/>
      <c r="H2104" s="229">
        <f t="shared" ref="H2104:H2112" si="122">D2104+F2104</f>
        <v>283</v>
      </c>
      <c r="I2104" s="230"/>
      <c r="K2104" s="224" t="s">
        <v>1542</v>
      </c>
      <c r="L2104" s="225"/>
      <c r="M2104" s="226">
        <v>0</v>
      </c>
      <c r="N2104" s="227"/>
      <c r="O2104" s="227">
        <v>208</v>
      </c>
      <c r="P2104" s="228"/>
      <c r="Q2104" s="229">
        <f t="shared" ref="Q2104:Q2112" si="123">M2104+O2104</f>
        <v>208</v>
      </c>
      <c r="R2104" s="230"/>
    </row>
    <row r="2105" spans="2:18" ht="24.95" customHeight="1">
      <c r="B2105" s="231" t="s">
        <v>1543</v>
      </c>
      <c r="C2105" s="232"/>
      <c r="D2105" s="233">
        <v>0</v>
      </c>
      <c r="E2105" s="234"/>
      <c r="F2105" s="234">
        <v>20</v>
      </c>
      <c r="G2105" s="235"/>
      <c r="H2105" s="229">
        <f t="shared" si="122"/>
        <v>20</v>
      </c>
      <c r="I2105" s="236"/>
      <c r="K2105" s="231" t="s">
        <v>1543</v>
      </c>
      <c r="L2105" s="232"/>
      <c r="M2105" s="233">
        <v>0</v>
      </c>
      <c r="N2105" s="234"/>
      <c r="O2105" s="234">
        <v>40</v>
      </c>
      <c r="P2105" s="235"/>
      <c r="Q2105" s="229">
        <f t="shared" si="123"/>
        <v>40</v>
      </c>
      <c r="R2105" s="236"/>
    </row>
    <row r="2106" spans="2:18" ht="24.95" customHeight="1">
      <c r="B2106" s="231" t="s">
        <v>1544</v>
      </c>
      <c r="C2106" s="232"/>
      <c r="D2106" s="233">
        <v>0</v>
      </c>
      <c r="E2106" s="234"/>
      <c r="F2106" s="234">
        <v>20</v>
      </c>
      <c r="G2106" s="235"/>
      <c r="H2106" s="229">
        <f t="shared" si="122"/>
        <v>20</v>
      </c>
      <c r="I2106" s="236"/>
      <c r="K2106" s="231" t="s">
        <v>1544</v>
      </c>
      <c r="L2106" s="232"/>
      <c r="M2106" s="233">
        <v>0</v>
      </c>
      <c r="N2106" s="234"/>
      <c r="O2106" s="234">
        <v>40</v>
      </c>
      <c r="P2106" s="235"/>
      <c r="Q2106" s="229">
        <f t="shared" si="123"/>
        <v>40</v>
      </c>
      <c r="R2106" s="236"/>
    </row>
    <row r="2107" spans="2:18" ht="24.95" customHeight="1" thickBot="1">
      <c r="B2107" s="237" t="s">
        <v>1545</v>
      </c>
      <c r="C2107" s="238"/>
      <c r="D2107" s="239"/>
      <c r="E2107" s="240"/>
      <c r="F2107" s="240">
        <v>750</v>
      </c>
      <c r="G2107" s="241"/>
      <c r="H2107" s="229">
        <f t="shared" si="122"/>
        <v>750</v>
      </c>
      <c r="I2107" s="242"/>
      <c r="K2107" s="237" t="s">
        <v>1545</v>
      </c>
      <c r="L2107" s="238"/>
      <c r="M2107" s="239">
        <v>0</v>
      </c>
      <c r="N2107" s="240"/>
      <c r="O2107" s="240">
        <v>750</v>
      </c>
      <c r="P2107" s="241"/>
      <c r="Q2107" s="229">
        <f t="shared" si="123"/>
        <v>750</v>
      </c>
      <c r="R2107" s="242"/>
    </row>
    <row r="2108" spans="2:18" ht="24.95" customHeight="1" thickTop="1" thickBot="1">
      <c r="B2108" s="243"/>
      <c r="C2108" s="244" t="s">
        <v>1399</v>
      </c>
      <c r="D2108" s="245">
        <f>D2104+D2105+D2106+D2107</f>
        <v>0</v>
      </c>
      <c r="E2108" s="246"/>
      <c r="F2108" s="247">
        <f>SUM(F2104:F2107)</f>
        <v>1073</v>
      </c>
      <c r="G2108" s="248"/>
      <c r="H2108" s="249">
        <f t="shared" si="122"/>
        <v>1073</v>
      </c>
      <c r="I2108" s="250"/>
      <c r="K2108" s="243"/>
      <c r="L2108" s="244" t="s">
        <v>1399</v>
      </c>
      <c r="M2108" s="245">
        <f>M2104+M2105+M2106+M2107</f>
        <v>0</v>
      </c>
      <c r="N2108" s="246"/>
      <c r="O2108" s="246">
        <f>SUM(O2104:O2107)</f>
        <v>1038</v>
      </c>
      <c r="P2108" s="248"/>
      <c r="Q2108" s="251">
        <f t="shared" si="123"/>
        <v>1038</v>
      </c>
      <c r="R2108" s="250"/>
    </row>
    <row r="2109" spans="2:18" ht="24.95" customHeight="1" thickTop="1">
      <c r="B2109" s="252" t="s">
        <v>1546</v>
      </c>
      <c r="C2109" s="253"/>
      <c r="D2109" s="254"/>
      <c r="E2109" s="255"/>
      <c r="F2109" s="255"/>
      <c r="G2109" s="256"/>
      <c r="H2109" s="257">
        <f t="shared" si="122"/>
        <v>0</v>
      </c>
      <c r="I2109" s="258"/>
      <c r="K2109" s="252" t="s">
        <v>1546</v>
      </c>
      <c r="L2109" s="253"/>
      <c r="M2109" s="254"/>
      <c r="N2109" s="255"/>
      <c r="O2109" s="255"/>
      <c r="P2109" s="256"/>
      <c r="Q2109" s="257">
        <f t="shared" si="123"/>
        <v>0</v>
      </c>
      <c r="R2109" s="258"/>
    </row>
    <row r="2110" spans="2:18" ht="24.95" customHeight="1">
      <c r="B2110" s="259" t="s">
        <v>1547</v>
      </c>
      <c r="C2110" s="260"/>
      <c r="D2110" s="233">
        <v>0</v>
      </c>
      <c r="E2110" s="234"/>
      <c r="F2110" s="234"/>
      <c r="G2110" s="261"/>
      <c r="H2110" s="262">
        <f t="shared" si="122"/>
        <v>0</v>
      </c>
      <c r="I2110" s="263"/>
      <c r="K2110" s="259" t="s">
        <v>1547</v>
      </c>
      <c r="L2110" s="260"/>
      <c r="M2110" s="233">
        <v>0</v>
      </c>
      <c r="N2110" s="234"/>
      <c r="O2110" s="234"/>
      <c r="P2110" s="261"/>
      <c r="Q2110" s="262">
        <f t="shared" si="123"/>
        <v>0</v>
      </c>
      <c r="R2110" s="263"/>
    </row>
    <row r="2111" spans="2:18" ht="24.95" customHeight="1">
      <c r="B2111" s="252" t="s">
        <v>1548</v>
      </c>
      <c r="C2111" s="253"/>
      <c r="D2111" s="233"/>
      <c r="E2111" s="234"/>
      <c r="F2111" s="234"/>
      <c r="G2111" s="261"/>
      <c r="H2111" s="262">
        <f t="shared" si="122"/>
        <v>0</v>
      </c>
      <c r="I2111" s="263"/>
      <c r="K2111" s="252" t="s">
        <v>1548</v>
      </c>
      <c r="L2111" s="253"/>
      <c r="M2111" s="233"/>
      <c r="N2111" s="234"/>
      <c r="O2111" s="234"/>
      <c r="P2111" s="261"/>
      <c r="Q2111" s="262">
        <f t="shared" si="123"/>
        <v>0</v>
      </c>
      <c r="R2111" s="263"/>
    </row>
    <row r="2112" spans="2:18" ht="24.95" customHeight="1" thickBot="1">
      <c r="B2112" s="264" t="s">
        <v>1549</v>
      </c>
      <c r="C2112" s="265"/>
      <c r="D2112" s="266"/>
      <c r="E2112" s="267"/>
      <c r="F2112" s="267"/>
      <c r="G2112" s="268"/>
      <c r="H2112" s="269">
        <f t="shared" si="122"/>
        <v>0</v>
      </c>
      <c r="I2112" s="270"/>
      <c r="K2112" s="264" t="s">
        <v>1549</v>
      </c>
      <c r="L2112" s="265"/>
      <c r="M2112" s="266"/>
      <c r="N2112" s="267"/>
      <c r="O2112" s="267"/>
      <c r="P2112" s="268"/>
      <c r="Q2112" s="269">
        <f t="shared" si="123"/>
        <v>0</v>
      </c>
      <c r="R2112" s="270"/>
    </row>
    <row r="2113" spans="2:18" ht="24.95" customHeight="1" thickTop="1" thickBot="1">
      <c r="B2113" s="243"/>
      <c r="C2113" s="244" t="s">
        <v>1399</v>
      </c>
      <c r="D2113" s="245">
        <f>SUM(D2108:D2112)</f>
        <v>0</v>
      </c>
      <c r="E2113" s="246"/>
      <c r="F2113" s="247">
        <f>F2108+F2110</f>
        <v>1073</v>
      </c>
      <c r="G2113" s="248"/>
      <c r="H2113" s="271">
        <f>D2113+F2113</f>
        <v>1073</v>
      </c>
      <c r="I2113" s="250"/>
      <c r="K2113" s="243"/>
      <c r="L2113" s="244" t="s">
        <v>1399</v>
      </c>
      <c r="M2113" s="245">
        <f>SUM(M2108:M2112)</f>
        <v>0</v>
      </c>
      <c r="N2113" s="246"/>
      <c r="O2113" s="246">
        <f>O2108+O2110</f>
        <v>1038</v>
      </c>
      <c r="P2113" s="248"/>
      <c r="Q2113" s="272">
        <f>M2113+O2113</f>
        <v>1038</v>
      </c>
      <c r="R2113" s="250"/>
    </row>
    <row r="2114" spans="2:18" ht="24.95" customHeight="1" thickTop="1">
      <c r="B2114" s="273"/>
      <c r="C2114" s="274" t="s">
        <v>1550</v>
      </c>
      <c r="D2114" s="217"/>
      <c r="E2114" s="217"/>
      <c r="F2114" s="217"/>
      <c r="G2114" s="217"/>
      <c r="H2114" s="217"/>
      <c r="I2114" s="218"/>
      <c r="K2114" s="273"/>
      <c r="L2114" s="274" t="s">
        <v>1550</v>
      </c>
      <c r="M2114" s="217"/>
      <c r="N2114" s="217"/>
      <c r="O2114" s="217"/>
      <c r="P2114" s="217"/>
      <c r="Q2114" s="217"/>
      <c r="R2114" s="218"/>
    </row>
    <row r="2115" spans="2:18" ht="24.95" customHeight="1">
      <c r="B2115" s="216" t="s">
        <v>1551</v>
      </c>
      <c r="C2115" s="217"/>
      <c r="D2115" s="217"/>
      <c r="E2115" s="217"/>
      <c r="F2115" s="217"/>
      <c r="G2115" s="217"/>
      <c r="H2115" s="217"/>
      <c r="I2115" s="218"/>
      <c r="K2115" s="216" t="s">
        <v>1551</v>
      </c>
      <c r="L2115" s="217"/>
      <c r="M2115" s="217"/>
      <c r="N2115" s="217"/>
      <c r="O2115" s="217"/>
      <c r="P2115" s="217"/>
      <c r="Q2115" s="217"/>
      <c r="R2115" s="218"/>
    </row>
    <row r="2116" spans="2:18" ht="24.95" customHeight="1">
      <c r="B2116" s="216" t="s">
        <v>1552</v>
      </c>
      <c r="C2116" s="217"/>
      <c r="D2116" s="217"/>
      <c r="E2116" s="217"/>
      <c r="F2116" s="217"/>
      <c r="G2116" s="217"/>
      <c r="H2116" s="217"/>
      <c r="I2116" s="218"/>
      <c r="K2116" s="216" t="s">
        <v>1552</v>
      </c>
      <c r="L2116" s="217"/>
      <c r="M2116" s="217"/>
      <c r="N2116" s="217"/>
      <c r="O2116" s="217"/>
      <c r="P2116" s="217"/>
      <c r="Q2116" s="217"/>
      <c r="R2116" s="218"/>
    </row>
    <row r="2117" spans="2:18" ht="15.75">
      <c r="B2117" s="273"/>
      <c r="C2117" s="217"/>
      <c r="D2117" s="217"/>
      <c r="E2117" s="217"/>
      <c r="F2117" s="217"/>
      <c r="G2117" s="217"/>
      <c r="H2117" s="217"/>
      <c r="I2117" s="218"/>
      <c r="K2117" s="273"/>
      <c r="L2117" s="217"/>
      <c r="M2117" s="217"/>
      <c r="N2117" s="217"/>
      <c r="O2117" s="217"/>
      <c r="P2117" s="217"/>
      <c r="Q2117" s="217"/>
      <c r="R2117" s="218"/>
    </row>
    <row r="2118" spans="2:18" ht="15.75">
      <c r="B2118" s="273"/>
      <c r="C2118" s="217"/>
      <c r="D2118" s="372" t="s">
        <v>1714</v>
      </c>
      <c r="E2118" s="372"/>
      <c r="F2118" s="372"/>
      <c r="G2118" s="217"/>
      <c r="H2118" s="217"/>
      <c r="I2118" s="218"/>
      <c r="K2118" s="273"/>
      <c r="L2118" s="217"/>
      <c r="M2118" s="372" t="s">
        <v>1714</v>
      </c>
      <c r="N2118" s="372"/>
      <c r="O2118" s="372"/>
      <c r="P2118" s="217"/>
      <c r="Q2118" s="217"/>
      <c r="R2118" s="218"/>
    </row>
    <row r="2119" spans="2:18" ht="15.75">
      <c r="B2119" s="273"/>
      <c r="C2119" s="217"/>
      <c r="D2119" s="372" t="s">
        <v>1715</v>
      </c>
      <c r="E2119" s="372"/>
      <c r="F2119" s="372"/>
      <c r="G2119" s="217"/>
      <c r="H2119" s="217"/>
      <c r="I2119" s="218"/>
      <c r="K2119" s="273"/>
      <c r="L2119" s="217"/>
      <c r="M2119" s="372" t="s">
        <v>1715</v>
      </c>
      <c r="N2119" s="372"/>
      <c r="O2119" s="372"/>
      <c r="P2119" s="217"/>
      <c r="Q2119" s="217"/>
      <c r="R2119" s="218"/>
    </row>
    <row r="2120" spans="2:18" ht="15.75">
      <c r="B2120" s="273"/>
      <c r="C2120" s="217"/>
      <c r="D2120" s="217"/>
      <c r="E2120" s="217"/>
      <c r="F2120" s="217"/>
      <c r="G2120" s="217"/>
      <c r="H2120" s="217"/>
      <c r="I2120" s="218"/>
      <c r="K2120" s="273"/>
      <c r="L2120" s="217"/>
      <c r="M2120" s="217"/>
      <c r="N2120" s="217"/>
      <c r="O2120" s="217"/>
      <c r="P2120" s="217"/>
      <c r="Q2120" s="217"/>
      <c r="R2120" s="218"/>
    </row>
    <row r="2121" spans="2:18" ht="15.75">
      <c r="B2121" s="273"/>
      <c r="C2121" s="217"/>
      <c r="D2121" s="217"/>
      <c r="E2121" s="217"/>
      <c r="F2121" s="217"/>
      <c r="G2121" s="217"/>
      <c r="H2121" s="217"/>
      <c r="I2121" s="218"/>
      <c r="K2121" s="273"/>
      <c r="L2121" s="217"/>
      <c r="M2121" s="217"/>
      <c r="N2121" s="217"/>
      <c r="O2121" s="217"/>
      <c r="P2121" s="217"/>
      <c r="Q2121" s="217"/>
      <c r="R2121" s="218"/>
    </row>
    <row r="2122" spans="2:18" ht="15.75">
      <c r="B2122" s="293"/>
      <c r="E2122" s="217"/>
      <c r="F2122" s="217"/>
      <c r="G2122" s="201" t="s">
        <v>1563</v>
      </c>
      <c r="H2122" s="217"/>
      <c r="I2122" s="218"/>
      <c r="J2122" s="293"/>
      <c r="K2122" s="293"/>
      <c r="N2122" s="217"/>
      <c r="O2122" s="217"/>
      <c r="P2122" s="201" t="s">
        <v>1563</v>
      </c>
      <c r="Q2122" s="217"/>
      <c r="R2122" s="218"/>
    </row>
    <row r="2123" spans="2:18" ht="15.75">
      <c r="B2123" s="273" t="s">
        <v>1553</v>
      </c>
      <c r="C2123" s="360">
        <v>45840</v>
      </c>
      <c r="D2123" s="360"/>
      <c r="E2123" s="201"/>
      <c r="F2123" t="s">
        <v>1693</v>
      </c>
      <c r="H2123" s="201"/>
      <c r="I2123" s="202"/>
      <c r="K2123" s="273" t="s">
        <v>1553</v>
      </c>
      <c r="L2123" s="360">
        <v>45840</v>
      </c>
      <c r="M2123" s="360"/>
      <c r="N2123" s="201"/>
      <c r="O2123" t="s">
        <v>1693</v>
      </c>
      <c r="Q2123" s="201"/>
      <c r="R2123" s="202"/>
    </row>
    <row r="2124" spans="2:18" ht="16.5" thickBot="1">
      <c r="B2124" s="275"/>
      <c r="C2124" s="276"/>
      <c r="D2124" s="276"/>
      <c r="E2124" s="276"/>
      <c r="F2124" s="276"/>
      <c r="G2124" s="276"/>
      <c r="H2124" s="276"/>
      <c r="I2124" s="277"/>
      <c r="K2124" s="275"/>
      <c r="L2124" s="276"/>
      <c r="M2124" s="276"/>
      <c r="N2124" s="276"/>
      <c r="O2124" s="276"/>
      <c r="P2124" s="276"/>
      <c r="Q2124" s="276"/>
      <c r="R2124" s="277"/>
    </row>
    <row r="2126" spans="2:18" ht="15.75" thickBot="1"/>
    <row r="2127" spans="2:18">
      <c r="B2127" s="366" t="s">
        <v>1525</v>
      </c>
      <c r="C2127" s="367"/>
      <c r="D2127" s="367"/>
      <c r="E2127" s="367"/>
      <c r="F2127" s="367"/>
      <c r="G2127" s="367"/>
      <c r="H2127" s="367"/>
      <c r="I2127" s="368"/>
      <c r="K2127" s="366" t="s">
        <v>1525</v>
      </c>
      <c r="L2127" s="367"/>
      <c r="M2127" s="367"/>
      <c r="N2127" s="367"/>
      <c r="O2127" s="367"/>
      <c r="P2127" s="367"/>
      <c r="Q2127" s="367"/>
      <c r="R2127" s="368"/>
    </row>
    <row r="2128" spans="2:18" ht="15.75">
      <c r="B2128" s="200"/>
      <c r="C2128" s="201"/>
      <c r="D2128" s="201"/>
      <c r="E2128" s="201"/>
      <c r="F2128" s="201"/>
      <c r="G2128" s="201"/>
      <c r="H2128" s="201"/>
      <c r="I2128" s="202"/>
      <c r="K2128" s="200"/>
      <c r="L2128" s="201"/>
      <c r="M2128" s="201"/>
      <c r="N2128" s="201"/>
      <c r="O2128" s="201"/>
      <c r="P2128" s="201"/>
      <c r="Q2128" s="201"/>
      <c r="R2128" s="202"/>
    </row>
    <row r="2129" spans="2:18" ht="26.25">
      <c r="B2129" s="369" t="s">
        <v>1526</v>
      </c>
      <c r="C2129" s="370"/>
      <c r="D2129" s="370"/>
      <c r="E2129" s="370"/>
      <c r="F2129" s="370"/>
      <c r="G2129" s="370"/>
      <c r="H2129" s="370"/>
      <c r="I2129" s="371"/>
      <c r="K2129" s="369" t="s">
        <v>1526</v>
      </c>
      <c r="L2129" s="370"/>
      <c r="M2129" s="370"/>
      <c r="N2129" s="370"/>
      <c r="O2129" s="370"/>
      <c r="P2129" s="370"/>
      <c r="Q2129" s="370"/>
      <c r="R2129" s="371"/>
    </row>
    <row r="2130" spans="2:18" ht="24.95" customHeight="1">
      <c r="B2130" s="203"/>
      <c r="C2130" s="204"/>
      <c r="D2130" s="204"/>
      <c r="E2130" s="204"/>
      <c r="F2130" s="204"/>
      <c r="G2130" s="204"/>
      <c r="H2130" s="205" t="s">
        <v>1527</v>
      </c>
      <c r="I2130" s="206"/>
      <c r="K2130" s="203"/>
      <c r="L2130" s="204"/>
      <c r="M2130" s="204"/>
      <c r="N2130" s="204"/>
      <c r="O2130" s="204"/>
      <c r="P2130" s="204"/>
      <c r="Q2130" s="205" t="s">
        <v>1527</v>
      </c>
      <c r="R2130" s="206"/>
    </row>
    <row r="2131" spans="2:18" ht="24.95" customHeight="1">
      <c r="B2131" s="207" t="s">
        <v>1528</v>
      </c>
      <c r="C2131" s="208"/>
      <c r="D2131" s="208"/>
      <c r="E2131" s="208"/>
      <c r="F2131" s="208" t="s">
        <v>1529</v>
      </c>
      <c r="G2131" s="201"/>
      <c r="H2131" s="201" t="s">
        <v>1530</v>
      </c>
      <c r="I2131" s="202"/>
      <c r="K2131" s="207" t="s">
        <v>1528</v>
      </c>
      <c r="L2131" s="208"/>
      <c r="M2131" s="208"/>
      <c r="N2131" s="208"/>
      <c r="O2131" s="208" t="s">
        <v>1531</v>
      </c>
      <c r="P2131" s="201"/>
      <c r="Q2131" s="201" t="s">
        <v>1530</v>
      </c>
      <c r="R2131" s="202"/>
    </row>
    <row r="2132" spans="2:18" ht="24.95" customHeight="1">
      <c r="B2132" s="209" t="s">
        <v>1532</v>
      </c>
      <c r="C2132" s="210" t="s">
        <v>1848</v>
      </c>
      <c r="E2132" s="211"/>
      <c r="F2132" s="211"/>
      <c r="G2132" s="212"/>
      <c r="H2132" s="212"/>
      <c r="I2132" s="213"/>
      <c r="K2132" s="209" t="s">
        <v>1532</v>
      </c>
      <c r="L2132" s="210" t="s">
        <v>1849</v>
      </c>
      <c r="M2132" s="211"/>
      <c r="N2132" s="211"/>
      <c r="O2132" s="211"/>
      <c r="P2132" s="212"/>
      <c r="Q2132" s="212"/>
      <c r="R2132" s="213"/>
    </row>
    <row r="2133" spans="2:18" ht="24.95" customHeight="1">
      <c r="B2133" s="207" t="s">
        <v>1534</v>
      </c>
      <c r="C2133" s="214">
        <v>490</v>
      </c>
      <c r="D2133" s="208" t="s">
        <v>1535</v>
      </c>
      <c r="E2133" s="208"/>
      <c r="F2133" s="201"/>
      <c r="G2133" s="201"/>
      <c r="H2133" s="201"/>
      <c r="I2133" s="202"/>
      <c r="K2133" s="207" t="s">
        <v>1534</v>
      </c>
      <c r="L2133" s="214" t="s">
        <v>1850</v>
      </c>
      <c r="M2133" s="208" t="s">
        <v>1535</v>
      </c>
      <c r="N2133" s="208"/>
      <c r="O2133" s="201"/>
      <c r="P2133" s="201"/>
      <c r="Q2133" s="201"/>
      <c r="R2133" s="202"/>
    </row>
    <row r="2134" spans="2:18" ht="24.95" customHeight="1">
      <c r="B2134" s="216" t="s">
        <v>1562</v>
      </c>
      <c r="C2134" s="217"/>
      <c r="D2134" s="217"/>
      <c r="E2134" s="217"/>
      <c r="F2134" s="217"/>
      <c r="G2134" s="217"/>
      <c r="H2134" s="217"/>
      <c r="I2134" s="218"/>
      <c r="K2134" s="216" t="s">
        <v>1562</v>
      </c>
      <c r="L2134" s="217"/>
      <c r="M2134" s="217"/>
      <c r="N2134" s="217"/>
      <c r="O2134" s="217"/>
      <c r="P2134" s="217"/>
      <c r="Q2134" s="217"/>
      <c r="R2134" s="218"/>
    </row>
    <row r="2135" spans="2:18" ht="24.95" customHeight="1" thickBot="1">
      <c r="B2135" s="207" t="s">
        <v>1537</v>
      </c>
      <c r="C2135" s="201"/>
      <c r="D2135" s="201"/>
      <c r="E2135" s="201"/>
      <c r="F2135" s="201"/>
      <c r="G2135" s="201"/>
      <c r="H2135" s="201"/>
      <c r="I2135" s="202"/>
      <c r="K2135" s="207" t="s">
        <v>1537</v>
      </c>
      <c r="L2135" s="201"/>
      <c r="M2135" s="201"/>
      <c r="N2135" s="201"/>
      <c r="O2135" s="201"/>
      <c r="P2135" s="201"/>
      <c r="Q2135" s="201"/>
      <c r="R2135" s="202"/>
    </row>
    <row r="2136" spans="2:18" ht="24.95" customHeight="1" thickTop="1">
      <c r="B2136" s="361" t="s">
        <v>1538</v>
      </c>
      <c r="C2136" s="362"/>
      <c r="D2136" s="358" t="s">
        <v>1241</v>
      </c>
      <c r="E2136" s="365"/>
      <c r="F2136" s="356" t="s">
        <v>1539</v>
      </c>
      <c r="G2136" s="359"/>
      <c r="H2136" s="358" t="s">
        <v>1404</v>
      </c>
      <c r="I2136" s="359"/>
      <c r="K2136" s="361" t="s">
        <v>1538</v>
      </c>
      <c r="L2136" s="362"/>
      <c r="M2136" s="358" t="s">
        <v>1241</v>
      </c>
      <c r="N2136" s="365"/>
      <c r="O2136" s="356" t="s">
        <v>1539</v>
      </c>
      <c r="P2136" s="359"/>
      <c r="Q2136" s="358" t="s">
        <v>1404</v>
      </c>
      <c r="R2136" s="359"/>
    </row>
    <row r="2137" spans="2:18" ht="24.95" customHeight="1" thickBot="1">
      <c r="B2137" s="363"/>
      <c r="C2137" s="364"/>
      <c r="D2137" s="219" t="s">
        <v>1540</v>
      </c>
      <c r="E2137" s="220" t="s">
        <v>1541</v>
      </c>
      <c r="F2137" s="220" t="s">
        <v>1540</v>
      </c>
      <c r="G2137" s="221" t="s">
        <v>1541</v>
      </c>
      <c r="H2137" s="222" t="s">
        <v>1540</v>
      </c>
      <c r="I2137" s="223" t="s">
        <v>1541</v>
      </c>
      <c r="K2137" s="363"/>
      <c r="L2137" s="364"/>
      <c r="M2137" s="219" t="s">
        <v>1540</v>
      </c>
      <c r="N2137" s="220" t="s">
        <v>1541</v>
      </c>
      <c r="O2137" s="220" t="s">
        <v>1540</v>
      </c>
      <c r="P2137" s="221" t="s">
        <v>1541</v>
      </c>
      <c r="Q2137" s="222" t="s">
        <v>1540</v>
      </c>
      <c r="R2137" s="223" t="s">
        <v>1541</v>
      </c>
    </row>
    <row r="2138" spans="2:18" ht="24.95" customHeight="1" thickTop="1">
      <c r="B2138" s="224" t="s">
        <v>1542</v>
      </c>
      <c r="C2138" s="225"/>
      <c r="D2138" s="226">
        <v>0</v>
      </c>
      <c r="E2138" s="227"/>
      <c r="F2138" s="227">
        <v>421</v>
      </c>
      <c r="G2138" s="228"/>
      <c r="H2138" s="229">
        <f t="shared" ref="H2138:H2146" si="124">D2138+F2138</f>
        <v>421</v>
      </c>
      <c r="I2138" s="230"/>
      <c r="K2138" s="224" t="s">
        <v>1542</v>
      </c>
      <c r="L2138" s="225"/>
      <c r="M2138" s="226">
        <v>0</v>
      </c>
      <c r="N2138" s="227"/>
      <c r="O2138" s="227">
        <v>574</v>
      </c>
      <c r="P2138" s="228"/>
      <c r="Q2138" s="229">
        <f t="shared" ref="Q2138:Q2146" si="125">M2138+O2138</f>
        <v>574</v>
      </c>
      <c r="R2138" s="230"/>
    </row>
    <row r="2139" spans="2:18" ht="24.95" customHeight="1">
      <c r="B2139" s="231" t="s">
        <v>1543</v>
      </c>
      <c r="C2139" s="232"/>
      <c r="D2139" s="233">
        <v>0</v>
      </c>
      <c r="E2139" s="234"/>
      <c r="F2139" s="234">
        <v>30</v>
      </c>
      <c r="G2139" s="235"/>
      <c r="H2139" s="229">
        <f t="shared" si="124"/>
        <v>30</v>
      </c>
      <c r="I2139" s="236"/>
      <c r="K2139" s="231" t="s">
        <v>1543</v>
      </c>
      <c r="L2139" s="232"/>
      <c r="M2139" s="233">
        <v>0</v>
      </c>
      <c r="N2139" s="234"/>
      <c r="O2139" s="234">
        <v>40</v>
      </c>
      <c r="P2139" s="235"/>
      <c r="Q2139" s="229">
        <f t="shared" si="125"/>
        <v>40</v>
      </c>
      <c r="R2139" s="236"/>
    </row>
    <row r="2140" spans="2:18" ht="24.95" customHeight="1">
      <c r="B2140" s="231" t="s">
        <v>1544</v>
      </c>
      <c r="C2140" s="232"/>
      <c r="D2140" s="233">
        <v>0</v>
      </c>
      <c r="E2140" s="234"/>
      <c r="F2140" s="234">
        <v>30</v>
      </c>
      <c r="G2140" s="235"/>
      <c r="H2140" s="229">
        <f t="shared" si="124"/>
        <v>30</v>
      </c>
      <c r="I2140" s="236"/>
      <c r="K2140" s="231" t="s">
        <v>1544</v>
      </c>
      <c r="L2140" s="232"/>
      <c r="M2140" s="233">
        <v>0</v>
      </c>
      <c r="N2140" s="234"/>
      <c r="O2140" s="234">
        <v>40</v>
      </c>
      <c r="P2140" s="235"/>
      <c r="Q2140" s="229">
        <f t="shared" si="125"/>
        <v>40</v>
      </c>
      <c r="R2140" s="236"/>
    </row>
    <row r="2141" spans="2:18" ht="24.95" customHeight="1" thickBot="1">
      <c r="B2141" s="237" t="s">
        <v>1545</v>
      </c>
      <c r="C2141" s="238"/>
      <c r="D2141" s="239"/>
      <c r="E2141" s="240"/>
      <c r="F2141" s="240">
        <v>750</v>
      </c>
      <c r="G2141" s="241"/>
      <c r="H2141" s="229">
        <f t="shared" si="124"/>
        <v>750</v>
      </c>
      <c r="I2141" s="242"/>
      <c r="K2141" s="237" t="s">
        <v>1545</v>
      </c>
      <c r="L2141" s="238"/>
      <c r="M2141" s="239">
        <v>0</v>
      </c>
      <c r="N2141" s="240"/>
      <c r="O2141" s="240">
        <v>200</v>
      </c>
      <c r="P2141" s="241"/>
      <c r="Q2141" s="229">
        <f t="shared" si="125"/>
        <v>200</v>
      </c>
      <c r="R2141" s="242"/>
    </row>
    <row r="2142" spans="2:18" ht="24.95" customHeight="1" thickTop="1" thickBot="1">
      <c r="B2142" s="243"/>
      <c r="C2142" s="244" t="s">
        <v>1399</v>
      </c>
      <c r="D2142" s="245">
        <f>D2138+D2139+D2140+D2141</f>
        <v>0</v>
      </c>
      <c r="E2142" s="246"/>
      <c r="F2142" s="247">
        <f>SUM(F2138:F2141)</f>
        <v>1231</v>
      </c>
      <c r="G2142" s="248"/>
      <c r="H2142" s="249">
        <f t="shared" si="124"/>
        <v>1231</v>
      </c>
      <c r="I2142" s="250"/>
      <c r="K2142" s="243"/>
      <c r="L2142" s="244" t="s">
        <v>1399</v>
      </c>
      <c r="M2142" s="245">
        <f>M2138+M2139+M2140+M2141</f>
        <v>0</v>
      </c>
      <c r="N2142" s="246"/>
      <c r="O2142" s="246">
        <f>SUM(O2138:O2141)</f>
        <v>854</v>
      </c>
      <c r="P2142" s="248"/>
      <c r="Q2142" s="251">
        <f t="shared" si="125"/>
        <v>854</v>
      </c>
      <c r="R2142" s="250"/>
    </row>
    <row r="2143" spans="2:18" ht="24.95" customHeight="1" thickTop="1">
      <c r="B2143" s="252" t="s">
        <v>1546</v>
      </c>
      <c r="C2143" s="253"/>
      <c r="D2143" s="254"/>
      <c r="E2143" s="255"/>
      <c r="F2143" s="255"/>
      <c r="G2143" s="256"/>
      <c r="H2143" s="257">
        <f t="shared" si="124"/>
        <v>0</v>
      </c>
      <c r="I2143" s="258"/>
      <c r="K2143" s="252" t="s">
        <v>1546</v>
      </c>
      <c r="L2143" s="253"/>
      <c r="M2143" s="254"/>
      <c r="N2143" s="255"/>
      <c r="O2143" s="255"/>
      <c r="P2143" s="256"/>
      <c r="Q2143" s="257">
        <f t="shared" si="125"/>
        <v>0</v>
      </c>
      <c r="R2143" s="258"/>
    </row>
    <row r="2144" spans="2:18" ht="24.95" customHeight="1">
      <c r="B2144" s="259" t="s">
        <v>1547</v>
      </c>
      <c r="C2144" s="260"/>
      <c r="D2144" s="233">
        <v>0</v>
      </c>
      <c r="E2144" s="234"/>
      <c r="F2144" s="234"/>
      <c r="G2144" s="261"/>
      <c r="H2144" s="262">
        <f t="shared" si="124"/>
        <v>0</v>
      </c>
      <c r="I2144" s="263"/>
      <c r="K2144" s="259" t="s">
        <v>1547</v>
      </c>
      <c r="L2144" s="260"/>
      <c r="M2144" s="233">
        <v>0</v>
      </c>
      <c r="N2144" s="234"/>
      <c r="O2144" s="234"/>
      <c r="P2144" s="261"/>
      <c r="Q2144" s="262">
        <f t="shared" si="125"/>
        <v>0</v>
      </c>
      <c r="R2144" s="263"/>
    </row>
    <row r="2145" spans="2:18" ht="24.95" customHeight="1">
      <c r="B2145" s="252" t="s">
        <v>1548</v>
      </c>
      <c r="C2145" s="253"/>
      <c r="D2145" s="233"/>
      <c r="E2145" s="234"/>
      <c r="F2145" s="234"/>
      <c r="G2145" s="261"/>
      <c r="H2145" s="262">
        <f t="shared" si="124"/>
        <v>0</v>
      </c>
      <c r="I2145" s="263"/>
      <c r="K2145" s="252" t="s">
        <v>1548</v>
      </c>
      <c r="L2145" s="253"/>
      <c r="M2145" s="233"/>
      <c r="N2145" s="234"/>
      <c r="O2145" s="234"/>
      <c r="P2145" s="261"/>
      <c r="Q2145" s="262">
        <f t="shared" si="125"/>
        <v>0</v>
      </c>
      <c r="R2145" s="263"/>
    </row>
    <row r="2146" spans="2:18" ht="24.95" customHeight="1" thickBot="1">
      <c r="B2146" s="264" t="s">
        <v>1549</v>
      </c>
      <c r="C2146" s="265"/>
      <c r="D2146" s="266"/>
      <c r="E2146" s="267"/>
      <c r="F2146" s="267"/>
      <c r="G2146" s="268"/>
      <c r="H2146" s="269">
        <f t="shared" si="124"/>
        <v>0</v>
      </c>
      <c r="I2146" s="270"/>
      <c r="K2146" s="264" t="s">
        <v>1549</v>
      </c>
      <c r="L2146" s="265"/>
      <c r="M2146" s="266"/>
      <c r="N2146" s="267"/>
      <c r="O2146" s="267"/>
      <c r="P2146" s="268"/>
      <c r="Q2146" s="269">
        <f t="shared" si="125"/>
        <v>0</v>
      </c>
      <c r="R2146" s="270"/>
    </row>
    <row r="2147" spans="2:18" ht="24.95" customHeight="1" thickTop="1" thickBot="1">
      <c r="B2147" s="243"/>
      <c r="C2147" s="244" t="s">
        <v>1399</v>
      </c>
      <c r="D2147" s="245">
        <f>SUM(D2142:D2146)</f>
        <v>0</v>
      </c>
      <c r="E2147" s="246"/>
      <c r="F2147" s="247">
        <f>F2142+F2144</f>
        <v>1231</v>
      </c>
      <c r="G2147" s="248"/>
      <c r="H2147" s="271">
        <f>D2147+F2147</f>
        <v>1231</v>
      </c>
      <c r="I2147" s="250"/>
      <c r="K2147" s="243"/>
      <c r="L2147" s="244" t="s">
        <v>1399</v>
      </c>
      <c r="M2147" s="245">
        <f>SUM(M2142:M2146)</f>
        <v>0</v>
      </c>
      <c r="N2147" s="246"/>
      <c r="O2147" s="246">
        <f>O2142+O2144</f>
        <v>854</v>
      </c>
      <c r="P2147" s="248"/>
      <c r="Q2147" s="272">
        <f>M2147+O2147</f>
        <v>854</v>
      </c>
      <c r="R2147" s="250"/>
    </row>
    <row r="2148" spans="2:18" ht="24.95" customHeight="1" thickTop="1">
      <c r="B2148" s="273"/>
      <c r="C2148" s="274" t="s">
        <v>1550</v>
      </c>
      <c r="D2148" s="217"/>
      <c r="E2148" s="217"/>
      <c r="F2148" s="217"/>
      <c r="G2148" s="217"/>
      <c r="H2148" s="217"/>
      <c r="I2148" s="218"/>
      <c r="K2148" s="273"/>
      <c r="L2148" s="274" t="s">
        <v>1550</v>
      </c>
      <c r="M2148" s="217"/>
      <c r="N2148" s="217"/>
      <c r="O2148" s="217"/>
      <c r="P2148" s="217"/>
      <c r="Q2148" s="217"/>
      <c r="R2148" s="218"/>
    </row>
    <row r="2149" spans="2:18" ht="24.95" customHeight="1">
      <c r="B2149" s="216" t="s">
        <v>1551</v>
      </c>
      <c r="C2149" s="217"/>
      <c r="D2149" s="217"/>
      <c r="E2149" s="217"/>
      <c r="F2149" s="217"/>
      <c r="G2149" s="217"/>
      <c r="H2149" s="217"/>
      <c r="I2149" s="218"/>
      <c r="K2149" s="216" t="s">
        <v>1551</v>
      </c>
      <c r="L2149" s="217"/>
      <c r="M2149" s="217"/>
      <c r="N2149" s="217"/>
      <c r="O2149" s="217"/>
      <c r="P2149" s="217"/>
      <c r="Q2149" s="217"/>
      <c r="R2149" s="218"/>
    </row>
    <row r="2150" spans="2:18" ht="24.95" customHeight="1">
      <c r="B2150" s="216" t="s">
        <v>1552</v>
      </c>
      <c r="C2150" s="217"/>
      <c r="D2150" s="217"/>
      <c r="E2150" s="217"/>
      <c r="F2150" s="217"/>
      <c r="G2150" s="217"/>
      <c r="H2150" s="217"/>
      <c r="I2150" s="218"/>
      <c r="K2150" s="216" t="s">
        <v>1552</v>
      </c>
      <c r="L2150" s="217"/>
      <c r="M2150" s="217"/>
      <c r="N2150" s="217"/>
      <c r="O2150" s="217"/>
      <c r="P2150" s="217"/>
      <c r="Q2150" s="217"/>
      <c r="R2150" s="218"/>
    </row>
    <row r="2151" spans="2:18" ht="15.75">
      <c r="B2151" s="273"/>
      <c r="C2151" s="217"/>
      <c r="D2151" s="217"/>
      <c r="E2151" s="217"/>
      <c r="F2151" s="217"/>
      <c r="G2151" s="217"/>
      <c r="H2151" s="217"/>
      <c r="I2151" s="218"/>
      <c r="K2151" s="273"/>
      <c r="L2151" s="217"/>
      <c r="M2151" s="217"/>
      <c r="N2151" s="217"/>
      <c r="O2151" s="217"/>
      <c r="P2151" s="217"/>
      <c r="Q2151" s="217"/>
      <c r="R2151" s="218"/>
    </row>
    <row r="2152" spans="2:18" ht="15.75">
      <c r="B2152" s="273"/>
      <c r="C2152" s="217"/>
      <c r="D2152" s="372" t="s">
        <v>1714</v>
      </c>
      <c r="E2152" s="372"/>
      <c r="F2152" s="372"/>
      <c r="G2152" s="217"/>
      <c r="H2152" s="217"/>
      <c r="I2152" s="218"/>
      <c r="K2152" s="273"/>
      <c r="L2152" s="217"/>
      <c r="M2152" s="372" t="s">
        <v>1714</v>
      </c>
      <c r="N2152" s="372"/>
      <c r="O2152" s="372"/>
      <c r="P2152" s="217"/>
      <c r="Q2152" s="217"/>
      <c r="R2152" s="218"/>
    </row>
    <row r="2153" spans="2:18" ht="15.75">
      <c r="B2153" s="273"/>
      <c r="C2153" s="217"/>
      <c r="D2153" s="372" t="s">
        <v>1715</v>
      </c>
      <c r="E2153" s="372"/>
      <c r="F2153" s="372"/>
      <c r="G2153" s="217"/>
      <c r="H2153" s="217"/>
      <c r="I2153" s="218"/>
      <c r="K2153" s="273"/>
      <c r="L2153" s="217"/>
      <c r="M2153" s="372" t="s">
        <v>1715</v>
      </c>
      <c r="N2153" s="372"/>
      <c r="O2153" s="372"/>
      <c r="P2153" s="217"/>
      <c r="Q2153" s="217"/>
      <c r="R2153" s="218"/>
    </row>
    <row r="2154" spans="2:18" ht="15.75">
      <c r="B2154" s="273"/>
      <c r="C2154" s="217"/>
      <c r="D2154" s="217"/>
      <c r="E2154" s="217"/>
      <c r="F2154" s="217"/>
      <c r="G2154" s="217"/>
      <c r="H2154" s="217"/>
      <c r="I2154" s="218"/>
      <c r="K2154" s="273"/>
      <c r="L2154" s="217"/>
      <c r="M2154" s="217"/>
      <c r="N2154" s="217"/>
      <c r="O2154" s="217"/>
      <c r="P2154" s="217"/>
      <c r="Q2154" s="217"/>
      <c r="R2154" s="218"/>
    </row>
    <row r="2155" spans="2:18" ht="15.75">
      <c r="B2155" s="273"/>
      <c r="C2155" s="217"/>
      <c r="D2155" s="217"/>
      <c r="E2155" s="217"/>
      <c r="F2155" s="217"/>
      <c r="G2155" s="217"/>
      <c r="H2155" s="217"/>
      <c r="I2155" s="218"/>
      <c r="K2155" s="273"/>
      <c r="L2155" s="217"/>
      <c r="M2155" s="217"/>
      <c r="N2155" s="217"/>
      <c r="O2155" s="217"/>
      <c r="P2155" s="217"/>
      <c r="Q2155" s="217"/>
      <c r="R2155" s="218"/>
    </row>
    <row r="2156" spans="2:18" ht="15.75">
      <c r="B2156" s="293"/>
      <c r="E2156" s="217"/>
      <c r="F2156" s="217"/>
      <c r="G2156" s="201" t="s">
        <v>1563</v>
      </c>
      <c r="H2156" s="217"/>
      <c r="I2156" s="218"/>
      <c r="J2156" s="293"/>
      <c r="K2156" s="293"/>
      <c r="N2156" s="217"/>
      <c r="O2156" s="217"/>
      <c r="P2156" s="201" t="s">
        <v>1563</v>
      </c>
      <c r="Q2156" s="217"/>
      <c r="R2156" s="218"/>
    </row>
    <row r="2157" spans="2:18" ht="15.75">
      <c r="B2157" s="273" t="s">
        <v>1553</v>
      </c>
      <c r="C2157" s="360">
        <v>45840</v>
      </c>
      <c r="D2157" s="360"/>
      <c r="E2157" s="201"/>
      <c r="F2157" t="s">
        <v>1693</v>
      </c>
      <c r="H2157" s="201"/>
      <c r="I2157" s="202"/>
      <c r="K2157" s="273" t="s">
        <v>1553</v>
      </c>
      <c r="L2157" s="360">
        <v>45840</v>
      </c>
      <c r="M2157" s="360"/>
      <c r="N2157" s="201"/>
      <c r="O2157" t="s">
        <v>1693</v>
      </c>
      <c r="Q2157" s="201"/>
      <c r="R2157" s="202"/>
    </row>
    <row r="2158" spans="2:18" ht="16.5" thickBot="1">
      <c r="B2158" s="275"/>
      <c r="C2158" s="276"/>
      <c r="D2158" s="276"/>
      <c r="E2158" s="276"/>
      <c r="F2158" s="276"/>
      <c r="G2158" s="276"/>
      <c r="H2158" s="276"/>
      <c r="I2158" s="277"/>
      <c r="K2158" s="275"/>
      <c r="L2158" s="276"/>
      <c r="M2158" s="276"/>
      <c r="N2158" s="276"/>
      <c r="O2158" s="276"/>
      <c r="P2158" s="276"/>
      <c r="Q2158" s="276"/>
      <c r="R2158" s="277"/>
    </row>
    <row r="2160" spans="2:18" ht="15.75" thickBot="1"/>
    <row r="2161" spans="2:18">
      <c r="B2161" s="366" t="s">
        <v>1525</v>
      </c>
      <c r="C2161" s="367"/>
      <c r="D2161" s="367"/>
      <c r="E2161" s="367"/>
      <c r="F2161" s="367"/>
      <c r="G2161" s="367"/>
      <c r="H2161" s="367"/>
      <c r="I2161" s="368"/>
      <c r="K2161" s="366" t="s">
        <v>1525</v>
      </c>
      <c r="L2161" s="367"/>
      <c r="M2161" s="367"/>
      <c r="N2161" s="367"/>
      <c r="O2161" s="367"/>
      <c r="P2161" s="367"/>
      <c r="Q2161" s="367"/>
      <c r="R2161" s="368"/>
    </row>
    <row r="2162" spans="2:18" ht="15.75">
      <c r="B2162" s="200"/>
      <c r="C2162" s="201"/>
      <c r="D2162" s="201"/>
      <c r="E2162" s="201"/>
      <c r="F2162" s="201"/>
      <c r="G2162" s="201"/>
      <c r="H2162" s="201"/>
      <c r="I2162" s="202"/>
      <c r="K2162" s="200"/>
      <c r="L2162" s="201"/>
      <c r="M2162" s="201"/>
      <c r="N2162" s="201"/>
      <c r="O2162" s="201"/>
      <c r="P2162" s="201"/>
      <c r="Q2162" s="201"/>
      <c r="R2162" s="202"/>
    </row>
    <row r="2163" spans="2:18" ht="26.25">
      <c r="B2163" s="369" t="s">
        <v>1526</v>
      </c>
      <c r="C2163" s="370"/>
      <c r="D2163" s="370"/>
      <c r="E2163" s="370"/>
      <c r="F2163" s="370"/>
      <c r="G2163" s="370"/>
      <c r="H2163" s="370"/>
      <c r="I2163" s="371"/>
      <c r="K2163" s="369" t="s">
        <v>1526</v>
      </c>
      <c r="L2163" s="370"/>
      <c r="M2163" s="370"/>
      <c r="N2163" s="370"/>
      <c r="O2163" s="370"/>
      <c r="P2163" s="370"/>
      <c r="Q2163" s="370"/>
      <c r="R2163" s="371"/>
    </row>
    <row r="2164" spans="2:18" ht="24.95" customHeight="1">
      <c r="B2164" s="203"/>
      <c r="C2164" s="204"/>
      <c r="D2164" s="204"/>
      <c r="E2164" s="204"/>
      <c r="F2164" s="204"/>
      <c r="G2164" s="204"/>
      <c r="H2164" s="205" t="s">
        <v>1527</v>
      </c>
      <c r="I2164" s="206"/>
      <c r="K2164" s="203"/>
      <c r="L2164" s="204"/>
      <c r="M2164" s="204"/>
      <c r="N2164" s="204"/>
      <c r="O2164" s="204"/>
      <c r="P2164" s="204"/>
      <c r="Q2164" s="205" t="s">
        <v>1527</v>
      </c>
      <c r="R2164" s="206"/>
    </row>
    <row r="2165" spans="2:18" ht="24.95" customHeight="1">
      <c r="B2165" s="207" t="s">
        <v>1528</v>
      </c>
      <c r="C2165" s="208"/>
      <c r="D2165" s="208"/>
      <c r="E2165" s="208"/>
      <c r="F2165" s="208" t="s">
        <v>1529</v>
      </c>
      <c r="G2165" s="201"/>
      <c r="H2165" s="201" t="s">
        <v>1530</v>
      </c>
      <c r="I2165" s="202"/>
      <c r="K2165" s="207" t="s">
        <v>1528</v>
      </c>
      <c r="L2165" s="208"/>
      <c r="M2165" s="208"/>
      <c r="N2165" s="208"/>
      <c r="O2165" s="208" t="s">
        <v>1531</v>
      </c>
      <c r="P2165" s="201"/>
      <c r="Q2165" s="201" t="s">
        <v>1530</v>
      </c>
      <c r="R2165" s="202"/>
    </row>
    <row r="2166" spans="2:18" ht="24.95" customHeight="1">
      <c r="B2166" s="209" t="s">
        <v>1532</v>
      </c>
      <c r="C2166" s="210" t="s">
        <v>1851</v>
      </c>
      <c r="D2166" s="211"/>
      <c r="E2166" s="211"/>
      <c r="F2166" s="211"/>
      <c r="G2166" s="212"/>
      <c r="H2166" s="212"/>
      <c r="I2166" s="213"/>
      <c r="K2166" s="209" t="s">
        <v>1532</v>
      </c>
      <c r="L2166" s="210" t="s">
        <v>1853</v>
      </c>
      <c r="M2166" s="211"/>
      <c r="N2166" s="211"/>
      <c r="O2166" s="211"/>
      <c r="P2166" s="212"/>
      <c r="Q2166" s="212"/>
      <c r="R2166" s="213"/>
    </row>
    <row r="2167" spans="2:18" ht="24.95" customHeight="1">
      <c r="B2167" s="207" t="s">
        <v>1534</v>
      </c>
      <c r="C2167" s="214" t="s">
        <v>1852</v>
      </c>
      <c r="D2167" s="208" t="s">
        <v>1535</v>
      </c>
      <c r="E2167" s="208"/>
      <c r="F2167" s="201"/>
      <c r="G2167" s="201"/>
      <c r="H2167" s="201"/>
      <c r="I2167" s="202"/>
      <c r="K2167" s="207" t="s">
        <v>1534</v>
      </c>
      <c r="L2167" s="214">
        <v>167</v>
      </c>
      <c r="M2167" s="208" t="s">
        <v>1535</v>
      </c>
      <c r="N2167" s="208"/>
      <c r="O2167" s="201"/>
      <c r="P2167" s="201"/>
      <c r="Q2167" s="201"/>
      <c r="R2167" s="202"/>
    </row>
    <row r="2168" spans="2:18" ht="24.95" customHeight="1">
      <c r="B2168" s="216" t="s">
        <v>1562</v>
      </c>
      <c r="C2168" s="217"/>
      <c r="D2168" s="217"/>
      <c r="E2168" s="217"/>
      <c r="F2168" s="217"/>
      <c r="G2168" s="217"/>
      <c r="H2168" s="217"/>
      <c r="I2168" s="218"/>
      <c r="K2168" s="216" t="s">
        <v>1562</v>
      </c>
      <c r="L2168" s="217"/>
      <c r="M2168" s="217"/>
      <c r="N2168" s="217"/>
      <c r="O2168" s="217"/>
      <c r="P2168" s="217"/>
      <c r="Q2168" s="217"/>
      <c r="R2168" s="218"/>
    </row>
    <row r="2169" spans="2:18" ht="24.95" customHeight="1" thickBot="1">
      <c r="B2169" s="207" t="s">
        <v>1537</v>
      </c>
      <c r="C2169" s="201"/>
      <c r="D2169" s="201"/>
      <c r="E2169" s="201"/>
      <c r="F2169" s="201"/>
      <c r="G2169" s="201"/>
      <c r="H2169" s="201"/>
      <c r="I2169" s="202"/>
      <c r="K2169" s="207" t="s">
        <v>1537</v>
      </c>
      <c r="L2169" s="201"/>
      <c r="M2169" s="201"/>
      <c r="N2169" s="201"/>
      <c r="O2169" s="201"/>
      <c r="P2169" s="201"/>
      <c r="Q2169" s="201"/>
      <c r="R2169" s="202"/>
    </row>
    <row r="2170" spans="2:18" ht="24.95" customHeight="1" thickTop="1">
      <c r="B2170" s="361" t="s">
        <v>1538</v>
      </c>
      <c r="C2170" s="362"/>
      <c r="D2170" s="358" t="s">
        <v>1241</v>
      </c>
      <c r="E2170" s="365"/>
      <c r="F2170" s="356" t="s">
        <v>1539</v>
      </c>
      <c r="G2170" s="359"/>
      <c r="H2170" s="358" t="s">
        <v>1404</v>
      </c>
      <c r="I2170" s="359"/>
      <c r="K2170" s="361" t="s">
        <v>1538</v>
      </c>
      <c r="L2170" s="362"/>
      <c r="M2170" s="358" t="s">
        <v>1241</v>
      </c>
      <c r="N2170" s="365"/>
      <c r="O2170" s="356" t="s">
        <v>1539</v>
      </c>
      <c r="P2170" s="359"/>
      <c r="Q2170" s="358" t="s">
        <v>1404</v>
      </c>
      <c r="R2170" s="359"/>
    </row>
    <row r="2171" spans="2:18" ht="24.95" customHeight="1" thickBot="1">
      <c r="B2171" s="363"/>
      <c r="C2171" s="364"/>
      <c r="D2171" s="219" t="s">
        <v>1540</v>
      </c>
      <c r="E2171" s="220" t="s">
        <v>1541</v>
      </c>
      <c r="F2171" s="220" t="s">
        <v>1540</v>
      </c>
      <c r="G2171" s="221" t="s">
        <v>1541</v>
      </c>
      <c r="H2171" s="222" t="s">
        <v>1540</v>
      </c>
      <c r="I2171" s="223" t="s">
        <v>1541</v>
      </c>
      <c r="K2171" s="363"/>
      <c r="L2171" s="364"/>
      <c r="M2171" s="219" t="s">
        <v>1540</v>
      </c>
      <c r="N2171" s="220" t="s">
        <v>1541</v>
      </c>
      <c r="O2171" s="220" t="s">
        <v>1540</v>
      </c>
      <c r="P2171" s="221" t="s">
        <v>1541</v>
      </c>
      <c r="Q2171" s="222" t="s">
        <v>1540</v>
      </c>
      <c r="R2171" s="223" t="s">
        <v>1541</v>
      </c>
    </row>
    <row r="2172" spans="2:18" ht="24.95" customHeight="1" thickTop="1">
      <c r="B2172" s="224" t="s">
        <v>1542</v>
      </c>
      <c r="C2172" s="225"/>
      <c r="D2172" s="226">
        <v>0</v>
      </c>
      <c r="E2172" s="227"/>
      <c r="F2172" s="227">
        <v>395</v>
      </c>
      <c r="G2172" s="228"/>
      <c r="H2172" s="229">
        <f t="shared" ref="H2172:H2180" si="126">D2172+F2172</f>
        <v>395</v>
      </c>
      <c r="I2172" s="230"/>
      <c r="K2172" s="224" t="s">
        <v>1542</v>
      </c>
      <c r="L2172" s="225"/>
      <c r="M2172" s="226">
        <v>0</v>
      </c>
      <c r="N2172" s="227"/>
      <c r="O2172" s="227">
        <v>1483</v>
      </c>
      <c r="P2172" s="228"/>
      <c r="Q2172" s="229">
        <f t="shared" ref="Q2172:Q2180" si="127">M2172+O2172</f>
        <v>1483</v>
      </c>
      <c r="R2172" s="230"/>
    </row>
    <row r="2173" spans="2:18" ht="24.95" customHeight="1">
      <c r="B2173" s="231" t="s">
        <v>1543</v>
      </c>
      <c r="C2173" s="232"/>
      <c r="D2173" s="233">
        <v>0</v>
      </c>
      <c r="E2173" s="234"/>
      <c r="F2173" s="234">
        <v>40</v>
      </c>
      <c r="G2173" s="235"/>
      <c r="H2173" s="229">
        <f t="shared" si="126"/>
        <v>40</v>
      </c>
      <c r="I2173" s="236"/>
      <c r="K2173" s="231" t="s">
        <v>1543</v>
      </c>
      <c r="L2173" s="232"/>
      <c r="M2173" s="233">
        <v>0</v>
      </c>
      <c r="N2173" s="234"/>
      <c r="O2173" s="234">
        <v>40</v>
      </c>
      <c r="P2173" s="235"/>
      <c r="Q2173" s="229">
        <f t="shared" si="127"/>
        <v>40</v>
      </c>
      <c r="R2173" s="236"/>
    </row>
    <row r="2174" spans="2:18" ht="24.95" customHeight="1">
      <c r="B2174" s="231" t="s">
        <v>1544</v>
      </c>
      <c r="C2174" s="232"/>
      <c r="D2174" s="233">
        <v>0</v>
      </c>
      <c r="E2174" s="234"/>
      <c r="F2174" s="234">
        <v>40</v>
      </c>
      <c r="G2174" s="235"/>
      <c r="H2174" s="229">
        <f t="shared" si="126"/>
        <v>40</v>
      </c>
      <c r="I2174" s="236"/>
      <c r="K2174" s="231" t="s">
        <v>1544</v>
      </c>
      <c r="L2174" s="232"/>
      <c r="M2174" s="233">
        <v>0</v>
      </c>
      <c r="N2174" s="234"/>
      <c r="O2174" s="234">
        <v>40</v>
      </c>
      <c r="P2174" s="235"/>
      <c r="Q2174" s="229">
        <f t="shared" si="127"/>
        <v>40</v>
      </c>
      <c r="R2174" s="236"/>
    </row>
    <row r="2175" spans="2:18" ht="24.95" customHeight="1" thickBot="1">
      <c r="B2175" s="237" t="s">
        <v>1545</v>
      </c>
      <c r="C2175" s="238"/>
      <c r="D2175" s="239"/>
      <c r="E2175" s="240"/>
      <c r="F2175" s="240">
        <v>750</v>
      </c>
      <c r="G2175" s="241"/>
      <c r="H2175" s="229">
        <f t="shared" si="126"/>
        <v>750</v>
      </c>
      <c r="I2175" s="242"/>
      <c r="K2175" s="237" t="s">
        <v>1545</v>
      </c>
      <c r="L2175" s="238"/>
      <c r="M2175" s="239">
        <v>0</v>
      </c>
      <c r="N2175" s="240"/>
      <c r="O2175" s="240">
        <v>750</v>
      </c>
      <c r="P2175" s="241"/>
      <c r="Q2175" s="229">
        <f t="shared" si="127"/>
        <v>750</v>
      </c>
      <c r="R2175" s="242"/>
    </row>
    <row r="2176" spans="2:18" ht="24.95" customHeight="1" thickTop="1" thickBot="1">
      <c r="B2176" s="243"/>
      <c r="C2176" s="244" t="s">
        <v>1399</v>
      </c>
      <c r="D2176" s="245">
        <f>D2172+D2173+D2174+D2175</f>
        <v>0</v>
      </c>
      <c r="E2176" s="246"/>
      <c r="F2176" s="247">
        <f>SUM(F2172:F2175)</f>
        <v>1225</v>
      </c>
      <c r="G2176" s="248"/>
      <c r="H2176" s="249">
        <f t="shared" si="126"/>
        <v>1225</v>
      </c>
      <c r="I2176" s="250"/>
      <c r="K2176" s="243"/>
      <c r="L2176" s="244" t="s">
        <v>1399</v>
      </c>
      <c r="M2176" s="245">
        <f>M2172+M2173+M2174+M2175</f>
        <v>0</v>
      </c>
      <c r="N2176" s="246"/>
      <c r="O2176" s="246">
        <f>SUM(O2172:O2175)</f>
        <v>2313</v>
      </c>
      <c r="P2176" s="248"/>
      <c r="Q2176" s="251">
        <f t="shared" si="127"/>
        <v>2313</v>
      </c>
      <c r="R2176" s="250"/>
    </row>
    <row r="2177" spans="2:18" ht="24.95" customHeight="1" thickTop="1">
      <c r="B2177" s="252" t="s">
        <v>1546</v>
      </c>
      <c r="C2177" s="253"/>
      <c r="D2177" s="254"/>
      <c r="E2177" s="255"/>
      <c r="F2177" s="255"/>
      <c r="G2177" s="256"/>
      <c r="H2177" s="257">
        <f t="shared" si="126"/>
        <v>0</v>
      </c>
      <c r="I2177" s="258"/>
      <c r="K2177" s="252" t="s">
        <v>1546</v>
      </c>
      <c r="L2177" s="253"/>
      <c r="M2177" s="254"/>
      <c r="N2177" s="255"/>
      <c r="O2177" s="255"/>
      <c r="P2177" s="256"/>
      <c r="Q2177" s="257">
        <f t="shared" si="127"/>
        <v>0</v>
      </c>
      <c r="R2177" s="258"/>
    </row>
    <row r="2178" spans="2:18" ht="24.95" customHeight="1">
      <c r="B2178" s="259" t="s">
        <v>1547</v>
      </c>
      <c r="C2178" s="260"/>
      <c r="D2178" s="233">
        <v>0</v>
      </c>
      <c r="E2178" s="234"/>
      <c r="F2178" s="234"/>
      <c r="G2178" s="261"/>
      <c r="H2178" s="262">
        <f t="shared" si="126"/>
        <v>0</v>
      </c>
      <c r="I2178" s="263"/>
      <c r="K2178" s="259" t="s">
        <v>1547</v>
      </c>
      <c r="L2178" s="260"/>
      <c r="M2178" s="233">
        <v>0</v>
      </c>
      <c r="N2178" s="234"/>
      <c r="O2178" s="234"/>
      <c r="P2178" s="261"/>
      <c r="Q2178" s="262">
        <f t="shared" si="127"/>
        <v>0</v>
      </c>
      <c r="R2178" s="263"/>
    </row>
    <row r="2179" spans="2:18" ht="24.95" customHeight="1">
      <c r="B2179" s="252" t="s">
        <v>1548</v>
      </c>
      <c r="C2179" s="253"/>
      <c r="D2179" s="233"/>
      <c r="E2179" s="234"/>
      <c r="F2179" s="234"/>
      <c r="G2179" s="261"/>
      <c r="H2179" s="262">
        <f t="shared" si="126"/>
        <v>0</v>
      </c>
      <c r="I2179" s="263"/>
      <c r="K2179" s="252" t="s">
        <v>1548</v>
      </c>
      <c r="L2179" s="253"/>
      <c r="M2179" s="233"/>
      <c r="N2179" s="234"/>
      <c r="O2179" s="234"/>
      <c r="P2179" s="261"/>
      <c r="Q2179" s="262">
        <f t="shared" si="127"/>
        <v>0</v>
      </c>
      <c r="R2179" s="263"/>
    </row>
    <row r="2180" spans="2:18" ht="24.95" customHeight="1" thickBot="1">
      <c r="B2180" s="264" t="s">
        <v>1549</v>
      </c>
      <c r="C2180" s="265"/>
      <c r="D2180" s="266"/>
      <c r="E2180" s="267"/>
      <c r="F2180" s="267"/>
      <c r="G2180" s="268"/>
      <c r="H2180" s="269">
        <f t="shared" si="126"/>
        <v>0</v>
      </c>
      <c r="I2180" s="270"/>
      <c r="K2180" s="264" t="s">
        <v>1549</v>
      </c>
      <c r="L2180" s="265"/>
      <c r="M2180" s="266"/>
      <c r="N2180" s="267"/>
      <c r="O2180" s="267"/>
      <c r="P2180" s="268"/>
      <c r="Q2180" s="269">
        <f t="shared" si="127"/>
        <v>0</v>
      </c>
      <c r="R2180" s="270"/>
    </row>
    <row r="2181" spans="2:18" ht="24.95" customHeight="1" thickTop="1" thickBot="1">
      <c r="B2181" s="243"/>
      <c r="C2181" s="244" t="s">
        <v>1399</v>
      </c>
      <c r="D2181" s="245">
        <f>SUM(D2176:D2180)</f>
        <v>0</v>
      </c>
      <c r="E2181" s="246"/>
      <c r="F2181" s="247">
        <f>F2176+F2178</f>
        <v>1225</v>
      </c>
      <c r="G2181" s="248"/>
      <c r="H2181" s="271">
        <f>D2181+F2181</f>
        <v>1225</v>
      </c>
      <c r="I2181" s="250"/>
      <c r="K2181" s="243"/>
      <c r="L2181" s="244" t="s">
        <v>1399</v>
      </c>
      <c r="M2181" s="245">
        <f>SUM(M2176:M2180)</f>
        <v>0</v>
      </c>
      <c r="N2181" s="246"/>
      <c r="O2181" s="246">
        <f>O2176+O2178</f>
        <v>2313</v>
      </c>
      <c r="P2181" s="248"/>
      <c r="Q2181" s="272">
        <f>M2181+O2181</f>
        <v>2313</v>
      </c>
      <c r="R2181" s="250"/>
    </row>
    <row r="2182" spans="2:18" ht="24.95" customHeight="1" thickTop="1">
      <c r="B2182" s="273"/>
      <c r="C2182" s="274" t="s">
        <v>1550</v>
      </c>
      <c r="D2182" s="217"/>
      <c r="E2182" s="217"/>
      <c r="F2182" s="217"/>
      <c r="G2182" s="217"/>
      <c r="H2182" s="217"/>
      <c r="I2182" s="218"/>
      <c r="K2182" s="273"/>
      <c r="L2182" s="274" t="s">
        <v>1550</v>
      </c>
      <c r="M2182" s="217"/>
      <c r="N2182" s="217"/>
      <c r="O2182" s="217"/>
      <c r="P2182" s="217"/>
      <c r="Q2182" s="217"/>
      <c r="R2182" s="218"/>
    </row>
    <row r="2183" spans="2:18" ht="24.95" customHeight="1">
      <c r="B2183" s="216" t="s">
        <v>1551</v>
      </c>
      <c r="C2183" s="217"/>
      <c r="D2183" s="217"/>
      <c r="E2183" s="217"/>
      <c r="F2183" s="217"/>
      <c r="G2183" s="217"/>
      <c r="H2183" s="217"/>
      <c r="I2183" s="218"/>
      <c r="K2183" s="216" t="s">
        <v>1551</v>
      </c>
      <c r="L2183" s="217"/>
      <c r="M2183" s="217"/>
      <c r="N2183" s="217"/>
      <c r="O2183" s="217"/>
      <c r="P2183" s="217"/>
      <c r="Q2183" s="217"/>
      <c r="R2183" s="218"/>
    </row>
    <row r="2184" spans="2:18" ht="24.95" customHeight="1">
      <c r="B2184" s="216" t="s">
        <v>1552</v>
      </c>
      <c r="C2184" s="217"/>
      <c r="D2184" s="217"/>
      <c r="E2184" s="217"/>
      <c r="F2184" s="217"/>
      <c r="G2184" s="217"/>
      <c r="H2184" s="217"/>
      <c r="I2184" s="218"/>
      <c r="K2184" s="216" t="s">
        <v>1552</v>
      </c>
      <c r="L2184" s="217"/>
      <c r="M2184" s="217"/>
      <c r="N2184" s="217"/>
      <c r="O2184" s="217"/>
      <c r="P2184" s="217"/>
      <c r="Q2184" s="217"/>
      <c r="R2184" s="218"/>
    </row>
    <row r="2185" spans="2:18" ht="15.75">
      <c r="B2185" s="273"/>
      <c r="C2185" s="217"/>
      <c r="D2185" s="217"/>
      <c r="E2185" s="217"/>
      <c r="F2185" s="217"/>
      <c r="G2185" s="217"/>
      <c r="H2185" s="217"/>
      <c r="I2185" s="218"/>
      <c r="K2185" s="273"/>
      <c r="L2185" s="217"/>
      <c r="M2185" s="217"/>
      <c r="N2185" s="217"/>
      <c r="O2185" s="217"/>
      <c r="P2185" s="217"/>
      <c r="Q2185" s="217"/>
      <c r="R2185" s="218"/>
    </row>
    <row r="2186" spans="2:18" ht="15.75">
      <c r="B2186" s="273"/>
      <c r="C2186" s="217"/>
      <c r="D2186" s="372" t="s">
        <v>1714</v>
      </c>
      <c r="E2186" s="372"/>
      <c r="F2186" s="372"/>
      <c r="G2186" s="217"/>
      <c r="H2186" s="217"/>
      <c r="I2186" s="218"/>
      <c r="K2186" s="273"/>
      <c r="L2186" s="217"/>
      <c r="M2186" s="372" t="s">
        <v>1714</v>
      </c>
      <c r="N2186" s="372"/>
      <c r="O2186" s="372"/>
      <c r="P2186" s="217"/>
      <c r="Q2186" s="217"/>
      <c r="R2186" s="218"/>
    </row>
    <row r="2187" spans="2:18" ht="15.75">
      <c r="B2187" s="273"/>
      <c r="C2187" s="217"/>
      <c r="D2187" s="372" t="s">
        <v>1715</v>
      </c>
      <c r="E2187" s="372"/>
      <c r="F2187" s="372"/>
      <c r="G2187" s="217"/>
      <c r="H2187" s="217"/>
      <c r="I2187" s="218"/>
      <c r="K2187" s="273"/>
      <c r="L2187" s="217"/>
      <c r="M2187" s="372" t="s">
        <v>1715</v>
      </c>
      <c r="N2187" s="372"/>
      <c r="O2187" s="372"/>
      <c r="P2187" s="217"/>
      <c r="Q2187" s="217"/>
      <c r="R2187" s="218"/>
    </row>
    <row r="2188" spans="2:18" ht="15.75">
      <c r="B2188" s="273"/>
      <c r="C2188" s="217"/>
      <c r="D2188" s="217"/>
      <c r="E2188" s="217"/>
      <c r="F2188" s="217"/>
      <c r="G2188" s="217"/>
      <c r="H2188" s="217"/>
      <c r="I2188" s="218"/>
      <c r="K2188" s="273"/>
      <c r="L2188" s="217"/>
      <c r="M2188" s="217"/>
      <c r="N2188" s="217"/>
      <c r="O2188" s="217"/>
      <c r="P2188" s="217"/>
      <c r="Q2188" s="217"/>
      <c r="R2188" s="218"/>
    </row>
    <row r="2189" spans="2:18" ht="15.75">
      <c r="B2189" s="273"/>
      <c r="C2189" s="217"/>
      <c r="D2189" s="217"/>
      <c r="E2189" s="217"/>
      <c r="F2189" s="217"/>
      <c r="G2189" s="217"/>
      <c r="H2189" s="217"/>
      <c r="I2189" s="218"/>
      <c r="K2189" s="273"/>
      <c r="L2189" s="217"/>
      <c r="M2189" s="217"/>
      <c r="N2189" s="217"/>
      <c r="O2189" s="217"/>
      <c r="P2189" s="217"/>
      <c r="Q2189" s="217"/>
      <c r="R2189" s="218"/>
    </row>
    <row r="2190" spans="2:18" ht="15.75">
      <c r="B2190" s="293"/>
      <c r="E2190" s="217"/>
      <c r="F2190" s="217"/>
      <c r="G2190" s="201" t="s">
        <v>1563</v>
      </c>
      <c r="H2190" s="217"/>
      <c r="I2190" s="218"/>
      <c r="J2190" s="293"/>
      <c r="K2190" s="293"/>
      <c r="N2190" s="217"/>
      <c r="O2190" s="217"/>
      <c r="P2190" s="201" t="s">
        <v>1563</v>
      </c>
      <c r="Q2190" s="217"/>
      <c r="R2190" s="218"/>
    </row>
    <row r="2191" spans="2:18" ht="15.75">
      <c r="B2191" s="273" t="s">
        <v>1553</v>
      </c>
      <c r="C2191" s="360">
        <v>45840</v>
      </c>
      <c r="D2191" s="360"/>
      <c r="E2191" s="201"/>
      <c r="F2191" t="s">
        <v>1693</v>
      </c>
      <c r="H2191" s="201"/>
      <c r="I2191" s="202"/>
      <c r="K2191" s="273" t="s">
        <v>1553</v>
      </c>
      <c r="L2191" s="360">
        <v>45840</v>
      </c>
      <c r="M2191" s="360"/>
      <c r="N2191" s="201"/>
      <c r="O2191" t="s">
        <v>1693</v>
      </c>
      <c r="Q2191" s="201"/>
      <c r="R2191" s="202"/>
    </row>
    <row r="2192" spans="2:18" ht="16.5" thickBot="1">
      <c r="B2192" s="275"/>
      <c r="C2192" s="276"/>
      <c r="D2192" s="276"/>
      <c r="E2192" s="276"/>
      <c r="F2192" s="276"/>
      <c r="G2192" s="276"/>
      <c r="H2192" s="276"/>
      <c r="I2192" s="277"/>
      <c r="K2192" s="275"/>
      <c r="L2192" s="276"/>
      <c r="M2192" s="276"/>
      <c r="N2192" s="276"/>
      <c r="O2192" s="276"/>
      <c r="P2192" s="276"/>
      <c r="Q2192" s="276"/>
      <c r="R2192" s="277"/>
    </row>
    <row r="2194" spans="2:18" ht="15.75" thickBot="1"/>
    <row r="2195" spans="2:18">
      <c r="B2195" s="366" t="s">
        <v>1525</v>
      </c>
      <c r="C2195" s="367"/>
      <c r="D2195" s="367"/>
      <c r="E2195" s="367"/>
      <c r="F2195" s="367"/>
      <c r="G2195" s="367"/>
      <c r="H2195" s="367"/>
      <c r="I2195" s="368"/>
      <c r="K2195" s="366" t="s">
        <v>1525</v>
      </c>
      <c r="L2195" s="367"/>
      <c r="M2195" s="367"/>
      <c r="N2195" s="367"/>
      <c r="O2195" s="367"/>
      <c r="P2195" s="367"/>
      <c r="Q2195" s="367"/>
      <c r="R2195" s="368"/>
    </row>
    <row r="2196" spans="2:18" ht="15.75">
      <c r="B2196" s="200"/>
      <c r="C2196" s="201"/>
      <c r="D2196" s="201"/>
      <c r="E2196" s="201"/>
      <c r="F2196" s="201"/>
      <c r="G2196" s="201"/>
      <c r="H2196" s="201"/>
      <c r="I2196" s="202"/>
      <c r="K2196" s="200"/>
      <c r="L2196" s="201"/>
      <c r="M2196" s="201"/>
      <c r="N2196" s="201"/>
      <c r="O2196" s="201"/>
      <c r="P2196" s="201"/>
      <c r="Q2196" s="201"/>
      <c r="R2196" s="202"/>
    </row>
    <row r="2197" spans="2:18" ht="26.25">
      <c r="B2197" s="369" t="s">
        <v>1526</v>
      </c>
      <c r="C2197" s="370"/>
      <c r="D2197" s="370"/>
      <c r="E2197" s="370"/>
      <c r="F2197" s="370"/>
      <c r="G2197" s="370"/>
      <c r="H2197" s="370"/>
      <c r="I2197" s="371"/>
      <c r="K2197" s="369" t="s">
        <v>1526</v>
      </c>
      <c r="L2197" s="370"/>
      <c r="M2197" s="370"/>
      <c r="N2197" s="370"/>
      <c r="O2197" s="370"/>
      <c r="P2197" s="370"/>
      <c r="Q2197" s="370"/>
      <c r="R2197" s="371"/>
    </row>
    <row r="2198" spans="2:18" ht="24.95" customHeight="1">
      <c r="B2198" s="203"/>
      <c r="C2198" s="204"/>
      <c r="D2198" s="204"/>
      <c r="E2198" s="204"/>
      <c r="F2198" s="204"/>
      <c r="G2198" s="204"/>
      <c r="H2198" s="205" t="s">
        <v>1527</v>
      </c>
      <c r="I2198" s="206"/>
      <c r="K2198" s="203"/>
      <c r="L2198" s="204"/>
      <c r="M2198" s="204"/>
      <c r="N2198" s="204"/>
      <c r="O2198" s="204"/>
      <c r="P2198" s="204"/>
      <c r="Q2198" s="205" t="s">
        <v>1527</v>
      </c>
      <c r="R2198" s="206"/>
    </row>
    <row r="2199" spans="2:18" ht="24.95" customHeight="1">
      <c r="B2199" s="207" t="s">
        <v>1528</v>
      </c>
      <c r="C2199" s="208"/>
      <c r="D2199" s="208"/>
      <c r="E2199" s="208"/>
      <c r="F2199" s="208" t="s">
        <v>1529</v>
      </c>
      <c r="G2199" s="201"/>
      <c r="H2199" s="201" t="s">
        <v>1530</v>
      </c>
      <c r="I2199" s="202"/>
      <c r="K2199" s="207" t="s">
        <v>1528</v>
      </c>
      <c r="L2199" s="208"/>
      <c r="M2199" s="208"/>
      <c r="N2199" s="208"/>
      <c r="O2199" s="208" t="s">
        <v>1531</v>
      </c>
      <c r="P2199" s="201"/>
      <c r="Q2199" s="201" t="s">
        <v>1530</v>
      </c>
      <c r="R2199" s="202"/>
    </row>
    <row r="2200" spans="2:18" ht="24.95" customHeight="1">
      <c r="B2200" s="209" t="s">
        <v>1532</v>
      </c>
      <c r="C2200" s="210" t="s">
        <v>1854</v>
      </c>
      <c r="E2200" s="211"/>
      <c r="F2200" s="211"/>
      <c r="G2200" s="212"/>
      <c r="H2200" s="212"/>
      <c r="I2200" s="213"/>
      <c r="K2200" s="209" t="s">
        <v>1532</v>
      </c>
      <c r="L2200" s="210" t="s">
        <v>1855</v>
      </c>
      <c r="M2200" s="211"/>
      <c r="N2200" s="211"/>
      <c r="O2200" s="211"/>
      <c r="P2200" s="212"/>
      <c r="Q2200" s="212"/>
      <c r="R2200" s="213"/>
    </row>
    <row r="2201" spans="2:18" ht="24.95" customHeight="1">
      <c r="B2201" s="207" t="s">
        <v>1534</v>
      </c>
      <c r="C2201" s="214">
        <v>266</v>
      </c>
      <c r="D2201" s="208" t="s">
        <v>1535</v>
      </c>
      <c r="E2201" s="208"/>
      <c r="F2201" s="201"/>
      <c r="G2201" s="201"/>
      <c r="H2201" s="201"/>
      <c r="I2201" s="202"/>
      <c r="K2201" s="207" t="s">
        <v>1534</v>
      </c>
      <c r="L2201" s="214">
        <v>266</v>
      </c>
      <c r="M2201" s="208" t="s">
        <v>1535</v>
      </c>
      <c r="N2201" s="208"/>
      <c r="O2201" s="201"/>
      <c r="P2201" s="201"/>
      <c r="Q2201" s="201"/>
      <c r="R2201" s="202"/>
    </row>
    <row r="2202" spans="2:18" ht="24.95" customHeight="1">
      <c r="B2202" s="216" t="s">
        <v>1562</v>
      </c>
      <c r="C2202" s="217"/>
      <c r="D2202" s="217"/>
      <c r="E2202" s="217"/>
      <c r="F2202" s="217"/>
      <c r="G2202" s="217"/>
      <c r="H2202" s="217"/>
      <c r="I2202" s="218"/>
      <c r="K2202" s="216" t="s">
        <v>1562</v>
      </c>
      <c r="L2202" s="217"/>
      <c r="M2202" s="217"/>
      <c r="N2202" s="217"/>
      <c r="O2202" s="217"/>
      <c r="P2202" s="217"/>
      <c r="Q2202" s="217"/>
      <c r="R2202" s="218"/>
    </row>
    <row r="2203" spans="2:18" ht="24.95" customHeight="1" thickBot="1">
      <c r="B2203" s="207" t="s">
        <v>1537</v>
      </c>
      <c r="C2203" s="201"/>
      <c r="D2203" s="201"/>
      <c r="E2203" s="201"/>
      <c r="F2203" s="201"/>
      <c r="G2203" s="201"/>
      <c r="H2203" s="201"/>
      <c r="I2203" s="202"/>
      <c r="K2203" s="207" t="s">
        <v>1537</v>
      </c>
      <c r="L2203" s="201"/>
      <c r="M2203" s="201"/>
      <c r="N2203" s="201"/>
      <c r="O2203" s="201"/>
      <c r="P2203" s="201"/>
      <c r="Q2203" s="201"/>
      <c r="R2203" s="202"/>
    </row>
    <row r="2204" spans="2:18" ht="24.95" customHeight="1" thickTop="1">
      <c r="B2204" s="361" t="s">
        <v>1538</v>
      </c>
      <c r="C2204" s="362"/>
      <c r="D2204" s="358" t="s">
        <v>1241</v>
      </c>
      <c r="E2204" s="365"/>
      <c r="F2204" s="356" t="s">
        <v>1539</v>
      </c>
      <c r="G2204" s="359"/>
      <c r="H2204" s="358" t="s">
        <v>1404</v>
      </c>
      <c r="I2204" s="359"/>
      <c r="K2204" s="361" t="s">
        <v>1538</v>
      </c>
      <c r="L2204" s="362"/>
      <c r="M2204" s="358" t="s">
        <v>1241</v>
      </c>
      <c r="N2204" s="365"/>
      <c r="O2204" s="356" t="s">
        <v>1539</v>
      </c>
      <c r="P2204" s="359"/>
      <c r="Q2204" s="358" t="s">
        <v>1404</v>
      </c>
      <c r="R2204" s="359"/>
    </row>
    <row r="2205" spans="2:18" ht="24.95" customHeight="1" thickBot="1">
      <c r="B2205" s="363"/>
      <c r="C2205" s="364"/>
      <c r="D2205" s="219" t="s">
        <v>1540</v>
      </c>
      <c r="E2205" s="220" t="s">
        <v>1541</v>
      </c>
      <c r="F2205" s="220" t="s">
        <v>1540</v>
      </c>
      <c r="G2205" s="221" t="s">
        <v>1541</v>
      </c>
      <c r="H2205" s="222" t="s">
        <v>1540</v>
      </c>
      <c r="I2205" s="223" t="s">
        <v>1541</v>
      </c>
      <c r="K2205" s="363"/>
      <c r="L2205" s="364"/>
      <c r="M2205" s="219" t="s">
        <v>1540</v>
      </c>
      <c r="N2205" s="220" t="s">
        <v>1541</v>
      </c>
      <c r="O2205" s="220" t="s">
        <v>1540</v>
      </c>
      <c r="P2205" s="221" t="s">
        <v>1541</v>
      </c>
      <c r="Q2205" s="222" t="s">
        <v>1540</v>
      </c>
      <c r="R2205" s="223" t="s">
        <v>1541</v>
      </c>
    </row>
    <row r="2206" spans="2:18" ht="24.95" customHeight="1" thickTop="1">
      <c r="B2206" s="224" t="s">
        <v>1542</v>
      </c>
      <c r="C2206" s="225"/>
      <c r="D2206" s="226">
        <v>0</v>
      </c>
      <c r="E2206" s="227"/>
      <c r="F2206" s="227">
        <v>549</v>
      </c>
      <c r="G2206" s="228"/>
      <c r="H2206" s="229">
        <f t="shared" ref="H2206:H2214" si="128">D2206+F2206</f>
        <v>549</v>
      </c>
      <c r="I2206" s="230"/>
      <c r="K2206" s="224" t="s">
        <v>1542</v>
      </c>
      <c r="L2206" s="225"/>
      <c r="M2206" s="226">
        <v>0</v>
      </c>
      <c r="N2206" s="227"/>
      <c r="O2206" s="227">
        <v>549</v>
      </c>
      <c r="P2206" s="228"/>
      <c r="Q2206" s="229">
        <f t="shared" ref="Q2206:Q2214" si="129">M2206+O2206</f>
        <v>549</v>
      </c>
      <c r="R2206" s="230"/>
    </row>
    <row r="2207" spans="2:18" ht="24.95" customHeight="1">
      <c r="B2207" s="231" t="s">
        <v>1543</v>
      </c>
      <c r="C2207" s="232"/>
      <c r="D2207" s="233">
        <v>0</v>
      </c>
      <c r="E2207" s="234"/>
      <c r="F2207" s="234">
        <v>30</v>
      </c>
      <c r="G2207" s="235"/>
      <c r="H2207" s="229">
        <f t="shared" si="128"/>
        <v>30</v>
      </c>
      <c r="I2207" s="236"/>
      <c r="K2207" s="231" t="s">
        <v>1543</v>
      </c>
      <c r="L2207" s="232"/>
      <c r="M2207" s="233">
        <v>0</v>
      </c>
      <c r="N2207" s="234"/>
      <c r="O2207" s="234">
        <v>30</v>
      </c>
      <c r="P2207" s="235"/>
      <c r="Q2207" s="229">
        <f t="shared" si="129"/>
        <v>30</v>
      </c>
      <c r="R2207" s="236"/>
    </row>
    <row r="2208" spans="2:18" ht="24.95" customHeight="1">
      <c r="B2208" s="231" t="s">
        <v>1544</v>
      </c>
      <c r="C2208" s="232"/>
      <c r="D2208" s="233">
        <v>0</v>
      </c>
      <c r="E2208" s="234"/>
      <c r="F2208" s="234">
        <v>30</v>
      </c>
      <c r="G2208" s="235"/>
      <c r="H2208" s="229">
        <f t="shared" si="128"/>
        <v>30</v>
      </c>
      <c r="I2208" s="236"/>
      <c r="K2208" s="231" t="s">
        <v>1544</v>
      </c>
      <c r="L2208" s="232"/>
      <c r="M2208" s="233">
        <v>0</v>
      </c>
      <c r="N2208" s="234"/>
      <c r="O2208" s="234">
        <v>30</v>
      </c>
      <c r="P2208" s="235"/>
      <c r="Q2208" s="229">
        <f t="shared" si="129"/>
        <v>30</v>
      </c>
      <c r="R2208" s="236"/>
    </row>
    <row r="2209" spans="2:18" ht="24.95" customHeight="1" thickBot="1">
      <c r="B2209" s="237" t="s">
        <v>1545</v>
      </c>
      <c r="C2209" s="238"/>
      <c r="D2209" s="239"/>
      <c r="E2209" s="240"/>
      <c r="F2209" s="240">
        <v>750</v>
      </c>
      <c r="G2209" s="241"/>
      <c r="H2209" s="229">
        <f t="shared" si="128"/>
        <v>750</v>
      </c>
      <c r="I2209" s="242"/>
      <c r="K2209" s="237" t="s">
        <v>1545</v>
      </c>
      <c r="L2209" s="238"/>
      <c r="M2209" s="239">
        <v>0</v>
      </c>
      <c r="N2209" s="240"/>
      <c r="O2209" s="240">
        <v>750</v>
      </c>
      <c r="P2209" s="241"/>
      <c r="Q2209" s="229">
        <f t="shared" si="129"/>
        <v>750</v>
      </c>
      <c r="R2209" s="242"/>
    </row>
    <row r="2210" spans="2:18" ht="24.95" customHeight="1" thickTop="1" thickBot="1">
      <c r="B2210" s="243"/>
      <c r="C2210" s="244" t="s">
        <v>1399</v>
      </c>
      <c r="D2210" s="245">
        <f>D2206+D2207+D2208+D2209</f>
        <v>0</v>
      </c>
      <c r="E2210" s="246"/>
      <c r="F2210" s="247">
        <f>SUM(F2206:F2209)</f>
        <v>1359</v>
      </c>
      <c r="G2210" s="248"/>
      <c r="H2210" s="249">
        <f t="shared" si="128"/>
        <v>1359</v>
      </c>
      <c r="I2210" s="250"/>
      <c r="K2210" s="243"/>
      <c r="L2210" s="244" t="s">
        <v>1399</v>
      </c>
      <c r="M2210" s="245">
        <f>M2206+M2207+M2208+M2209</f>
        <v>0</v>
      </c>
      <c r="N2210" s="246"/>
      <c r="O2210" s="246">
        <f>SUM(O2206:O2209)</f>
        <v>1359</v>
      </c>
      <c r="P2210" s="248"/>
      <c r="Q2210" s="251">
        <f t="shared" si="129"/>
        <v>1359</v>
      </c>
      <c r="R2210" s="250"/>
    </row>
    <row r="2211" spans="2:18" ht="24.95" customHeight="1" thickTop="1">
      <c r="B2211" s="252" t="s">
        <v>1546</v>
      </c>
      <c r="C2211" s="253"/>
      <c r="D2211" s="254"/>
      <c r="E2211" s="255"/>
      <c r="F2211" s="255"/>
      <c r="G2211" s="256"/>
      <c r="H2211" s="257">
        <f t="shared" si="128"/>
        <v>0</v>
      </c>
      <c r="I2211" s="258"/>
      <c r="K2211" s="252" t="s">
        <v>1546</v>
      </c>
      <c r="L2211" s="253"/>
      <c r="M2211" s="254"/>
      <c r="N2211" s="255"/>
      <c r="O2211" s="255"/>
      <c r="P2211" s="256"/>
      <c r="Q2211" s="257">
        <f t="shared" si="129"/>
        <v>0</v>
      </c>
      <c r="R2211" s="258"/>
    </row>
    <row r="2212" spans="2:18" ht="24.95" customHeight="1">
      <c r="B2212" s="259" t="s">
        <v>1547</v>
      </c>
      <c r="C2212" s="260"/>
      <c r="D2212" s="233">
        <v>0</v>
      </c>
      <c r="E2212" s="234"/>
      <c r="F2212" s="234"/>
      <c r="G2212" s="261"/>
      <c r="H2212" s="262">
        <f t="shared" si="128"/>
        <v>0</v>
      </c>
      <c r="I2212" s="263"/>
      <c r="K2212" s="259" t="s">
        <v>1547</v>
      </c>
      <c r="L2212" s="260"/>
      <c r="M2212" s="233">
        <v>0</v>
      </c>
      <c r="N2212" s="234"/>
      <c r="O2212" s="234"/>
      <c r="P2212" s="261"/>
      <c r="Q2212" s="262">
        <f t="shared" si="129"/>
        <v>0</v>
      </c>
      <c r="R2212" s="263"/>
    </row>
    <row r="2213" spans="2:18" ht="24.95" customHeight="1">
      <c r="B2213" s="252" t="s">
        <v>1548</v>
      </c>
      <c r="C2213" s="253"/>
      <c r="D2213" s="233"/>
      <c r="E2213" s="234"/>
      <c r="F2213" s="234"/>
      <c r="G2213" s="261"/>
      <c r="H2213" s="262">
        <f t="shared" si="128"/>
        <v>0</v>
      </c>
      <c r="I2213" s="263"/>
      <c r="K2213" s="252" t="s">
        <v>1548</v>
      </c>
      <c r="L2213" s="253"/>
      <c r="M2213" s="233"/>
      <c r="N2213" s="234"/>
      <c r="O2213" s="234"/>
      <c r="P2213" s="261"/>
      <c r="Q2213" s="262">
        <f t="shared" si="129"/>
        <v>0</v>
      </c>
      <c r="R2213" s="263"/>
    </row>
    <row r="2214" spans="2:18" ht="24.95" customHeight="1" thickBot="1">
      <c r="B2214" s="264" t="s">
        <v>1549</v>
      </c>
      <c r="C2214" s="265"/>
      <c r="D2214" s="266"/>
      <c r="E2214" s="267"/>
      <c r="F2214" s="267"/>
      <c r="G2214" s="268"/>
      <c r="H2214" s="269">
        <f t="shared" si="128"/>
        <v>0</v>
      </c>
      <c r="I2214" s="270"/>
      <c r="K2214" s="264" t="s">
        <v>1549</v>
      </c>
      <c r="L2214" s="265"/>
      <c r="M2214" s="266"/>
      <c r="N2214" s="267"/>
      <c r="O2214" s="267"/>
      <c r="P2214" s="268"/>
      <c r="Q2214" s="269">
        <f t="shared" si="129"/>
        <v>0</v>
      </c>
      <c r="R2214" s="270"/>
    </row>
    <row r="2215" spans="2:18" ht="24.95" customHeight="1" thickTop="1" thickBot="1">
      <c r="B2215" s="243"/>
      <c r="C2215" s="244" t="s">
        <v>1399</v>
      </c>
      <c r="D2215" s="245">
        <f>SUM(D2210:D2214)</f>
        <v>0</v>
      </c>
      <c r="E2215" s="246"/>
      <c r="F2215" s="247">
        <f>F2210+F2212</f>
        <v>1359</v>
      </c>
      <c r="G2215" s="248"/>
      <c r="H2215" s="271">
        <f>D2215+F2215</f>
        <v>1359</v>
      </c>
      <c r="I2215" s="250"/>
      <c r="K2215" s="243"/>
      <c r="L2215" s="244" t="s">
        <v>1399</v>
      </c>
      <c r="M2215" s="245">
        <f>SUM(M2210:M2214)</f>
        <v>0</v>
      </c>
      <c r="N2215" s="246"/>
      <c r="O2215" s="246">
        <f>O2210+O2212</f>
        <v>1359</v>
      </c>
      <c r="P2215" s="248"/>
      <c r="Q2215" s="272">
        <f>M2215+O2215</f>
        <v>1359</v>
      </c>
      <c r="R2215" s="250"/>
    </row>
    <row r="2216" spans="2:18" ht="24.95" customHeight="1" thickTop="1">
      <c r="B2216" s="273"/>
      <c r="C2216" s="274" t="s">
        <v>1550</v>
      </c>
      <c r="D2216" s="217"/>
      <c r="E2216" s="217"/>
      <c r="F2216" s="217"/>
      <c r="G2216" s="217"/>
      <c r="H2216" s="217"/>
      <c r="I2216" s="218"/>
      <c r="K2216" s="273"/>
      <c r="L2216" s="274" t="s">
        <v>1550</v>
      </c>
      <c r="M2216" s="217"/>
      <c r="N2216" s="217"/>
      <c r="O2216" s="217"/>
      <c r="P2216" s="217"/>
      <c r="Q2216" s="217"/>
      <c r="R2216" s="218"/>
    </row>
    <row r="2217" spans="2:18" ht="24.95" customHeight="1">
      <c r="B2217" s="216" t="s">
        <v>1551</v>
      </c>
      <c r="C2217" s="217"/>
      <c r="D2217" s="217"/>
      <c r="E2217" s="217"/>
      <c r="F2217" s="217"/>
      <c r="G2217" s="217"/>
      <c r="H2217" s="217"/>
      <c r="I2217" s="218"/>
      <c r="K2217" s="216" t="s">
        <v>1551</v>
      </c>
      <c r="L2217" s="217"/>
      <c r="M2217" s="217"/>
      <c r="N2217" s="217"/>
      <c r="O2217" s="217"/>
      <c r="P2217" s="217"/>
      <c r="Q2217" s="217"/>
      <c r="R2217" s="218"/>
    </row>
    <row r="2218" spans="2:18" ht="24.95" customHeight="1">
      <c r="B2218" s="216" t="s">
        <v>1552</v>
      </c>
      <c r="C2218" s="217"/>
      <c r="D2218" s="217"/>
      <c r="E2218" s="217"/>
      <c r="F2218" s="217"/>
      <c r="G2218" s="217"/>
      <c r="H2218" s="217"/>
      <c r="I2218" s="218"/>
      <c r="K2218" s="216" t="s">
        <v>1552</v>
      </c>
      <c r="L2218" s="217"/>
      <c r="M2218" s="217"/>
      <c r="N2218" s="217"/>
      <c r="O2218" s="217"/>
      <c r="P2218" s="217"/>
      <c r="Q2218" s="217"/>
      <c r="R2218" s="218"/>
    </row>
    <row r="2219" spans="2:18" ht="15.75">
      <c r="B2219" s="273"/>
      <c r="C2219" s="217"/>
      <c r="D2219" s="217"/>
      <c r="E2219" s="217"/>
      <c r="F2219" s="217"/>
      <c r="G2219" s="217"/>
      <c r="H2219" s="217"/>
      <c r="I2219" s="218"/>
      <c r="K2219" s="273"/>
      <c r="L2219" s="217"/>
      <c r="M2219" s="217"/>
      <c r="N2219" s="217"/>
      <c r="O2219" s="217"/>
      <c r="P2219" s="217"/>
      <c r="Q2219" s="217"/>
      <c r="R2219" s="218"/>
    </row>
    <row r="2220" spans="2:18" ht="15.75">
      <c r="B2220" s="273"/>
      <c r="C2220" s="217"/>
      <c r="D2220" s="372" t="s">
        <v>1714</v>
      </c>
      <c r="E2220" s="372"/>
      <c r="F2220" s="372"/>
      <c r="G2220" s="217"/>
      <c r="H2220" s="217"/>
      <c r="I2220" s="218"/>
      <c r="K2220" s="273"/>
      <c r="L2220" s="217"/>
      <c r="M2220" s="372" t="s">
        <v>1714</v>
      </c>
      <c r="N2220" s="372"/>
      <c r="O2220" s="372"/>
      <c r="P2220" s="217"/>
      <c r="Q2220" s="217"/>
      <c r="R2220" s="218"/>
    </row>
    <row r="2221" spans="2:18" ht="15.75">
      <c r="B2221" s="273"/>
      <c r="C2221" s="217"/>
      <c r="D2221" s="372" t="s">
        <v>1715</v>
      </c>
      <c r="E2221" s="372"/>
      <c r="F2221" s="372"/>
      <c r="G2221" s="217"/>
      <c r="H2221" s="217"/>
      <c r="I2221" s="218"/>
      <c r="K2221" s="273"/>
      <c r="L2221" s="217"/>
      <c r="M2221" s="372" t="s">
        <v>1715</v>
      </c>
      <c r="N2221" s="372"/>
      <c r="O2221" s="372"/>
      <c r="P2221" s="217"/>
      <c r="Q2221" s="217"/>
      <c r="R2221" s="218"/>
    </row>
    <row r="2222" spans="2:18" ht="15.75">
      <c r="B2222" s="273"/>
      <c r="C2222" s="217"/>
      <c r="D2222" s="217"/>
      <c r="E2222" s="217"/>
      <c r="F2222" s="217"/>
      <c r="G2222" s="217"/>
      <c r="H2222" s="217"/>
      <c r="I2222" s="218"/>
      <c r="K2222" s="273"/>
      <c r="L2222" s="217"/>
      <c r="M2222" s="217"/>
      <c r="N2222" s="217"/>
      <c r="O2222" s="217"/>
      <c r="P2222" s="217"/>
      <c r="Q2222" s="217"/>
      <c r="R2222" s="218"/>
    </row>
    <row r="2223" spans="2:18" ht="15.75">
      <c r="B2223" s="273"/>
      <c r="C2223" s="217"/>
      <c r="D2223" s="217"/>
      <c r="E2223" s="217"/>
      <c r="F2223" s="217"/>
      <c r="G2223" s="217"/>
      <c r="H2223" s="217"/>
      <c r="I2223" s="218"/>
      <c r="K2223" s="273"/>
      <c r="L2223" s="217"/>
      <c r="M2223" s="217"/>
      <c r="N2223" s="217"/>
      <c r="O2223" s="217"/>
      <c r="P2223" s="217"/>
      <c r="Q2223" s="217"/>
      <c r="R2223" s="218"/>
    </row>
    <row r="2224" spans="2:18" ht="15.75">
      <c r="B2224" s="293"/>
      <c r="E2224" s="217"/>
      <c r="F2224" s="217"/>
      <c r="G2224" s="201" t="s">
        <v>1563</v>
      </c>
      <c r="H2224" s="217"/>
      <c r="I2224" s="218"/>
      <c r="J2224" s="293"/>
      <c r="K2224" s="293"/>
      <c r="N2224" s="217"/>
      <c r="O2224" s="217"/>
      <c r="P2224" s="201" t="s">
        <v>1563</v>
      </c>
      <c r="Q2224" s="217"/>
      <c r="R2224" s="218"/>
    </row>
    <row r="2225" spans="2:18" ht="15.75">
      <c r="B2225" s="273" t="s">
        <v>1553</v>
      </c>
      <c r="C2225" s="360">
        <v>45840</v>
      </c>
      <c r="D2225" s="360"/>
      <c r="E2225" s="201"/>
      <c r="F2225" t="s">
        <v>1693</v>
      </c>
      <c r="H2225" s="201"/>
      <c r="I2225" s="202"/>
      <c r="K2225" s="273" t="s">
        <v>1553</v>
      </c>
      <c r="L2225" s="360">
        <v>45840</v>
      </c>
      <c r="M2225" s="360"/>
      <c r="N2225" s="201"/>
      <c r="O2225" t="s">
        <v>1693</v>
      </c>
      <c r="Q2225" s="201"/>
      <c r="R2225" s="202"/>
    </row>
    <row r="2226" spans="2:18" ht="16.5" thickBot="1">
      <c r="B2226" s="275"/>
      <c r="C2226" s="276"/>
      <c r="D2226" s="276"/>
      <c r="E2226" s="276"/>
      <c r="F2226" s="276"/>
      <c r="G2226" s="276"/>
      <c r="H2226" s="276"/>
      <c r="I2226" s="277"/>
      <c r="K2226" s="275"/>
      <c r="L2226" s="276"/>
      <c r="M2226" s="276"/>
      <c r="N2226" s="276"/>
      <c r="O2226" s="276"/>
      <c r="P2226" s="276"/>
      <c r="Q2226" s="276"/>
      <c r="R2226" s="277"/>
    </row>
    <row r="2228" spans="2:18" ht="15.75" thickBot="1"/>
    <row r="2229" spans="2:18">
      <c r="B2229" s="366" t="s">
        <v>1525</v>
      </c>
      <c r="C2229" s="367"/>
      <c r="D2229" s="367"/>
      <c r="E2229" s="367"/>
      <c r="F2229" s="367"/>
      <c r="G2229" s="367"/>
      <c r="H2229" s="367"/>
      <c r="I2229" s="368"/>
      <c r="K2229" s="366" t="s">
        <v>1525</v>
      </c>
      <c r="L2229" s="367"/>
      <c r="M2229" s="367"/>
      <c r="N2229" s="367"/>
      <c r="O2229" s="367"/>
      <c r="P2229" s="367"/>
      <c r="Q2229" s="367"/>
      <c r="R2229" s="368"/>
    </row>
    <row r="2230" spans="2:18" ht="15.75">
      <c r="B2230" s="200"/>
      <c r="C2230" s="201"/>
      <c r="D2230" s="201"/>
      <c r="E2230" s="201"/>
      <c r="F2230" s="201"/>
      <c r="G2230" s="201"/>
      <c r="H2230" s="201"/>
      <c r="I2230" s="202"/>
      <c r="K2230" s="200"/>
      <c r="L2230" s="201"/>
      <c r="M2230" s="201"/>
      <c r="N2230" s="201"/>
      <c r="O2230" s="201"/>
      <c r="P2230" s="201"/>
      <c r="Q2230" s="201"/>
      <c r="R2230" s="202"/>
    </row>
    <row r="2231" spans="2:18" ht="26.25">
      <c r="B2231" s="369" t="s">
        <v>1526</v>
      </c>
      <c r="C2231" s="370"/>
      <c r="D2231" s="370"/>
      <c r="E2231" s="370"/>
      <c r="F2231" s="370"/>
      <c r="G2231" s="370"/>
      <c r="H2231" s="370"/>
      <c r="I2231" s="371"/>
      <c r="K2231" s="369" t="s">
        <v>1526</v>
      </c>
      <c r="L2231" s="370"/>
      <c r="M2231" s="370"/>
      <c r="N2231" s="370"/>
      <c r="O2231" s="370"/>
      <c r="P2231" s="370"/>
      <c r="Q2231" s="370"/>
      <c r="R2231" s="371"/>
    </row>
    <row r="2232" spans="2:18" ht="24.95" customHeight="1">
      <c r="B2232" s="203"/>
      <c r="C2232" s="204"/>
      <c r="D2232" s="204"/>
      <c r="E2232" s="204"/>
      <c r="F2232" s="204"/>
      <c r="G2232" s="204"/>
      <c r="H2232" s="205" t="s">
        <v>1527</v>
      </c>
      <c r="I2232" s="206"/>
      <c r="K2232" s="203"/>
      <c r="L2232" s="204"/>
      <c r="M2232" s="204"/>
      <c r="N2232" s="204"/>
      <c r="O2232" s="204"/>
      <c r="P2232" s="204"/>
      <c r="Q2232" s="205" t="s">
        <v>1527</v>
      </c>
      <c r="R2232" s="206"/>
    </row>
    <row r="2233" spans="2:18" ht="24.95" customHeight="1">
      <c r="B2233" s="207" t="s">
        <v>1528</v>
      </c>
      <c r="C2233" s="208"/>
      <c r="D2233" s="208"/>
      <c r="E2233" s="208"/>
      <c r="F2233" s="208" t="s">
        <v>1529</v>
      </c>
      <c r="G2233" s="201"/>
      <c r="H2233" s="201" t="s">
        <v>1530</v>
      </c>
      <c r="I2233" s="202"/>
      <c r="K2233" s="207" t="s">
        <v>1528</v>
      </c>
      <c r="L2233" s="208"/>
      <c r="M2233" s="208"/>
      <c r="N2233" s="208"/>
      <c r="O2233" s="208" t="s">
        <v>1531</v>
      </c>
      <c r="P2233" s="201"/>
      <c r="Q2233" s="201" t="s">
        <v>1530</v>
      </c>
      <c r="R2233" s="202"/>
    </row>
    <row r="2234" spans="2:18" ht="24.95" customHeight="1">
      <c r="B2234" s="209" t="s">
        <v>1532</v>
      </c>
      <c r="C2234" s="210" t="s">
        <v>1856</v>
      </c>
      <c r="D2234" s="211"/>
      <c r="E2234" s="211"/>
      <c r="F2234" s="211"/>
      <c r="G2234" s="212"/>
      <c r="H2234" s="212"/>
      <c r="I2234" s="213"/>
      <c r="K2234" s="209" t="s">
        <v>1532</v>
      </c>
      <c r="L2234" s="210" t="s">
        <v>1857</v>
      </c>
      <c r="M2234" s="211"/>
      <c r="N2234" s="211"/>
      <c r="O2234" s="211"/>
      <c r="P2234" s="212"/>
      <c r="Q2234" s="212"/>
      <c r="R2234" s="213"/>
    </row>
    <row r="2235" spans="2:18" ht="24.95" customHeight="1">
      <c r="B2235" s="207" t="s">
        <v>1534</v>
      </c>
      <c r="C2235" s="214">
        <v>548</v>
      </c>
      <c r="D2235" s="208" t="s">
        <v>1535</v>
      </c>
      <c r="E2235" s="208"/>
      <c r="F2235" s="201"/>
      <c r="G2235" s="201"/>
      <c r="H2235" s="201"/>
      <c r="I2235" s="202"/>
      <c r="K2235" s="207" t="s">
        <v>1534</v>
      </c>
      <c r="L2235" s="214">
        <v>71</v>
      </c>
      <c r="M2235" s="208" t="s">
        <v>1535</v>
      </c>
      <c r="N2235" s="208"/>
      <c r="O2235" s="201"/>
      <c r="P2235" s="201"/>
      <c r="Q2235" s="201"/>
      <c r="R2235" s="202"/>
    </row>
    <row r="2236" spans="2:18" ht="24.95" customHeight="1">
      <c r="B2236" s="216" t="s">
        <v>1562</v>
      </c>
      <c r="C2236" s="217"/>
      <c r="D2236" s="217"/>
      <c r="E2236" s="217"/>
      <c r="F2236" s="217"/>
      <c r="G2236" s="217"/>
      <c r="H2236" s="217"/>
      <c r="I2236" s="218"/>
      <c r="K2236" s="216" t="s">
        <v>1562</v>
      </c>
      <c r="L2236" s="217"/>
      <c r="M2236" s="217"/>
      <c r="N2236" s="217"/>
      <c r="O2236" s="217"/>
      <c r="P2236" s="217"/>
      <c r="Q2236" s="217"/>
      <c r="R2236" s="218"/>
    </row>
    <row r="2237" spans="2:18" ht="24.95" customHeight="1" thickBot="1">
      <c r="B2237" s="207" t="s">
        <v>1537</v>
      </c>
      <c r="C2237" s="201"/>
      <c r="D2237" s="201"/>
      <c r="E2237" s="201"/>
      <c r="F2237" s="201"/>
      <c r="G2237" s="201"/>
      <c r="H2237" s="201"/>
      <c r="I2237" s="202"/>
      <c r="K2237" s="207" t="s">
        <v>1537</v>
      </c>
      <c r="L2237" s="201"/>
      <c r="M2237" s="201"/>
      <c r="N2237" s="201"/>
      <c r="O2237" s="201"/>
      <c r="P2237" s="201"/>
      <c r="Q2237" s="201"/>
      <c r="R2237" s="202"/>
    </row>
    <row r="2238" spans="2:18" ht="24.95" customHeight="1" thickTop="1">
      <c r="B2238" s="361" t="s">
        <v>1538</v>
      </c>
      <c r="C2238" s="362"/>
      <c r="D2238" s="358" t="s">
        <v>1241</v>
      </c>
      <c r="E2238" s="365"/>
      <c r="F2238" s="356" t="s">
        <v>1539</v>
      </c>
      <c r="G2238" s="359"/>
      <c r="H2238" s="358" t="s">
        <v>1404</v>
      </c>
      <c r="I2238" s="359"/>
      <c r="K2238" s="361" t="s">
        <v>1538</v>
      </c>
      <c r="L2238" s="362"/>
      <c r="M2238" s="358" t="s">
        <v>1241</v>
      </c>
      <c r="N2238" s="365"/>
      <c r="O2238" s="356" t="s">
        <v>1539</v>
      </c>
      <c r="P2238" s="359"/>
      <c r="Q2238" s="358" t="s">
        <v>1404</v>
      </c>
      <c r="R2238" s="359"/>
    </row>
    <row r="2239" spans="2:18" ht="24.95" customHeight="1" thickBot="1">
      <c r="B2239" s="363"/>
      <c r="C2239" s="364"/>
      <c r="D2239" s="219" t="s">
        <v>1540</v>
      </c>
      <c r="E2239" s="220" t="s">
        <v>1541</v>
      </c>
      <c r="F2239" s="220" t="s">
        <v>1540</v>
      </c>
      <c r="G2239" s="221" t="s">
        <v>1541</v>
      </c>
      <c r="H2239" s="222" t="s">
        <v>1540</v>
      </c>
      <c r="I2239" s="223" t="s">
        <v>1541</v>
      </c>
      <c r="K2239" s="363"/>
      <c r="L2239" s="364"/>
      <c r="M2239" s="219" t="s">
        <v>1540</v>
      </c>
      <c r="N2239" s="220" t="s">
        <v>1541</v>
      </c>
      <c r="O2239" s="220" t="s">
        <v>1540</v>
      </c>
      <c r="P2239" s="221" t="s">
        <v>1541</v>
      </c>
      <c r="Q2239" s="222" t="s">
        <v>1540</v>
      </c>
      <c r="R2239" s="223" t="s">
        <v>1541</v>
      </c>
    </row>
    <row r="2240" spans="2:18" ht="24.95" customHeight="1" thickTop="1">
      <c r="B2240" s="224" t="s">
        <v>1542</v>
      </c>
      <c r="C2240" s="225"/>
      <c r="D2240" s="226">
        <v>0</v>
      </c>
      <c r="E2240" s="227"/>
      <c r="F2240" s="227">
        <v>491</v>
      </c>
      <c r="G2240" s="228"/>
      <c r="H2240" s="229">
        <f t="shared" ref="H2240:H2248" si="130">D2240+F2240</f>
        <v>491</v>
      </c>
      <c r="I2240" s="230"/>
      <c r="K2240" s="224" t="s">
        <v>1542</v>
      </c>
      <c r="L2240" s="225"/>
      <c r="M2240" s="226">
        <v>0</v>
      </c>
      <c r="N2240" s="227"/>
      <c r="O2240" s="227">
        <v>336</v>
      </c>
      <c r="P2240" s="228"/>
      <c r="Q2240" s="229">
        <f t="shared" ref="Q2240:Q2248" si="131">M2240+O2240</f>
        <v>336</v>
      </c>
      <c r="R2240" s="230"/>
    </row>
    <row r="2241" spans="2:18" ht="24.95" customHeight="1">
      <c r="B2241" s="231" t="s">
        <v>1543</v>
      </c>
      <c r="C2241" s="232"/>
      <c r="D2241" s="233">
        <v>0</v>
      </c>
      <c r="E2241" s="234"/>
      <c r="F2241" s="234">
        <v>30</v>
      </c>
      <c r="G2241" s="235"/>
      <c r="H2241" s="229">
        <f t="shared" si="130"/>
        <v>30</v>
      </c>
      <c r="I2241" s="236"/>
      <c r="K2241" s="231" t="s">
        <v>1543</v>
      </c>
      <c r="L2241" s="232"/>
      <c r="M2241" s="233">
        <v>0</v>
      </c>
      <c r="N2241" s="234"/>
      <c r="O2241" s="234">
        <v>40</v>
      </c>
      <c r="P2241" s="235"/>
      <c r="Q2241" s="229">
        <f t="shared" si="131"/>
        <v>40</v>
      </c>
      <c r="R2241" s="236"/>
    </row>
    <row r="2242" spans="2:18" ht="24.95" customHeight="1">
      <c r="B2242" s="231" t="s">
        <v>1544</v>
      </c>
      <c r="C2242" s="232"/>
      <c r="D2242" s="233">
        <v>0</v>
      </c>
      <c r="E2242" s="234"/>
      <c r="F2242" s="234">
        <v>30</v>
      </c>
      <c r="G2242" s="235"/>
      <c r="H2242" s="229">
        <f t="shared" si="130"/>
        <v>30</v>
      </c>
      <c r="I2242" s="236"/>
      <c r="K2242" s="231" t="s">
        <v>1544</v>
      </c>
      <c r="L2242" s="232"/>
      <c r="M2242" s="233">
        <v>0</v>
      </c>
      <c r="N2242" s="234"/>
      <c r="O2242" s="234">
        <v>40</v>
      </c>
      <c r="P2242" s="235"/>
      <c r="Q2242" s="229">
        <f t="shared" si="131"/>
        <v>40</v>
      </c>
      <c r="R2242" s="236"/>
    </row>
    <row r="2243" spans="2:18" ht="24.95" customHeight="1" thickBot="1">
      <c r="B2243" s="237" t="s">
        <v>1545</v>
      </c>
      <c r="C2243" s="238"/>
      <c r="D2243" s="239"/>
      <c r="E2243" s="240"/>
      <c r="F2243" s="240">
        <v>750</v>
      </c>
      <c r="G2243" s="241"/>
      <c r="H2243" s="229">
        <f t="shared" si="130"/>
        <v>750</v>
      </c>
      <c r="I2243" s="242"/>
      <c r="K2243" s="237" t="s">
        <v>1545</v>
      </c>
      <c r="L2243" s="238"/>
      <c r="M2243" s="239">
        <v>0</v>
      </c>
      <c r="N2243" s="240"/>
      <c r="O2243" s="240">
        <v>0</v>
      </c>
      <c r="P2243" s="241"/>
      <c r="Q2243" s="229">
        <f t="shared" si="131"/>
        <v>0</v>
      </c>
      <c r="R2243" s="242"/>
    </row>
    <row r="2244" spans="2:18" ht="24.95" customHeight="1" thickTop="1" thickBot="1">
      <c r="B2244" s="243"/>
      <c r="C2244" s="244" t="s">
        <v>1399</v>
      </c>
      <c r="D2244" s="245">
        <f>D2240+D2241+D2242+D2243</f>
        <v>0</v>
      </c>
      <c r="E2244" s="246"/>
      <c r="F2244" s="247">
        <f>SUM(F2240:F2243)</f>
        <v>1301</v>
      </c>
      <c r="G2244" s="248"/>
      <c r="H2244" s="249">
        <f t="shared" si="130"/>
        <v>1301</v>
      </c>
      <c r="I2244" s="250"/>
      <c r="K2244" s="243"/>
      <c r="L2244" s="244" t="s">
        <v>1399</v>
      </c>
      <c r="M2244" s="245">
        <f>M2240+M2241+M2242+M2243</f>
        <v>0</v>
      </c>
      <c r="N2244" s="246"/>
      <c r="O2244" s="246">
        <f>SUM(O2240:O2243)</f>
        <v>416</v>
      </c>
      <c r="P2244" s="248"/>
      <c r="Q2244" s="251">
        <f t="shared" si="131"/>
        <v>416</v>
      </c>
      <c r="R2244" s="250"/>
    </row>
    <row r="2245" spans="2:18" ht="24.95" customHeight="1" thickTop="1">
      <c r="B2245" s="252" t="s">
        <v>1546</v>
      </c>
      <c r="C2245" s="253"/>
      <c r="D2245" s="254"/>
      <c r="E2245" s="255"/>
      <c r="F2245" s="255"/>
      <c r="G2245" s="256"/>
      <c r="H2245" s="257">
        <f t="shared" si="130"/>
        <v>0</v>
      </c>
      <c r="I2245" s="258"/>
      <c r="K2245" s="252" t="s">
        <v>1546</v>
      </c>
      <c r="L2245" s="253"/>
      <c r="M2245" s="254"/>
      <c r="N2245" s="255"/>
      <c r="O2245" s="255"/>
      <c r="P2245" s="256"/>
      <c r="Q2245" s="257">
        <f t="shared" si="131"/>
        <v>0</v>
      </c>
      <c r="R2245" s="258"/>
    </row>
    <row r="2246" spans="2:18" ht="24.95" customHeight="1">
      <c r="B2246" s="259" t="s">
        <v>1547</v>
      </c>
      <c r="C2246" s="260"/>
      <c r="D2246" s="233">
        <v>0</v>
      </c>
      <c r="E2246" s="234"/>
      <c r="F2246" s="234"/>
      <c r="G2246" s="261"/>
      <c r="H2246" s="262">
        <f t="shared" si="130"/>
        <v>0</v>
      </c>
      <c r="I2246" s="263"/>
      <c r="K2246" s="259" t="s">
        <v>1547</v>
      </c>
      <c r="L2246" s="260"/>
      <c r="M2246" s="233">
        <v>0</v>
      </c>
      <c r="N2246" s="234"/>
      <c r="O2246" s="234"/>
      <c r="P2246" s="261"/>
      <c r="Q2246" s="262">
        <f t="shared" si="131"/>
        <v>0</v>
      </c>
      <c r="R2246" s="263"/>
    </row>
    <row r="2247" spans="2:18" ht="24.95" customHeight="1">
      <c r="B2247" s="252" t="s">
        <v>1548</v>
      </c>
      <c r="C2247" s="253"/>
      <c r="D2247" s="233"/>
      <c r="E2247" s="234"/>
      <c r="F2247" s="234"/>
      <c r="G2247" s="261"/>
      <c r="H2247" s="262">
        <f t="shared" si="130"/>
        <v>0</v>
      </c>
      <c r="I2247" s="263"/>
      <c r="K2247" s="252" t="s">
        <v>1548</v>
      </c>
      <c r="L2247" s="253"/>
      <c r="M2247" s="233"/>
      <c r="N2247" s="234"/>
      <c r="O2247" s="234"/>
      <c r="P2247" s="261"/>
      <c r="Q2247" s="262">
        <f t="shared" si="131"/>
        <v>0</v>
      </c>
      <c r="R2247" s="263"/>
    </row>
    <row r="2248" spans="2:18" ht="24.95" customHeight="1" thickBot="1">
      <c r="B2248" s="264" t="s">
        <v>1549</v>
      </c>
      <c r="C2248" s="265"/>
      <c r="D2248" s="266"/>
      <c r="E2248" s="267"/>
      <c r="F2248" s="267"/>
      <c r="G2248" s="268"/>
      <c r="H2248" s="269">
        <f t="shared" si="130"/>
        <v>0</v>
      </c>
      <c r="I2248" s="270"/>
      <c r="K2248" s="264" t="s">
        <v>1549</v>
      </c>
      <c r="L2248" s="265"/>
      <c r="M2248" s="266"/>
      <c r="N2248" s="267"/>
      <c r="O2248" s="267"/>
      <c r="P2248" s="268"/>
      <c r="Q2248" s="269">
        <f t="shared" si="131"/>
        <v>0</v>
      </c>
      <c r="R2248" s="270"/>
    </row>
    <row r="2249" spans="2:18" ht="24.95" customHeight="1" thickTop="1" thickBot="1">
      <c r="B2249" s="243"/>
      <c r="C2249" s="244" t="s">
        <v>1399</v>
      </c>
      <c r="D2249" s="245">
        <f>SUM(D2244:D2248)</f>
        <v>0</v>
      </c>
      <c r="E2249" s="246"/>
      <c r="F2249" s="247">
        <f>F2244+F2246</f>
        <v>1301</v>
      </c>
      <c r="G2249" s="248"/>
      <c r="H2249" s="271">
        <f>D2249+F2249</f>
        <v>1301</v>
      </c>
      <c r="I2249" s="250"/>
      <c r="K2249" s="243"/>
      <c r="L2249" s="244" t="s">
        <v>1399</v>
      </c>
      <c r="M2249" s="245">
        <f>SUM(M2244:M2248)</f>
        <v>0</v>
      </c>
      <c r="N2249" s="246"/>
      <c r="O2249" s="246">
        <f>O2244+O2246</f>
        <v>416</v>
      </c>
      <c r="P2249" s="248"/>
      <c r="Q2249" s="272">
        <f>M2249+O2249</f>
        <v>416</v>
      </c>
      <c r="R2249" s="250"/>
    </row>
    <row r="2250" spans="2:18" ht="24.95" customHeight="1" thickTop="1">
      <c r="B2250" s="273"/>
      <c r="C2250" s="274" t="s">
        <v>1550</v>
      </c>
      <c r="D2250" s="217"/>
      <c r="E2250" s="217"/>
      <c r="F2250" s="217"/>
      <c r="G2250" s="217"/>
      <c r="H2250" s="217"/>
      <c r="I2250" s="218"/>
      <c r="K2250" s="273"/>
      <c r="L2250" s="274" t="s">
        <v>1550</v>
      </c>
      <c r="M2250" s="217"/>
      <c r="N2250" s="217"/>
      <c r="O2250" s="217"/>
      <c r="P2250" s="217"/>
      <c r="Q2250" s="217"/>
      <c r="R2250" s="218"/>
    </row>
    <row r="2251" spans="2:18" ht="24.95" customHeight="1">
      <c r="B2251" s="216" t="s">
        <v>1551</v>
      </c>
      <c r="C2251" s="217"/>
      <c r="D2251" s="217"/>
      <c r="E2251" s="217"/>
      <c r="F2251" s="217"/>
      <c r="G2251" s="217"/>
      <c r="H2251" s="217"/>
      <c r="I2251" s="218"/>
      <c r="K2251" s="216" t="s">
        <v>1551</v>
      </c>
      <c r="L2251" s="217"/>
      <c r="M2251" s="217"/>
      <c r="N2251" s="217"/>
      <c r="O2251" s="217"/>
      <c r="P2251" s="217"/>
      <c r="Q2251" s="217"/>
      <c r="R2251" s="218"/>
    </row>
    <row r="2252" spans="2:18" ht="24.95" customHeight="1">
      <c r="B2252" s="216" t="s">
        <v>1552</v>
      </c>
      <c r="C2252" s="217"/>
      <c r="D2252" s="217"/>
      <c r="E2252" s="217"/>
      <c r="F2252" s="217"/>
      <c r="G2252" s="217"/>
      <c r="H2252" s="217"/>
      <c r="I2252" s="218"/>
      <c r="K2252" s="216" t="s">
        <v>1552</v>
      </c>
      <c r="L2252" s="217"/>
      <c r="M2252" s="217"/>
      <c r="N2252" s="217"/>
      <c r="O2252" s="217"/>
      <c r="P2252" s="217"/>
      <c r="Q2252" s="217"/>
      <c r="R2252" s="218"/>
    </row>
    <row r="2253" spans="2:18" ht="15.75">
      <c r="B2253" s="273"/>
      <c r="C2253" s="217"/>
      <c r="D2253" s="217"/>
      <c r="E2253" s="217"/>
      <c r="F2253" s="217"/>
      <c r="G2253" s="217"/>
      <c r="H2253" s="217"/>
      <c r="I2253" s="218"/>
      <c r="K2253" s="273"/>
      <c r="L2253" s="217"/>
      <c r="M2253" s="217"/>
      <c r="N2253" s="217"/>
      <c r="O2253" s="217"/>
      <c r="P2253" s="217"/>
      <c r="Q2253" s="217"/>
      <c r="R2253" s="218"/>
    </row>
    <row r="2254" spans="2:18" ht="15.75">
      <c r="B2254" s="273"/>
      <c r="C2254" s="217"/>
      <c r="D2254" s="372" t="s">
        <v>1714</v>
      </c>
      <c r="E2254" s="372"/>
      <c r="F2254" s="372"/>
      <c r="G2254" s="217"/>
      <c r="H2254" s="217"/>
      <c r="I2254" s="218"/>
      <c r="K2254" s="273"/>
      <c r="L2254" s="217"/>
      <c r="M2254" s="372" t="s">
        <v>1714</v>
      </c>
      <c r="N2254" s="372"/>
      <c r="O2254" s="372"/>
      <c r="P2254" s="217"/>
      <c r="Q2254" s="217"/>
      <c r="R2254" s="218"/>
    </row>
    <row r="2255" spans="2:18" ht="15.75">
      <c r="B2255" s="273"/>
      <c r="C2255" s="217"/>
      <c r="D2255" s="372" t="s">
        <v>1715</v>
      </c>
      <c r="E2255" s="372"/>
      <c r="F2255" s="372"/>
      <c r="G2255" s="217"/>
      <c r="H2255" s="217"/>
      <c r="I2255" s="218"/>
      <c r="K2255" s="273"/>
      <c r="L2255" s="217"/>
      <c r="M2255" s="372" t="s">
        <v>1715</v>
      </c>
      <c r="N2255" s="372"/>
      <c r="O2255" s="372"/>
      <c r="P2255" s="217"/>
      <c r="Q2255" s="217"/>
      <c r="R2255" s="218"/>
    </row>
    <row r="2256" spans="2:18" ht="15.75">
      <c r="B2256" s="273"/>
      <c r="C2256" s="217"/>
      <c r="D2256" s="217"/>
      <c r="E2256" s="217"/>
      <c r="F2256" s="217"/>
      <c r="G2256" s="217"/>
      <c r="H2256" s="217"/>
      <c r="I2256" s="218"/>
      <c r="K2256" s="273"/>
      <c r="L2256" s="217"/>
      <c r="M2256" s="217"/>
      <c r="N2256" s="217"/>
      <c r="O2256" s="217"/>
      <c r="P2256" s="217"/>
      <c r="Q2256" s="217"/>
      <c r="R2256" s="218"/>
    </row>
    <row r="2257" spans="2:18" ht="15.75">
      <c r="B2257" s="273"/>
      <c r="C2257" s="217"/>
      <c r="D2257" s="217"/>
      <c r="E2257" s="217"/>
      <c r="F2257" s="217"/>
      <c r="G2257" s="217"/>
      <c r="H2257" s="217"/>
      <c r="I2257" s="218"/>
      <c r="K2257" s="273"/>
      <c r="L2257" s="217"/>
      <c r="M2257" s="217"/>
      <c r="N2257" s="217"/>
      <c r="O2257" s="217"/>
      <c r="P2257" s="217"/>
      <c r="Q2257" s="217"/>
      <c r="R2257" s="218"/>
    </row>
    <row r="2258" spans="2:18" ht="15.75">
      <c r="B2258" s="293"/>
      <c r="E2258" s="217"/>
      <c r="F2258" s="217"/>
      <c r="G2258" s="201" t="s">
        <v>1563</v>
      </c>
      <c r="H2258" s="217"/>
      <c r="I2258" s="218"/>
      <c r="J2258" s="293"/>
      <c r="K2258" s="293"/>
      <c r="N2258" s="217"/>
      <c r="O2258" s="217"/>
      <c r="P2258" s="201" t="s">
        <v>1563</v>
      </c>
      <c r="Q2258" s="217"/>
      <c r="R2258" s="218"/>
    </row>
    <row r="2259" spans="2:18" ht="15.75">
      <c r="B2259" s="273" t="s">
        <v>1553</v>
      </c>
      <c r="C2259" s="360">
        <v>45840</v>
      </c>
      <c r="D2259" s="360"/>
      <c r="E2259" s="201"/>
      <c r="F2259" t="s">
        <v>1693</v>
      </c>
      <c r="H2259" s="201"/>
      <c r="I2259" s="202"/>
      <c r="K2259" s="273" t="s">
        <v>1553</v>
      </c>
      <c r="L2259" s="360">
        <v>45840</v>
      </c>
      <c r="M2259" s="360"/>
      <c r="N2259" s="201"/>
      <c r="O2259" t="s">
        <v>1693</v>
      </c>
      <c r="Q2259" s="201"/>
      <c r="R2259" s="202"/>
    </row>
    <row r="2260" spans="2:18" ht="16.5" thickBot="1">
      <c r="B2260" s="275"/>
      <c r="C2260" s="276"/>
      <c r="D2260" s="276"/>
      <c r="E2260" s="276"/>
      <c r="F2260" s="276"/>
      <c r="G2260" s="276"/>
      <c r="H2260" s="276"/>
      <c r="I2260" s="277"/>
      <c r="K2260" s="275"/>
      <c r="L2260" s="276"/>
      <c r="M2260" s="276"/>
      <c r="N2260" s="276"/>
      <c r="O2260" s="276"/>
      <c r="P2260" s="276"/>
      <c r="Q2260" s="276"/>
      <c r="R2260" s="277"/>
    </row>
    <row r="2262" spans="2:18" ht="15.75" thickBot="1"/>
    <row r="2263" spans="2:18">
      <c r="B2263" s="366" t="s">
        <v>1525</v>
      </c>
      <c r="C2263" s="367"/>
      <c r="D2263" s="367"/>
      <c r="E2263" s="367"/>
      <c r="F2263" s="367"/>
      <c r="G2263" s="367"/>
      <c r="H2263" s="367"/>
      <c r="I2263" s="368"/>
      <c r="K2263" s="366" t="s">
        <v>1525</v>
      </c>
      <c r="L2263" s="367"/>
      <c r="M2263" s="367"/>
      <c r="N2263" s="367"/>
      <c r="O2263" s="367"/>
      <c r="P2263" s="367"/>
      <c r="Q2263" s="367"/>
      <c r="R2263" s="368"/>
    </row>
    <row r="2264" spans="2:18" ht="15.75">
      <c r="B2264" s="200"/>
      <c r="C2264" s="201"/>
      <c r="D2264" s="201"/>
      <c r="E2264" s="201"/>
      <c r="F2264" s="201"/>
      <c r="G2264" s="201"/>
      <c r="H2264" s="201"/>
      <c r="I2264" s="202"/>
      <c r="K2264" s="200"/>
      <c r="L2264" s="201"/>
      <c r="M2264" s="201"/>
      <c r="N2264" s="201"/>
      <c r="O2264" s="201"/>
      <c r="P2264" s="201"/>
      <c r="Q2264" s="201"/>
      <c r="R2264" s="202"/>
    </row>
    <row r="2265" spans="2:18" ht="26.25">
      <c r="B2265" s="369" t="s">
        <v>1526</v>
      </c>
      <c r="C2265" s="370"/>
      <c r="D2265" s="370"/>
      <c r="E2265" s="370"/>
      <c r="F2265" s="370"/>
      <c r="G2265" s="370"/>
      <c r="H2265" s="370"/>
      <c r="I2265" s="371"/>
      <c r="K2265" s="369" t="s">
        <v>1526</v>
      </c>
      <c r="L2265" s="370"/>
      <c r="M2265" s="370"/>
      <c r="N2265" s="370"/>
      <c r="O2265" s="370"/>
      <c r="P2265" s="370"/>
      <c r="Q2265" s="370"/>
      <c r="R2265" s="371"/>
    </row>
    <row r="2266" spans="2:18" ht="24.95" customHeight="1">
      <c r="B2266" s="203"/>
      <c r="C2266" s="204"/>
      <c r="D2266" s="204"/>
      <c r="E2266" s="204"/>
      <c r="F2266" s="204"/>
      <c r="G2266" s="204"/>
      <c r="H2266" s="205" t="s">
        <v>1527</v>
      </c>
      <c r="I2266" s="206"/>
      <c r="K2266" s="203"/>
      <c r="L2266" s="204"/>
      <c r="M2266" s="204"/>
      <c r="N2266" s="204"/>
      <c r="O2266" s="204"/>
      <c r="P2266" s="204"/>
      <c r="Q2266" s="205" t="s">
        <v>1527</v>
      </c>
      <c r="R2266" s="206"/>
    </row>
    <row r="2267" spans="2:18" ht="24.95" customHeight="1">
      <c r="B2267" s="207" t="s">
        <v>1528</v>
      </c>
      <c r="C2267" s="208"/>
      <c r="D2267" s="208"/>
      <c r="E2267" s="208"/>
      <c r="F2267" s="208" t="s">
        <v>1529</v>
      </c>
      <c r="G2267" s="201"/>
      <c r="H2267" s="201" t="s">
        <v>1530</v>
      </c>
      <c r="I2267" s="202"/>
      <c r="K2267" s="207" t="s">
        <v>1528</v>
      </c>
      <c r="L2267" s="208"/>
      <c r="M2267" s="208"/>
      <c r="N2267" s="208"/>
      <c r="O2267" s="208" t="s">
        <v>1531</v>
      </c>
      <c r="P2267" s="201"/>
      <c r="Q2267" s="201" t="s">
        <v>1530</v>
      </c>
      <c r="R2267" s="202"/>
    </row>
    <row r="2268" spans="2:18" ht="24.95" customHeight="1">
      <c r="B2268" s="209" t="s">
        <v>1532</v>
      </c>
      <c r="C2268" s="210" t="s">
        <v>1857</v>
      </c>
      <c r="E2268" s="211"/>
      <c r="F2268" s="211"/>
      <c r="G2268" s="212"/>
      <c r="H2268" s="212"/>
      <c r="I2268" s="213"/>
      <c r="K2268" s="209" t="s">
        <v>1532</v>
      </c>
      <c r="L2268" s="210" t="s">
        <v>1858</v>
      </c>
      <c r="M2268" s="211"/>
      <c r="N2268" s="211"/>
      <c r="O2268" s="211"/>
      <c r="P2268" s="212"/>
      <c r="Q2268" s="212"/>
      <c r="R2268" s="213"/>
    </row>
    <row r="2269" spans="2:18" ht="24.95" customHeight="1">
      <c r="B2269" s="207" t="s">
        <v>1534</v>
      </c>
      <c r="C2269" s="214">
        <v>342</v>
      </c>
      <c r="D2269" s="208" t="s">
        <v>1535</v>
      </c>
      <c r="E2269" s="208"/>
      <c r="F2269" s="201"/>
      <c r="G2269" s="201"/>
      <c r="H2269" s="201"/>
      <c r="I2269" s="202"/>
      <c r="K2269" s="207" t="s">
        <v>1534</v>
      </c>
      <c r="L2269" s="214" t="s">
        <v>1859</v>
      </c>
      <c r="M2269" s="208" t="s">
        <v>1535</v>
      </c>
      <c r="N2269" s="208"/>
      <c r="O2269" s="201"/>
      <c r="P2269" s="201"/>
      <c r="Q2269" s="201"/>
      <c r="R2269" s="202"/>
    </row>
    <row r="2270" spans="2:18" ht="24.95" customHeight="1">
      <c r="B2270" s="216" t="s">
        <v>1562</v>
      </c>
      <c r="C2270" s="217"/>
      <c r="D2270" s="217"/>
      <c r="E2270" s="217"/>
      <c r="F2270" s="217"/>
      <c r="G2270" s="217"/>
      <c r="H2270" s="217"/>
      <c r="I2270" s="218"/>
      <c r="K2270" s="216" t="s">
        <v>1562</v>
      </c>
      <c r="L2270" s="217"/>
      <c r="M2270" s="217"/>
      <c r="N2270" s="217"/>
      <c r="O2270" s="217"/>
      <c r="P2270" s="217"/>
      <c r="Q2270" s="217"/>
      <c r="R2270" s="218"/>
    </row>
    <row r="2271" spans="2:18" ht="24.95" customHeight="1" thickBot="1">
      <c r="B2271" s="207" t="s">
        <v>1537</v>
      </c>
      <c r="C2271" s="201"/>
      <c r="D2271" s="201"/>
      <c r="E2271" s="201"/>
      <c r="F2271" s="201"/>
      <c r="G2271" s="201"/>
      <c r="H2271" s="201"/>
      <c r="I2271" s="202"/>
      <c r="K2271" s="207" t="s">
        <v>1537</v>
      </c>
      <c r="L2271" s="201"/>
      <c r="M2271" s="201"/>
      <c r="N2271" s="201"/>
      <c r="O2271" s="201"/>
      <c r="P2271" s="201"/>
      <c r="Q2271" s="201"/>
      <c r="R2271" s="202"/>
    </row>
    <row r="2272" spans="2:18" ht="24.95" customHeight="1" thickTop="1">
      <c r="B2272" s="361" t="s">
        <v>1538</v>
      </c>
      <c r="C2272" s="362"/>
      <c r="D2272" s="358" t="s">
        <v>1241</v>
      </c>
      <c r="E2272" s="365"/>
      <c r="F2272" s="356" t="s">
        <v>1539</v>
      </c>
      <c r="G2272" s="359"/>
      <c r="H2272" s="358" t="s">
        <v>1404</v>
      </c>
      <c r="I2272" s="359"/>
      <c r="K2272" s="361" t="s">
        <v>1538</v>
      </c>
      <c r="L2272" s="362"/>
      <c r="M2272" s="358" t="s">
        <v>1241</v>
      </c>
      <c r="N2272" s="365"/>
      <c r="O2272" s="356" t="s">
        <v>1539</v>
      </c>
      <c r="P2272" s="359"/>
      <c r="Q2272" s="358" t="s">
        <v>1404</v>
      </c>
      <c r="R2272" s="359"/>
    </row>
    <row r="2273" spans="2:18" ht="24.95" customHeight="1" thickBot="1">
      <c r="B2273" s="363"/>
      <c r="C2273" s="364"/>
      <c r="D2273" s="219" t="s">
        <v>1540</v>
      </c>
      <c r="E2273" s="220" t="s">
        <v>1541</v>
      </c>
      <c r="F2273" s="220" t="s">
        <v>1540</v>
      </c>
      <c r="G2273" s="221" t="s">
        <v>1541</v>
      </c>
      <c r="H2273" s="222" t="s">
        <v>1540</v>
      </c>
      <c r="I2273" s="223" t="s">
        <v>1541</v>
      </c>
      <c r="K2273" s="363"/>
      <c r="L2273" s="364"/>
      <c r="M2273" s="219" t="s">
        <v>1540</v>
      </c>
      <c r="N2273" s="220" t="s">
        <v>1541</v>
      </c>
      <c r="O2273" s="220" t="s">
        <v>1540</v>
      </c>
      <c r="P2273" s="221" t="s">
        <v>1541</v>
      </c>
      <c r="Q2273" s="222" t="s">
        <v>1540</v>
      </c>
      <c r="R2273" s="223" t="s">
        <v>1541</v>
      </c>
    </row>
    <row r="2274" spans="2:18" ht="24.95" customHeight="1" thickTop="1">
      <c r="B2274" s="224" t="s">
        <v>1542</v>
      </c>
      <c r="C2274" s="225"/>
      <c r="D2274" s="226">
        <v>0</v>
      </c>
      <c r="E2274" s="227"/>
      <c r="F2274" s="227">
        <v>351</v>
      </c>
      <c r="G2274" s="228"/>
      <c r="H2274" s="229">
        <f t="shared" ref="H2274:H2282" si="132">D2274+F2274</f>
        <v>351</v>
      </c>
      <c r="I2274" s="230"/>
      <c r="K2274" s="224" t="s">
        <v>1542</v>
      </c>
      <c r="L2274" s="225"/>
      <c r="M2274" s="226">
        <v>0</v>
      </c>
      <c r="N2274" s="227"/>
      <c r="O2274" s="227">
        <v>237</v>
      </c>
      <c r="P2274" s="228"/>
      <c r="Q2274" s="229">
        <f t="shared" ref="Q2274:Q2282" si="133">M2274+O2274</f>
        <v>237</v>
      </c>
      <c r="R2274" s="230"/>
    </row>
    <row r="2275" spans="2:18" ht="24.95" customHeight="1">
      <c r="B2275" s="231" t="s">
        <v>1543</v>
      </c>
      <c r="C2275" s="232"/>
      <c r="D2275" s="233">
        <v>0</v>
      </c>
      <c r="E2275" s="234"/>
      <c r="F2275" s="234">
        <v>0</v>
      </c>
      <c r="G2275" s="235"/>
      <c r="H2275" s="229">
        <f t="shared" si="132"/>
        <v>0</v>
      </c>
      <c r="I2275" s="236"/>
      <c r="K2275" s="231" t="s">
        <v>1543</v>
      </c>
      <c r="L2275" s="232"/>
      <c r="M2275" s="233">
        <v>0</v>
      </c>
      <c r="N2275" s="234"/>
      <c r="O2275" s="234">
        <v>30</v>
      </c>
      <c r="P2275" s="235"/>
      <c r="Q2275" s="229">
        <f t="shared" si="133"/>
        <v>30</v>
      </c>
      <c r="R2275" s="236"/>
    </row>
    <row r="2276" spans="2:18" ht="24.95" customHeight="1">
      <c r="B2276" s="231" t="s">
        <v>1544</v>
      </c>
      <c r="C2276" s="232"/>
      <c r="D2276" s="233">
        <v>0</v>
      </c>
      <c r="E2276" s="234"/>
      <c r="F2276" s="234">
        <v>0</v>
      </c>
      <c r="G2276" s="235"/>
      <c r="H2276" s="229">
        <f t="shared" si="132"/>
        <v>0</v>
      </c>
      <c r="I2276" s="236"/>
      <c r="K2276" s="231" t="s">
        <v>1544</v>
      </c>
      <c r="L2276" s="232"/>
      <c r="M2276" s="233">
        <v>0</v>
      </c>
      <c r="N2276" s="234"/>
      <c r="O2276" s="234">
        <v>30</v>
      </c>
      <c r="P2276" s="235"/>
      <c r="Q2276" s="229">
        <f t="shared" si="133"/>
        <v>30</v>
      </c>
      <c r="R2276" s="236"/>
    </row>
    <row r="2277" spans="2:18" ht="24.95" customHeight="1" thickBot="1">
      <c r="B2277" s="237" t="s">
        <v>1545</v>
      </c>
      <c r="C2277" s="238"/>
      <c r="D2277" s="239"/>
      <c r="E2277" s="240"/>
      <c r="F2277" s="240">
        <v>0</v>
      </c>
      <c r="G2277" s="241"/>
      <c r="H2277" s="229">
        <f t="shared" si="132"/>
        <v>0</v>
      </c>
      <c r="I2277" s="242"/>
      <c r="K2277" s="237" t="s">
        <v>1545</v>
      </c>
      <c r="L2277" s="238"/>
      <c r="M2277" s="239">
        <v>0</v>
      </c>
      <c r="N2277" s="240"/>
      <c r="O2277" s="240">
        <v>750</v>
      </c>
      <c r="P2277" s="241"/>
      <c r="Q2277" s="229">
        <f t="shared" si="133"/>
        <v>750</v>
      </c>
      <c r="R2277" s="242"/>
    </row>
    <row r="2278" spans="2:18" ht="24.95" customHeight="1" thickTop="1" thickBot="1">
      <c r="B2278" s="243"/>
      <c r="C2278" s="244" t="s">
        <v>1399</v>
      </c>
      <c r="D2278" s="245">
        <f>D2274+D2275+D2276+D2277</f>
        <v>0</v>
      </c>
      <c r="E2278" s="246"/>
      <c r="F2278" s="247">
        <f>SUM(F2274:F2277)</f>
        <v>351</v>
      </c>
      <c r="G2278" s="248"/>
      <c r="H2278" s="249">
        <f t="shared" si="132"/>
        <v>351</v>
      </c>
      <c r="I2278" s="250"/>
      <c r="K2278" s="243"/>
      <c r="L2278" s="244" t="s">
        <v>1399</v>
      </c>
      <c r="M2278" s="245">
        <f>M2274+M2275+M2276+M2277</f>
        <v>0</v>
      </c>
      <c r="N2278" s="246"/>
      <c r="O2278" s="246">
        <f>SUM(O2274:O2277)</f>
        <v>1047</v>
      </c>
      <c r="P2278" s="248"/>
      <c r="Q2278" s="251">
        <f t="shared" si="133"/>
        <v>1047</v>
      </c>
      <c r="R2278" s="250"/>
    </row>
    <row r="2279" spans="2:18" ht="24.95" customHeight="1" thickTop="1">
      <c r="B2279" s="252" t="s">
        <v>1546</v>
      </c>
      <c r="C2279" s="253"/>
      <c r="D2279" s="254"/>
      <c r="E2279" s="255"/>
      <c r="F2279" s="255"/>
      <c r="G2279" s="256"/>
      <c r="H2279" s="257">
        <f t="shared" si="132"/>
        <v>0</v>
      </c>
      <c r="I2279" s="258"/>
      <c r="K2279" s="252" t="s">
        <v>1546</v>
      </c>
      <c r="L2279" s="253"/>
      <c r="M2279" s="254"/>
      <c r="N2279" s="255"/>
      <c r="O2279" s="255"/>
      <c r="P2279" s="256"/>
      <c r="Q2279" s="257">
        <f t="shared" si="133"/>
        <v>0</v>
      </c>
      <c r="R2279" s="258"/>
    </row>
    <row r="2280" spans="2:18" ht="24.95" customHeight="1">
      <c r="B2280" s="259" t="s">
        <v>1547</v>
      </c>
      <c r="C2280" s="260"/>
      <c r="D2280" s="233">
        <v>0</v>
      </c>
      <c r="E2280" s="234"/>
      <c r="F2280" s="234"/>
      <c r="G2280" s="261"/>
      <c r="H2280" s="262">
        <f t="shared" si="132"/>
        <v>0</v>
      </c>
      <c r="I2280" s="263"/>
      <c r="K2280" s="259" t="s">
        <v>1547</v>
      </c>
      <c r="L2280" s="260"/>
      <c r="M2280" s="233">
        <v>0</v>
      </c>
      <c r="N2280" s="234"/>
      <c r="O2280" s="234"/>
      <c r="P2280" s="261"/>
      <c r="Q2280" s="262">
        <f t="shared" si="133"/>
        <v>0</v>
      </c>
      <c r="R2280" s="263"/>
    </row>
    <row r="2281" spans="2:18" ht="24.95" customHeight="1">
      <c r="B2281" s="252" t="s">
        <v>1548</v>
      </c>
      <c r="C2281" s="253"/>
      <c r="D2281" s="233"/>
      <c r="E2281" s="234"/>
      <c r="F2281" s="234"/>
      <c r="G2281" s="261"/>
      <c r="H2281" s="262">
        <f t="shared" si="132"/>
        <v>0</v>
      </c>
      <c r="I2281" s="263"/>
      <c r="K2281" s="252" t="s">
        <v>1548</v>
      </c>
      <c r="L2281" s="253"/>
      <c r="M2281" s="233"/>
      <c r="N2281" s="234"/>
      <c r="O2281" s="234"/>
      <c r="P2281" s="261"/>
      <c r="Q2281" s="262">
        <f t="shared" si="133"/>
        <v>0</v>
      </c>
      <c r="R2281" s="263"/>
    </row>
    <row r="2282" spans="2:18" ht="24.95" customHeight="1" thickBot="1">
      <c r="B2282" s="264" t="s">
        <v>1549</v>
      </c>
      <c r="C2282" s="265"/>
      <c r="D2282" s="266"/>
      <c r="E2282" s="267"/>
      <c r="F2282" s="267"/>
      <c r="G2282" s="268"/>
      <c r="H2282" s="269">
        <f t="shared" si="132"/>
        <v>0</v>
      </c>
      <c r="I2282" s="270"/>
      <c r="K2282" s="264" t="s">
        <v>1549</v>
      </c>
      <c r="L2282" s="265"/>
      <c r="M2282" s="266"/>
      <c r="N2282" s="267"/>
      <c r="O2282" s="267"/>
      <c r="P2282" s="268"/>
      <c r="Q2282" s="269">
        <f t="shared" si="133"/>
        <v>0</v>
      </c>
      <c r="R2282" s="270"/>
    </row>
    <row r="2283" spans="2:18" ht="24.95" customHeight="1" thickTop="1" thickBot="1">
      <c r="B2283" s="243"/>
      <c r="C2283" s="244" t="s">
        <v>1399</v>
      </c>
      <c r="D2283" s="245">
        <f>SUM(D2278:D2282)</f>
        <v>0</v>
      </c>
      <c r="E2283" s="246"/>
      <c r="F2283" s="247">
        <f>F2278+F2280</f>
        <v>351</v>
      </c>
      <c r="G2283" s="248"/>
      <c r="H2283" s="271">
        <f>D2283+F2283</f>
        <v>351</v>
      </c>
      <c r="I2283" s="250"/>
      <c r="K2283" s="243"/>
      <c r="L2283" s="244" t="s">
        <v>1399</v>
      </c>
      <c r="M2283" s="245">
        <f>SUM(M2278:M2282)</f>
        <v>0</v>
      </c>
      <c r="N2283" s="246"/>
      <c r="O2283" s="246">
        <f>O2278+O2280</f>
        <v>1047</v>
      </c>
      <c r="P2283" s="248"/>
      <c r="Q2283" s="272">
        <f>M2283+O2283</f>
        <v>1047</v>
      </c>
      <c r="R2283" s="250"/>
    </row>
    <row r="2284" spans="2:18" ht="24.95" customHeight="1" thickTop="1">
      <c r="B2284" s="273"/>
      <c r="C2284" s="274" t="s">
        <v>1550</v>
      </c>
      <c r="D2284" s="217"/>
      <c r="E2284" s="217"/>
      <c r="F2284" s="217"/>
      <c r="G2284" s="217"/>
      <c r="H2284" s="217"/>
      <c r="I2284" s="218"/>
      <c r="K2284" s="273"/>
      <c r="L2284" s="274" t="s">
        <v>1550</v>
      </c>
      <c r="M2284" s="217"/>
      <c r="N2284" s="217"/>
      <c r="O2284" s="217"/>
      <c r="P2284" s="217"/>
      <c r="Q2284" s="217"/>
      <c r="R2284" s="218"/>
    </row>
    <row r="2285" spans="2:18" ht="24.95" customHeight="1">
      <c r="B2285" s="216" t="s">
        <v>1551</v>
      </c>
      <c r="C2285" s="217"/>
      <c r="D2285" s="217"/>
      <c r="E2285" s="217"/>
      <c r="F2285" s="217"/>
      <c r="G2285" s="217"/>
      <c r="H2285" s="217"/>
      <c r="I2285" s="218"/>
      <c r="K2285" s="216" t="s">
        <v>1551</v>
      </c>
      <c r="L2285" s="217"/>
      <c r="M2285" s="217"/>
      <c r="N2285" s="217"/>
      <c r="O2285" s="217"/>
      <c r="P2285" s="217"/>
      <c r="Q2285" s="217"/>
      <c r="R2285" s="218"/>
    </row>
    <row r="2286" spans="2:18" ht="24.95" customHeight="1">
      <c r="B2286" s="216" t="s">
        <v>1552</v>
      </c>
      <c r="C2286" s="217"/>
      <c r="D2286" s="217"/>
      <c r="E2286" s="217"/>
      <c r="F2286" s="217"/>
      <c r="G2286" s="217"/>
      <c r="H2286" s="217"/>
      <c r="I2286" s="218"/>
      <c r="K2286" s="216" t="s">
        <v>1552</v>
      </c>
      <c r="L2286" s="217"/>
      <c r="M2286" s="217"/>
      <c r="N2286" s="217"/>
      <c r="O2286" s="217"/>
      <c r="P2286" s="217"/>
      <c r="Q2286" s="217"/>
      <c r="R2286" s="218"/>
    </row>
    <row r="2287" spans="2:18" ht="15.75">
      <c r="B2287" s="273"/>
      <c r="C2287" s="217"/>
      <c r="D2287" s="217"/>
      <c r="E2287" s="217"/>
      <c r="F2287" s="217"/>
      <c r="G2287" s="217"/>
      <c r="H2287" s="217"/>
      <c r="I2287" s="218"/>
      <c r="K2287" s="273"/>
      <c r="L2287" s="217"/>
      <c r="M2287" s="217"/>
      <c r="N2287" s="217"/>
      <c r="O2287" s="217"/>
      <c r="P2287" s="217"/>
      <c r="Q2287" s="217"/>
      <c r="R2287" s="218"/>
    </row>
    <row r="2288" spans="2:18" ht="15.75">
      <c r="B2288" s="273"/>
      <c r="C2288" s="217"/>
      <c r="D2288" s="372" t="s">
        <v>1714</v>
      </c>
      <c r="E2288" s="372"/>
      <c r="F2288" s="372"/>
      <c r="G2288" s="217"/>
      <c r="H2288" s="217"/>
      <c r="I2288" s="218"/>
      <c r="K2288" s="273"/>
      <c r="L2288" s="217"/>
      <c r="M2288" s="372" t="s">
        <v>1714</v>
      </c>
      <c r="N2288" s="372"/>
      <c r="O2288" s="372"/>
      <c r="P2288" s="217"/>
      <c r="Q2288" s="217"/>
      <c r="R2288" s="218"/>
    </row>
    <row r="2289" spans="2:18" ht="15.75">
      <c r="B2289" s="273"/>
      <c r="C2289" s="217"/>
      <c r="D2289" s="372" t="s">
        <v>1715</v>
      </c>
      <c r="E2289" s="372"/>
      <c r="F2289" s="372"/>
      <c r="G2289" s="217"/>
      <c r="H2289" s="217"/>
      <c r="I2289" s="218"/>
      <c r="K2289" s="273"/>
      <c r="L2289" s="217"/>
      <c r="M2289" s="372" t="s">
        <v>1715</v>
      </c>
      <c r="N2289" s="372"/>
      <c r="O2289" s="372"/>
      <c r="P2289" s="217"/>
      <c r="Q2289" s="217"/>
      <c r="R2289" s="218"/>
    </row>
    <row r="2290" spans="2:18" ht="15.75">
      <c r="B2290" s="273"/>
      <c r="C2290" s="217"/>
      <c r="D2290" s="217"/>
      <c r="E2290" s="217"/>
      <c r="F2290" s="217"/>
      <c r="G2290" s="217"/>
      <c r="H2290" s="217"/>
      <c r="I2290" s="218"/>
      <c r="K2290" s="273"/>
      <c r="L2290" s="217"/>
      <c r="M2290" s="217"/>
      <c r="N2290" s="217"/>
      <c r="O2290" s="217"/>
      <c r="P2290" s="217"/>
      <c r="Q2290" s="217"/>
      <c r="R2290" s="218"/>
    </row>
    <row r="2291" spans="2:18" ht="15.75">
      <c r="B2291" s="273"/>
      <c r="C2291" s="217"/>
      <c r="D2291" s="217"/>
      <c r="E2291" s="217"/>
      <c r="F2291" s="217"/>
      <c r="G2291" s="217"/>
      <c r="H2291" s="217"/>
      <c r="I2291" s="218"/>
      <c r="K2291" s="273"/>
      <c r="L2291" s="217"/>
      <c r="M2291" s="217"/>
      <c r="N2291" s="217"/>
      <c r="O2291" s="217"/>
      <c r="P2291" s="217"/>
      <c r="Q2291" s="217"/>
      <c r="R2291" s="218"/>
    </row>
    <row r="2292" spans="2:18" ht="15.75">
      <c r="B2292" s="293"/>
      <c r="E2292" s="217"/>
      <c r="F2292" s="217"/>
      <c r="G2292" s="201" t="s">
        <v>1563</v>
      </c>
      <c r="H2292" s="217"/>
      <c r="I2292" s="218"/>
      <c r="J2292" s="293"/>
      <c r="K2292" s="293"/>
      <c r="N2292" s="217"/>
      <c r="O2292" s="217"/>
      <c r="P2292" s="201" t="s">
        <v>1563</v>
      </c>
      <c r="Q2292" s="217"/>
      <c r="R2292" s="218"/>
    </row>
    <row r="2293" spans="2:18" ht="15.75">
      <c r="B2293" s="273" t="s">
        <v>1553</v>
      </c>
      <c r="C2293" s="360">
        <v>45840</v>
      </c>
      <c r="D2293" s="360"/>
      <c r="E2293" s="201"/>
      <c r="F2293" t="s">
        <v>1693</v>
      </c>
      <c r="H2293" s="201"/>
      <c r="I2293" s="202"/>
      <c r="K2293" s="273" t="s">
        <v>1553</v>
      </c>
      <c r="L2293" s="360">
        <v>45840</v>
      </c>
      <c r="M2293" s="360"/>
      <c r="N2293" s="201"/>
      <c r="O2293" t="s">
        <v>1693</v>
      </c>
      <c r="Q2293" s="201"/>
      <c r="R2293" s="202"/>
    </row>
    <row r="2294" spans="2:18" ht="16.5" thickBot="1">
      <c r="B2294" s="275"/>
      <c r="C2294" s="276"/>
      <c r="D2294" s="276"/>
      <c r="E2294" s="276"/>
      <c r="F2294" s="276"/>
      <c r="G2294" s="276"/>
      <c r="H2294" s="276"/>
      <c r="I2294" s="277"/>
      <c r="K2294" s="275"/>
      <c r="L2294" s="276"/>
      <c r="M2294" s="276"/>
      <c r="N2294" s="276"/>
      <c r="O2294" s="276"/>
      <c r="P2294" s="276"/>
      <c r="Q2294" s="276"/>
      <c r="R2294" s="277"/>
    </row>
    <row r="2296" spans="2:18" ht="15.75" thickBot="1"/>
    <row r="2297" spans="2:18">
      <c r="B2297" s="366" t="s">
        <v>1525</v>
      </c>
      <c r="C2297" s="367"/>
      <c r="D2297" s="367"/>
      <c r="E2297" s="367"/>
      <c r="F2297" s="367"/>
      <c r="G2297" s="367"/>
      <c r="H2297" s="367"/>
      <c r="I2297" s="368"/>
      <c r="K2297" s="366" t="s">
        <v>1525</v>
      </c>
      <c r="L2297" s="367"/>
      <c r="M2297" s="367"/>
      <c r="N2297" s="367"/>
      <c r="O2297" s="367"/>
      <c r="P2297" s="367"/>
      <c r="Q2297" s="367"/>
      <c r="R2297" s="368"/>
    </row>
    <row r="2298" spans="2:18" ht="15.75">
      <c r="B2298" s="200"/>
      <c r="C2298" s="201"/>
      <c r="D2298" s="201"/>
      <c r="E2298" s="201"/>
      <c r="F2298" s="201"/>
      <c r="G2298" s="201"/>
      <c r="H2298" s="201"/>
      <c r="I2298" s="202"/>
      <c r="K2298" s="200"/>
      <c r="L2298" s="201"/>
      <c r="M2298" s="201"/>
      <c r="N2298" s="201"/>
      <c r="O2298" s="201"/>
      <c r="P2298" s="201"/>
      <c r="Q2298" s="201"/>
      <c r="R2298" s="202"/>
    </row>
    <row r="2299" spans="2:18" ht="26.25">
      <c r="B2299" s="369" t="s">
        <v>1526</v>
      </c>
      <c r="C2299" s="370"/>
      <c r="D2299" s="370"/>
      <c r="E2299" s="370"/>
      <c r="F2299" s="370"/>
      <c r="G2299" s="370"/>
      <c r="H2299" s="370"/>
      <c r="I2299" s="371"/>
      <c r="K2299" s="369" t="s">
        <v>1526</v>
      </c>
      <c r="L2299" s="370"/>
      <c r="M2299" s="370"/>
      <c r="N2299" s="370"/>
      <c r="O2299" s="370"/>
      <c r="P2299" s="370"/>
      <c r="Q2299" s="370"/>
      <c r="R2299" s="371"/>
    </row>
    <row r="2300" spans="2:18" ht="24.95" customHeight="1">
      <c r="B2300" s="203"/>
      <c r="C2300" s="204"/>
      <c r="D2300" s="204"/>
      <c r="E2300" s="204"/>
      <c r="F2300" s="204"/>
      <c r="G2300" s="204"/>
      <c r="H2300" s="205" t="s">
        <v>1527</v>
      </c>
      <c r="I2300" s="206"/>
      <c r="K2300" s="203"/>
      <c r="L2300" s="204"/>
      <c r="M2300" s="204"/>
      <c r="N2300" s="204"/>
      <c r="O2300" s="204"/>
      <c r="P2300" s="204"/>
      <c r="Q2300" s="205" t="s">
        <v>1527</v>
      </c>
      <c r="R2300" s="206"/>
    </row>
    <row r="2301" spans="2:18" ht="24.95" customHeight="1">
      <c r="B2301" s="207" t="s">
        <v>1528</v>
      </c>
      <c r="C2301" s="208"/>
      <c r="D2301" s="208"/>
      <c r="E2301" s="208"/>
      <c r="F2301" s="208" t="s">
        <v>1529</v>
      </c>
      <c r="G2301" s="201"/>
      <c r="H2301" s="201" t="s">
        <v>1530</v>
      </c>
      <c r="I2301" s="202"/>
      <c r="K2301" s="207" t="s">
        <v>1528</v>
      </c>
      <c r="L2301" s="208"/>
      <c r="M2301" s="208"/>
      <c r="N2301" s="208"/>
      <c r="O2301" s="208" t="s">
        <v>1531</v>
      </c>
      <c r="P2301" s="201"/>
      <c r="Q2301" s="201" t="s">
        <v>1530</v>
      </c>
      <c r="R2301" s="202"/>
    </row>
    <row r="2302" spans="2:18" ht="24.95" customHeight="1">
      <c r="B2302" s="209" t="s">
        <v>1532</v>
      </c>
      <c r="C2302" s="210" t="s">
        <v>1860</v>
      </c>
      <c r="D2302" s="211"/>
      <c r="E2302" s="211"/>
      <c r="F2302" s="211"/>
      <c r="G2302" s="212"/>
      <c r="H2302" s="212"/>
      <c r="I2302" s="213"/>
      <c r="K2302" s="209" t="s">
        <v>1532</v>
      </c>
      <c r="L2302" s="210" t="s">
        <v>1861</v>
      </c>
      <c r="M2302" s="211"/>
      <c r="N2302" s="211"/>
      <c r="O2302" s="211"/>
      <c r="P2302" s="212"/>
      <c r="Q2302" s="212"/>
      <c r="R2302" s="213"/>
    </row>
    <row r="2303" spans="2:18" ht="24.95" customHeight="1">
      <c r="B2303" s="207" t="s">
        <v>1534</v>
      </c>
      <c r="C2303" s="214">
        <v>81</v>
      </c>
      <c r="D2303" s="208" t="s">
        <v>1535</v>
      </c>
      <c r="E2303" s="208"/>
      <c r="F2303" s="201"/>
      <c r="G2303" s="201"/>
      <c r="H2303" s="201"/>
      <c r="I2303" s="202"/>
      <c r="K2303" s="207" t="s">
        <v>1534</v>
      </c>
      <c r="L2303" s="214">
        <v>612</v>
      </c>
      <c r="M2303" s="208" t="s">
        <v>1535</v>
      </c>
      <c r="N2303" s="208"/>
      <c r="O2303" s="201"/>
      <c r="P2303" s="201"/>
      <c r="Q2303" s="201"/>
      <c r="R2303" s="202"/>
    </row>
    <row r="2304" spans="2:18" ht="24.95" customHeight="1">
      <c r="B2304" s="216" t="s">
        <v>1562</v>
      </c>
      <c r="C2304" s="217"/>
      <c r="D2304" s="217"/>
      <c r="E2304" s="217"/>
      <c r="F2304" s="217"/>
      <c r="G2304" s="217"/>
      <c r="H2304" s="217"/>
      <c r="I2304" s="218"/>
      <c r="K2304" s="216" t="s">
        <v>1562</v>
      </c>
      <c r="L2304" s="217"/>
      <c r="M2304" s="217"/>
      <c r="N2304" s="217"/>
      <c r="O2304" s="217"/>
      <c r="P2304" s="217"/>
      <c r="Q2304" s="217"/>
      <c r="R2304" s="218"/>
    </row>
    <row r="2305" spans="2:18" ht="24.95" customHeight="1" thickBot="1">
      <c r="B2305" s="207" t="s">
        <v>1537</v>
      </c>
      <c r="C2305" s="201"/>
      <c r="D2305" s="201"/>
      <c r="E2305" s="201"/>
      <c r="F2305" s="201"/>
      <c r="G2305" s="201"/>
      <c r="H2305" s="201"/>
      <c r="I2305" s="202"/>
      <c r="K2305" s="207" t="s">
        <v>1537</v>
      </c>
      <c r="L2305" s="201"/>
      <c r="M2305" s="201"/>
      <c r="N2305" s="201"/>
      <c r="O2305" s="201"/>
      <c r="P2305" s="201"/>
      <c r="Q2305" s="201"/>
      <c r="R2305" s="202"/>
    </row>
    <row r="2306" spans="2:18" ht="24.95" customHeight="1" thickTop="1">
      <c r="B2306" s="361" t="s">
        <v>1538</v>
      </c>
      <c r="C2306" s="362"/>
      <c r="D2306" s="358" t="s">
        <v>1241</v>
      </c>
      <c r="E2306" s="365"/>
      <c r="F2306" s="356" t="s">
        <v>1539</v>
      </c>
      <c r="G2306" s="359"/>
      <c r="H2306" s="358" t="s">
        <v>1404</v>
      </c>
      <c r="I2306" s="359"/>
      <c r="K2306" s="361" t="s">
        <v>1538</v>
      </c>
      <c r="L2306" s="362"/>
      <c r="M2306" s="358" t="s">
        <v>1241</v>
      </c>
      <c r="N2306" s="365"/>
      <c r="O2306" s="356" t="s">
        <v>1539</v>
      </c>
      <c r="P2306" s="359"/>
      <c r="Q2306" s="358" t="s">
        <v>1404</v>
      </c>
      <c r="R2306" s="359"/>
    </row>
    <row r="2307" spans="2:18" ht="24.95" customHeight="1" thickBot="1">
      <c r="B2307" s="363"/>
      <c r="C2307" s="364"/>
      <c r="D2307" s="219" t="s">
        <v>1540</v>
      </c>
      <c r="E2307" s="220" t="s">
        <v>1541</v>
      </c>
      <c r="F2307" s="220" t="s">
        <v>1540</v>
      </c>
      <c r="G2307" s="221" t="s">
        <v>1541</v>
      </c>
      <c r="H2307" s="222" t="s">
        <v>1540</v>
      </c>
      <c r="I2307" s="223" t="s">
        <v>1541</v>
      </c>
      <c r="K2307" s="363"/>
      <c r="L2307" s="364"/>
      <c r="M2307" s="219" t="s">
        <v>1540</v>
      </c>
      <c r="N2307" s="220" t="s">
        <v>1541</v>
      </c>
      <c r="O2307" s="220" t="s">
        <v>1540</v>
      </c>
      <c r="P2307" s="221" t="s">
        <v>1541</v>
      </c>
      <c r="Q2307" s="222" t="s">
        <v>1540</v>
      </c>
      <c r="R2307" s="223" t="s">
        <v>1541</v>
      </c>
    </row>
    <row r="2308" spans="2:18" ht="24.95" customHeight="1" thickTop="1">
      <c r="B2308" s="224" t="s">
        <v>1542</v>
      </c>
      <c r="C2308" s="225"/>
      <c r="D2308" s="226">
        <v>0</v>
      </c>
      <c r="E2308" s="227"/>
      <c r="F2308" s="227">
        <v>455</v>
      </c>
      <c r="G2308" s="228"/>
      <c r="H2308" s="229">
        <f t="shared" ref="H2308:H2316" si="134">D2308+F2308</f>
        <v>455</v>
      </c>
      <c r="I2308" s="230"/>
      <c r="K2308" s="224" t="s">
        <v>1542</v>
      </c>
      <c r="L2308" s="225"/>
      <c r="M2308" s="226">
        <v>0</v>
      </c>
      <c r="N2308" s="227"/>
      <c r="O2308" s="227">
        <v>390</v>
      </c>
      <c r="P2308" s="228"/>
      <c r="Q2308" s="229">
        <f t="shared" ref="Q2308:Q2316" si="135">M2308+O2308</f>
        <v>390</v>
      </c>
      <c r="R2308" s="230"/>
    </row>
    <row r="2309" spans="2:18" ht="24.95" customHeight="1">
      <c r="B2309" s="231" t="s">
        <v>1543</v>
      </c>
      <c r="C2309" s="232"/>
      <c r="D2309" s="233">
        <v>0</v>
      </c>
      <c r="E2309" s="234"/>
      <c r="F2309" s="234">
        <v>30</v>
      </c>
      <c r="G2309" s="235"/>
      <c r="H2309" s="229">
        <f t="shared" si="134"/>
        <v>30</v>
      </c>
      <c r="I2309" s="236"/>
      <c r="K2309" s="231" t="s">
        <v>1543</v>
      </c>
      <c r="L2309" s="232"/>
      <c r="M2309" s="233">
        <v>0</v>
      </c>
      <c r="N2309" s="234"/>
      <c r="O2309" s="234">
        <v>0</v>
      </c>
      <c r="P2309" s="235"/>
      <c r="Q2309" s="229">
        <f t="shared" si="135"/>
        <v>0</v>
      </c>
      <c r="R2309" s="236"/>
    </row>
    <row r="2310" spans="2:18" ht="24.95" customHeight="1">
      <c r="B2310" s="231" t="s">
        <v>1544</v>
      </c>
      <c r="C2310" s="232"/>
      <c r="D2310" s="233">
        <v>0</v>
      </c>
      <c r="E2310" s="234"/>
      <c r="F2310" s="234">
        <v>30</v>
      </c>
      <c r="G2310" s="235"/>
      <c r="H2310" s="229">
        <f t="shared" si="134"/>
        <v>30</v>
      </c>
      <c r="I2310" s="236"/>
      <c r="K2310" s="231" t="s">
        <v>1544</v>
      </c>
      <c r="L2310" s="232"/>
      <c r="M2310" s="233">
        <v>0</v>
      </c>
      <c r="N2310" s="234"/>
      <c r="O2310" s="234">
        <v>0</v>
      </c>
      <c r="P2310" s="235"/>
      <c r="Q2310" s="229">
        <f t="shared" si="135"/>
        <v>0</v>
      </c>
      <c r="R2310" s="236"/>
    </row>
    <row r="2311" spans="2:18" ht="24.95" customHeight="1" thickBot="1">
      <c r="B2311" s="237" t="s">
        <v>1545</v>
      </c>
      <c r="C2311" s="238"/>
      <c r="D2311" s="239"/>
      <c r="E2311" s="240"/>
      <c r="F2311" s="240">
        <v>750</v>
      </c>
      <c r="G2311" s="241"/>
      <c r="H2311" s="229">
        <f t="shared" si="134"/>
        <v>750</v>
      </c>
      <c r="I2311" s="242"/>
      <c r="K2311" s="237" t="s">
        <v>1545</v>
      </c>
      <c r="L2311" s="238"/>
      <c r="M2311" s="239">
        <v>0</v>
      </c>
      <c r="N2311" s="240"/>
      <c r="O2311" s="240">
        <v>0</v>
      </c>
      <c r="P2311" s="241"/>
      <c r="Q2311" s="229">
        <f t="shared" si="135"/>
        <v>0</v>
      </c>
      <c r="R2311" s="242"/>
    </row>
    <row r="2312" spans="2:18" ht="24.95" customHeight="1" thickTop="1" thickBot="1">
      <c r="B2312" s="243"/>
      <c r="C2312" s="244" t="s">
        <v>1399</v>
      </c>
      <c r="D2312" s="245">
        <f>D2308+D2309+D2310+D2311</f>
        <v>0</v>
      </c>
      <c r="E2312" s="246"/>
      <c r="F2312" s="247">
        <f>SUM(F2308:F2311)</f>
        <v>1265</v>
      </c>
      <c r="G2312" s="248"/>
      <c r="H2312" s="249">
        <f t="shared" si="134"/>
        <v>1265</v>
      </c>
      <c r="I2312" s="250"/>
      <c r="K2312" s="243"/>
      <c r="L2312" s="244" t="s">
        <v>1399</v>
      </c>
      <c r="M2312" s="245">
        <f>M2308+M2309+M2310+M2311</f>
        <v>0</v>
      </c>
      <c r="N2312" s="246"/>
      <c r="O2312" s="246">
        <f>SUM(O2308:O2311)</f>
        <v>390</v>
      </c>
      <c r="P2312" s="248"/>
      <c r="Q2312" s="251">
        <f t="shared" si="135"/>
        <v>390</v>
      </c>
      <c r="R2312" s="250"/>
    </row>
    <row r="2313" spans="2:18" ht="24.95" customHeight="1" thickTop="1">
      <c r="B2313" s="252" t="s">
        <v>1546</v>
      </c>
      <c r="C2313" s="253"/>
      <c r="D2313" s="254"/>
      <c r="E2313" s="255"/>
      <c r="F2313" s="255"/>
      <c r="G2313" s="256"/>
      <c r="H2313" s="257">
        <f t="shared" si="134"/>
        <v>0</v>
      </c>
      <c r="I2313" s="258"/>
      <c r="K2313" s="252" t="s">
        <v>1546</v>
      </c>
      <c r="L2313" s="253"/>
      <c r="M2313" s="254"/>
      <c r="N2313" s="255"/>
      <c r="O2313" s="255"/>
      <c r="P2313" s="256"/>
      <c r="Q2313" s="257">
        <f t="shared" si="135"/>
        <v>0</v>
      </c>
      <c r="R2313" s="258"/>
    </row>
    <row r="2314" spans="2:18" ht="24.95" customHeight="1">
      <c r="B2314" s="259" t="s">
        <v>1547</v>
      </c>
      <c r="C2314" s="260"/>
      <c r="D2314" s="233">
        <v>0</v>
      </c>
      <c r="E2314" s="234"/>
      <c r="F2314" s="234"/>
      <c r="G2314" s="261"/>
      <c r="H2314" s="262">
        <f t="shared" si="134"/>
        <v>0</v>
      </c>
      <c r="I2314" s="263"/>
      <c r="K2314" s="259" t="s">
        <v>1547</v>
      </c>
      <c r="L2314" s="260"/>
      <c r="M2314" s="233">
        <v>0</v>
      </c>
      <c r="N2314" s="234"/>
      <c r="O2314" s="234"/>
      <c r="P2314" s="261"/>
      <c r="Q2314" s="262">
        <f t="shared" si="135"/>
        <v>0</v>
      </c>
      <c r="R2314" s="263"/>
    </row>
    <row r="2315" spans="2:18" ht="24.95" customHeight="1">
      <c r="B2315" s="252" t="s">
        <v>1548</v>
      </c>
      <c r="C2315" s="253"/>
      <c r="D2315" s="233"/>
      <c r="E2315" s="234"/>
      <c r="F2315" s="234"/>
      <c r="G2315" s="261"/>
      <c r="H2315" s="262">
        <f t="shared" si="134"/>
        <v>0</v>
      </c>
      <c r="I2315" s="263"/>
      <c r="K2315" s="252" t="s">
        <v>1548</v>
      </c>
      <c r="L2315" s="253"/>
      <c r="M2315" s="233"/>
      <c r="N2315" s="234"/>
      <c r="O2315" s="234"/>
      <c r="P2315" s="261"/>
      <c r="Q2315" s="262">
        <f t="shared" si="135"/>
        <v>0</v>
      </c>
      <c r="R2315" s="263"/>
    </row>
    <row r="2316" spans="2:18" ht="24.95" customHeight="1" thickBot="1">
      <c r="B2316" s="264" t="s">
        <v>1549</v>
      </c>
      <c r="C2316" s="265"/>
      <c r="D2316" s="266"/>
      <c r="E2316" s="267"/>
      <c r="F2316" s="267"/>
      <c r="G2316" s="268"/>
      <c r="H2316" s="269">
        <f t="shared" si="134"/>
        <v>0</v>
      </c>
      <c r="I2316" s="270"/>
      <c r="K2316" s="264" t="s">
        <v>1549</v>
      </c>
      <c r="L2316" s="265"/>
      <c r="M2316" s="266"/>
      <c r="N2316" s="267"/>
      <c r="O2316" s="267"/>
      <c r="P2316" s="268"/>
      <c r="Q2316" s="269">
        <f t="shared" si="135"/>
        <v>0</v>
      </c>
      <c r="R2316" s="270"/>
    </row>
    <row r="2317" spans="2:18" ht="24.95" customHeight="1" thickTop="1" thickBot="1">
      <c r="B2317" s="243"/>
      <c r="C2317" s="244" t="s">
        <v>1399</v>
      </c>
      <c r="D2317" s="245">
        <f>SUM(D2312:D2316)</f>
        <v>0</v>
      </c>
      <c r="E2317" s="246"/>
      <c r="F2317" s="247">
        <f>F2312+F2314</f>
        <v>1265</v>
      </c>
      <c r="G2317" s="248"/>
      <c r="H2317" s="271">
        <f>D2317+F2317</f>
        <v>1265</v>
      </c>
      <c r="I2317" s="250"/>
      <c r="K2317" s="243"/>
      <c r="L2317" s="244" t="s">
        <v>1399</v>
      </c>
      <c r="M2317" s="245">
        <f>SUM(M2312:M2316)</f>
        <v>0</v>
      </c>
      <c r="N2317" s="246"/>
      <c r="O2317" s="246">
        <f>O2312+O2314</f>
        <v>390</v>
      </c>
      <c r="P2317" s="248"/>
      <c r="Q2317" s="272">
        <f>M2317+O2317</f>
        <v>390</v>
      </c>
      <c r="R2317" s="250"/>
    </row>
    <row r="2318" spans="2:18" ht="24.95" customHeight="1" thickTop="1">
      <c r="B2318" s="273"/>
      <c r="C2318" s="274" t="s">
        <v>1550</v>
      </c>
      <c r="D2318" s="217"/>
      <c r="E2318" s="217"/>
      <c r="F2318" s="217"/>
      <c r="G2318" s="217"/>
      <c r="H2318" s="217"/>
      <c r="I2318" s="218"/>
      <c r="K2318" s="273"/>
      <c r="L2318" s="274" t="s">
        <v>1550</v>
      </c>
      <c r="M2318" s="217"/>
      <c r="N2318" s="217"/>
      <c r="O2318" s="217"/>
      <c r="P2318" s="217"/>
      <c r="Q2318" s="217"/>
      <c r="R2318" s="218"/>
    </row>
    <row r="2319" spans="2:18" ht="24.95" customHeight="1">
      <c r="B2319" s="216" t="s">
        <v>1551</v>
      </c>
      <c r="C2319" s="217"/>
      <c r="D2319" s="217"/>
      <c r="E2319" s="217"/>
      <c r="F2319" s="217"/>
      <c r="G2319" s="217"/>
      <c r="H2319" s="217"/>
      <c r="I2319" s="218"/>
      <c r="K2319" s="216" t="s">
        <v>1551</v>
      </c>
      <c r="L2319" s="217"/>
      <c r="M2319" s="217"/>
      <c r="N2319" s="217"/>
      <c r="O2319" s="217"/>
      <c r="P2319" s="217"/>
      <c r="Q2319" s="217"/>
      <c r="R2319" s="218"/>
    </row>
    <row r="2320" spans="2:18" ht="24.95" customHeight="1">
      <c r="B2320" s="216" t="s">
        <v>1552</v>
      </c>
      <c r="C2320" s="217"/>
      <c r="D2320" s="217"/>
      <c r="E2320" s="217"/>
      <c r="F2320" s="217"/>
      <c r="G2320" s="217"/>
      <c r="H2320" s="217"/>
      <c r="I2320" s="218"/>
      <c r="K2320" s="216" t="s">
        <v>1552</v>
      </c>
      <c r="L2320" s="217"/>
      <c r="M2320" s="217"/>
      <c r="N2320" s="217"/>
      <c r="O2320" s="217"/>
      <c r="P2320" s="217"/>
      <c r="Q2320" s="217"/>
      <c r="R2320" s="218"/>
    </row>
    <row r="2321" spans="2:18" ht="15.75">
      <c r="B2321" s="273"/>
      <c r="C2321" s="217"/>
      <c r="D2321" s="217"/>
      <c r="E2321" s="217"/>
      <c r="F2321" s="217"/>
      <c r="G2321" s="217"/>
      <c r="H2321" s="217"/>
      <c r="I2321" s="218"/>
      <c r="K2321" s="273"/>
      <c r="L2321" s="217"/>
      <c r="M2321" s="217"/>
      <c r="N2321" s="217"/>
      <c r="O2321" s="217"/>
      <c r="P2321" s="217"/>
      <c r="Q2321" s="217"/>
      <c r="R2321" s="218"/>
    </row>
    <row r="2322" spans="2:18" ht="15.75">
      <c r="B2322" s="273"/>
      <c r="C2322" s="217"/>
      <c r="D2322" s="372" t="s">
        <v>1714</v>
      </c>
      <c r="E2322" s="372"/>
      <c r="F2322" s="372"/>
      <c r="G2322" s="217"/>
      <c r="H2322" s="217"/>
      <c r="I2322" s="218"/>
      <c r="K2322" s="273"/>
      <c r="L2322" s="217"/>
      <c r="M2322" s="372" t="s">
        <v>1714</v>
      </c>
      <c r="N2322" s="372"/>
      <c r="O2322" s="372"/>
      <c r="P2322" s="217"/>
      <c r="Q2322" s="217"/>
      <c r="R2322" s="218"/>
    </row>
    <row r="2323" spans="2:18" ht="15.75">
      <c r="B2323" s="273"/>
      <c r="C2323" s="217"/>
      <c r="D2323" s="372" t="s">
        <v>1715</v>
      </c>
      <c r="E2323" s="372"/>
      <c r="F2323" s="372"/>
      <c r="G2323" s="217"/>
      <c r="H2323" s="217"/>
      <c r="I2323" s="218"/>
      <c r="K2323" s="273"/>
      <c r="L2323" s="217"/>
      <c r="M2323" s="372" t="s">
        <v>1715</v>
      </c>
      <c r="N2323" s="372"/>
      <c r="O2323" s="372"/>
      <c r="P2323" s="217"/>
      <c r="Q2323" s="217"/>
      <c r="R2323" s="218"/>
    </row>
    <row r="2324" spans="2:18" ht="15.75">
      <c r="B2324" s="273"/>
      <c r="C2324" s="217"/>
      <c r="D2324" s="217"/>
      <c r="E2324" s="217"/>
      <c r="F2324" s="217"/>
      <c r="G2324" s="217"/>
      <c r="H2324" s="217"/>
      <c r="I2324" s="218"/>
      <c r="K2324" s="273"/>
      <c r="L2324" s="217"/>
      <c r="M2324" s="217"/>
      <c r="N2324" s="217"/>
      <c r="O2324" s="217"/>
      <c r="P2324" s="217"/>
      <c r="Q2324" s="217"/>
      <c r="R2324" s="218"/>
    </row>
    <row r="2325" spans="2:18" ht="15.75">
      <c r="B2325" s="273"/>
      <c r="C2325" s="217"/>
      <c r="D2325" s="217"/>
      <c r="E2325" s="217"/>
      <c r="F2325" s="217"/>
      <c r="G2325" s="217"/>
      <c r="H2325" s="217"/>
      <c r="I2325" s="218"/>
      <c r="K2325" s="273"/>
      <c r="L2325" s="217"/>
      <c r="M2325" s="217"/>
      <c r="N2325" s="217"/>
      <c r="O2325" s="217"/>
      <c r="P2325" s="217"/>
      <c r="Q2325" s="217"/>
      <c r="R2325" s="218"/>
    </row>
    <row r="2326" spans="2:18" ht="15.75">
      <c r="B2326" s="293"/>
      <c r="E2326" s="217"/>
      <c r="F2326" s="217"/>
      <c r="G2326" s="201" t="s">
        <v>1563</v>
      </c>
      <c r="H2326" s="217"/>
      <c r="I2326" s="218"/>
      <c r="J2326" s="293"/>
      <c r="K2326" s="293"/>
      <c r="N2326" s="217"/>
      <c r="O2326" s="217"/>
      <c r="P2326" s="201" t="s">
        <v>1563</v>
      </c>
      <c r="Q2326" s="217"/>
      <c r="R2326" s="218"/>
    </row>
    <row r="2327" spans="2:18" ht="15.75">
      <c r="B2327" s="273" t="s">
        <v>1553</v>
      </c>
      <c r="C2327" s="360">
        <v>45840</v>
      </c>
      <c r="D2327" s="360"/>
      <c r="E2327" s="201"/>
      <c r="F2327" t="s">
        <v>1693</v>
      </c>
      <c r="H2327" s="201"/>
      <c r="I2327" s="202"/>
      <c r="K2327" s="273" t="s">
        <v>1553</v>
      </c>
      <c r="L2327" s="360">
        <v>45840</v>
      </c>
      <c r="M2327" s="360"/>
      <c r="N2327" s="201"/>
      <c r="O2327" t="s">
        <v>1693</v>
      </c>
      <c r="Q2327" s="201"/>
      <c r="R2327" s="202"/>
    </row>
    <row r="2328" spans="2:18" ht="16.5" thickBot="1">
      <c r="B2328" s="275"/>
      <c r="C2328" s="276"/>
      <c r="D2328" s="276"/>
      <c r="E2328" s="276"/>
      <c r="F2328" s="276"/>
      <c r="G2328" s="276"/>
      <c r="H2328" s="276"/>
      <c r="I2328" s="277"/>
      <c r="K2328" s="275"/>
      <c r="L2328" s="276"/>
      <c r="M2328" s="276"/>
      <c r="N2328" s="276"/>
      <c r="O2328" s="276"/>
      <c r="P2328" s="276"/>
      <c r="Q2328" s="276"/>
      <c r="R2328" s="277"/>
    </row>
    <row r="2330" spans="2:18" ht="15.75" thickBot="1"/>
    <row r="2331" spans="2:18">
      <c r="B2331" s="366" t="s">
        <v>1525</v>
      </c>
      <c r="C2331" s="367"/>
      <c r="D2331" s="367"/>
      <c r="E2331" s="367"/>
      <c r="F2331" s="367"/>
      <c r="G2331" s="367"/>
      <c r="H2331" s="367"/>
      <c r="I2331" s="368"/>
      <c r="K2331" s="366" t="s">
        <v>1525</v>
      </c>
      <c r="L2331" s="367"/>
      <c r="M2331" s="367"/>
      <c r="N2331" s="367"/>
      <c r="O2331" s="367"/>
      <c r="P2331" s="367"/>
      <c r="Q2331" s="367"/>
      <c r="R2331" s="368"/>
    </row>
    <row r="2332" spans="2:18" ht="15.75">
      <c r="B2332" s="200"/>
      <c r="C2332" s="201"/>
      <c r="D2332" s="201"/>
      <c r="E2332" s="201"/>
      <c r="F2332" s="201"/>
      <c r="G2332" s="201"/>
      <c r="H2332" s="201"/>
      <c r="I2332" s="202"/>
      <c r="K2332" s="200"/>
      <c r="L2332" s="201"/>
      <c r="M2332" s="201"/>
      <c r="N2332" s="201"/>
      <c r="O2332" s="201"/>
      <c r="P2332" s="201"/>
      <c r="Q2332" s="201"/>
      <c r="R2332" s="202"/>
    </row>
    <row r="2333" spans="2:18" ht="26.25">
      <c r="B2333" s="369" t="s">
        <v>1526</v>
      </c>
      <c r="C2333" s="370"/>
      <c r="D2333" s="370"/>
      <c r="E2333" s="370"/>
      <c r="F2333" s="370"/>
      <c r="G2333" s="370"/>
      <c r="H2333" s="370"/>
      <c r="I2333" s="371"/>
      <c r="K2333" s="369" t="s">
        <v>1526</v>
      </c>
      <c r="L2333" s="370"/>
      <c r="M2333" s="370"/>
      <c r="N2333" s="370"/>
      <c r="O2333" s="370"/>
      <c r="P2333" s="370"/>
      <c r="Q2333" s="370"/>
      <c r="R2333" s="371"/>
    </row>
    <row r="2334" spans="2:18" ht="24.95" customHeight="1">
      <c r="B2334" s="203"/>
      <c r="C2334" s="204"/>
      <c r="D2334" s="204"/>
      <c r="E2334" s="204"/>
      <c r="F2334" s="204"/>
      <c r="G2334" s="204"/>
      <c r="H2334" s="205" t="s">
        <v>1527</v>
      </c>
      <c r="I2334" s="206"/>
      <c r="K2334" s="203"/>
      <c r="L2334" s="204"/>
      <c r="M2334" s="204"/>
      <c r="N2334" s="204"/>
      <c r="O2334" s="204"/>
      <c r="P2334" s="204"/>
      <c r="Q2334" s="205" t="s">
        <v>1527</v>
      </c>
      <c r="R2334" s="206"/>
    </row>
    <row r="2335" spans="2:18" ht="24.95" customHeight="1">
      <c r="B2335" s="207" t="s">
        <v>1528</v>
      </c>
      <c r="C2335" s="208"/>
      <c r="D2335" s="208"/>
      <c r="E2335" s="208"/>
      <c r="F2335" s="208" t="s">
        <v>1529</v>
      </c>
      <c r="G2335" s="201"/>
      <c r="H2335" s="201" t="s">
        <v>1530</v>
      </c>
      <c r="I2335" s="202"/>
      <c r="K2335" s="207" t="s">
        <v>1528</v>
      </c>
      <c r="L2335" s="208"/>
      <c r="M2335" s="208"/>
      <c r="N2335" s="208"/>
      <c r="O2335" s="208" t="s">
        <v>1531</v>
      </c>
      <c r="P2335" s="201"/>
      <c r="Q2335" s="201" t="s">
        <v>1530</v>
      </c>
      <c r="R2335" s="202"/>
    </row>
    <row r="2336" spans="2:18" ht="24.95" customHeight="1">
      <c r="B2336" s="209" t="s">
        <v>1532</v>
      </c>
      <c r="C2336" s="210" t="s">
        <v>1862</v>
      </c>
      <c r="E2336" s="211"/>
      <c r="F2336" s="211"/>
      <c r="G2336" s="212"/>
      <c r="H2336" s="212"/>
      <c r="I2336" s="213"/>
      <c r="K2336" s="209" t="s">
        <v>1532</v>
      </c>
      <c r="L2336" s="210" t="s">
        <v>1864</v>
      </c>
      <c r="M2336" s="211"/>
      <c r="N2336" s="211"/>
      <c r="O2336" s="211"/>
      <c r="P2336" s="212"/>
      <c r="Q2336" s="212"/>
      <c r="R2336" s="213"/>
    </row>
    <row r="2337" spans="2:18" ht="24.95" customHeight="1">
      <c r="B2337" s="207" t="s">
        <v>1534</v>
      </c>
      <c r="C2337" s="214" t="s">
        <v>1863</v>
      </c>
      <c r="D2337" s="208" t="s">
        <v>1535</v>
      </c>
      <c r="E2337" s="208"/>
      <c r="F2337" s="201"/>
      <c r="G2337" s="201"/>
      <c r="H2337" s="201"/>
      <c r="I2337" s="202"/>
      <c r="K2337" s="207" t="s">
        <v>1534</v>
      </c>
      <c r="L2337" s="214" t="s">
        <v>1865</v>
      </c>
      <c r="M2337" s="208" t="s">
        <v>1535</v>
      </c>
      <c r="N2337" s="208"/>
      <c r="O2337" s="201"/>
      <c r="P2337" s="201"/>
      <c r="Q2337" s="201"/>
      <c r="R2337" s="202"/>
    </row>
    <row r="2338" spans="2:18" ht="24.95" customHeight="1">
      <c r="B2338" s="216" t="s">
        <v>1562</v>
      </c>
      <c r="C2338" s="217"/>
      <c r="D2338" s="217"/>
      <c r="E2338" s="217"/>
      <c r="F2338" s="217"/>
      <c r="G2338" s="217"/>
      <c r="H2338" s="217"/>
      <c r="I2338" s="218"/>
      <c r="K2338" s="216" t="s">
        <v>1562</v>
      </c>
      <c r="L2338" s="217"/>
      <c r="M2338" s="217"/>
      <c r="N2338" s="217"/>
      <c r="O2338" s="217"/>
      <c r="P2338" s="217"/>
      <c r="Q2338" s="217"/>
      <c r="R2338" s="218"/>
    </row>
    <row r="2339" spans="2:18" ht="24.95" customHeight="1" thickBot="1">
      <c r="B2339" s="207" t="s">
        <v>1537</v>
      </c>
      <c r="C2339" s="201"/>
      <c r="D2339" s="201"/>
      <c r="E2339" s="201"/>
      <c r="F2339" s="201"/>
      <c r="G2339" s="201"/>
      <c r="H2339" s="201"/>
      <c r="I2339" s="202"/>
      <c r="K2339" s="207" t="s">
        <v>1537</v>
      </c>
      <c r="L2339" s="201"/>
      <c r="M2339" s="201"/>
      <c r="N2339" s="201"/>
      <c r="O2339" s="201"/>
      <c r="P2339" s="201"/>
      <c r="Q2339" s="201"/>
      <c r="R2339" s="202"/>
    </row>
    <row r="2340" spans="2:18" ht="24.95" customHeight="1" thickTop="1">
      <c r="B2340" s="361" t="s">
        <v>1538</v>
      </c>
      <c r="C2340" s="362"/>
      <c r="D2340" s="358" t="s">
        <v>1241</v>
      </c>
      <c r="E2340" s="365"/>
      <c r="F2340" s="356" t="s">
        <v>1539</v>
      </c>
      <c r="G2340" s="359"/>
      <c r="H2340" s="358" t="s">
        <v>1404</v>
      </c>
      <c r="I2340" s="359"/>
      <c r="K2340" s="361" t="s">
        <v>1538</v>
      </c>
      <c r="L2340" s="362"/>
      <c r="M2340" s="358" t="s">
        <v>1241</v>
      </c>
      <c r="N2340" s="365"/>
      <c r="O2340" s="356" t="s">
        <v>1539</v>
      </c>
      <c r="P2340" s="359"/>
      <c r="Q2340" s="358" t="s">
        <v>1404</v>
      </c>
      <c r="R2340" s="359"/>
    </row>
    <row r="2341" spans="2:18" ht="24.95" customHeight="1" thickBot="1">
      <c r="B2341" s="363"/>
      <c r="C2341" s="364"/>
      <c r="D2341" s="219" t="s">
        <v>1540</v>
      </c>
      <c r="E2341" s="220" t="s">
        <v>1541</v>
      </c>
      <c r="F2341" s="220" t="s">
        <v>1540</v>
      </c>
      <c r="G2341" s="221" t="s">
        <v>1541</v>
      </c>
      <c r="H2341" s="222" t="s">
        <v>1540</v>
      </c>
      <c r="I2341" s="223" t="s">
        <v>1541</v>
      </c>
      <c r="K2341" s="363"/>
      <c r="L2341" s="364"/>
      <c r="M2341" s="219" t="s">
        <v>1540</v>
      </c>
      <c r="N2341" s="220" t="s">
        <v>1541</v>
      </c>
      <c r="O2341" s="220" t="s">
        <v>1540</v>
      </c>
      <c r="P2341" s="221" t="s">
        <v>1541</v>
      </c>
      <c r="Q2341" s="222" t="s">
        <v>1540</v>
      </c>
      <c r="R2341" s="223" t="s">
        <v>1541</v>
      </c>
    </row>
    <row r="2342" spans="2:18" ht="24.95" customHeight="1" thickTop="1">
      <c r="B2342" s="224" t="s">
        <v>1542</v>
      </c>
      <c r="C2342" s="225"/>
      <c r="D2342" s="226">
        <v>0</v>
      </c>
      <c r="E2342" s="227"/>
      <c r="F2342" s="227">
        <v>519</v>
      </c>
      <c r="G2342" s="228"/>
      <c r="H2342" s="229">
        <f t="shared" ref="H2342:H2350" si="136">D2342+F2342</f>
        <v>519</v>
      </c>
      <c r="I2342" s="230"/>
      <c r="K2342" s="224" t="s">
        <v>1542</v>
      </c>
      <c r="L2342" s="225"/>
      <c r="M2342" s="226">
        <v>0</v>
      </c>
      <c r="N2342" s="227"/>
      <c r="O2342" s="227">
        <v>364</v>
      </c>
      <c r="P2342" s="228"/>
      <c r="Q2342" s="229">
        <f t="shared" ref="Q2342:Q2350" si="137">M2342+O2342</f>
        <v>364</v>
      </c>
      <c r="R2342" s="230"/>
    </row>
    <row r="2343" spans="2:18" ht="24.95" customHeight="1">
      <c r="B2343" s="231" t="s">
        <v>1543</v>
      </c>
      <c r="C2343" s="232"/>
      <c r="D2343" s="233">
        <v>0</v>
      </c>
      <c r="E2343" s="234"/>
      <c r="F2343" s="234">
        <v>30</v>
      </c>
      <c r="G2343" s="235"/>
      <c r="H2343" s="229">
        <f t="shared" si="136"/>
        <v>30</v>
      </c>
      <c r="I2343" s="236"/>
      <c r="K2343" s="231" t="s">
        <v>1543</v>
      </c>
      <c r="L2343" s="232"/>
      <c r="M2343" s="233">
        <v>0</v>
      </c>
      <c r="N2343" s="234"/>
      <c r="O2343" s="234">
        <v>30</v>
      </c>
      <c r="P2343" s="235"/>
      <c r="Q2343" s="229">
        <f t="shared" si="137"/>
        <v>30</v>
      </c>
      <c r="R2343" s="236"/>
    </row>
    <row r="2344" spans="2:18" ht="24.95" customHeight="1">
      <c r="B2344" s="231" t="s">
        <v>1544</v>
      </c>
      <c r="C2344" s="232"/>
      <c r="D2344" s="233">
        <v>0</v>
      </c>
      <c r="E2344" s="234"/>
      <c r="F2344" s="234">
        <v>30</v>
      </c>
      <c r="G2344" s="235"/>
      <c r="H2344" s="229">
        <f t="shared" si="136"/>
        <v>30</v>
      </c>
      <c r="I2344" s="236"/>
      <c r="K2344" s="231" t="s">
        <v>1544</v>
      </c>
      <c r="L2344" s="232"/>
      <c r="M2344" s="233">
        <v>0</v>
      </c>
      <c r="N2344" s="234"/>
      <c r="O2344" s="234">
        <v>30</v>
      </c>
      <c r="P2344" s="235"/>
      <c r="Q2344" s="229">
        <f t="shared" si="137"/>
        <v>30</v>
      </c>
      <c r="R2344" s="236"/>
    </row>
    <row r="2345" spans="2:18" ht="24.95" customHeight="1" thickBot="1">
      <c r="B2345" s="237" t="s">
        <v>1545</v>
      </c>
      <c r="C2345" s="238"/>
      <c r="D2345" s="239"/>
      <c r="E2345" s="240"/>
      <c r="F2345" s="240">
        <v>1500</v>
      </c>
      <c r="G2345" s="241"/>
      <c r="H2345" s="229">
        <f t="shared" si="136"/>
        <v>1500</v>
      </c>
      <c r="I2345" s="242"/>
      <c r="K2345" s="237" t="s">
        <v>1545</v>
      </c>
      <c r="L2345" s="238"/>
      <c r="M2345" s="239">
        <v>0</v>
      </c>
      <c r="N2345" s="240"/>
      <c r="O2345" s="240">
        <v>200</v>
      </c>
      <c r="P2345" s="241"/>
      <c r="Q2345" s="229">
        <f t="shared" si="137"/>
        <v>200</v>
      </c>
      <c r="R2345" s="242"/>
    </row>
    <row r="2346" spans="2:18" ht="24.95" customHeight="1" thickTop="1" thickBot="1">
      <c r="B2346" s="243"/>
      <c r="C2346" s="244" t="s">
        <v>1399</v>
      </c>
      <c r="D2346" s="245">
        <f>D2342+D2343+D2344+D2345</f>
        <v>0</v>
      </c>
      <c r="E2346" s="246"/>
      <c r="F2346" s="247"/>
      <c r="G2346" s="248"/>
      <c r="H2346" s="249">
        <f t="shared" si="136"/>
        <v>0</v>
      </c>
      <c r="I2346" s="250"/>
      <c r="K2346" s="243"/>
      <c r="L2346" s="244" t="s">
        <v>1399</v>
      </c>
      <c r="M2346" s="245">
        <f>M2342+M2343+M2344+M2345</f>
        <v>0</v>
      </c>
      <c r="N2346" s="246"/>
      <c r="O2346" s="246">
        <f>SUM(O2342:O2345)</f>
        <v>624</v>
      </c>
      <c r="P2346" s="248"/>
      <c r="Q2346" s="251">
        <f t="shared" si="137"/>
        <v>624</v>
      </c>
      <c r="R2346" s="250"/>
    </row>
    <row r="2347" spans="2:18" ht="24.95" customHeight="1" thickTop="1">
      <c r="B2347" s="252" t="s">
        <v>1546</v>
      </c>
      <c r="C2347" s="253"/>
      <c r="D2347" s="254"/>
      <c r="E2347" s="255"/>
      <c r="F2347" s="255"/>
      <c r="G2347" s="256"/>
      <c r="H2347" s="257">
        <f t="shared" si="136"/>
        <v>0</v>
      </c>
      <c r="I2347" s="258"/>
      <c r="K2347" s="252" t="s">
        <v>1546</v>
      </c>
      <c r="L2347" s="253"/>
      <c r="M2347" s="254"/>
      <c r="N2347" s="255"/>
      <c r="O2347" s="255"/>
      <c r="P2347" s="256"/>
      <c r="Q2347" s="257">
        <f t="shared" si="137"/>
        <v>0</v>
      </c>
      <c r="R2347" s="258"/>
    </row>
    <row r="2348" spans="2:18" ht="24.95" customHeight="1">
      <c r="B2348" s="259" t="s">
        <v>1547</v>
      </c>
      <c r="C2348" s="260"/>
      <c r="D2348" s="233">
        <v>0</v>
      </c>
      <c r="E2348" s="234"/>
      <c r="F2348" s="234"/>
      <c r="G2348" s="261"/>
      <c r="H2348" s="262">
        <f t="shared" si="136"/>
        <v>0</v>
      </c>
      <c r="I2348" s="263"/>
      <c r="K2348" s="259" t="s">
        <v>1547</v>
      </c>
      <c r="L2348" s="260"/>
      <c r="M2348" s="233">
        <v>0</v>
      </c>
      <c r="N2348" s="234"/>
      <c r="O2348" s="234"/>
      <c r="P2348" s="261"/>
      <c r="Q2348" s="262">
        <f t="shared" si="137"/>
        <v>0</v>
      </c>
      <c r="R2348" s="263"/>
    </row>
    <row r="2349" spans="2:18" ht="24.95" customHeight="1">
      <c r="B2349" s="252" t="s">
        <v>1548</v>
      </c>
      <c r="C2349" s="253"/>
      <c r="D2349" s="233"/>
      <c r="E2349" s="234"/>
      <c r="F2349" s="234"/>
      <c r="G2349" s="261"/>
      <c r="H2349" s="262">
        <f t="shared" si="136"/>
        <v>0</v>
      </c>
      <c r="I2349" s="263"/>
      <c r="K2349" s="252" t="s">
        <v>1548</v>
      </c>
      <c r="L2349" s="253"/>
      <c r="M2349" s="233"/>
      <c r="N2349" s="234"/>
      <c r="O2349" s="234"/>
      <c r="P2349" s="261"/>
      <c r="Q2349" s="262">
        <f t="shared" si="137"/>
        <v>0</v>
      </c>
      <c r="R2349" s="263"/>
    </row>
    <row r="2350" spans="2:18" ht="24.95" customHeight="1" thickBot="1">
      <c r="B2350" s="264" t="s">
        <v>1549</v>
      </c>
      <c r="C2350" s="265"/>
      <c r="D2350" s="266"/>
      <c r="E2350" s="267"/>
      <c r="F2350" s="267"/>
      <c r="G2350" s="268"/>
      <c r="H2350" s="269">
        <f t="shared" si="136"/>
        <v>0</v>
      </c>
      <c r="I2350" s="270"/>
      <c r="K2350" s="264" t="s">
        <v>1549</v>
      </c>
      <c r="L2350" s="265"/>
      <c r="M2350" s="266"/>
      <c r="N2350" s="267"/>
      <c r="O2350" s="267"/>
      <c r="P2350" s="268"/>
      <c r="Q2350" s="269">
        <f t="shared" si="137"/>
        <v>0</v>
      </c>
      <c r="R2350" s="270"/>
    </row>
    <row r="2351" spans="2:18" ht="24.95" customHeight="1" thickTop="1" thickBot="1">
      <c r="B2351" s="243"/>
      <c r="C2351" s="244" t="s">
        <v>1399</v>
      </c>
      <c r="D2351" s="245">
        <f>SUM(D2346:D2350)</f>
        <v>0</v>
      </c>
      <c r="E2351" s="246"/>
      <c r="F2351" s="247">
        <f>F2346+F2348</f>
        <v>0</v>
      </c>
      <c r="G2351" s="248"/>
      <c r="H2351" s="271">
        <f>D2351+F2351</f>
        <v>0</v>
      </c>
      <c r="I2351" s="250"/>
      <c r="K2351" s="243"/>
      <c r="L2351" s="244" t="s">
        <v>1399</v>
      </c>
      <c r="M2351" s="245">
        <f>SUM(M2346:M2350)</f>
        <v>0</v>
      </c>
      <c r="N2351" s="246"/>
      <c r="O2351" s="246">
        <f>O2346+O2348</f>
        <v>624</v>
      </c>
      <c r="P2351" s="248"/>
      <c r="Q2351" s="272">
        <f>M2351+O2351</f>
        <v>624</v>
      </c>
      <c r="R2351" s="250"/>
    </row>
    <row r="2352" spans="2:18" ht="24.95" customHeight="1" thickTop="1">
      <c r="B2352" s="273"/>
      <c r="C2352" s="274" t="s">
        <v>1550</v>
      </c>
      <c r="D2352" s="217"/>
      <c r="E2352" s="217"/>
      <c r="F2352" s="217"/>
      <c r="G2352" s="217"/>
      <c r="H2352" s="217"/>
      <c r="I2352" s="218"/>
      <c r="K2352" s="273"/>
      <c r="L2352" s="274" t="s">
        <v>1550</v>
      </c>
      <c r="M2352" s="217"/>
      <c r="N2352" s="217"/>
      <c r="O2352" s="217"/>
      <c r="P2352" s="217"/>
      <c r="Q2352" s="217"/>
      <c r="R2352" s="218"/>
    </row>
    <row r="2353" spans="2:18" ht="24.95" customHeight="1">
      <c r="B2353" s="216" t="s">
        <v>1551</v>
      </c>
      <c r="C2353" s="217"/>
      <c r="D2353" s="217"/>
      <c r="E2353" s="217"/>
      <c r="F2353" s="217"/>
      <c r="G2353" s="217"/>
      <c r="H2353" s="217"/>
      <c r="I2353" s="218"/>
      <c r="K2353" s="216" t="s">
        <v>1551</v>
      </c>
      <c r="L2353" s="217"/>
      <c r="M2353" s="217"/>
      <c r="N2353" s="217"/>
      <c r="O2353" s="217"/>
      <c r="P2353" s="217"/>
      <c r="Q2353" s="217"/>
      <c r="R2353" s="218"/>
    </row>
    <row r="2354" spans="2:18" ht="24.95" customHeight="1">
      <c r="B2354" s="216" t="s">
        <v>1552</v>
      </c>
      <c r="C2354" s="217"/>
      <c r="D2354" s="217"/>
      <c r="E2354" s="217"/>
      <c r="F2354" s="217"/>
      <c r="G2354" s="217"/>
      <c r="H2354" s="217"/>
      <c r="I2354" s="218"/>
      <c r="K2354" s="216" t="s">
        <v>1552</v>
      </c>
      <c r="L2354" s="217"/>
      <c r="M2354" s="217"/>
      <c r="N2354" s="217"/>
      <c r="O2354" s="217"/>
      <c r="P2354" s="217"/>
      <c r="Q2354" s="217"/>
      <c r="R2354" s="218"/>
    </row>
    <row r="2355" spans="2:18" ht="15.75">
      <c r="B2355" s="273"/>
      <c r="C2355" s="217"/>
      <c r="D2355" s="217"/>
      <c r="E2355" s="217"/>
      <c r="F2355" s="217"/>
      <c r="G2355" s="217"/>
      <c r="H2355" s="217"/>
      <c r="I2355" s="218"/>
      <c r="K2355" s="273"/>
      <c r="L2355" s="217"/>
      <c r="M2355" s="217"/>
      <c r="N2355" s="217"/>
      <c r="O2355" s="217"/>
      <c r="P2355" s="217"/>
      <c r="Q2355" s="217"/>
      <c r="R2355" s="218"/>
    </row>
    <row r="2356" spans="2:18" ht="15.75">
      <c r="B2356" s="273"/>
      <c r="C2356" s="217"/>
      <c r="D2356" s="372" t="s">
        <v>1714</v>
      </c>
      <c r="E2356" s="372"/>
      <c r="F2356" s="372"/>
      <c r="G2356" s="217"/>
      <c r="H2356" s="217"/>
      <c r="I2356" s="218"/>
      <c r="K2356" s="273"/>
      <c r="L2356" s="217"/>
      <c r="M2356" s="372" t="s">
        <v>1714</v>
      </c>
      <c r="N2356" s="372"/>
      <c r="O2356" s="372"/>
      <c r="P2356" s="217"/>
      <c r="Q2356" s="217"/>
      <c r="R2356" s="218"/>
    </row>
    <row r="2357" spans="2:18" ht="15.75">
      <c r="B2357" s="273"/>
      <c r="C2357" s="217"/>
      <c r="D2357" s="372" t="s">
        <v>1715</v>
      </c>
      <c r="E2357" s="372"/>
      <c r="F2357" s="372"/>
      <c r="G2357" s="217"/>
      <c r="H2357" s="217"/>
      <c r="I2357" s="218"/>
      <c r="K2357" s="273"/>
      <c r="L2357" s="217"/>
      <c r="M2357" s="372" t="s">
        <v>1715</v>
      </c>
      <c r="N2357" s="372"/>
      <c r="O2357" s="372"/>
      <c r="P2357" s="217"/>
      <c r="Q2357" s="217"/>
      <c r="R2357" s="218"/>
    </row>
    <row r="2358" spans="2:18" ht="15.75">
      <c r="B2358" s="273"/>
      <c r="C2358" s="217"/>
      <c r="D2358" s="217"/>
      <c r="E2358" s="217"/>
      <c r="F2358" s="217"/>
      <c r="G2358" s="217"/>
      <c r="H2358" s="217"/>
      <c r="I2358" s="218"/>
      <c r="K2358" s="273"/>
      <c r="L2358" s="217"/>
      <c r="M2358" s="217"/>
      <c r="N2358" s="217"/>
      <c r="O2358" s="217"/>
      <c r="P2358" s="217"/>
      <c r="Q2358" s="217"/>
      <c r="R2358" s="218"/>
    </row>
    <row r="2359" spans="2:18" ht="15.75">
      <c r="B2359" s="273"/>
      <c r="C2359" s="217"/>
      <c r="D2359" s="217"/>
      <c r="E2359" s="217"/>
      <c r="F2359" s="217"/>
      <c r="G2359" s="217"/>
      <c r="H2359" s="217"/>
      <c r="I2359" s="218"/>
      <c r="K2359" s="273"/>
      <c r="L2359" s="217"/>
      <c r="M2359" s="217"/>
      <c r="N2359" s="217"/>
      <c r="O2359" s="217"/>
      <c r="P2359" s="217"/>
      <c r="Q2359" s="217"/>
      <c r="R2359" s="218"/>
    </row>
    <row r="2360" spans="2:18" ht="15.75">
      <c r="B2360" s="293"/>
      <c r="E2360" s="217"/>
      <c r="F2360" s="217"/>
      <c r="G2360" s="201" t="s">
        <v>1563</v>
      </c>
      <c r="H2360" s="217"/>
      <c r="I2360" s="218"/>
      <c r="J2360" s="293"/>
      <c r="K2360" s="293"/>
      <c r="N2360" s="217"/>
      <c r="O2360" s="217"/>
      <c r="P2360" s="201" t="s">
        <v>1563</v>
      </c>
      <c r="Q2360" s="217"/>
      <c r="R2360" s="218"/>
    </row>
    <row r="2361" spans="2:18" ht="15.75">
      <c r="B2361" s="273" t="s">
        <v>1553</v>
      </c>
      <c r="C2361" s="360">
        <v>45840</v>
      </c>
      <c r="D2361" s="360"/>
      <c r="E2361" s="201"/>
      <c r="F2361" t="s">
        <v>1693</v>
      </c>
      <c r="H2361" s="201"/>
      <c r="I2361" s="202"/>
      <c r="K2361" s="273" t="s">
        <v>1553</v>
      </c>
      <c r="L2361" s="360">
        <v>45840</v>
      </c>
      <c r="M2361" s="360"/>
      <c r="N2361" s="201"/>
      <c r="O2361" t="s">
        <v>1693</v>
      </c>
      <c r="Q2361" s="201"/>
      <c r="R2361" s="202"/>
    </row>
    <row r="2362" spans="2:18" ht="16.5" thickBot="1">
      <c r="B2362" s="275"/>
      <c r="C2362" s="276"/>
      <c r="D2362" s="276"/>
      <c r="E2362" s="276"/>
      <c r="F2362" s="276"/>
      <c r="G2362" s="276"/>
      <c r="H2362" s="276"/>
      <c r="I2362" s="277"/>
      <c r="K2362" s="275"/>
      <c r="L2362" s="276"/>
      <c r="M2362" s="276"/>
      <c r="N2362" s="276"/>
      <c r="O2362" s="276"/>
      <c r="P2362" s="276"/>
      <c r="Q2362" s="276"/>
      <c r="R2362" s="277"/>
    </row>
    <row r="2364" spans="2:18" ht="15.75" thickBot="1"/>
    <row r="2365" spans="2:18">
      <c r="B2365" s="366" t="s">
        <v>1525</v>
      </c>
      <c r="C2365" s="367"/>
      <c r="D2365" s="367"/>
      <c r="E2365" s="367"/>
      <c r="F2365" s="367"/>
      <c r="G2365" s="367"/>
      <c r="H2365" s="367"/>
      <c r="I2365" s="368"/>
      <c r="K2365" s="366" t="s">
        <v>1525</v>
      </c>
      <c r="L2365" s="367"/>
      <c r="M2365" s="367"/>
      <c r="N2365" s="367"/>
      <c r="O2365" s="367"/>
      <c r="P2365" s="367"/>
      <c r="Q2365" s="367"/>
      <c r="R2365" s="368"/>
    </row>
    <row r="2366" spans="2:18" ht="15.75">
      <c r="B2366" s="200"/>
      <c r="C2366" s="201"/>
      <c r="D2366" s="201"/>
      <c r="E2366" s="201"/>
      <c r="F2366" s="201"/>
      <c r="G2366" s="201"/>
      <c r="H2366" s="201"/>
      <c r="I2366" s="202"/>
      <c r="K2366" s="200"/>
      <c r="L2366" s="201"/>
      <c r="M2366" s="201"/>
      <c r="N2366" s="201"/>
      <c r="O2366" s="201"/>
      <c r="P2366" s="201"/>
      <c r="Q2366" s="201"/>
      <c r="R2366" s="202"/>
    </row>
    <row r="2367" spans="2:18" ht="26.25">
      <c r="B2367" s="369" t="s">
        <v>1526</v>
      </c>
      <c r="C2367" s="370"/>
      <c r="D2367" s="370"/>
      <c r="E2367" s="370"/>
      <c r="F2367" s="370"/>
      <c r="G2367" s="370"/>
      <c r="H2367" s="370"/>
      <c r="I2367" s="371"/>
      <c r="K2367" s="369" t="s">
        <v>1526</v>
      </c>
      <c r="L2367" s="370"/>
      <c r="M2367" s="370"/>
      <c r="N2367" s="370"/>
      <c r="O2367" s="370"/>
      <c r="P2367" s="370"/>
      <c r="Q2367" s="370"/>
      <c r="R2367" s="371"/>
    </row>
    <row r="2368" spans="2:18" ht="24.95" customHeight="1">
      <c r="B2368" s="203"/>
      <c r="C2368" s="204"/>
      <c r="D2368" s="204"/>
      <c r="E2368" s="204"/>
      <c r="F2368" s="204"/>
      <c r="G2368" s="204"/>
      <c r="H2368" s="205" t="s">
        <v>1527</v>
      </c>
      <c r="I2368" s="206"/>
      <c r="K2368" s="203"/>
      <c r="L2368" s="204"/>
      <c r="M2368" s="204"/>
      <c r="N2368" s="204"/>
      <c r="O2368" s="204"/>
      <c r="P2368" s="204"/>
      <c r="Q2368" s="205" t="s">
        <v>1527</v>
      </c>
      <c r="R2368" s="206"/>
    </row>
    <row r="2369" spans="2:18" ht="24.95" customHeight="1">
      <c r="B2369" s="207" t="s">
        <v>1528</v>
      </c>
      <c r="C2369" s="208"/>
      <c r="D2369" s="208"/>
      <c r="E2369" s="208"/>
      <c r="F2369" s="208" t="s">
        <v>1529</v>
      </c>
      <c r="G2369" s="201"/>
      <c r="H2369" s="201" t="s">
        <v>1530</v>
      </c>
      <c r="I2369" s="202"/>
      <c r="K2369" s="207" t="s">
        <v>1528</v>
      </c>
      <c r="L2369" s="208"/>
      <c r="M2369" s="208"/>
      <c r="N2369" s="208"/>
      <c r="O2369" s="208" t="s">
        <v>1531</v>
      </c>
      <c r="P2369" s="201"/>
      <c r="Q2369" s="201" t="s">
        <v>1530</v>
      </c>
      <c r="R2369" s="202"/>
    </row>
    <row r="2370" spans="2:18" ht="24.95" customHeight="1">
      <c r="B2370" s="209" t="s">
        <v>1532</v>
      </c>
      <c r="C2370" s="210" t="s">
        <v>1866</v>
      </c>
      <c r="D2370" s="211"/>
      <c r="E2370" s="211"/>
      <c r="F2370" s="211"/>
      <c r="G2370" s="212"/>
      <c r="H2370" s="212"/>
      <c r="I2370" s="213"/>
      <c r="K2370" s="209" t="s">
        <v>1532</v>
      </c>
      <c r="L2370" s="210" t="s">
        <v>1867</v>
      </c>
      <c r="M2370" s="211"/>
      <c r="N2370" s="211"/>
      <c r="O2370" s="211"/>
      <c r="P2370" s="212"/>
      <c r="Q2370" s="212"/>
      <c r="R2370" s="213"/>
    </row>
    <row r="2371" spans="2:18" ht="24.95" customHeight="1">
      <c r="B2371" s="207" t="s">
        <v>1534</v>
      </c>
      <c r="C2371" s="214">
        <v>77</v>
      </c>
      <c r="D2371" s="208" t="s">
        <v>1535</v>
      </c>
      <c r="E2371" s="208"/>
      <c r="F2371" s="201"/>
      <c r="G2371" s="201"/>
      <c r="H2371" s="201"/>
      <c r="I2371" s="202"/>
      <c r="K2371" s="207" t="s">
        <v>1534</v>
      </c>
      <c r="L2371" s="214" t="s">
        <v>1868</v>
      </c>
      <c r="M2371" s="208" t="s">
        <v>1535</v>
      </c>
      <c r="N2371" s="208"/>
      <c r="O2371" s="201"/>
      <c r="P2371" s="201"/>
      <c r="Q2371" s="201"/>
      <c r="R2371" s="202"/>
    </row>
    <row r="2372" spans="2:18" ht="24.95" customHeight="1">
      <c r="B2372" s="216" t="s">
        <v>1562</v>
      </c>
      <c r="C2372" s="217"/>
      <c r="D2372" s="217"/>
      <c r="E2372" s="217"/>
      <c r="F2372" s="217"/>
      <c r="G2372" s="217"/>
      <c r="H2372" s="217"/>
      <c r="I2372" s="218"/>
      <c r="K2372" s="216" t="s">
        <v>1562</v>
      </c>
      <c r="L2372" s="217"/>
      <c r="M2372" s="217"/>
      <c r="N2372" s="217"/>
      <c r="O2372" s="217"/>
      <c r="P2372" s="217"/>
      <c r="Q2372" s="217"/>
      <c r="R2372" s="218"/>
    </row>
    <row r="2373" spans="2:18" ht="24.95" customHeight="1" thickBot="1">
      <c r="B2373" s="207" t="s">
        <v>1537</v>
      </c>
      <c r="C2373" s="201"/>
      <c r="D2373" s="201"/>
      <c r="E2373" s="201"/>
      <c r="F2373" s="201"/>
      <c r="G2373" s="201"/>
      <c r="H2373" s="201"/>
      <c r="I2373" s="202"/>
      <c r="K2373" s="207" t="s">
        <v>1537</v>
      </c>
      <c r="L2373" s="201"/>
      <c r="M2373" s="201"/>
      <c r="N2373" s="201"/>
      <c r="O2373" s="201"/>
      <c r="P2373" s="201"/>
      <c r="Q2373" s="201"/>
      <c r="R2373" s="202"/>
    </row>
    <row r="2374" spans="2:18" ht="24.95" customHeight="1" thickTop="1">
      <c r="B2374" s="361" t="s">
        <v>1538</v>
      </c>
      <c r="C2374" s="362"/>
      <c r="D2374" s="358" t="s">
        <v>1241</v>
      </c>
      <c r="E2374" s="365"/>
      <c r="F2374" s="356" t="s">
        <v>1539</v>
      </c>
      <c r="G2374" s="359"/>
      <c r="H2374" s="358" t="s">
        <v>1404</v>
      </c>
      <c r="I2374" s="359"/>
      <c r="K2374" s="361" t="s">
        <v>1538</v>
      </c>
      <c r="L2374" s="362"/>
      <c r="M2374" s="358" t="s">
        <v>1241</v>
      </c>
      <c r="N2374" s="365"/>
      <c r="O2374" s="356" t="s">
        <v>1539</v>
      </c>
      <c r="P2374" s="359"/>
      <c r="Q2374" s="358" t="s">
        <v>1404</v>
      </c>
      <c r="R2374" s="359"/>
    </row>
    <row r="2375" spans="2:18" ht="24.95" customHeight="1" thickBot="1">
      <c r="B2375" s="363"/>
      <c r="C2375" s="364"/>
      <c r="D2375" s="219" t="s">
        <v>1540</v>
      </c>
      <c r="E2375" s="220" t="s">
        <v>1541</v>
      </c>
      <c r="F2375" s="220" t="s">
        <v>1540</v>
      </c>
      <c r="G2375" s="221" t="s">
        <v>1541</v>
      </c>
      <c r="H2375" s="222" t="s">
        <v>1540</v>
      </c>
      <c r="I2375" s="223" t="s">
        <v>1541</v>
      </c>
      <c r="K2375" s="363"/>
      <c r="L2375" s="364"/>
      <c r="M2375" s="219" t="s">
        <v>1540</v>
      </c>
      <c r="N2375" s="220" t="s">
        <v>1541</v>
      </c>
      <c r="O2375" s="220" t="s">
        <v>1540</v>
      </c>
      <c r="P2375" s="221" t="s">
        <v>1541</v>
      </c>
      <c r="Q2375" s="222" t="s">
        <v>1540</v>
      </c>
      <c r="R2375" s="223" t="s">
        <v>1541</v>
      </c>
    </row>
    <row r="2376" spans="2:18" ht="24.95" customHeight="1" thickTop="1">
      <c r="B2376" s="224" t="s">
        <v>1542</v>
      </c>
      <c r="C2376" s="225"/>
      <c r="D2376" s="226">
        <v>0</v>
      </c>
      <c r="E2376" s="227"/>
      <c r="F2376" s="227">
        <v>468</v>
      </c>
      <c r="G2376" s="228"/>
      <c r="H2376" s="229">
        <f t="shared" ref="H2376:H2384" si="138">D2376+F2376</f>
        <v>468</v>
      </c>
      <c r="I2376" s="230"/>
      <c r="K2376" s="224" t="s">
        <v>1542</v>
      </c>
      <c r="L2376" s="225"/>
      <c r="M2376" s="226">
        <v>0</v>
      </c>
      <c r="N2376" s="227"/>
      <c r="O2376" s="227">
        <v>400</v>
      </c>
      <c r="P2376" s="228"/>
      <c r="Q2376" s="229">
        <f t="shared" ref="Q2376:Q2384" si="139">M2376+O2376</f>
        <v>400</v>
      </c>
      <c r="R2376" s="230"/>
    </row>
    <row r="2377" spans="2:18" ht="24.95" customHeight="1">
      <c r="B2377" s="231" t="s">
        <v>1543</v>
      </c>
      <c r="C2377" s="232"/>
      <c r="D2377" s="233">
        <v>0</v>
      </c>
      <c r="E2377" s="234"/>
      <c r="F2377" s="234">
        <v>30</v>
      </c>
      <c r="G2377" s="235"/>
      <c r="H2377" s="229">
        <f t="shared" si="138"/>
        <v>30</v>
      </c>
      <c r="I2377" s="236"/>
      <c r="K2377" s="231" t="s">
        <v>1543</v>
      </c>
      <c r="L2377" s="232"/>
      <c r="M2377" s="233">
        <v>0</v>
      </c>
      <c r="N2377" s="234"/>
      <c r="O2377" s="234">
        <v>30</v>
      </c>
      <c r="P2377" s="235"/>
      <c r="Q2377" s="229">
        <f t="shared" si="139"/>
        <v>30</v>
      </c>
      <c r="R2377" s="236"/>
    </row>
    <row r="2378" spans="2:18" ht="24.95" customHeight="1">
      <c r="B2378" s="231" t="s">
        <v>1544</v>
      </c>
      <c r="C2378" s="232"/>
      <c r="D2378" s="233">
        <v>0</v>
      </c>
      <c r="E2378" s="234"/>
      <c r="F2378" s="234">
        <v>30</v>
      </c>
      <c r="G2378" s="235"/>
      <c r="H2378" s="229">
        <f t="shared" si="138"/>
        <v>30</v>
      </c>
      <c r="I2378" s="236"/>
      <c r="K2378" s="231" t="s">
        <v>1544</v>
      </c>
      <c r="L2378" s="232"/>
      <c r="M2378" s="233">
        <v>0</v>
      </c>
      <c r="N2378" s="234"/>
      <c r="O2378" s="234">
        <v>30</v>
      </c>
      <c r="P2378" s="235"/>
      <c r="Q2378" s="229">
        <f t="shared" si="139"/>
        <v>30</v>
      </c>
      <c r="R2378" s="236"/>
    </row>
    <row r="2379" spans="2:18" ht="24.95" customHeight="1" thickBot="1">
      <c r="B2379" s="237" t="s">
        <v>1545</v>
      </c>
      <c r="C2379" s="238"/>
      <c r="D2379" s="239"/>
      <c r="E2379" s="240"/>
      <c r="F2379" s="240">
        <v>1500</v>
      </c>
      <c r="G2379" s="241"/>
      <c r="H2379" s="229">
        <f t="shared" si="138"/>
        <v>1500</v>
      </c>
      <c r="I2379" s="242"/>
      <c r="K2379" s="237" t="s">
        <v>1545</v>
      </c>
      <c r="L2379" s="238"/>
      <c r="M2379" s="239">
        <v>0</v>
      </c>
      <c r="N2379" s="240"/>
      <c r="O2379" s="240">
        <v>750</v>
      </c>
      <c r="P2379" s="241"/>
      <c r="Q2379" s="229">
        <f t="shared" si="139"/>
        <v>750</v>
      </c>
      <c r="R2379" s="242"/>
    </row>
    <row r="2380" spans="2:18" ht="24.95" customHeight="1" thickTop="1" thickBot="1">
      <c r="B2380" s="243"/>
      <c r="C2380" s="244" t="s">
        <v>1399</v>
      </c>
      <c r="D2380" s="245">
        <f>D2376+D2377+D2378+D2379</f>
        <v>0</v>
      </c>
      <c r="E2380" s="246"/>
      <c r="F2380" s="247"/>
      <c r="G2380" s="248"/>
      <c r="H2380" s="249">
        <f t="shared" si="138"/>
        <v>0</v>
      </c>
      <c r="I2380" s="250"/>
      <c r="K2380" s="243"/>
      <c r="L2380" s="244" t="s">
        <v>1399</v>
      </c>
      <c r="M2380" s="245">
        <f>M2376+M2377+M2378+M2379</f>
        <v>0</v>
      </c>
      <c r="N2380" s="246"/>
      <c r="O2380" s="246">
        <f>SUM(O2376:O2379)</f>
        <v>1210</v>
      </c>
      <c r="P2380" s="248"/>
      <c r="Q2380" s="251">
        <f t="shared" si="139"/>
        <v>1210</v>
      </c>
      <c r="R2380" s="250"/>
    </row>
    <row r="2381" spans="2:18" ht="24.95" customHeight="1" thickTop="1">
      <c r="B2381" s="252" t="s">
        <v>1546</v>
      </c>
      <c r="C2381" s="253"/>
      <c r="D2381" s="254"/>
      <c r="E2381" s="255"/>
      <c r="F2381" s="255"/>
      <c r="G2381" s="256"/>
      <c r="H2381" s="257">
        <f t="shared" si="138"/>
        <v>0</v>
      </c>
      <c r="I2381" s="258"/>
      <c r="K2381" s="252" t="s">
        <v>1546</v>
      </c>
      <c r="L2381" s="253"/>
      <c r="M2381" s="254"/>
      <c r="N2381" s="255"/>
      <c r="O2381" s="255"/>
      <c r="P2381" s="256"/>
      <c r="Q2381" s="257">
        <f t="shared" si="139"/>
        <v>0</v>
      </c>
      <c r="R2381" s="258"/>
    </row>
    <row r="2382" spans="2:18" ht="24.95" customHeight="1">
      <c r="B2382" s="259" t="s">
        <v>1547</v>
      </c>
      <c r="C2382" s="260"/>
      <c r="D2382" s="233">
        <v>0</v>
      </c>
      <c r="E2382" s="234"/>
      <c r="F2382" s="234"/>
      <c r="G2382" s="261"/>
      <c r="H2382" s="262">
        <f t="shared" si="138"/>
        <v>0</v>
      </c>
      <c r="I2382" s="263"/>
      <c r="K2382" s="259" t="s">
        <v>1547</v>
      </c>
      <c r="L2382" s="260"/>
      <c r="M2382" s="233">
        <v>0</v>
      </c>
      <c r="N2382" s="234"/>
      <c r="O2382" s="234"/>
      <c r="P2382" s="261"/>
      <c r="Q2382" s="262">
        <f t="shared" si="139"/>
        <v>0</v>
      </c>
      <c r="R2382" s="263"/>
    </row>
    <row r="2383" spans="2:18" ht="24.95" customHeight="1">
      <c r="B2383" s="252" t="s">
        <v>1548</v>
      </c>
      <c r="C2383" s="253"/>
      <c r="D2383" s="233"/>
      <c r="E2383" s="234"/>
      <c r="F2383" s="234"/>
      <c r="G2383" s="261"/>
      <c r="H2383" s="262">
        <f t="shared" si="138"/>
        <v>0</v>
      </c>
      <c r="I2383" s="263"/>
      <c r="K2383" s="252" t="s">
        <v>1548</v>
      </c>
      <c r="L2383" s="253"/>
      <c r="M2383" s="233"/>
      <c r="N2383" s="234"/>
      <c r="O2383" s="234"/>
      <c r="P2383" s="261"/>
      <c r="Q2383" s="262">
        <f t="shared" si="139"/>
        <v>0</v>
      </c>
      <c r="R2383" s="263"/>
    </row>
    <row r="2384" spans="2:18" ht="24.95" customHeight="1" thickBot="1">
      <c r="B2384" s="264" t="s">
        <v>1549</v>
      </c>
      <c r="C2384" s="265"/>
      <c r="D2384" s="266"/>
      <c r="E2384" s="267"/>
      <c r="F2384" s="267"/>
      <c r="G2384" s="268"/>
      <c r="H2384" s="269">
        <f t="shared" si="138"/>
        <v>0</v>
      </c>
      <c r="I2384" s="270"/>
      <c r="K2384" s="264" t="s">
        <v>1549</v>
      </c>
      <c r="L2384" s="265"/>
      <c r="M2384" s="266"/>
      <c r="N2384" s="267"/>
      <c r="O2384" s="267"/>
      <c r="P2384" s="268"/>
      <c r="Q2384" s="269">
        <f t="shared" si="139"/>
        <v>0</v>
      </c>
      <c r="R2384" s="270"/>
    </row>
    <row r="2385" spans="2:18" ht="24.95" customHeight="1" thickTop="1" thickBot="1">
      <c r="B2385" s="243"/>
      <c r="C2385" s="244" t="s">
        <v>1399</v>
      </c>
      <c r="D2385" s="245">
        <f>SUM(D2380:D2384)</f>
        <v>0</v>
      </c>
      <c r="E2385" s="246"/>
      <c r="F2385" s="247">
        <f>F2380+F2382</f>
        <v>0</v>
      </c>
      <c r="G2385" s="248"/>
      <c r="H2385" s="271">
        <f>D2385+F2385</f>
        <v>0</v>
      </c>
      <c r="I2385" s="250"/>
      <c r="K2385" s="243"/>
      <c r="L2385" s="244" t="s">
        <v>1399</v>
      </c>
      <c r="M2385" s="245">
        <f>SUM(M2380:M2384)</f>
        <v>0</v>
      </c>
      <c r="N2385" s="246"/>
      <c r="O2385" s="246">
        <f>O2380+O2382</f>
        <v>1210</v>
      </c>
      <c r="P2385" s="248"/>
      <c r="Q2385" s="272">
        <f>M2385+O2385</f>
        <v>1210</v>
      </c>
      <c r="R2385" s="250"/>
    </row>
    <row r="2386" spans="2:18" ht="24.95" customHeight="1" thickTop="1">
      <c r="B2386" s="273"/>
      <c r="C2386" s="274" t="s">
        <v>1550</v>
      </c>
      <c r="D2386" s="217"/>
      <c r="E2386" s="217"/>
      <c r="F2386" s="217"/>
      <c r="G2386" s="217"/>
      <c r="H2386" s="217"/>
      <c r="I2386" s="218"/>
      <c r="K2386" s="273"/>
      <c r="L2386" s="274" t="s">
        <v>1550</v>
      </c>
      <c r="M2386" s="217"/>
      <c r="N2386" s="217"/>
      <c r="O2386" s="217"/>
      <c r="P2386" s="217"/>
      <c r="Q2386" s="217"/>
      <c r="R2386" s="218"/>
    </row>
    <row r="2387" spans="2:18" ht="24.95" customHeight="1">
      <c r="B2387" s="216" t="s">
        <v>1551</v>
      </c>
      <c r="C2387" s="217"/>
      <c r="D2387" s="217"/>
      <c r="E2387" s="217"/>
      <c r="F2387" s="217"/>
      <c r="G2387" s="217"/>
      <c r="H2387" s="217"/>
      <c r="I2387" s="218"/>
      <c r="K2387" s="216" t="s">
        <v>1551</v>
      </c>
      <c r="L2387" s="217"/>
      <c r="M2387" s="217"/>
      <c r="N2387" s="217"/>
      <c r="O2387" s="217"/>
      <c r="P2387" s="217"/>
      <c r="Q2387" s="217"/>
      <c r="R2387" s="218"/>
    </row>
    <row r="2388" spans="2:18" ht="24.95" customHeight="1">
      <c r="B2388" s="216" t="s">
        <v>1552</v>
      </c>
      <c r="C2388" s="217"/>
      <c r="D2388" s="217"/>
      <c r="E2388" s="217"/>
      <c r="F2388" s="217"/>
      <c r="G2388" s="217"/>
      <c r="H2388" s="217"/>
      <c r="I2388" s="218"/>
      <c r="K2388" s="216" t="s">
        <v>1552</v>
      </c>
      <c r="L2388" s="217"/>
      <c r="M2388" s="217"/>
      <c r="N2388" s="217"/>
      <c r="O2388" s="217"/>
      <c r="P2388" s="217"/>
      <c r="Q2388" s="217"/>
      <c r="R2388" s="218"/>
    </row>
    <row r="2389" spans="2:18" ht="15.75">
      <c r="B2389" s="273"/>
      <c r="C2389" s="217"/>
      <c r="D2389" s="217"/>
      <c r="E2389" s="217"/>
      <c r="F2389" s="217"/>
      <c r="G2389" s="217"/>
      <c r="H2389" s="217"/>
      <c r="I2389" s="218"/>
      <c r="K2389" s="273"/>
      <c r="L2389" s="217"/>
      <c r="M2389" s="217"/>
      <c r="N2389" s="217"/>
      <c r="O2389" s="217"/>
      <c r="P2389" s="217"/>
      <c r="Q2389" s="217"/>
      <c r="R2389" s="218"/>
    </row>
    <row r="2390" spans="2:18" ht="15.75">
      <c r="B2390" s="273"/>
      <c r="C2390" s="217"/>
      <c r="D2390" s="372" t="s">
        <v>1714</v>
      </c>
      <c r="E2390" s="372"/>
      <c r="F2390" s="372"/>
      <c r="G2390" s="217"/>
      <c r="H2390" s="217"/>
      <c r="I2390" s="218"/>
      <c r="K2390" s="273"/>
      <c r="L2390" s="217"/>
      <c r="M2390" s="372" t="s">
        <v>1714</v>
      </c>
      <c r="N2390" s="372"/>
      <c r="O2390" s="372"/>
      <c r="P2390" s="217"/>
      <c r="Q2390" s="217"/>
      <c r="R2390" s="218"/>
    </row>
    <row r="2391" spans="2:18" ht="15.75">
      <c r="B2391" s="273"/>
      <c r="C2391" s="217"/>
      <c r="D2391" s="372" t="s">
        <v>1715</v>
      </c>
      <c r="E2391" s="372"/>
      <c r="F2391" s="372"/>
      <c r="G2391" s="217"/>
      <c r="H2391" s="217"/>
      <c r="I2391" s="218"/>
      <c r="K2391" s="273"/>
      <c r="L2391" s="217"/>
      <c r="M2391" s="372" t="s">
        <v>1715</v>
      </c>
      <c r="N2391" s="372"/>
      <c r="O2391" s="372"/>
      <c r="P2391" s="217"/>
      <c r="Q2391" s="217"/>
      <c r="R2391" s="218"/>
    </row>
    <row r="2392" spans="2:18" ht="15.75">
      <c r="B2392" s="273"/>
      <c r="C2392" s="217"/>
      <c r="D2392" s="217"/>
      <c r="E2392" s="217"/>
      <c r="F2392" s="217"/>
      <c r="G2392" s="217"/>
      <c r="H2392" s="217"/>
      <c r="I2392" s="218"/>
      <c r="K2392" s="273"/>
      <c r="L2392" s="217"/>
      <c r="M2392" s="217"/>
      <c r="N2392" s="217"/>
      <c r="O2392" s="217"/>
      <c r="P2392" s="217"/>
      <c r="Q2392" s="217"/>
      <c r="R2392" s="218"/>
    </row>
    <row r="2393" spans="2:18" ht="15.75">
      <c r="B2393" s="273"/>
      <c r="C2393" s="217"/>
      <c r="D2393" s="217"/>
      <c r="E2393" s="217"/>
      <c r="F2393" s="217"/>
      <c r="G2393" s="217"/>
      <c r="H2393" s="217"/>
      <c r="I2393" s="218"/>
      <c r="K2393" s="273"/>
      <c r="L2393" s="217"/>
      <c r="M2393" s="217"/>
      <c r="N2393" s="217"/>
      <c r="O2393" s="217"/>
      <c r="P2393" s="217"/>
      <c r="Q2393" s="217"/>
      <c r="R2393" s="218"/>
    </row>
    <row r="2394" spans="2:18" ht="15.75">
      <c r="B2394" s="293"/>
      <c r="E2394" s="217"/>
      <c r="F2394" s="217"/>
      <c r="G2394" s="201" t="s">
        <v>1563</v>
      </c>
      <c r="H2394" s="217"/>
      <c r="I2394" s="218"/>
      <c r="J2394" s="293"/>
      <c r="K2394" s="293"/>
      <c r="N2394" s="217"/>
      <c r="O2394" s="217"/>
      <c r="P2394" s="201" t="s">
        <v>1563</v>
      </c>
      <c r="Q2394" s="217"/>
      <c r="R2394" s="218"/>
    </row>
    <row r="2395" spans="2:18" ht="15.75">
      <c r="B2395" s="273" t="s">
        <v>1553</v>
      </c>
      <c r="C2395" s="360">
        <v>45840</v>
      </c>
      <c r="D2395" s="360"/>
      <c r="E2395" s="201"/>
      <c r="F2395" t="s">
        <v>1693</v>
      </c>
      <c r="H2395" s="201"/>
      <c r="I2395" s="202"/>
      <c r="K2395" s="273" t="s">
        <v>1553</v>
      </c>
      <c r="L2395" s="360">
        <v>45840</v>
      </c>
      <c r="M2395" s="360"/>
      <c r="N2395" s="201"/>
      <c r="O2395" t="s">
        <v>1693</v>
      </c>
      <c r="Q2395" s="201"/>
      <c r="R2395" s="202"/>
    </row>
    <row r="2396" spans="2:18" ht="16.5" thickBot="1">
      <c r="B2396" s="275"/>
      <c r="C2396" s="276"/>
      <c r="D2396" s="276"/>
      <c r="E2396" s="276"/>
      <c r="F2396" s="276"/>
      <c r="G2396" s="276"/>
      <c r="H2396" s="276"/>
      <c r="I2396" s="277"/>
      <c r="K2396" s="275"/>
      <c r="L2396" s="276"/>
      <c r="M2396" s="276"/>
      <c r="N2396" s="276"/>
      <c r="O2396" s="276"/>
      <c r="P2396" s="276"/>
      <c r="Q2396" s="276"/>
      <c r="R2396" s="277"/>
    </row>
    <row r="2398" spans="2:18" ht="15.75" thickBot="1"/>
    <row r="2399" spans="2:18">
      <c r="B2399" s="366" t="s">
        <v>1525</v>
      </c>
      <c r="C2399" s="367"/>
      <c r="D2399" s="367"/>
      <c r="E2399" s="367"/>
      <c r="F2399" s="367"/>
      <c r="G2399" s="367"/>
      <c r="H2399" s="367"/>
      <c r="I2399" s="368"/>
      <c r="K2399" s="366" t="s">
        <v>1525</v>
      </c>
      <c r="L2399" s="367"/>
      <c r="M2399" s="367"/>
      <c r="N2399" s="367"/>
      <c r="O2399" s="367"/>
      <c r="P2399" s="367"/>
      <c r="Q2399" s="367"/>
      <c r="R2399" s="368"/>
    </row>
    <row r="2400" spans="2:18" ht="15.75">
      <c r="B2400" s="200"/>
      <c r="C2400" s="201"/>
      <c r="D2400" s="201"/>
      <c r="E2400" s="201"/>
      <c r="F2400" s="201"/>
      <c r="G2400" s="201"/>
      <c r="H2400" s="201"/>
      <c r="I2400" s="202"/>
      <c r="K2400" s="200"/>
      <c r="L2400" s="201"/>
      <c r="M2400" s="201"/>
      <c r="N2400" s="201"/>
      <c r="O2400" s="201"/>
      <c r="P2400" s="201"/>
      <c r="Q2400" s="201"/>
      <c r="R2400" s="202"/>
    </row>
    <row r="2401" spans="2:18" ht="26.25">
      <c r="B2401" s="369" t="s">
        <v>1526</v>
      </c>
      <c r="C2401" s="370"/>
      <c r="D2401" s="370"/>
      <c r="E2401" s="370"/>
      <c r="F2401" s="370"/>
      <c r="G2401" s="370"/>
      <c r="H2401" s="370"/>
      <c r="I2401" s="371"/>
      <c r="K2401" s="369" t="s">
        <v>1526</v>
      </c>
      <c r="L2401" s="370"/>
      <c r="M2401" s="370"/>
      <c r="N2401" s="370"/>
      <c r="O2401" s="370"/>
      <c r="P2401" s="370"/>
      <c r="Q2401" s="370"/>
      <c r="R2401" s="371"/>
    </row>
    <row r="2402" spans="2:18" ht="24.95" customHeight="1">
      <c r="B2402" s="203"/>
      <c r="C2402" s="204"/>
      <c r="D2402" s="204"/>
      <c r="E2402" s="204"/>
      <c r="F2402" s="204"/>
      <c r="G2402" s="204"/>
      <c r="H2402" s="205" t="s">
        <v>1527</v>
      </c>
      <c r="I2402" s="206"/>
      <c r="K2402" s="203"/>
      <c r="L2402" s="204"/>
      <c r="M2402" s="204"/>
      <c r="N2402" s="204"/>
      <c r="O2402" s="204"/>
      <c r="P2402" s="204"/>
      <c r="Q2402" s="205" t="s">
        <v>1527</v>
      </c>
      <c r="R2402" s="206"/>
    </row>
    <row r="2403" spans="2:18" ht="24.95" customHeight="1">
      <c r="B2403" s="207" t="s">
        <v>1528</v>
      </c>
      <c r="C2403" s="208"/>
      <c r="D2403" s="208"/>
      <c r="E2403" s="208"/>
      <c r="F2403" s="208" t="s">
        <v>1529</v>
      </c>
      <c r="G2403" s="201"/>
      <c r="H2403" s="201" t="s">
        <v>1530</v>
      </c>
      <c r="I2403" s="202"/>
      <c r="K2403" s="207" t="s">
        <v>1528</v>
      </c>
      <c r="L2403" s="208"/>
      <c r="M2403" s="208"/>
      <c r="N2403" s="208"/>
      <c r="O2403" s="208" t="s">
        <v>1531</v>
      </c>
      <c r="P2403" s="201"/>
      <c r="Q2403" s="201" t="s">
        <v>1530</v>
      </c>
      <c r="R2403" s="202"/>
    </row>
    <row r="2404" spans="2:18" ht="24.95" customHeight="1">
      <c r="B2404" s="209" t="s">
        <v>1532</v>
      </c>
      <c r="C2404" s="210" t="s">
        <v>1869</v>
      </c>
      <c r="E2404" s="211"/>
      <c r="F2404" s="211"/>
      <c r="G2404" s="212"/>
      <c r="H2404" s="212"/>
      <c r="I2404" s="213"/>
      <c r="K2404" s="209" t="s">
        <v>1532</v>
      </c>
      <c r="L2404" s="210" t="s">
        <v>951</v>
      </c>
      <c r="M2404" s="211"/>
      <c r="N2404" s="211"/>
      <c r="O2404" s="211"/>
      <c r="P2404" s="212"/>
      <c r="Q2404" s="212"/>
      <c r="R2404" s="213"/>
    </row>
    <row r="2405" spans="2:18" ht="24.95" customHeight="1">
      <c r="B2405" s="207" t="s">
        <v>1534</v>
      </c>
      <c r="C2405" s="214">
        <v>232</v>
      </c>
      <c r="D2405" s="208" t="s">
        <v>1535</v>
      </c>
      <c r="E2405" s="208"/>
      <c r="F2405" s="201"/>
      <c r="G2405" s="201"/>
      <c r="H2405" s="201"/>
      <c r="I2405" s="202"/>
      <c r="K2405" s="207" t="s">
        <v>1534</v>
      </c>
      <c r="L2405" s="214" t="s">
        <v>1870</v>
      </c>
      <c r="M2405" s="208" t="s">
        <v>1535</v>
      </c>
      <c r="N2405" s="208"/>
      <c r="O2405" s="201"/>
      <c r="P2405" s="201"/>
      <c r="Q2405" s="201"/>
      <c r="R2405" s="202"/>
    </row>
    <row r="2406" spans="2:18" ht="24.95" customHeight="1">
      <c r="B2406" s="216" t="s">
        <v>1562</v>
      </c>
      <c r="C2406" s="217"/>
      <c r="D2406" s="217"/>
      <c r="E2406" s="217"/>
      <c r="F2406" s="217"/>
      <c r="G2406" s="217"/>
      <c r="H2406" s="217"/>
      <c r="I2406" s="218"/>
      <c r="K2406" s="216" t="s">
        <v>1562</v>
      </c>
      <c r="L2406" s="217"/>
      <c r="M2406" s="217"/>
      <c r="N2406" s="217"/>
      <c r="O2406" s="217"/>
      <c r="P2406" s="217"/>
      <c r="Q2406" s="217"/>
      <c r="R2406" s="218"/>
    </row>
    <row r="2407" spans="2:18" ht="24.95" customHeight="1" thickBot="1">
      <c r="B2407" s="207" t="s">
        <v>1537</v>
      </c>
      <c r="C2407" s="201"/>
      <c r="D2407" s="201"/>
      <c r="E2407" s="201"/>
      <c r="F2407" s="201"/>
      <c r="G2407" s="201"/>
      <c r="H2407" s="201"/>
      <c r="I2407" s="202"/>
      <c r="K2407" s="207" t="s">
        <v>1537</v>
      </c>
      <c r="L2407" s="201"/>
      <c r="M2407" s="201"/>
      <c r="N2407" s="201"/>
      <c r="O2407" s="201"/>
      <c r="P2407" s="201"/>
      <c r="Q2407" s="201"/>
      <c r="R2407" s="202"/>
    </row>
    <row r="2408" spans="2:18" ht="24.95" customHeight="1" thickTop="1">
      <c r="B2408" s="361" t="s">
        <v>1538</v>
      </c>
      <c r="C2408" s="362"/>
      <c r="D2408" s="358" t="s">
        <v>1241</v>
      </c>
      <c r="E2408" s="365"/>
      <c r="F2408" s="356" t="s">
        <v>1539</v>
      </c>
      <c r="G2408" s="359"/>
      <c r="H2408" s="358" t="s">
        <v>1404</v>
      </c>
      <c r="I2408" s="359"/>
      <c r="K2408" s="361" t="s">
        <v>1538</v>
      </c>
      <c r="L2408" s="362"/>
      <c r="M2408" s="358" t="s">
        <v>1241</v>
      </c>
      <c r="N2408" s="365"/>
      <c r="O2408" s="356" t="s">
        <v>1539</v>
      </c>
      <c r="P2408" s="359"/>
      <c r="Q2408" s="358" t="s">
        <v>1404</v>
      </c>
      <c r="R2408" s="359"/>
    </row>
    <row r="2409" spans="2:18" ht="24.95" customHeight="1" thickBot="1">
      <c r="B2409" s="363"/>
      <c r="C2409" s="364"/>
      <c r="D2409" s="219" t="s">
        <v>1540</v>
      </c>
      <c r="E2409" s="220" t="s">
        <v>1541</v>
      </c>
      <c r="F2409" s="220" t="s">
        <v>1540</v>
      </c>
      <c r="G2409" s="221" t="s">
        <v>1541</v>
      </c>
      <c r="H2409" s="222" t="s">
        <v>1540</v>
      </c>
      <c r="I2409" s="223" t="s">
        <v>1541</v>
      </c>
      <c r="K2409" s="363"/>
      <c r="L2409" s="364"/>
      <c r="M2409" s="219" t="s">
        <v>1540</v>
      </c>
      <c r="N2409" s="220" t="s">
        <v>1541</v>
      </c>
      <c r="O2409" s="220" t="s">
        <v>1540</v>
      </c>
      <c r="P2409" s="221" t="s">
        <v>1541</v>
      </c>
      <c r="Q2409" s="222" t="s">
        <v>1540</v>
      </c>
      <c r="R2409" s="223" t="s">
        <v>1541</v>
      </c>
    </row>
    <row r="2410" spans="2:18" ht="24.95" customHeight="1" thickTop="1">
      <c r="B2410" s="224" t="s">
        <v>1542</v>
      </c>
      <c r="C2410" s="225"/>
      <c r="D2410" s="226">
        <v>0</v>
      </c>
      <c r="E2410" s="227"/>
      <c r="F2410" s="227">
        <v>275</v>
      </c>
      <c r="G2410" s="228"/>
      <c r="H2410" s="229">
        <f t="shared" ref="H2410:H2418" si="140">D2410+F2410</f>
        <v>275</v>
      </c>
      <c r="I2410" s="230"/>
      <c r="K2410" s="224" t="s">
        <v>1542</v>
      </c>
      <c r="L2410" s="225"/>
      <c r="M2410" s="226">
        <v>0</v>
      </c>
      <c r="N2410" s="227"/>
      <c r="O2410" s="227">
        <v>468</v>
      </c>
      <c r="P2410" s="228"/>
      <c r="Q2410" s="229">
        <f t="shared" ref="Q2410:Q2418" si="141">M2410+O2410</f>
        <v>468</v>
      </c>
      <c r="R2410" s="230"/>
    </row>
    <row r="2411" spans="2:18" ht="24.95" customHeight="1">
      <c r="B2411" s="231" t="s">
        <v>1543</v>
      </c>
      <c r="C2411" s="232"/>
      <c r="D2411" s="233">
        <v>0</v>
      </c>
      <c r="E2411" s="234"/>
      <c r="F2411" s="234">
        <v>30</v>
      </c>
      <c r="G2411" s="235"/>
      <c r="H2411" s="229">
        <f t="shared" si="140"/>
        <v>30</v>
      </c>
      <c r="I2411" s="236"/>
      <c r="K2411" s="231" t="s">
        <v>1543</v>
      </c>
      <c r="L2411" s="232"/>
      <c r="M2411" s="233">
        <v>0</v>
      </c>
      <c r="N2411" s="234"/>
      <c r="O2411" s="234">
        <v>30</v>
      </c>
      <c r="P2411" s="235"/>
      <c r="Q2411" s="229">
        <f t="shared" si="141"/>
        <v>30</v>
      </c>
      <c r="R2411" s="236"/>
    </row>
    <row r="2412" spans="2:18" ht="24.95" customHeight="1">
      <c r="B2412" s="231" t="s">
        <v>1544</v>
      </c>
      <c r="C2412" s="232"/>
      <c r="D2412" s="233">
        <v>0</v>
      </c>
      <c r="E2412" s="234"/>
      <c r="F2412" s="234">
        <v>30</v>
      </c>
      <c r="G2412" s="235"/>
      <c r="H2412" s="229">
        <f t="shared" si="140"/>
        <v>30</v>
      </c>
      <c r="I2412" s="236"/>
      <c r="K2412" s="231" t="s">
        <v>1544</v>
      </c>
      <c r="L2412" s="232"/>
      <c r="M2412" s="233">
        <v>0</v>
      </c>
      <c r="N2412" s="234"/>
      <c r="O2412" s="234">
        <v>30</v>
      </c>
      <c r="P2412" s="235"/>
      <c r="Q2412" s="229">
        <f t="shared" si="141"/>
        <v>30</v>
      </c>
      <c r="R2412" s="236"/>
    </row>
    <row r="2413" spans="2:18" ht="24.95" customHeight="1" thickBot="1">
      <c r="B2413" s="237" t="s">
        <v>1545</v>
      </c>
      <c r="C2413" s="238"/>
      <c r="D2413" s="239"/>
      <c r="E2413" s="240"/>
      <c r="F2413" s="240">
        <v>750</v>
      </c>
      <c r="G2413" s="241"/>
      <c r="H2413" s="229">
        <f t="shared" si="140"/>
        <v>750</v>
      </c>
      <c r="I2413" s="242"/>
      <c r="K2413" s="237" t="s">
        <v>1545</v>
      </c>
      <c r="L2413" s="238"/>
      <c r="M2413" s="239">
        <v>0</v>
      </c>
      <c r="N2413" s="240"/>
      <c r="O2413" s="240">
        <v>200</v>
      </c>
      <c r="P2413" s="241"/>
      <c r="Q2413" s="229">
        <f t="shared" si="141"/>
        <v>200</v>
      </c>
      <c r="R2413" s="242"/>
    </row>
    <row r="2414" spans="2:18" ht="24.95" customHeight="1" thickTop="1" thickBot="1">
      <c r="B2414" s="243"/>
      <c r="C2414" s="244" t="s">
        <v>1399</v>
      </c>
      <c r="D2414" s="245">
        <f>D2410+D2411+D2412+D2413</f>
        <v>0</v>
      </c>
      <c r="E2414" s="246"/>
      <c r="F2414" s="247">
        <f>SUM(F2410:F2413)</f>
        <v>1085</v>
      </c>
      <c r="G2414" s="248"/>
      <c r="H2414" s="249">
        <f t="shared" si="140"/>
        <v>1085</v>
      </c>
      <c r="I2414" s="250"/>
      <c r="K2414" s="243"/>
      <c r="L2414" s="244" t="s">
        <v>1399</v>
      </c>
      <c r="M2414" s="245">
        <f>M2410+M2411+M2412+M2413</f>
        <v>0</v>
      </c>
      <c r="N2414" s="246"/>
      <c r="O2414" s="246">
        <f>SUM(O2410:O2413)</f>
        <v>728</v>
      </c>
      <c r="P2414" s="248"/>
      <c r="Q2414" s="251">
        <f t="shared" si="141"/>
        <v>728</v>
      </c>
      <c r="R2414" s="250"/>
    </row>
    <row r="2415" spans="2:18" ht="24.95" customHeight="1" thickTop="1">
      <c r="B2415" s="252" t="s">
        <v>1546</v>
      </c>
      <c r="C2415" s="253"/>
      <c r="D2415" s="254"/>
      <c r="E2415" s="255"/>
      <c r="F2415" s="255"/>
      <c r="G2415" s="256"/>
      <c r="H2415" s="257">
        <f t="shared" si="140"/>
        <v>0</v>
      </c>
      <c r="I2415" s="258"/>
      <c r="K2415" s="252" t="s">
        <v>1546</v>
      </c>
      <c r="L2415" s="253"/>
      <c r="M2415" s="254"/>
      <c r="N2415" s="255"/>
      <c r="O2415" s="255"/>
      <c r="P2415" s="256"/>
      <c r="Q2415" s="257">
        <f t="shared" si="141"/>
        <v>0</v>
      </c>
      <c r="R2415" s="258"/>
    </row>
    <row r="2416" spans="2:18" ht="24.95" customHeight="1">
      <c r="B2416" s="259" t="s">
        <v>1547</v>
      </c>
      <c r="C2416" s="260"/>
      <c r="D2416" s="233">
        <v>0</v>
      </c>
      <c r="E2416" s="234"/>
      <c r="F2416" s="234"/>
      <c r="G2416" s="261"/>
      <c r="H2416" s="262">
        <f t="shared" si="140"/>
        <v>0</v>
      </c>
      <c r="I2416" s="263"/>
      <c r="K2416" s="259" t="s">
        <v>1547</v>
      </c>
      <c r="L2416" s="260"/>
      <c r="M2416" s="233">
        <v>0</v>
      </c>
      <c r="N2416" s="234"/>
      <c r="O2416" s="234"/>
      <c r="P2416" s="261"/>
      <c r="Q2416" s="262">
        <f t="shared" si="141"/>
        <v>0</v>
      </c>
      <c r="R2416" s="263"/>
    </row>
    <row r="2417" spans="2:18" ht="24.95" customHeight="1">
      <c r="B2417" s="252" t="s">
        <v>1548</v>
      </c>
      <c r="C2417" s="253"/>
      <c r="D2417" s="233"/>
      <c r="E2417" s="234"/>
      <c r="F2417" s="234"/>
      <c r="G2417" s="261"/>
      <c r="H2417" s="262">
        <f t="shared" si="140"/>
        <v>0</v>
      </c>
      <c r="I2417" s="263"/>
      <c r="K2417" s="252" t="s">
        <v>1548</v>
      </c>
      <c r="L2417" s="253"/>
      <c r="M2417" s="233"/>
      <c r="N2417" s="234"/>
      <c r="O2417" s="234"/>
      <c r="P2417" s="261"/>
      <c r="Q2417" s="262">
        <f t="shared" si="141"/>
        <v>0</v>
      </c>
      <c r="R2417" s="263"/>
    </row>
    <row r="2418" spans="2:18" ht="24.95" customHeight="1" thickBot="1">
      <c r="B2418" s="264" t="s">
        <v>1549</v>
      </c>
      <c r="C2418" s="265"/>
      <c r="D2418" s="266"/>
      <c r="E2418" s="267"/>
      <c r="F2418" s="267"/>
      <c r="G2418" s="268"/>
      <c r="H2418" s="269">
        <f t="shared" si="140"/>
        <v>0</v>
      </c>
      <c r="I2418" s="270"/>
      <c r="K2418" s="264" t="s">
        <v>1549</v>
      </c>
      <c r="L2418" s="265"/>
      <c r="M2418" s="266"/>
      <c r="N2418" s="267"/>
      <c r="O2418" s="267"/>
      <c r="P2418" s="268"/>
      <c r="Q2418" s="269">
        <f t="shared" si="141"/>
        <v>0</v>
      </c>
      <c r="R2418" s="270"/>
    </row>
    <row r="2419" spans="2:18" ht="24.95" customHeight="1" thickTop="1" thickBot="1">
      <c r="B2419" s="243"/>
      <c r="C2419" s="244" t="s">
        <v>1399</v>
      </c>
      <c r="D2419" s="245">
        <f>SUM(D2414:D2418)</f>
        <v>0</v>
      </c>
      <c r="E2419" s="246"/>
      <c r="F2419" s="247">
        <f>F2414+F2416</f>
        <v>1085</v>
      </c>
      <c r="G2419" s="248"/>
      <c r="H2419" s="271">
        <f>D2419+F2419</f>
        <v>1085</v>
      </c>
      <c r="I2419" s="250"/>
      <c r="K2419" s="243"/>
      <c r="L2419" s="244" t="s">
        <v>1399</v>
      </c>
      <c r="M2419" s="245">
        <f>SUM(M2414:M2418)</f>
        <v>0</v>
      </c>
      <c r="N2419" s="246"/>
      <c r="O2419" s="246">
        <f>O2414+O2416</f>
        <v>728</v>
      </c>
      <c r="P2419" s="248"/>
      <c r="Q2419" s="272">
        <f>M2419+O2419</f>
        <v>728</v>
      </c>
      <c r="R2419" s="250"/>
    </row>
    <row r="2420" spans="2:18" ht="24.95" customHeight="1" thickTop="1">
      <c r="B2420" s="273"/>
      <c r="C2420" s="274" t="s">
        <v>1550</v>
      </c>
      <c r="D2420" s="217"/>
      <c r="E2420" s="217"/>
      <c r="F2420" s="217"/>
      <c r="G2420" s="217"/>
      <c r="H2420" s="217"/>
      <c r="I2420" s="218"/>
      <c r="K2420" s="273"/>
      <c r="L2420" s="274" t="s">
        <v>1550</v>
      </c>
      <c r="M2420" s="217"/>
      <c r="N2420" s="217"/>
      <c r="O2420" s="217"/>
      <c r="P2420" s="217"/>
      <c r="Q2420" s="217"/>
      <c r="R2420" s="218"/>
    </row>
    <row r="2421" spans="2:18" ht="24.95" customHeight="1">
      <c r="B2421" s="216" t="s">
        <v>1551</v>
      </c>
      <c r="C2421" s="217"/>
      <c r="D2421" s="217"/>
      <c r="E2421" s="217"/>
      <c r="F2421" s="217"/>
      <c r="G2421" s="217"/>
      <c r="H2421" s="217"/>
      <c r="I2421" s="218"/>
      <c r="K2421" s="216" t="s">
        <v>1551</v>
      </c>
      <c r="L2421" s="217"/>
      <c r="M2421" s="217"/>
      <c r="N2421" s="217"/>
      <c r="O2421" s="217"/>
      <c r="P2421" s="217"/>
      <c r="Q2421" s="217"/>
      <c r="R2421" s="218"/>
    </row>
    <row r="2422" spans="2:18" ht="24.95" customHeight="1">
      <c r="B2422" s="216" t="s">
        <v>1552</v>
      </c>
      <c r="C2422" s="217"/>
      <c r="D2422" s="217"/>
      <c r="E2422" s="217"/>
      <c r="F2422" s="217"/>
      <c r="G2422" s="217"/>
      <c r="H2422" s="217"/>
      <c r="I2422" s="218"/>
      <c r="K2422" s="216" t="s">
        <v>1552</v>
      </c>
      <c r="L2422" s="217"/>
      <c r="M2422" s="217"/>
      <c r="N2422" s="217"/>
      <c r="O2422" s="217"/>
      <c r="P2422" s="217"/>
      <c r="Q2422" s="217"/>
      <c r="R2422" s="218"/>
    </row>
    <row r="2423" spans="2:18" ht="15.75">
      <c r="B2423" s="273"/>
      <c r="C2423" s="217"/>
      <c r="D2423" s="217"/>
      <c r="E2423" s="217"/>
      <c r="F2423" s="217"/>
      <c r="G2423" s="217"/>
      <c r="H2423" s="217"/>
      <c r="I2423" s="218"/>
      <c r="K2423" s="273"/>
      <c r="L2423" s="217"/>
      <c r="M2423" s="217"/>
      <c r="N2423" s="217"/>
      <c r="O2423" s="217"/>
      <c r="P2423" s="217"/>
      <c r="Q2423" s="217"/>
      <c r="R2423" s="218"/>
    </row>
    <row r="2424" spans="2:18" ht="15.75">
      <c r="B2424" s="273"/>
      <c r="C2424" s="217"/>
      <c r="D2424" s="372" t="s">
        <v>1714</v>
      </c>
      <c r="E2424" s="372"/>
      <c r="F2424" s="372"/>
      <c r="G2424" s="217"/>
      <c r="H2424" s="217"/>
      <c r="I2424" s="218"/>
      <c r="K2424" s="273"/>
      <c r="L2424" s="217"/>
      <c r="M2424" s="372" t="s">
        <v>1714</v>
      </c>
      <c r="N2424" s="372"/>
      <c r="O2424" s="372"/>
      <c r="P2424" s="217"/>
      <c r="Q2424" s="217"/>
      <c r="R2424" s="218"/>
    </row>
    <row r="2425" spans="2:18" ht="15.75">
      <c r="B2425" s="273"/>
      <c r="C2425" s="217"/>
      <c r="D2425" s="372" t="s">
        <v>1715</v>
      </c>
      <c r="E2425" s="372"/>
      <c r="F2425" s="372"/>
      <c r="G2425" s="217"/>
      <c r="H2425" s="217"/>
      <c r="I2425" s="218"/>
      <c r="K2425" s="273"/>
      <c r="L2425" s="217"/>
      <c r="M2425" s="372" t="s">
        <v>1715</v>
      </c>
      <c r="N2425" s="372"/>
      <c r="O2425" s="372"/>
      <c r="P2425" s="217"/>
      <c r="Q2425" s="217"/>
      <c r="R2425" s="218"/>
    </row>
    <row r="2426" spans="2:18" ht="15.75">
      <c r="B2426" s="273"/>
      <c r="C2426" s="217"/>
      <c r="D2426" s="217"/>
      <c r="E2426" s="217"/>
      <c r="F2426" s="217"/>
      <c r="G2426" s="217"/>
      <c r="H2426" s="217"/>
      <c r="I2426" s="218"/>
      <c r="K2426" s="273"/>
      <c r="L2426" s="217"/>
      <c r="M2426" s="217"/>
      <c r="N2426" s="217"/>
      <c r="O2426" s="217"/>
      <c r="P2426" s="217"/>
      <c r="Q2426" s="217"/>
      <c r="R2426" s="218"/>
    </row>
    <row r="2427" spans="2:18" ht="15.75">
      <c r="B2427" s="273"/>
      <c r="C2427" s="217"/>
      <c r="D2427" s="217"/>
      <c r="E2427" s="217"/>
      <c r="F2427" s="217"/>
      <c r="G2427" s="217"/>
      <c r="H2427" s="217"/>
      <c r="I2427" s="218"/>
      <c r="K2427" s="273"/>
      <c r="L2427" s="217"/>
      <c r="M2427" s="217"/>
      <c r="N2427" s="217"/>
      <c r="O2427" s="217"/>
      <c r="P2427" s="217"/>
      <c r="Q2427" s="217"/>
      <c r="R2427" s="218"/>
    </row>
    <row r="2428" spans="2:18" ht="15.75">
      <c r="B2428" s="293"/>
      <c r="E2428" s="217"/>
      <c r="F2428" s="217"/>
      <c r="G2428" s="201" t="s">
        <v>1563</v>
      </c>
      <c r="H2428" s="217"/>
      <c r="I2428" s="218"/>
      <c r="J2428" s="293"/>
      <c r="K2428" s="293"/>
      <c r="N2428" s="217"/>
      <c r="O2428" s="217"/>
      <c r="P2428" s="201" t="s">
        <v>1563</v>
      </c>
      <c r="Q2428" s="217"/>
      <c r="R2428" s="218"/>
    </row>
    <row r="2429" spans="2:18" ht="15.75">
      <c r="B2429" s="273" t="s">
        <v>1553</v>
      </c>
      <c r="C2429" s="360">
        <v>45840</v>
      </c>
      <c r="D2429" s="360"/>
      <c r="E2429" s="201"/>
      <c r="F2429" t="s">
        <v>1693</v>
      </c>
      <c r="H2429" s="201"/>
      <c r="I2429" s="202"/>
      <c r="K2429" s="273" t="s">
        <v>1553</v>
      </c>
      <c r="L2429" s="360">
        <v>45840</v>
      </c>
      <c r="M2429" s="360"/>
      <c r="N2429" s="201"/>
      <c r="O2429" t="s">
        <v>1693</v>
      </c>
      <c r="Q2429" s="201"/>
      <c r="R2429" s="202"/>
    </row>
    <row r="2430" spans="2:18" ht="16.5" thickBot="1">
      <c r="B2430" s="275"/>
      <c r="C2430" s="276"/>
      <c r="D2430" s="276"/>
      <c r="E2430" s="276"/>
      <c r="F2430" s="276"/>
      <c r="G2430" s="276"/>
      <c r="H2430" s="276"/>
      <c r="I2430" s="277"/>
      <c r="K2430" s="275"/>
      <c r="L2430" s="276"/>
      <c r="M2430" s="276"/>
      <c r="N2430" s="276"/>
      <c r="O2430" s="276"/>
      <c r="P2430" s="276"/>
      <c r="Q2430" s="276"/>
      <c r="R2430" s="277"/>
    </row>
    <row r="2432" spans="2:18" ht="15.75" thickBot="1"/>
    <row r="2433" spans="2:18">
      <c r="B2433" s="366" t="s">
        <v>1525</v>
      </c>
      <c r="C2433" s="367"/>
      <c r="D2433" s="367"/>
      <c r="E2433" s="367"/>
      <c r="F2433" s="367"/>
      <c r="G2433" s="367"/>
      <c r="H2433" s="367"/>
      <c r="I2433" s="368"/>
      <c r="K2433" s="366" t="s">
        <v>1525</v>
      </c>
      <c r="L2433" s="367"/>
      <c r="M2433" s="367"/>
      <c r="N2433" s="367"/>
      <c r="O2433" s="367"/>
      <c r="P2433" s="367"/>
      <c r="Q2433" s="367"/>
      <c r="R2433" s="368"/>
    </row>
    <row r="2434" spans="2:18" ht="15.75">
      <c r="B2434" s="200"/>
      <c r="C2434" s="201"/>
      <c r="D2434" s="201"/>
      <c r="E2434" s="201"/>
      <c r="F2434" s="201"/>
      <c r="G2434" s="201"/>
      <c r="H2434" s="201"/>
      <c r="I2434" s="202"/>
      <c r="K2434" s="200"/>
      <c r="L2434" s="201"/>
      <c r="M2434" s="201"/>
      <c r="N2434" s="201"/>
      <c r="O2434" s="201"/>
      <c r="P2434" s="201"/>
      <c r="Q2434" s="201"/>
      <c r="R2434" s="202"/>
    </row>
    <row r="2435" spans="2:18" ht="26.25">
      <c r="B2435" s="369" t="s">
        <v>1526</v>
      </c>
      <c r="C2435" s="370"/>
      <c r="D2435" s="370"/>
      <c r="E2435" s="370"/>
      <c r="F2435" s="370"/>
      <c r="G2435" s="370"/>
      <c r="H2435" s="370"/>
      <c r="I2435" s="371"/>
      <c r="K2435" s="369" t="s">
        <v>1526</v>
      </c>
      <c r="L2435" s="370"/>
      <c r="M2435" s="370"/>
      <c r="N2435" s="370"/>
      <c r="O2435" s="370"/>
      <c r="P2435" s="370"/>
      <c r="Q2435" s="370"/>
      <c r="R2435" s="371"/>
    </row>
    <row r="2436" spans="2:18" ht="24.95" customHeight="1">
      <c r="B2436" s="203"/>
      <c r="C2436" s="204"/>
      <c r="D2436" s="204"/>
      <c r="E2436" s="204"/>
      <c r="F2436" s="204"/>
      <c r="G2436" s="204"/>
      <c r="H2436" s="205" t="s">
        <v>1527</v>
      </c>
      <c r="I2436" s="206"/>
      <c r="K2436" s="203"/>
      <c r="L2436" s="204"/>
      <c r="M2436" s="204"/>
      <c r="N2436" s="204"/>
      <c r="O2436" s="204"/>
      <c r="P2436" s="204"/>
      <c r="Q2436" s="205" t="s">
        <v>1527</v>
      </c>
      <c r="R2436" s="206"/>
    </row>
    <row r="2437" spans="2:18" ht="24.95" customHeight="1">
      <c r="B2437" s="207" t="s">
        <v>1528</v>
      </c>
      <c r="C2437" s="208"/>
      <c r="D2437" s="208"/>
      <c r="E2437" s="208"/>
      <c r="F2437" s="208" t="s">
        <v>1529</v>
      </c>
      <c r="G2437" s="201"/>
      <c r="H2437" s="201" t="s">
        <v>1530</v>
      </c>
      <c r="I2437" s="202"/>
      <c r="K2437" s="207" t="s">
        <v>1528</v>
      </c>
      <c r="L2437" s="208"/>
      <c r="M2437" s="208"/>
      <c r="N2437" s="208"/>
      <c r="O2437" s="208" t="s">
        <v>1531</v>
      </c>
      <c r="P2437" s="201"/>
      <c r="Q2437" s="201" t="s">
        <v>1530</v>
      </c>
      <c r="R2437" s="202"/>
    </row>
    <row r="2438" spans="2:18" ht="24.95" customHeight="1">
      <c r="B2438" s="209" t="s">
        <v>1532</v>
      </c>
      <c r="C2438" s="210" t="s">
        <v>1871</v>
      </c>
      <c r="D2438" s="211"/>
      <c r="E2438" s="211"/>
      <c r="F2438" s="211"/>
      <c r="G2438" s="212"/>
      <c r="H2438" s="212"/>
      <c r="I2438" s="213"/>
      <c r="K2438" s="209" t="s">
        <v>1532</v>
      </c>
      <c r="L2438" s="210" t="s">
        <v>1872</v>
      </c>
      <c r="M2438" s="211"/>
      <c r="N2438" s="211"/>
      <c r="O2438" s="211"/>
      <c r="P2438" s="212"/>
      <c r="Q2438" s="212"/>
      <c r="R2438" s="213"/>
    </row>
    <row r="2439" spans="2:18" ht="24.95" customHeight="1">
      <c r="B2439" s="207" t="s">
        <v>1534</v>
      </c>
      <c r="C2439" s="214">
        <v>320</v>
      </c>
      <c r="D2439" s="208" t="s">
        <v>1535</v>
      </c>
      <c r="E2439" s="208"/>
      <c r="F2439" s="201"/>
      <c r="G2439" s="201"/>
      <c r="H2439" s="201"/>
      <c r="I2439" s="202"/>
      <c r="K2439" s="207" t="s">
        <v>1534</v>
      </c>
      <c r="L2439" s="214">
        <v>604</v>
      </c>
      <c r="M2439" s="208" t="s">
        <v>1535</v>
      </c>
      <c r="N2439" s="208"/>
      <c r="O2439" s="201"/>
      <c r="P2439" s="201"/>
      <c r="Q2439" s="201"/>
      <c r="R2439" s="202"/>
    </row>
    <row r="2440" spans="2:18" ht="24.95" customHeight="1">
      <c r="B2440" s="216" t="s">
        <v>1562</v>
      </c>
      <c r="C2440" s="217"/>
      <c r="D2440" s="217"/>
      <c r="E2440" s="217"/>
      <c r="F2440" s="217"/>
      <c r="G2440" s="217"/>
      <c r="H2440" s="217"/>
      <c r="I2440" s="218"/>
      <c r="K2440" s="216" t="s">
        <v>1562</v>
      </c>
      <c r="L2440" s="217"/>
      <c r="M2440" s="217"/>
      <c r="N2440" s="217"/>
      <c r="O2440" s="217"/>
      <c r="P2440" s="217"/>
      <c r="Q2440" s="217"/>
      <c r="R2440" s="218"/>
    </row>
    <row r="2441" spans="2:18" ht="24.95" customHeight="1" thickBot="1">
      <c r="B2441" s="207" t="s">
        <v>1537</v>
      </c>
      <c r="C2441" s="201"/>
      <c r="D2441" s="201"/>
      <c r="E2441" s="201"/>
      <c r="F2441" s="201"/>
      <c r="G2441" s="201"/>
      <c r="H2441" s="201"/>
      <c r="I2441" s="202"/>
      <c r="K2441" s="207" t="s">
        <v>1537</v>
      </c>
      <c r="L2441" s="201"/>
      <c r="M2441" s="201"/>
      <c r="N2441" s="201"/>
      <c r="O2441" s="201"/>
      <c r="P2441" s="201"/>
      <c r="Q2441" s="201"/>
      <c r="R2441" s="202"/>
    </row>
    <row r="2442" spans="2:18" ht="24.95" customHeight="1" thickTop="1">
      <c r="B2442" s="361" t="s">
        <v>1538</v>
      </c>
      <c r="C2442" s="362"/>
      <c r="D2442" s="358" t="s">
        <v>1241</v>
      </c>
      <c r="E2442" s="365"/>
      <c r="F2442" s="356" t="s">
        <v>1539</v>
      </c>
      <c r="G2442" s="359"/>
      <c r="H2442" s="358" t="s">
        <v>1404</v>
      </c>
      <c r="I2442" s="359"/>
      <c r="K2442" s="361" t="s">
        <v>1538</v>
      </c>
      <c r="L2442" s="362"/>
      <c r="M2442" s="358" t="s">
        <v>1241</v>
      </c>
      <c r="N2442" s="365"/>
      <c r="O2442" s="356" t="s">
        <v>1539</v>
      </c>
      <c r="P2442" s="359"/>
      <c r="Q2442" s="358" t="s">
        <v>1404</v>
      </c>
      <c r="R2442" s="359"/>
    </row>
    <row r="2443" spans="2:18" ht="24.95" customHeight="1" thickBot="1">
      <c r="B2443" s="363"/>
      <c r="C2443" s="364"/>
      <c r="D2443" s="219" t="s">
        <v>1540</v>
      </c>
      <c r="E2443" s="220" t="s">
        <v>1541</v>
      </c>
      <c r="F2443" s="220" t="s">
        <v>1540</v>
      </c>
      <c r="G2443" s="221" t="s">
        <v>1541</v>
      </c>
      <c r="H2443" s="222" t="s">
        <v>1540</v>
      </c>
      <c r="I2443" s="223" t="s">
        <v>1541</v>
      </c>
      <c r="K2443" s="363"/>
      <c r="L2443" s="364"/>
      <c r="M2443" s="219" t="s">
        <v>1540</v>
      </c>
      <c r="N2443" s="220" t="s">
        <v>1541</v>
      </c>
      <c r="O2443" s="220" t="s">
        <v>1540</v>
      </c>
      <c r="P2443" s="221" t="s">
        <v>1541</v>
      </c>
      <c r="Q2443" s="222" t="s">
        <v>1540</v>
      </c>
      <c r="R2443" s="223" t="s">
        <v>1541</v>
      </c>
    </row>
    <row r="2444" spans="2:18" ht="24.95" customHeight="1" thickTop="1">
      <c r="B2444" s="224" t="s">
        <v>1542</v>
      </c>
      <c r="C2444" s="225"/>
      <c r="D2444" s="226">
        <v>0</v>
      </c>
      <c r="E2444" s="227"/>
      <c r="F2444" s="227">
        <v>227</v>
      </c>
      <c r="G2444" s="228"/>
      <c r="H2444" s="229">
        <f t="shared" ref="H2444:H2452" si="142">D2444+F2444</f>
        <v>227</v>
      </c>
      <c r="I2444" s="230"/>
      <c r="K2444" s="224" t="s">
        <v>1542</v>
      </c>
      <c r="L2444" s="225"/>
      <c r="M2444" s="226">
        <v>0</v>
      </c>
      <c r="N2444" s="227"/>
      <c r="O2444" s="227">
        <v>416</v>
      </c>
      <c r="P2444" s="228"/>
      <c r="Q2444" s="229">
        <f t="shared" ref="Q2444:Q2452" si="143">M2444+O2444</f>
        <v>416</v>
      </c>
      <c r="R2444" s="230"/>
    </row>
    <row r="2445" spans="2:18" ht="24.95" customHeight="1">
      <c r="B2445" s="231" t="s">
        <v>1543</v>
      </c>
      <c r="C2445" s="232"/>
      <c r="D2445" s="233">
        <v>0</v>
      </c>
      <c r="E2445" s="234"/>
      <c r="F2445" s="234">
        <v>30</v>
      </c>
      <c r="G2445" s="235"/>
      <c r="H2445" s="229">
        <f t="shared" si="142"/>
        <v>30</v>
      </c>
      <c r="I2445" s="236"/>
      <c r="K2445" s="231" t="s">
        <v>1543</v>
      </c>
      <c r="L2445" s="232"/>
      <c r="M2445" s="233">
        <v>0</v>
      </c>
      <c r="N2445" s="234"/>
      <c r="O2445" s="234">
        <v>0</v>
      </c>
      <c r="P2445" s="235"/>
      <c r="Q2445" s="229">
        <f t="shared" si="143"/>
        <v>0</v>
      </c>
      <c r="R2445" s="236"/>
    </row>
    <row r="2446" spans="2:18" ht="24.95" customHeight="1">
      <c r="B2446" s="231" t="s">
        <v>1544</v>
      </c>
      <c r="C2446" s="232"/>
      <c r="D2446" s="233">
        <v>0</v>
      </c>
      <c r="E2446" s="234"/>
      <c r="F2446" s="234">
        <v>30</v>
      </c>
      <c r="G2446" s="235"/>
      <c r="H2446" s="229">
        <f t="shared" si="142"/>
        <v>30</v>
      </c>
      <c r="I2446" s="236"/>
      <c r="K2446" s="231" t="s">
        <v>1544</v>
      </c>
      <c r="L2446" s="232"/>
      <c r="M2446" s="233">
        <v>0</v>
      </c>
      <c r="N2446" s="234"/>
      <c r="O2446" s="234">
        <v>0</v>
      </c>
      <c r="P2446" s="235"/>
      <c r="Q2446" s="229">
        <f t="shared" si="143"/>
        <v>0</v>
      </c>
      <c r="R2446" s="236"/>
    </row>
    <row r="2447" spans="2:18" ht="24.95" customHeight="1" thickBot="1">
      <c r="B2447" s="237" t="s">
        <v>1545</v>
      </c>
      <c r="C2447" s="238"/>
      <c r="D2447" s="239"/>
      <c r="E2447" s="240"/>
      <c r="F2447" s="240">
        <v>750</v>
      </c>
      <c r="G2447" s="241"/>
      <c r="H2447" s="229">
        <f t="shared" si="142"/>
        <v>750</v>
      </c>
      <c r="I2447" s="242"/>
      <c r="K2447" s="237" t="s">
        <v>1545</v>
      </c>
      <c r="L2447" s="238"/>
      <c r="M2447" s="239">
        <v>0</v>
      </c>
      <c r="N2447" s="240"/>
      <c r="O2447" s="240">
        <v>0</v>
      </c>
      <c r="P2447" s="241"/>
      <c r="Q2447" s="229">
        <f t="shared" si="143"/>
        <v>0</v>
      </c>
      <c r="R2447" s="242"/>
    </row>
    <row r="2448" spans="2:18" ht="24.95" customHeight="1" thickTop="1" thickBot="1">
      <c r="B2448" s="243"/>
      <c r="C2448" s="244" t="s">
        <v>1399</v>
      </c>
      <c r="D2448" s="245">
        <f>D2444+D2445+D2446+D2447</f>
        <v>0</v>
      </c>
      <c r="E2448" s="246"/>
      <c r="F2448" s="247">
        <f>SUM(F2444:F2447)</f>
        <v>1037</v>
      </c>
      <c r="G2448" s="248"/>
      <c r="H2448" s="249">
        <f t="shared" si="142"/>
        <v>1037</v>
      </c>
      <c r="I2448" s="250"/>
      <c r="K2448" s="243"/>
      <c r="L2448" s="244" t="s">
        <v>1399</v>
      </c>
      <c r="M2448" s="245">
        <f>M2444+M2445+M2446+M2447</f>
        <v>0</v>
      </c>
      <c r="N2448" s="246"/>
      <c r="O2448" s="246">
        <f>SUM(O2444:O2447)</f>
        <v>416</v>
      </c>
      <c r="P2448" s="248"/>
      <c r="Q2448" s="251">
        <f t="shared" si="143"/>
        <v>416</v>
      </c>
      <c r="R2448" s="250"/>
    </row>
    <row r="2449" spans="2:18" ht="24.95" customHeight="1" thickTop="1">
      <c r="B2449" s="252" t="s">
        <v>1546</v>
      </c>
      <c r="C2449" s="253"/>
      <c r="D2449" s="254"/>
      <c r="E2449" s="255"/>
      <c r="F2449" s="255"/>
      <c r="G2449" s="256"/>
      <c r="H2449" s="257">
        <f t="shared" si="142"/>
        <v>0</v>
      </c>
      <c r="I2449" s="258"/>
      <c r="K2449" s="252" t="s">
        <v>1546</v>
      </c>
      <c r="L2449" s="253"/>
      <c r="M2449" s="254"/>
      <c r="N2449" s="255"/>
      <c r="O2449" s="255"/>
      <c r="P2449" s="256"/>
      <c r="Q2449" s="257">
        <f t="shared" si="143"/>
        <v>0</v>
      </c>
      <c r="R2449" s="258"/>
    </row>
    <row r="2450" spans="2:18" ht="24.95" customHeight="1">
      <c r="B2450" s="259" t="s">
        <v>1547</v>
      </c>
      <c r="C2450" s="260"/>
      <c r="D2450" s="233">
        <v>0</v>
      </c>
      <c r="E2450" s="234"/>
      <c r="F2450" s="234"/>
      <c r="G2450" s="261"/>
      <c r="H2450" s="262">
        <f t="shared" si="142"/>
        <v>0</v>
      </c>
      <c r="I2450" s="263"/>
      <c r="K2450" s="259" t="s">
        <v>1547</v>
      </c>
      <c r="L2450" s="260"/>
      <c r="M2450" s="233">
        <v>0</v>
      </c>
      <c r="N2450" s="234"/>
      <c r="O2450" s="234"/>
      <c r="P2450" s="261"/>
      <c r="Q2450" s="262">
        <f t="shared" si="143"/>
        <v>0</v>
      </c>
      <c r="R2450" s="263"/>
    </row>
    <row r="2451" spans="2:18" ht="24.95" customHeight="1">
      <c r="B2451" s="252" t="s">
        <v>1548</v>
      </c>
      <c r="C2451" s="253"/>
      <c r="D2451" s="233"/>
      <c r="E2451" s="234"/>
      <c r="F2451" s="234"/>
      <c r="G2451" s="261"/>
      <c r="H2451" s="262">
        <f t="shared" si="142"/>
        <v>0</v>
      </c>
      <c r="I2451" s="263"/>
      <c r="K2451" s="252" t="s">
        <v>1548</v>
      </c>
      <c r="L2451" s="253"/>
      <c r="M2451" s="233"/>
      <c r="N2451" s="234"/>
      <c r="O2451" s="234"/>
      <c r="P2451" s="261"/>
      <c r="Q2451" s="262">
        <f t="shared" si="143"/>
        <v>0</v>
      </c>
      <c r="R2451" s="263"/>
    </row>
    <row r="2452" spans="2:18" ht="24.95" customHeight="1" thickBot="1">
      <c r="B2452" s="264" t="s">
        <v>1549</v>
      </c>
      <c r="C2452" s="265"/>
      <c r="D2452" s="266"/>
      <c r="E2452" s="267"/>
      <c r="F2452" s="267"/>
      <c r="G2452" s="268"/>
      <c r="H2452" s="269">
        <f t="shared" si="142"/>
        <v>0</v>
      </c>
      <c r="I2452" s="270"/>
      <c r="K2452" s="264" t="s">
        <v>1549</v>
      </c>
      <c r="L2452" s="265"/>
      <c r="M2452" s="266"/>
      <c r="N2452" s="267"/>
      <c r="O2452" s="267"/>
      <c r="P2452" s="268"/>
      <c r="Q2452" s="269">
        <f t="shared" si="143"/>
        <v>0</v>
      </c>
      <c r="R2452" s="270"/>
    </row>
    <row r="2453" spans="2:18" ht="24.95" customHeight="1" thickTop="1" thickBot="1">
      <c r="B2453" s="243"/>
      <c r="C2453" s="244" t="s">
        <v>1399</v>
      </c>
      <c r="D2453" s="245">
        <f>SUM(D2448:D2452)</f>
        <v>0</v>
      </c>
      <c r="E2453" s="246"/>
      <c r="F2453" s="247">
        <f>F2448+F2450</f>
        <v>1037</v>
      </c>
      <c r="G2453" s="248"/>
      <c r="H2453" s="271">
        <f>D2453+F2453</f>
        <v>1037</v>
      </c>
      <c r="I2453" s="250"/>
      <c r="K2453" s="243"/>
      <c r="L2453" s="244" t="s">
        <v>1399</v>
      </c>
      <c r="M2453" s="245">
        <f>SUM(M2448:M2452)</f>
        <v>0</v>
      </c>
      <c r="N2453" s="246"/>
      <c r="O2453" s="246">
        <f>O2448+O2450</f>
        <v>416</v>
      </c>
      <c r="P2453" s="248"/>
      <c r="Q2453" s="272">
        <f>M2453+O2453</f>
        <v>416</v>
      </c>
      <c r="R2453" s="250"/>
    </row>
    <row r="2454" spans="2:18" ht="24.95" customHeight="1" thickTop="1">
      <c r="B2454" s="273"/>
      <c r="C2454" s="274" t="s">
        <v>1550</v>
      </c>
      <c r="D2454" s="217"/>
      <c r="E2454" s="217"/>
      <c r="F2454" s="217"/>
      <c r="G2454" s="217"/>
      <c r="H2454" s="217"/>
      <c r="I2454" s="218"/>
      <c r="K2454" s="273"/>
      <c r="L2454" s="274" t="s">
        <v>1550</v>
      </c>
      <c r="M2454" s="217"/>
      <c r="N2454" s="217"/>
      <c r="O2454" s="217"/>
      <c r="P2454" s="217"/>
      <c r="Q2454" s="217"/>
      <c r="R2454" s="218"/>
    </row>
    <row r="2455" spans="2:18" ht="24.95" customHeight="1">
      <c r="B2455" s="216" t="s">
        <v>1551</v>
      </c>
      <c r="C2455" s="217"/>
      <c r="D2455" s="217"/>
      <c r="E2455" s="217"/>
      <c r="F2455" s="217"/>
      <c r="G2455" s="217"/>
      <c r="H2455" s="217"/>
      <c r="I2455" s="218"/>
      <c r="K2455" s="216" t="s">
        <v>1551</v>
      </c>
      <c r="L2455" s="217"/>
      <c r="M2455" s="217"/>
      <c r="N2455" s="217"/>
      <c r="O2455" s="217"/>
      <c r="P2455" s="217"/>
      <c r="Q2455" s="217"/>
      <c r="R2455" s="218"/>
    </row>
    <row r="2456" spans="2:18" ht="24.95" customHeight="1">
      <c r="B2456" s="216" t="s">
        <v>1552</v>
      </c>
      <c r="C2456" s="217"/>
      <c r="D2456" s="217"/>
      <c r="E2456" s="217"/>
      <c r="F2456" s="217"/>
      <c r="G2456" s="217"/>
      <c r="H2456" s="217"/>
      <c r="I2456" s="218"/>
      <c r="K2456" s="216" t="s">
        <v>1552</v>
      </c>
      <c r="L2456" s="217"/>
      <c r="M2456" s="217"/>
      <c r="N2456" s="217"/>
      <c r="O2456" s="217"/>
      <c r="P2456" s="217"/>
      <c r="Q2456" s="217"/>
      <c r="R2456" s="218"/>
    </row>
    <row r="2457" spans="2:18" ht="15.75">
      <c r="B2457" s="273"/>
      <c r="C2457" s="217"/>
      <c r="D2457" s="217"/>
      <c r="E2457" s="217"/>
      <c r="F2457" s="217"/>
      <c r="G2457" s="217"/>
      <c r="H2457" s="217"/>
      <c r="I2457" s="218"/>
      <c r="K2457" s="273"/>
      <c r="L2457" s="217"/>
      <c r="M2457" s="217"/>
      <c r="N2457" s="217"/>
      <c r="O2457" s="217"/>
      <c r="P2457" s="217"/>
      <c r="Q2457" s="217"/>
      <c r="R2457" s="218"/>
    </row>
    <row r="2458" spans="2:18" ht="15.75">
      <c r="B2458" s="273"/>
      <c r="C2458" s="217"/>
      <c r="D2458" s="372" t="s">
        <v>1714</v>
      </c>
      <c r="E2458" s="372"/>
      <c r="F2458" s="372"/>
      <c r="G2458" s="217"/>
      <c r="H2458" s="217"/>
      <c r="I2458" s="218"/>
      <c r="K2458" s="273"/>
      <c r="L2458" s="217"/>
      <c r="M2458" s="372" t="s">
        <v>1714</v>
      </c>
      <c r="N2458" s="372"/>
      <c r="O2458" s="372"/>
      <c r="P2458" s="217"/>
      <c r="Q2458" s="217"/>
      <c r="R2458" s="218"/>
    </row>
    <row r="2459" spans="2:18" ht="15.75">
      <c r="B2459" s="273"/>
      <c r="C2459" s="217"/>
      <c r="D2459" s="372" t="s">
        <v>1715</v>
      </c>
      <c r="E2459" s="372"/>
      <c r="F2459" s="372"/>
      <c r="G2459" s="217"/>
      <c r="H2459" s="217"/>
      <c r="I2459" s="218"/>
      <c r="K2459" s="273"/>
      <c r="L2459" s="217"/>
      <c r="M2459" s="372" t="s">
        <v>1715</v>
      </c>
      <c r="N2459" s="372"/>
      <c r="O2459" s="372"/>
      <c r="P2459" s="217"/>
      <c r="Q2459" s="217"/>
      <c r="R2459" s="218"/>
    </row>
    <row r="2460" spans="2:18" ht="15.75">
      <c r="B2460" s="273"/>
      <c r="C2460" s="217"/>
      <c r="D2460" s="217"/>
      <c r="E2460" s="217"/>
      <c r="F2460" s="217"/>
      <c r="G2460" s="217"/>
      <c r="H2460" s="217"/>
      <c r="I2460" s="218"/>
      <c r="K2460" s="273"/>
      <c r="L2460" s="217"/>
      <c r="M2460" s="217"/>
      <c r="N2460" s="217"/>
      <c r="O2460" s="217"/>
      <c r="P2460" s="217"/>
      <c r="Q2460" s="217"/>
      <c r="R2460" s="218"/>
    </row>
    <row r="2461" spans="2:18" ht="15.75">
      <c r="B2461" s="273"/>
      <c r="C2461" s="217"/>
      <c r="D2461" s="217"/>
      <c r="E2461" s="217"/>
      <c r="F2461" s="217"/>
      <c r="G2461" s="217"/>
      <c r="H2461" s="217"/>
      <c r="I2461" s="218"/>
      <c r="K2461" s="273"/>
      <c r="L2461" s="217"/>
      <c r="M2461" s="217"/>
      <c r="N2461" s="217"/>
      <c r="O2461" s="217"/>
      <c r="P2461" s="217"/>
      <c r="Q2461" s="217"/>
      <c r="R2461" s="218"/>
    </row>
    <row r="2462" spans="2:18" ht="15.75">
      <c r="B2462" s="293"/>
      <c r="E2462" s="217"/>
      <c r="F2462" s="217"/>
      <c r="G2462" s="201" t="s">
        <v>1563</v>
      </c>
      <c r="H2462" s="217"/>
      <c r="I2462" s="218"/>
      <c r="J2462" s="293"/>
      <c r="K2462" s="293"/>
      <c r="N2462" s="217"/>
      <c r="O2462" s="217"/>
      <c r="P2462" s="201" t="s">
        <v>1563</v>
      </c>
      <c r="Q2462" s="217"/>
      <c r="R2462" s="218"/>
    </row>
    <row r="2463" spans="2:18" ht="15.75">
      <c r="B2463" s="273" t="s">
        <v>1553</v>
      </c>
      <c r="C2463" s="360">
        <v>45840</v>
      </c>
      <c r="D2463" s="360"/>
      <c r="E2463" s="201"/>
      <c r="F2463" t="s">
        <v>1693</v>
      </c>
      <c r="H2463" s="201"/>
      <c r="I2463" s="202"/>
      <c r="K2463" s="273" t="s">
        <v>1553</v>
      </c>
      <c r="L2463" s="360">
        <v>45840</v>
      </c>
      <c r="M2463" s="360"/>
      <c r="N2463" s="201"/>
      <c r="O2463" t="s">
        <v>1693</v>
      </c>
      <c r="Q2463" s="201"/>
      <c r="R2463" s="202"/>
    </row>
    <row r="2464" spans="2:18" ht="16.5" thickBot="1">
      <c r="B2464" s="275"/>
      <c r="C2464" s="276"/>
      <c r="D2464" s="276"/>
      <c r="E2464" s="276"/>
      <c r="F2464" s="276"/>
      <c r="G2464" s="276"/>
      <c r="H2464" s="276"/>
      <c r="I2464" s="277"/>
      <c r="K2464" s="275"/>
      <c r="L2464" s="276"/>
      <c r="M2464" s="276"/>
      <c r="N2464" s="276"/>
      <c r="O2464" s="276"/>
      <c r="P2464" s="276"/>
      <c r="Q2464" s="276"/>
      <c r="R2464" s="277"/>
    </row>
    <row r="2466" spans="2:18" ht="15.75" thickBot="1"/>
    <row r="2467" spans="2:18">
      <c r="B2467" s="366" t="s">
        <v>1525</v>
      </c>
      <c r="C2467" s="367"/>
      <c r="D2467" s="367"/>
      <c r="E2467" s="367"/>
      <c r="F2467" s="367"/>
      <c r="G2467" s="367"/>
      <c r="H2467" s="367"/>
      <c r="I2467" s="368"/>
      <c r="K2467" s="366" t="s">
        <v>1525</v>
      </c>
      <c r="L2467" s="367"/>
      <c r="M2467" s="367"/>
      <c r="N2467" s="367"/>
      <c r="O2467" s="367"/>
      <c r="P2467" s="367"/>
      <c r="Q2467" s="367"/>
      <c r="R2467" s="368"/>
    </row>
    <row r="2468" spans="2:18" ht="15.75">
      <c r="B2468" s="200"/>
      <c r="C2468" s="201"/>
      <c r="D2468" s="201"/>
      <c r="E2468" s="201"/>
      <c r="F2468" s="201"/>
      <c r="G2468" s="201"/>
      <c r="H2468" s="201"/>
      <c r="I2468" s="202"/>
      <c r="K2468" s="200"/>
      <c r="L2468" s="201"/>
      <c r="M2468" s="201"/>
      <c r="N2468" s="201"/>
      <c r="O2468" s="201"/>
      <c r="P2468" s="201"/>
      <c r="Q2468" s="201"/>
      <c r="R2468" s="202"/>
    </row>
    <row r="2469" spans="2:18" ht="26.25">
      <c r="B2469" s="369" t="s">
        <v>1526</v>
      </c>
      <c r="C2469" s="370"/>
      <c r="D2469" s="370"/>
      <c r="E2469" s="370"/>
      <c r="F2469" s="370"/>
      <c r="G2469" s="370"/>
      <c r="H2469" s="370"/>
      <c r="I2469" s="371"/>
      <c r="K2469" s="369" t="s">
        <v>1526</v>
      </c>
      <c r="L2469" s="370"/>
      <c r="M2469" s="370"/>
      <c r="N2469" s="370"/>
      <c r="O2469" s="370"/>
      <c r="P2469" s="370"/>
      <c r="Q2469" s="370"/>
      <c r="R2469" s="371"/>
    </row>
    <row r="2470" spans="2:18" ht="24.95" customHeight="1">
      <c r="B2470" s="203"/>
      <c r="C2470" s="204"/>
      <c r="D2470" s="204"/>
      <c r="E2470" s="204"/>
      <c r="F2470" s="204"/>
      <c r="G2470" s="204"/>
      <c r="H2470" s="205" t="s">
        <v>1527</v>
      </c>
      <c r="I2470" s="206"/>
      <c r="K2470" s="203"/>
      <c r="L2470" s="204"/>
      <c r="M2470" s="204"/>
      <c r="N2470" s="204"/>
      <c r="O2470" s="204"/>
      <c r="P2470" s="204"/>
      <c r="Q2470" s="205" t="s">
        <v>1527</v>
      </c>
      <c r="R2470" s="206"/>
    </row>
    <row r="2471" spans="2:18" ht="24.95" customHeight="1">
      <c r="B2471" s="207" t="s">
        <v>1528</v>
      </c>
      <c r="C2471" s="208"/>
      <c r="D2471" s="208"/>
      <c r="E2471" s="208"/>
      <c r="F2471" s="208" t="s">
        <v>1529</v>
      </c>
      <c r="G2471" s="201"/>
      <c r="H2471" s="201" t="s">
        <v>1530</v>
      </c>
      <c r="I2471" s="202"/>
      <c r="K2471" s="207" t="s">
        <v>1528</v>
      </c>
      <c r="L2471" s="208"/>
      <c r="M2471" s="208"/>
      <c r="N2471" s="208"/>
      <c r="O2471" s="208" t="s">
        <v>1531</v>
      </c>
      <c r="P2471" s="201"/>
      <c r="Q2471" s="201" t="s">
        <v>1530</v>
      </c>
      <c r="R2471" s="202"/>
    </row>
    <row r="2472" spans="2:18" ht="24.95" customHeight="1">
      <c r="B2472" s="209" t="s">
        <v>1532</v>
      </c>
      <c r="C2472" s="210" t="s">
        <v>1873</v>
      </c>
      <c r="E2472" s="211"/>
      <c r="F2472" s="211"/>
      <c r="G2472" s="212"/>
      <c r="H2472" s="212"/>
      <c r="I2472" s="213"/>
      <c r="K2472" s="209" t="s">
        <v>1532</v>
      </c>
      <c r="L2472" s="210" t="s">
        <v>1875</v>
      </c>
      <c r="M2472" s="211"/>
      <c r="N2472" s="211"/>
      <c r="O2472" s="211"/>
      <c r="P2472" s="212"/>
      <c r="Q2472" s="212"/>
      <c r="R2472" s="213"/>
    </row>
    <row r="2473" spans="2:18" ht="24.95" customHeight="1">
      <c r="B2473" s="207" t="s">
        <v>1534</v>
      </c>
      <c r="C2473" s="214" t="s">
        <v>1874</v>
      </c>
      <c r="D2473" s="208" t="s">
        <v>1535</v>
      </c>
      <c r="E2473" s="208"/>
      <c r="F2473" s="201"/>
      <c r="G2473" s="201"/>
      <c r="H2473" s="201"/>
      <c r="I2473" s="202"/>
      <c r="K2473" s="207" t="s">
        <v>1534</v>
      </c>
      <c r="L2473" s="214">
        <v>196</v>
      </c>
      <c r="M2473" s="208" t="s">
        <v>1535</v>
      </c>
      <c r="N2473" s="208"/>
      <c r="O2473" s="201"/>
      <c r="P2473" s="201"/>
      <c r="Q2473" s="201"/>
      <c r="R2473" s="202"/>
    </row>
    <row r="2474" spans="2:18" ht="24.95" customHeight="1">
      <c r="B2474" s="216" t="s">
        <v>1562</v>
      </c>
      <c r="C2474" s="217"/>
      <c r="D2474" s="217"/>
      <c r="E2474" s="217"/>
      <c r="F2474" s="217"/>
      <c r="G2474" s="217"/>
      <c r="H2474" s="217"/>
      <c r="I2474" s="218"/>
      <c r="K2474" s="216" t="s">
        <v>1562</v>
      </c>
      <c r="L2474" s="217"/>
      <c r="M2474" s="217"/>
      <c r="N2474" s="217"/>
      <c r="O2474" s="217"/>
      <c r="P2474" s="217"/>
      <c r="Q2474" s="217"/>
      <c r="R2474" s="218"/>
    </row>
    <row r="2475" spans="2:18" ht="24.95" customHeight="1" thickBot="1">
      <c r="B2475" s="207" t="s">
        <v>1537</v>
      </c>
      <c r="C2475" s="201"/>
      <c r="D2475" s="201"/>
      <c r="E2475" s="201"/>
      <c r="F2475" s="201"/>
      <c r="G2475" s="201"/>
      <c r="H2475" s="201"/>
      <c r="I2475" s="202"/>
      <c r="K2475" s="207" t="s">
        <v>1537</v>
      </c>
      <c r="L2475" s="201"/>
      <c r="M2475" s="201"/>
      <c r="N2475" s="201"/>
      <c r="O2475" s="201"/>
      <c r="P2475" s="201"/>
      <c r="Q2475" s="201"/>
      <c r="R2475" s="202"/>
    </row>
    <row r="2476" spans="2:18" ht="24.95" customHeight="1" thickTop="1">
      <c r="B2476" s="361" t="s">
        <v>1538</v>
      </c>
      <c r="C2476" s="362"/>
      <c r="D2476" s="358" t="s">
        <v>1241</v>
      </c>
      <c r="E2476" s="365"/>
      <c r="F2476" s="356" t="s">
        <v>1539</v>
      </c>
      <c r="G2476" s="359"/>
      <c r="H2476" s="358" t="s">
        <v>1404</v>
      </c>
      <c r="I2476" s="359"/>
      <c r="K2476" s="361" t="s">
        <v>1538</v>
      </c>
      <c r="L2476" s="362"/>
      <c r="M2476" s="358" t="s">
        <v>1241</v>
      </c>
      <c r="N2476" s="365"/>
      <c r="O2476" s="356" t="s">
        <v>1539</v>
      </c>
      <c r="P2476" s="359"/>
      <c r="Q2476" s="358" t="s">
        <v>1404</v>
      </c>
      <c r="R2476" s="359"/>
    </row>
    <row r="2477" spans="2:18" ht="24.95" customHeight="1" thickBot="1">
      <c r="B2477" s="363"/>
      <c r="C2477" s="364"/>
      <c r="D2477" s="219" t="s">
        <v>1540</v>
      </c>
      <c r="E2477" s="220" t="s">
        <v>1541</v>
      </c>
      <c r="F2477" s="220" t="s">
        <v>1540</v>
      </c>
      <c r="G2477" s="221" t="s">
        <v>1541</v>
      </c>
      <c r="H2477" s="222" t="s">
        <v>1540</v>
      </c>
      <c r="I2477" s="223" t="s">
        <v>1541</v>
      </c>
      <c r="K2477" s="363"/>
      <c r="L2477" s="364"/>
      <c r="M2477" s="219" t="s">
        <v>1540</v>
      </c>
      <c r="N2477" s="220" t="s">
        <v>1541</v>
      </c>
      <c r="O2477" s="220" t="s">
        <v>1540</v>
      </c>
      <c r="P2477" s="221" t="s">
        <v>1541</v>
      </c>
      <c r="Q2477" s="222" t="s">
        <v>1540</v>
      </c>
      <c r="R2477" s="223" t="s">
        <v>1541</v>
      </c>
    </row>
    <row r="2478" spans="2:18" ht="24.95" customHeight="1" thickTop="1">
      <c r="B2478" s="224" t="s">
        <v>1542</v>
      </c>
      <c r="C2478" s="225"/>
      <c r="D2478" s="226">
        <v>0</v>
      </c>
      <c r="E2478" s="227"/>
      <c r="F2478" s="227">
        <v>385</v>
      </c>
      <c r="G2478" s="228"/>
      <c r="H2478" s="229">
        <f t="shared" ref="H2478:H2486" si="144">D2478+F2478</f>
        <v>385</v>
      </c>
      <c r="I2478" s="230"/>
      <c r="K2478" s="224" t="s">
        <v>1542</v>
      </c>
      <c r="L2478" s="225"/>
      <c r="M2478" s="226">
        <v>0</v>
      </c>
      <c r="N2478" s="227"/>
      <c r="O2478" s="227">
        <v>549</v>
      </c>
      <c r="P2478" s="228"/>
      <c r="Q2478" s="229">
        <f t="shared" ref="Q2478:Q2486" si="145">M2478+O2478</f>
        <v>549</v>
      </c>
      <c r="R2478" s="230"/>
    </row>
    <row r="2479" spans="2:18" ht="24.95" customHeight="1">
      <c r="B2479" s="231" t="s">
        <v>1543</v>
      </c>
      <c r="C2479" s="232"/>
      <c r="D2479" s="233">
        <v>0</v>
      </c>
      <c r="E2479" s="234"/>
      <c r="F2479" s="234">
        <v>30</v>
      </c>
      <c r="G2479" s="235"/>
      <c r="H2479" s="229">
        <f t="shared" si="144"/>
        <v>30</v>
      </c>
      <c r="I2479" s="236"/>
      <c r="K2479" s="231" t="s">
        <v>1543</v>
      </c>
      <c r="L2479" s="232"/>
      <c r="M2479" s="233">
        <v>0</v>
      </c>
      <c r="N2479" s="234"/>
      <c r="O2479" s="234">
        <v>30</v>
      </c>
      <c r="P2479" s="235"/>
      <c r="Q2479" s="229">
        <f t="shared" si="145"/>
        <v>30</v>
      </c>
      <c r="R2479" s="236"/>
    </row>
    <row r="2480" spans="2:18" ht="24.95" customHeight="1">
      <c r="B2480" s="231" t="s">
        <v>1544</v>
      </c>
      <c r="C2480" s="232"/>
      <c r="D2480" s="233">
        <v>0</v>
      </c>
      <c r="E2480" s="234"/>
      <c r="F2480" s="234">
        <v>30</v>
      </c>
      <c r="G2480" s="235"/>
      <c r="H2480" s="229">
        <f t="shared" si="144"/>
        <v>30</v>
      </c>
      <c r="I2480" s="236"/>
      <c r="K2480" s="231" t="s">
        <v>1544</v>
      </c>
      <c r="L2480" s="232"/>
      <c r="M2480" s="233">
        <v>0</v>
      </c>
      <c r="N2480" s="234"/>
      <c r="O2480" s="234">
        <v>30</v>
      </c>
      <c r="P2480" s="235"/>
      <c r="Q2480" s="229">
        <f t="shared" si="145"/>
        <v>30</v>
      </c>
      <c r="R2480" s="236"/>
    </row>
    <row r="2481" spans="2:18" ht="24.95" customHeight="1" thickBot="1">
      <c r="B2481" s="237" t="s">
        <v>1545</v>
      </c>
      <c r="C2481" s="238"/>
      <c r="D2481" s="239"/>
      <c r="E2481" s="240"/>
      <c r="F2481" s="240">
        <v>750</v>
      </c>
      <c r="G2481" s="241"/>
      <c r="H2481" s="229">
        <f t="shared" si="144"/>
        <v>750</v>
      </c>
      <c r="I2481" s="242"/>
      <c r="K2481" s="237" t="s">
        <v>1545</v>
      </c>
      <c r="L2481" s="238"/>
      <c r="M2481" s="239">
        <v>0</v>
      </c>
      <c r="N2481" s="240"/>
      <c r="O2481" s="240">
        <v>750</v>
      </c>
      <c r="P2481" s="241"/>
      <c r="Q2481" s="229">
        <f t="shared" si="145"/>
        <v>750</v>
      </c>
      <c r="R2481" s="242"/>
    </row>
    <row r="2482" spans="2:18" ht="24.95" customHeight="1" thickTop="1" thickBot="1">
      <c r="B2482" s="243"/>
      <c r="C2482" s="244" t="s">
        <v>1399</v>
      </c>
      <c r="D2482" s="245">
        <f>D2478+D2479+D2480+D2481</f>
        <v>0</v>
      </c>
      <c r="E2482" s="246"/>
      <c r="F2482" s="247">
        <f>SUM(F2478:F2481)</f>
        <v>1195</v>
      </c>
      <c r="G2482" s="248"/>
      <c r="H2482" s="249">
        <f t="shared" si="144"/>
        <v>1195</v>
      </c>
      <c r="I2482" s="250"/>
      <c r="K2482" s="243"/>
      <c r="L2482" s="244" t="s">
        <v>1399</v>
      </c>
      <c r="M2482" s="245">
        <f>M2478+M2479+M2480+M2481</f>
        <v>0</v>
      </c>
      <c r="N2482" s="246"/>
      <c r="O2482" s="246">
        <f>SUM(O2478:O2481)</f>
        <v>1359</v>
      </c>
      <c r="P2482" s="248"/>
      <c r="Q2482" s="251">
        <f t="shared" si="145"/>
        <v>1359</v>
      </c>
      <c r="R2482" s="250"/>
    </row>
    <row r="2483" spans="2:18" ht="24.95" customHeight="1" thickTop="1">
      <c r="B2483" s="252" t="s">
        <v>1546</v>
      </c>
      <c r="C2483" s="253"/>
      <c r="D2483" s="254"/>
      <c r="E2483" s="255"/>
      <c r="F2483" s="255"/>
      <c r="G2483" s="256"/>
      <c r="H2483" s="257">
        <f t="shared" si="144"/>
        <v>0</v>
      </c>
      <c r="I2483" s="258"/>
      <c r="K2483" s="252" t="s">
        <v>1546</v>
      </c>
      <c r="L2483" s="253"/>
      <c r="M2483" s="254"/>
      <c r="N2483" s="255"/>
      <c r="O2483" s="255"/>
      <c r="P2483" s="256"/>
      <c r="Q2483" s="257">
        <f t="shared" si="145"/>
        <v>0</v>
      </c>
      <c r="R2483" s="258"/>
    </row>
    <row r="2484" spans="2:18" ht="24.95" customHeight="1">
      <c r="B2484" s="259" t="s">
        <v>1547</v>
      </c>
      <c r="C2484" s="260"/>
      <c r="D2484" s="233">
        <v>0</v>
      </c>
      <c r="E2484" s="234"/>
      <c r="F2484" s="234"/>
      <c r="G2484" s="261"/>
      <c r="H2484" s="262">
        <f t="shared" si="144"/>
        <v>0</v>
      </c>
      <c r="I2484" s="263"/>
      <c r="K2484" s="259" t="s">
        <v>1547</v>
      </c>
      <c r="L2484" s="260"/>
      <c r="M2484" s="233">
        <v>0</v>
      </c>
      <c r="N2484" s="234"/>
      <c r="O2484" s="234"/>
      <c r="P2484" s="261"/>
      <c r="Q2484" s="262">
        <f t="shared" si="145"/>
        <v>0</v>
      </c>
      <c r="R2484" s="263"/>
    </row>
    <row r="2485" spans="2:18" ht="24.95" customHeight="1">
      <c r="B2485" s="252" t="s">
        <v>1548</v>
      </c>
      <c r="C2485" s="253"/>
      <c r="D2485" s="233"/>
      <c r="E2485" s="234"/>
      <c r="F2485" s="234"/>
      <c r="G2485" s="261"/>
      <c r="H2485" s="262">
        <f t="shared" si="144"/>
        <v>0</v>
      </c>
      <c r="I2485" s="263"/>
      <c r="K2485" s="252" t="s">
        <v>1548</v>
      </c>
      <c r="L2485" s="253"/>
      <c r="M2485" s="233"/>
      <c r="N2485" s="234"/>
      <c r="O2485" s="234"/>
      <c r="P2485" s="261"/>
      <c r="Q2485" s="262">
        <f t="shared" si="145"/>
        <v>0</v>
      </c>
      <c r="R2485" s="263"/>
    </row>
    <row r="2486" spans="2:18" ht="24.95" customHeight="1" thickBot="1">
      <c r="B2486" s="264" t="s">
        <v>1549</v>
      </c>
      <c r="C2486" s="265"/>
      <c r="D2486" s="266"/>
      <c r="E2486" s="267"/>
      <c r="F2486" s="267"/>
      <c r="G2486" s="268"/>
      <c r="H2486" s="269">
        <f t="shared" si="144"/>
        <v>0</v>
      </c>
      <c r="I2486" s="270"/>
      <c r="K2486" s="264" t="s">
        <v>1549</v>
      </c>
      <c r="L2486" s="265"/>
      <c r="M2486" s="266"/>
      <c r="N2486" s="267"/>
      <c r="O2486" s="267"/>
      <c r="P2486" s="268"/>
      <c r="Q2486" s="269">
        <f t="shared" si="145"/>
        <v>0</v>
      </c>
      <c r="R2486" s="270"/>
    </row>
    <row r="2487" spans="2:18" ht="24.95" customHeight="1" thickTop="1" thickBot="1">
      <c r="B2487" s="243"/>
      <c r="C2487" s="244" t="s">
        <v>1399</v>
      </c>
      <c r="D2487" s="245">
        <f>SUM(D2482:D2486)</f>
        <v>0</v>
      </c>
      <c r="E2487" s="246"/>
      <c r="F2487" s="247">
        <f>F2482+F2484</f>
        <v>1195</v>
      </c>
      <c r="G2487" s="248"/>
      <c r="H2487" s="271">
        <f>D2487+F2487</f>
        <v>1195</v>
      </c>
      <c r="I2487" s="250"/>
      <c r="K2487" s="243"/>
      <c r="L2487" s="244" t="s">
        <v>1399</v>
      </c>
      <c r="M2487" s="245">
        <f>SUM(M2482:M2486)</f>
        <v>0</v>
      </c>
      <c r="N2487" s="246"/>
      <c r="O2487" s="246">
        <f>O2482+O2484</f>
        <v>1359</v>
      </c>
      <c r="P2487" s="248"/>
      <c r="Q2487" s="272">
        <f>M2487+O2487</f>
        <v>1359</v>
      </c>
      <c r="R2487" s="250"/>
    </row>
    <row r="2488" spans="2:18" ht="24.95" customHeight="1" thickTop="1">
      <c r="B2488" s="273"/>
      <c r="C2488" s="274" t="s">
        <v>1550</v>
      </c>
      <c r="D2488" s="217"/>
      <c r="E2488" s="217"/>
      <c r="F2488" s="217"/>
      <c r="G2488" s="217"/>
      <c r="H2488" s="217"/>
      <c r="I2488" s="218"/>
      <c r="K2488" s="273"/>
      <c r="L2488" s="274" t="s">
        <v>1550</v>
      </c>
      <c r="M2488" s="217"/>
      <c r="N2488" s="217"/>
      <c r="O2488" s="217"/>
      <c r="P2488" s="217"/>
      <c r="Q2488" s="217"/>
      <c r="R2488" s="218"/>
    </row>
    <row r="2489" spans="2:18" ht="24.95" customHeight="1">
      <c r="B2489" s="216" t="s">
        <v>1551</v>
      </c>
      <c r="C2489" s="217"/>
      <c r="D2489" s="217"/>
      <c r="E2489" s="217"/>
      <c r="F2489" s="217"/>
      <c r="G2489" s="217"/>
      <c r="H2489" s="217"/>
      <c r="I2489" s="218"/>
      <c r="K2489" s="216" t="s">
        <v>1551</v>
      </c>
      <c r="L2489" s="217"/>
      <c r="M2489" s="217"/>
      <c r="N2489" s="217"/>
      <c r="O2489" s="217"/>
      <c r="P2489" s="217"/>
      <c r="Q2489" s="217"/>
      <c r="R2489" s="218"/>
    </row>
    <row r="2490" spans="2:18" ht="24.95" customHeight="1">
      <c r="B2490" s="216" t="s">
        <v>1552</v>
      </c>
      <c r="C2490" s="217"/>
      <c r="D2490" s="217"/>
      <c r="E2490" s="217"/>
      <c r="F2490" s="217"/>
      <c r="G2490" s="217"/>
      <c r="H2490" s="217"/>
      <c r="I2490" s="218"/>
      <c r="K2490" s="216" t="s">
        <v>1552</v>
      </c>
      <c r="L2490" s="217"/>
      <c r="M2490" s="217"/>
      <c r="N2490" s="217"/>
      <c r="O2490" s="217"/>
      <c r="P2490" s="217"/>
      <c r="Q2490" s="217"/>
      <c r="R2490" s="218"/>
    </row>
    <row r="2491" spans="2:18" ht="15.75">
      <c r="B2491" s="273"/>
      <c r="C2491" s="217"/>
      <c r="D2491" s="217"/>
      <c r="E2491" s="217"/>
      <c r="F2491" s="217"/>
      <c r="G2491" s="217"/>
      <c r="H2491" s="217"/>
      <c r="I2491" s="218"/>
      <c r="K2491" s="273"/>
      <c r="L2491" s="217"/>
      <c r="M2491" s="217"/>
      <c r="N2491" s="217"/>
      <c r="O2491" s="217"/>
      <c r="P2491" s="217"/>
      <c r="Q2491" s="217"/>
      <c r="R2491" s="218"/>
    </row>
    <row r="2492" spans="2:18" ht="15.75">
      <c r="B2492" s="273"/>
      <c r="C2492" s="217"/>
      <c r="D2492" s="372" t="s">
        <v>1714</v>
      </c>
      <c r="E2492" s="372"/>
      <c r="F2492" s="372"/>
      <c r="G2492" s="217"/>
      <c r="H2492" s="217"/>
      <c r="I2492" s="218"/>
      <c r="K2492" s="273"/>
      <c r="L2492" s="217"/>
      <c r="M2492" s="372" t="s">
        <v>1714</v>
      </c>
      <c r="N2492" s="372"/>
      <c r="O2492" s="372"/>
      <c r="P2492" s="217"/>
      <c r="Q2492" s="217"/>
      <c r="R2492" s="218"/>
    </row>
    <row r="2493" spans="2:18" ht="15.75">
      <c r="B2493" s="273"/>
      <c r="C2493" s="217"/>
      <c r="D2493" s="372" t="s">
        <v>1715</v>
      </c>
      <c r="E2493" s="372"/>
      <c r="F2493" s="372"/>
      <c r="G2493" s="217"/>
      <c r="H2493" s="217"/>
      <c r="I2493" s="218"/>
      <c r="K2493" s="273"/>
      <c r="L2493" s="217"/>
      <c r="M2493" s="372" t="s">
        <v>1715</v>
      </c>
      <c r="N2493" s="372"/>
      <c r="O2493" s="372"/>
      <c r="P2493" s="217"/>
      <c r="Q2493" s="217"/>
      <c r="R2493" s="218"/>
    </row>
    <row r="2494" spans="2:18" ht="15.75">
      <c r="B2494" s="273"/>
      <c r="C2494" s="217"/>
      <c r="D2494" s="217"/>
      <c r="E2494" s="217"/>
      <c r="F2494" s="217"/>
      <c r="G2494" s="217"/>
      <c r="H2494" s="217"/>
      <c r="I2494" s="218"/>
      <c r="K2494" s="273"/>
      <c r="L2494" s="217"/>
      <c r="M2494" s="217"/>
      <c r="N2494" s="217"/>
      <c r="O2494" s="217"/>
      <c r="P2494" s="217"/>
      <c r="Q2494" s="217"/>
      <c r="R2494" s="218"/>
    </row>
    <row r="2495" spans="2:18" ht="15.75">
      <c r="B2495" s="273"/>
      <c r="C2495" s="217"/>
      <c r="D2495" s="217"/>
      <c r="E2495" s="217"/>
      <c r="F2495" s="217"/>
      <c r="G2495" s="217"/>
      <c r="H2495" s="217"/>
      <c r="I2495" s="218"/>
      <c r="K2495" s="273"/>
      <c r="L2495" s="217"/>
      <c r="M2495" s="217"/>
      <c r="N2495" s="217"/>
      <c r="O2495" s="217"/>
      <c r="P2495" s="217"/>
      <c r="Q2495" s="217"/>
      <c r="R2495" s="218"/>
    </row>
    <row r="2496" spans="2:18" ht="15.75">
      <c r="B2496" s="293"/>
      <c r="E2496" s="217"/>
      <c r="F2496" s="217"/>
      <c r="G2496" s="201" t="s">
        <v>1563</v>
      </c>
      <c r="H2496" s="217"/>
      <c r="I2496" s="218"/>
      <c r="J2496" s="293"/>
      <c r="K2496" s="293"/>
      <c r="N2496" s="217"/>
      <c r="O2496" s="217"/>
      <c r="P2496" s="201" t="s">
        <v>1563</v>
      </c>
      <c r="Q2496" s="217"/>
      <c r="R2496" s="218"/>
    </row>
    <row r="2497" spans="2:18" ht="15.75">
      <c r="B2497" s="273" t="s">
        <v>1553</v>
      </c>
      <c r="C2497" s="360">
        <v>45840</v>
      </c>
      <c r="D2497" s="360"/>
      <c r="E2497" s="201"/>
      <c r="F2497" t="s">
        <v>1693</v>
      </c>
      <c r="H2497" s="201"/>
      <c r="I2497" s="202"/>
      <c r="K2497" s="273" t="s">
        <v>1553</v>
      </c>
      <c r="L2497" s="360">
        <v>45840</v>
      </c>
      <c r="M2497" s="360"/>
      <c r="N2497" s="201"/>
      <c r="O2497" t="s">
        <v>1693</v>
      </c>
      <c r="Q2497" s="201"/>
      <c r="R2497" s="202"/>
    </row>
    <row r="2498" spans="2:18" ht="16.5" thickBot="1">
      <c r="B2498" s="275"/>
      <c r="C2498" s="276"/>
      <c r="D2498" s="276"/>
      <c r="E2498" s="276"/>
      <c r="F2498" s="276"/>
      <c r="G2498" s="276"/>
      <c r="H2498" s="276"/>
      <c r="I2498" s="277"/>
      <c r="K2498" s="275"/>
      <c r="L2498" s="276"/>
      <c r="M2498" s="276"/>
      <c r="N2498" s="276"/>
      <c r="O2498" s="276"/>
      <c r="P2498" s="276"/>
      <c r="Q2498" s="276"/>
      <c r="R2498" s="277"/>
    </row>
    <row r="2500" spans="2:18" ht="15.75" thickBot="1"/>
    <row r="2501" spans="2:18">
      <c r="B2501" s="366" t="s">
        <v>1525</v>
      </c>
      <c r="C2501" s="367"/>
      <c r="D2501" s="367"/>
      <c r="E2501" s="367"/>
      <c r="F2501" s="367"/>
      <c r="G2501" s="367"/>
      <c r="H2501" s="367"/>
      <c r="I2501" s="368"/>
      <c r="K2501" s="366" t="s">
        <v>1525</v>
      </c>
      <c r="L2501" s="367"/>
      <c r="M2501" s="367"/>
      <c r="N2501" s="367"/>
      <c r="O2501" s="367"/>
      <c r="P2501" s="367"/>
      <c r="Q2501" s="367"/>
      <c r="R2501" s="368"/>
    </row>
    <row r="2502" spans="2:18" ht="15.75">
      <c r="B2502" s="200"/>
      <c r="C2502" s="201"/>
      <c r="D2502" s="201"/>
      <c r="E2502" s="201"/>
      <c r="F2502" s="201"/>
      <c r="G2502" s="201"/>
      <c r="H2502" s="201"/>
      <c r="I2502" s="202"/>
      <c r="K2502" s="200"/>
      <c r="L2502" s="201"/>
      <c r="M2502" s="201"/>
      <c r="N2502" s="201"/>
      <c r="O2502" s="201"/>
      <c r="P2502" s="201"/>
      <c r="Q2502" s="201"/>
      <c r="R2502" s="202"/>
    </row>
    <row r="2503" spans="2:18" ht="26.25">
      <c r="B2503" s="369" t="s">
        <v>1526</v>
      </c>
      <c r="C2503" s="370"/>
      <c r="D2503" s="370"/>
      <c r="E2503" s="370"/>
      <c r="F2503" s="370"/>
      <c r="G2503" s="370"/>
      <c r="H2503" s="370"/>
      <c r="I2503" s="371"/>
      <c r="K2503" s="369" t="s">
        <v>1526</v>
      </c>
      <c r="L2503" s="370"/>
      <c r="M2503" s="370"/>
      <c r="N2503" s="370"/>
      <c r="O2503" s="370"/>
      <c r="P2503" s="370"/>
      <c r="Q2503" s="370"/>
      <c r="R2503" s="371"/>
    </row>
    <row r="2504" spans="2:18" ht="24.95" customHeight="1">
      <c r="B2504" s="203"/>
      <c r="C2504" s="204"/>
      <c r="D2504" s="204"/>
      <c r="E2504" s="204"/>
      <c r="F2504" s="204"/>
      <c r="G2504" s="204"/>
      <c r="H2504" s="205" t="s">
        <v>1527</v>
      </c>
      <c r="I2504" s="206"/>
      <c r="K2504" s="203"/>
      <c r="L2504" s="204"/>
      <c r="M2504" s="204"/>
      <c r="N2504" s="204"/>
      <c r="O2504" s="204"/>
      <c r="P2504" s="204"/>
      <c r="Q2504" s="205" t="s">
        <v>1527</v>
      </c>
      <c r="R2504" s="206"/>
    </row>
    <row r="2505" spans="2:18" ht="24.95" customHeight="1">
      <c r="B2505" s="207" t="s">
        <v>1528</v>
      </c>
      <c r="C2505" s="208"/>
      <c r="D2505" s="208"/>
      <c r="E2505" s="208"/>
      <c r="F2505" s="208" t="s">
        <v>1529</v>
      </c>
      <c r="G2505" s="201"/>
      <c r="H2505" s="201" t="s">
        <v>1530</v>
      </c>
      <c r="I2505" s="202"/>
      <c r="K2505" s="207" t="s">
        <v>1528</v>
      </c>
      <c r="L2505" s="208"/>
      <c r="M2505" s="208"/>
      <c r="N2505" s="208"/>
      <c r="O2505" s="208" t="s">
        <v>1531</v>
      </c>
      <c r="P2505" s="201"/>
      <c r="Q2505" s="201" t="s">
        <v>1530</v>
      </c>
      <c r="R2505" s="202"/>
    </row>
    <row r="2506" spans="2:18" ht="24.95" customHeight="1">
      <c r="B2506" s="209" t="s">
        <v>1532</v>
      </c>
      <c r="C2506" s="210" t="s">
        <v>1876</v>
      </c>
      <c r="D2506" s="211"/>
      <c r="E2506" s="211"/>
      <c r="F2506" s="211"/>
      <c r="G2506" s="212"/>
      <c r="H2506" s="212"/>
      <c r="I2506" s="213"/>
      <c r="K2506" s="209" t="s">
        <v>1532</v>
      </c>
      <c r="L2506" s="210" t="s">
        <v>1876</v>
      </c>
      <c r="M2506" s="211"/>
      <c r="N2506" s="211"/>
      <c r="O2506" s="211"/>
      <c r="P2506" s="212"/>
      <c r="Q2506" s="212"/>
      <c r="R2506" s="213"/>
    </row>
    <row r="2507" spans="2:18" ht="24.95" customHeight="1">
      <c r="B2507" s="207" t="s">
        <v>1534</v>
      </c>
      <c r="C2507" s="214">
        <v>31</v>
      </c>
      <c r="D2507" s="208" t="s">
        <v>1535</v>
      </c>
      <c r="E2507" s="208"/>
      <c r="F2507" s="201"/>
      <c r="G2507" s="201"/>
      <c r="H2507" s="201"/>
      <c r="I2507" s="202"/>
      <c r="K2507" s="207" t="s">
        <v>1534</v>
      </c>
      <c r="L2507" s="214" t="s">
        <v>1877</v>
      </c>
      <c r="M2507" s="208" t="s">
        <v>1535</v>
      </c>
      <c r="N2507" s="208"/>
      <c r="O2507" s="201"/>
      <c r="P2507" s="201"/>
      <c r="Q2507" s="201"/>
      <c r="R2507" s="202"/>
    </row>
    <row r="2508" spans="2:18" ht="24.95" customHeight="1">
      <c r="B2508" s="216" t="s">
        <v>1562</v>
      </c>
      <c r="C2508" s="217"/>
      <c r="D2508" s="217"/>
      <c r="E2508" s="217"/>
      <c r="F2508" s="217"/>
      <c r="G2508" s="217"/>
      <c r="H2508" s="217"/>
      <c r="I2508" s="218"/>
      <c r="K2508" s="216" t="s">
        <v>1562</v>
      </c>
      <c r="L2508" s="217"/>
      <c r="M2508" s="217"/>
      <c r="N2508" s="217"/>
      <c r="O2508" s="217"/>
      <c r="P2508" s="217"/>
      <c r="Q2508" s="217"/>
      <c r="R2508" s="218"/>
    </row>
    <row r="2509" spans="2:18" ht="24.95" customHeight="1" thickBot="1">
      <c r="B2509" s="207" t="s">
        <v>1537</v>
      </c>
      <c r="C2509" s="201"/>
      <c r="D2509" s="201"/>
      <c r="E2509" s="201"/>
      <c r="F2509" s="201"/>
      <c r="G2509" s="201"/>
      <c r="H2509" s="201"/>
      <c r="I2509" s="202"/>
      <c r="K2509" s="207" t="s">
        <v>1537</v>
      </c>
      <c r="L2509" s="201"/>
      <c r="M2509" s="201"/>
      <c r="N2509" s="201"/>
      <c r="O2509" s="201"/>
      <c r="P2509" s="201"/>
      <c r="Q2509" s="201"/>
      <c r="R2509" s="202"/>
    </row>
    <row r="2510" spans="2:18" ht="24.95" customHeight="1" thickTop="1">
      <c r="B2510" s="361" t="s">
        <v>1538</v>
      </c>
      <c r="C2510" s="362"/>
      <c r="D2510" s="358" t="s">
        <v>1241</v>
      </c>
      <c r="E2510" s="365"/>
      <c r="F2510" s="356" t="s">
        <v>1539</v>
      </c>
      <c r="G2510" s="359"/>
      <c r="H2510" s="358" t="s">
        <v>1404</v>
      </c>
      <c r="I2510" s="359"/>
      <c r="K2510" s="361" t="s">
        <v>1538</v>
      </c>
      <c r="L2510" s="362"/>
      <c r="M2510" s="358" t="s">
        <v>1241</v>
      </c>
      <c r="N2510" s="365"/>
      <c r="O2510" s="356" t="s">
        <v>1539</v>
      </c>
      <c r="P2510" s="359"/>
      <c r="Q2510" s="358" t="s">
        <v>1404</v>
      </c>
      <c r="R2510" s="359"/>
    </row>
    <row r="2511" spans="2:18" ht="24.95" customHeight="1" thickBot="1">
      <c r="B2511" s="363"/>
      <c r="C2511" s="364"/>
      <c r="D2511" s="219" t="s">
        <v>1540</v>
      </c>
      <c r="E2511" s="220" t="s">
        <v>1541</v>
      </c>
      <c r="F2511" s="220" t="s">
        <v>1540</v>
      </c>
      <c r="G2511" s="221" t="s">
        <v>1541</v>
      </c>
      <c r="H2511" s="222" t="s">
        <v>1540</v>
      </c>
      <c r="I2511" s="223" t="s">
        <v>1541</v>
      </c>
      <c r="K2511" s="363"/>
      <c r="L2511" s="364"/>
      <c r="M2511" s="219" t="s">
        <v>1540</v>
      </c>
      <c r="N2511" s="220" t="s">
        <v>1541</v>
      </c>
      <c r="O2511" s="220" t="s">
        <v>1540</v>
      </c>
      <c r="P2511" s="221" t="s">
        <v>1541</v>
      </c>
      <c r="Q2511" s="222" t="s">
        <v>1540</v>
      </c>
      <c r="R2511" s="223" t="s">
        <v>1541</v>
      </c>
    </row>
    <row r="2512" spans="2:18" ht="24.95" customHeight="1" thickTop="1">
      <c r="B2512" s="224" t="s">
        <v>1542</v>
      </c>
      <c r="C2512" s="225"/>
      <c r="D2512" s="226">
        <v>0</v>
      </c>
      <c r="E2512" s="227"/>
      <c r="F2512" s="227">
        <v>158</v>
      </c>
      <c r="G2512" s="228"/>
      <c r="H2512" s="229">
        <f t="shared" ref="H2512:H2520" si="146">D2512+F2512</f>
        <v>158</v>
      </c>
      <c r="I2512" s="230"/>
      <c r="K2512" s="224" t="s">
        <v>1542</v>
      </c>
      <c r="L2512" s="225"/>
      <c r="M2512" s="226">
        <v>0</v>
      </c>
      <c r="N2512" s="227"/>
      <c r="O2512" s="227">
        <v>491</v>
      </c>
      <c r="P2512" s="228"/>
      <c r="Q2512" s="229">
        <f t="shared" ref="Q2512:Q2520" si="147">M2512+O2512</f>
        <v>491</v>
      </c>
      <c r="R2512" s="230"/>
    </row>
    <row r="2513" spans="2:18" ht="24.95" customHeight="1">
      <c r="B2513" s="231" t="s">
        <v>1543</v>
      </c>
      <c r="C2513" s="232"/>
      <c r="D2513" s="233">
        <v>0</v>
      </c>
      <c r="E2513" s="234"/>
      <c r="F2513" s="234">
        <v>0</v>
      </c>
      <c r="G2513" s="235"/>
      <c r="H2513" s="229">
        <f t="shared" si="146"/>
        <v>0</v>
      </c>
      <c r="I2513" s="236"/>
      <c r="K2513" s="231" t="s">
        <v>1543</v>
      </c>
      <c r="L2513" s="232"/>
      <c r="M2513" s="233">
        <v>0</v>
      </c>
      <c r="N2513" s="234"/>
      <c r="O2513" s="234">
        <v>30</v>
      </c>
      <c r="P2513" s="235"/>
      <c r="Q2513" s="229">
        <f t="shared" si="147"/>
        <v>30</v>
      </c>
      <c r="R2513" s="236"/>
    </row>
    <row r="2514" spans="2:18" ht="24.95" customHeight="1">
      <c r="B2514" s="231" t="s">
        <v>1544</v>
      </c>
      <c r="C2514" s="232"/>
      <c r="D2514" s="233">
        <v>0</v>
      </c>
      <c r="E2514" s="234"/>
      <c r="F2514" s="234">
        <v>0</v>
      </c>
      <c r="G2514" s="235"/>
      <c r="H2514" s="229">
        <f t="shared" si="146"/>
        <v>0</v>
      </c>
      <c r="I2514" s="236"/>
      <c r="K2514" s="231" t="s">
        <v>1544</v>
      </c>
      <c r="L2514" s="232"/>
      <c r="M2514" s="233">
        <v>0</v>
      </c>
      <c r="N2514" s="234"/>
      <c r="O2514" s="234">
        <v>30</v>
      </c>
      <c r="P2514" s="235"/>
      <c r="Q2514" s="229">
        <f t="shared" si="147"/>
        <v>30</v>
      </c>
      <c r="R2514" s="236"/>
    </row>
    <row r="2515" spans="2:18" ht="24.95" customHeight="1" thickBot="1">
      <c r="B2515" s="237" t="s">
        <v>1545</v>
      </c>
      <c r="C2515" s="238"/>
      <c r="D2515" s="239"/>
      <c r="E2515" s="240"/>
      <c r="F2515" s="240">
        <v>0</v>
      </c>
      <c r="G2515" s="241"/>
      <c r="H2515" s="229">
        <f t="shared" si="146"/>
        <v>0</v>
      </c>
      <c r="I2515" s="242"/>
      <c r="K2515" s="237" t="s">
        <v>1545</v>
      </c>
      <c r="L2515" s="238"/>
      <c r="M2515" s="239">
        <v>0</v>
      </c>
      <c r="N2515" s="240"/>
      <c r="O2515" s="240">
        <v>750</v>
      </c>
      <c r="P2515" s="241"/>
      <c r="Q2515" s="229">
        <f t="shared" si="147"/>
        <v>750</v>
      </c>
      <c r="R2515" s="242"/>
    </row>
    <row r="2516" spans="2:18" ht="24.95" customHeight="1" thickTop="1" thickBot="1">
      <c r="B2516" s="243"/>
      <c r="C2516" s="244" t="s">
        <v>1399</v>
      </c>
      <c r="D2516" s="245">
        <f>D2512+D2513+D2514+D2515</f>
        <v>0</v>
      </c>
      <c r="E2516" s="246"/>
      <c r="F2516" s="247">
        <f>SUM(F2512:F2515)</f>
        <v>158</v>
      </c>
      <c r="G2516" s="248"/>
      <c r="H2516" s="249">
        <f t="shared" si="146"/>
        <v>158</v>
      </c>
      <c r="I2516" s="250"/>
      <c r="K2516" s="243"/>
      <c r="L2516" s="244" t="s">
        <v>1399</v>
      </c>
      <c r="M2516" s="245">
        <f>M2512+M2513+M2514+M2515</f>
        <v>0</v>
      </c>
      <c r="N2516" s="246"/>
      <c r="O2516" s="246">
        <f>SUM(O2512:O2515)</f>
        <v>1301</v>
      </c>
      <c r="P2516" s="248"/>
      <c r="Q2516" s="251">
        <f t="shared" si="147"/>
        <v>1301</v>
      </c>
      <c r="R2516" s="250"/>
    </row>
    <row r="2517" spans="2:18" ht="24.95" customHeight="1" thickTop="1">
      <c r="B2517" s="252" t="s">
        <v>1546</v>
      </c>
      <c r="C2517" s="253"/>
      <c r="D2517" s="254"/>
      <c r="E2517" s="255"/>
      <c r="F2517" s="255"/>
      <c r="G2517" s="256"/>
      <c r="H2517" s="257">
        <f t="shared" si="146"/>
        <v>0</v>
      </c>
      <c r="I2517" s="258"/>
      <c r="K2517" s="252" t="s">
        <v>1546</v>
      </c>
      <c r="L2517" s="253"/>
      <c r="M2517" s="254"/>
      <c r="N2517" s="255"/>
      <c r="O2517" s="255"/>
      <c r="P2517" s="256"/>
      <c r="Q2517" s="257">
        <f t="shared" si="147"/>
        <v>0</v>
      </c>
      <c r="R2517" s="258"/>
    </row>
    <row r="2518" spans="2:18" ht="24.95" customHeight="1">
      <c r="B2518" s="259" t="s">
        <v>1547</v>
      </c>
      <c r="C2518" s="260"/>
      <c r="D2518" s="233">
        <v>0</v>
      </c>
      <c r="E2518" s="234"/>
      <c r="F2518" s="234"/>
      <c r="G2518" s="261"/>
      <c r="H2518" s="262">
        <f t="shared" si="146"/>
        <v>0</v>
      </c>
      <c r="I2518" s="263"/>
      <c r="K2518" s="259" t="s">
        <v>1547</v>
      </c>
      <c r="L2518" s="260"/>
      <c r="M2518" s="233">
        <v>0</v>
      </c>
      <c r="N2518" s="234"/>
      <c r="O2518" s="234"/>
      <c r="P2518" s="261"/>
      <c r="Q2518" s="262">
        <f t="shared" si="147"/>
        <v>0</v>
      </c>
      <c r="R2518" s="263"/>
    </row>
    <row r="2519" spans="2:18" ht="24.95" customHeight="1">
      <c r="B2519" s="252" t="s">
        <v>1548</v>
      </c>
      <c r="C2519" s="253"/>
      <c r="D2519" s="233"/>
      <c r="E2519" s="234"/>
      <c r="F2519" s="234"/>
      <c r="G2519" s="261"/>
      <c r="H2519" s="262">
        <f t="shared" si="146"/>
        <v>0</v>
      </c>
      <c r="I2519" s="263"/>
      <c r="K2519" s="252" t="s">
        <v>1548</v>
      </c>
      <c r="L2519" s="253"/>
      <c r="M2519" s="233"/>
      <c r="N2519" s="234"/>
      <c r="O2519" s="234"/>
      <c r="P2519" s="261"/>
      <c r="Q2519" s="262">
        <f t="shared" si="147"/>
        <v>0</v>
      </c>
      <c r="R2519" s="263"/>
    </row>
    <row r="2520" spans="2:18" ht="24.95" customHeight="1" thickBot="1">
      <c r="B2520" s="264" t="s">
        <v>1549</v>
      </c>
      <c r="C2520" s="265"/>
      <c r="D2520" s="266"/>
      <c r="E2520" s="267"/>
      <c r="F2520" s="267"/>
      <c r="G2520" s="268"/>
      <c r="H2520" s="269">
        <f t="shared" si="146"/>
        <v>0</v>
      </c>
      <c r="I2520" s="270"/>
      <c r="K2520" s="264" t="s">
        <v>1549</v>
      </c>
      <c r="L2520" s="265"/>
      <c r="M2520" s="266"/>
      <c r="N2520" s="267"/>
      <c r="O2520" s="267"/>
      <c r="P2520" s="268"/>
      <c r="Q2520" s="269">
        <f t="shared" si="147"/>
        <v>0</v>
      </c>
      <c r="R2520" s="270"/>
    </row>
    <row r="2521" spans="2:18" ht="24.95" customHeight="1" thickTop="1" thickBot="1">
      <c r="B2521" s="243"/>
      <c r="C2521" s="244" t="s">
        <v>1399</v>
      </c>
      <c r="D2521" s="245">
        <f>SUM(D2516:D2520)</f>
        <v>0</v>
      </c>
      <c r="E2521" s="246"/>
      <c r="F2521" s="247">
        <f>F2516+F2518</f>
        <v>158</v>
      </c>
      <c r="G2521" s="248"/>
      <c r="H2521" s="271">
        <f>D2521+F2521</f>
        <v>158</v>
      </c>
      <c r="I2521" s="250"/>
      <c r="K2521" s="243"/>
      <c r="L2521" s="244" t="s">
        <v>1399</v>
      </c>
      <c r="M2521" s="245">
        <f>SUM(M2516:M2520)</f>
        <v>0</v>
      </c>
      <c r="N2521" s="246"/>
      <c r="O2521" s="246">
        <f>O2516+O2518</f>
        <v>1301</v>
      </c>
      <c r="P2521" s="248"/>
      <c r="Q2521" s="272">
        <f>M2521+O2521</f>
        <v>1301</v>
      </c>
      <c r="R2521" s="250"/>
    </row>
    <row r="2522" spans="2:18" ht="24.95" customHeight="1" thickTop="1">
      <c r="B2522" s="273"/>
      <c r="C2522" s="274" t="s">
        <v>1550</v>
      </c>
      <c r="D2522" s="217"/>
      <c r="E2522" s="217"/>
      <c r="F2522" s="217"/>
      <c r="G2522" s="217"/>
      <c r="H2522" s="217"/>
      <c r="I2522" s="218"/>
      <c r="K2522" s="273"/>
      <c r="L2522" s="274" t="s">
        <v>1550</v>
      </c>
      <c r="M2522" s="217"/>
      <c r="N2522" s="217"/>
      <c r="O2522" s="217"/>
      <c r="P2522" s="217"/>
      <c r="Q2522" s="217"/>
      <c r="R2522" s="218"/>
    </row>
    <row r="2523" spans="2:18" ht="24.95" customHeight="1">
      <c r="B2523" s="216" t="s">
        <v>1551</v>
      </c>
      <c r="C2523" s="217"/>
      <c r="D2523" s="217"/>
      <c r="E2523" s="217"/>
      <c r="F2523" s="217"/>
      <c r="G2523" s="217"/>
      <c r="H2523" s="217"/>
      <c r="I2523" s="218"/>
      <c r="K2523" s="216" t="s">
        <v>1551</v>
      </c>
      <c r="L2523" s="217"/>
      <c r="M2523" s="217"/>
      <c r="N2523" s="217"/>
      <c r="O2523" s="217"/>
      <c r="P2523" s="217"/>
      <c r="Q2523" s="217"/>
      <c r="R2523" s="218"/>
    </row>
    <row r="2524" spans="2:18" ht="24.95" customHeight="1">
      <c r="B2524" s="216" t="s">
        <v>1552</v>
      </c>
      <c r="C2524" s="217"/>
      <c r="D2524" s="217"/>
      <c r="E2524" s="217"/>
      <c r="F2524" s="217"/>
      <c r="G2524" s="217"/>
      <c r="H2524" s="217"/>
      <c r="I2524" s="218"/>
      <c r="K2524" s="216" t="s">
        <v>1552</v>
      </c>
      <c r="L2524" s="217"/>
      <c r="M2524" s="217"/>
      <c r="N2524" s="217"/>
      <c r="O2524" s="217"/>
      <c r="P2524" s="217"/>
      <c r="Q2524" s="217"/>
      <c r="R2524" s="218"/>
    </row>
    <row r="2525" spans="2:18" ht="15.75">
      <c r="B2525" s="273"/>
      <c r="C2525" s="217"/>
      <c r="D2525" s="217"/>
      <c r="E2525" s="217"/>
      <c r="F2525" s="217"/>
      <c r="G2525" s="217"/>
      <c r="H2525" s="217"/>
      <c r="I2525" s="218"/>
      <c r="K2525" s="273"/>
      <c r="L2525" s="217"/>
      <c r="M2525" s="217"/>
      <c r="N2525" s="217"/>
      <c r="O2525" s="217"/>
      <c r="P2525" s="217"/>
      <c r="Q2525" s="217"/>
      <c r="R2525" s="218"/>
    </row>
    <row r="2526" spans="2:18" ht="15.75">
      <c r="B2526" s="273"/>
      <c r="C2526" s="217"/>
      <c r="D2526" s="372" t="s">
        <v>1714</v>
      </c>
      <c r="E2526" s="372"/>
      <c r="F2526" s="372"/>
      <c r="G2526" s="217"/>
      <c r="H2526" s="217"/>
      <c r="I2526" s="218"/>
      <c r="K2526" s="273"/>
      <c r="L2526" s="217"/>
      <c r="M2526" s="372" t="s">
        <v>1714</v>
      </c>
      <c r="N2526" s="372"/>
      <c r="O2526" s="372"/>
      <c r="P2526" s="217"/>
      <c r="Q2526" s="217"/>
      <c r="R2526" s="218"/>
    </row>
    <row r="2527" spans="2:18" ht="15.75">
      <c r="B2527" s="273"/>
      <c r="C2527" s="217"/>
      <c r="D2527" s="372" t="s">
        <v>1715</v>
      </c>
      <c r="E2527" s="372"/>
      <c r="F2527" s="372"/>
      <c r="G2527" s="217"/>
      <c r="H2527" s="217"/>
      <c r="I2527" s="218"/>
      <c r="K2527" s="273"/>
      <c r="L2527" s="217"/>
      <c r="M2527" s="372" t="s">
        <v>1715</v>
      </c>
      <c r="N2527" s="372"/>
      <c r="O2527" s="372"/>
      <c r="P2527" s="217"/>
      <c r="Q2527" s="217"/>
      <c r="R2527" s="218"/>
    </row>
    <row r="2528" spans="2:18" ht="15.75">
      <c r="B2528" s="273"/>
      <c r="C2528" s="217"/>
      <c r="D2528" s="217"/>
      <c r="E2528" s="217"/>
      <c r="F2528" s="217"/>
      <c r="G2528" s="217"/>
      <c r="H2528" s="217"/>
      <c r="I2528" s="218"/>
      <c r="K2528" s="273"/>
      <c r="L2528" s="217"/>
      <c r="M2528" s="217"/>
      <c r="N2528" s="217"/>
      <c r="O2528" s="217"/>
      <c r="P2528" s="217"/>
      <c r="Q2528" s="217"/>
      <c r="R2528" s="218"/>
    </row>
    <row r="2529" spans="2:18" ht="15.75">
      <c r="B2529" s="273"/>
      <c r="C2529" s="217"/>
      <c r="D2529" s="217"/>
      <c r="E2529" s="217"/>
      <c r="F2529" s="217"/>
      <c r="G2529" s="217"/>
      <c r="H2529" s="217"/>
      <c r="I2529" s="218"/>
      <c r="K2529" s="273"/>
      <c r="L2529" s="217"/>
      <c r="M2529" s="217"/>
      <c r="N2529" s="217"/>
      <c r="O2529" s="217"/>
      <c r="P2529" s="217"/>
      <c r="Q2529" s="217"/>
      <c r="R2529" s="218"/>
    </row>
    <row r="2530" spans="2:18" ht="15.75">
      <c r="B2530" s="293"/>
      <c r="E2530" s="217"/>
      <c r="F2530" s="217"/>
      <c r="G2530" s="201" t="s">
        <v>1563</v>
      </c>
      <c r="H2530" s="217"/>
      <c r="I2530" s="218"/>
      <c r="J2530" s="293"/>
      <c r="K2530" s="293"/>
      <c r="N2530" s="217"/>
      <c r="O2530" s="217"/>
      <c r="P2530" s="201" t="s">
        <v>1563</v>
      </c>
      <c r="Q2530" s="217"/>
      <c r="R2530" s="218"/>
    </row>
    <row r="2531" spans="2:18" ht="15.75">
      <c r="B2531" s="273" t="s">
        <v>1553</v>
      </c>
      <c r="C2531" s="360">
        <v>45840</v>
      </c>
      <c r="D2531" s="360"/>
      <c r="E2531" s="201"/>
      <c r="F2531" t="s">
        <v>1693</v>
      </c>
      <c r="H2531" s="201"/>
      <c r="I2531" s="202"/>
      <c r="K2531" s="273" t="s">
        <v>1553</v>
      </c>
      <c r="L2531" s="360">
        <v>45840</v>
      </c>
      <c r="M2531" s="360"/>
      <c r="N2531" s="201"/>
      <c r="O2531" t="s">
        <v>1693</v>
      </c>
      <c r="Q2531" s="201"/>
      <c r="R2531" s="202"/>
    </row>
    <row r="2532" spans="2:18" ht="16.5" thickBot="1">
      <c r="B2532" s="275"/>
      <c r="C2532" s="276"/>
      <c r="D2532" s="276"/>
      <c r="E2532" s="276"/>
      <c r="F2532" s="276"/>
      <c r="G2532" s="276"/>
      <c r="H2532" s="276"/>
      <c r="I2532" s="277"/>
      <c r="K2532" s="275"/>
      <c r="L2532" s="276"/>
      <c r="M2532" s="276"/>
      <c r="N2532" s="276"/>
      <c r="O2532" s="276"/>
      <c r="P2532" s="276"/>
      <c r="Q2532" s="276"/>
      <c r="R2532" s="277"/>
    </row>
    <row r="2534" spans="2:18" ht="15.75" thickBot="1"/>
    <row r="2535" spans="2:18">
      <c r="B2535" s="366" t="s">
        <v>1525</v>
      </c>
      <c r="C2535" s="367"/>
      <c r="D2535" s="367"/>
      <c r="E2535" s="367"/>
      <c r="F2535" s="367"/>
      <c r="G2535" s="367"/>
      <c r="H2535" s="367"/>
      <c r="I2535" s="368"/>
      <c r="K2535" s="366" t="s">
        <v>1525</v>
      </c>
      <c r="L2535" s="367"/>
      <c r="M2535" s="367"/>
      <c r="N2535" s="367"/>
      <c r="O2535" s="367"/>
      <c r="P2535" s="367"/>
      <c r="Q2535" s="367"/>
      <c r="R2535" s="368"/>
    </row>
    <row r="2536" spans="2:18" ht="15.75">
      <c r="B2536" s="200"/>
      <c r="C2536" s="201"/>
      <c r="D2536" s="201"/>
      <c r="E2536" s="201"/>
      <c r="F2536" s="201"/>
      <c r="G2536" s="201"/>
      <c r="H2536" s="201"/>
      <c r="I2536" s="202"/>
      <c r="K2536" s="200"/>
      <c r="L2536" s="201"/>
      <c r="M2536" s="201"/>
      <c r="N2536" s="201"/>
      <c r="O2536" s="201"/>
      <c r="P2536" s="201"/>
      <c r="Q2536" s="201"/>
      <c r="R2536" s="202"/>
    </row>
    <row r="2537" spans="2:18" ht="26.25">
      <c r="B2537" s="369" t="s">
        <v>1526</v>
      </c>
      <c r="C2537" s="370"/>
      <c r="D2537" s="370"/>
      <c r="E2537" s="370"/>
      <c r="F2537" s="370"/>
      <c r="G2537" s="370"/>
      <c r="H2537" s="370"/>
      <c r="I2537" s="371"/>
      <c r="K2537" s="369" t="s">
        <v>1526</v>
      </c>
      <c r="L2537" s="370"/>
      <c r="M2537" s="370"/>
      <c r="N2537" s="370"/>
      <c r="O2537" s="370"/>
      <c r="P2537" s="370"/>
      <c r="Q2537" s="370"/>
      <c r="R2537" s="371"/>
    </row>
    <row r="2538" spans="2:18" ht="24.95" customHeight="1">
      <c r="B2538" s="203"/>
      <c r="C2538" s="204"/>
      <c r="D2538" s="204"/>
      <c r="E2538" s="204"/>
      <c r="F2538" s="204"/>
      <c r="G2538" s="204"/>
      <c r="H2538" s="205" t="s">
        <v>1527</v>
      </c>
      <c r="I2538" s="206"/>
      <c r="K2538" s="203"/>
      <c r="L2538" s="204"/>
      <c r="M2538" s="204"/>
      <c r="N2538" s="204"/>
      <c r="O2538" s="204"/>
      <c r="P2538" s="204"/>
      <c r="Q2538" s="205" t="s">
        <v>1527</v>
      </c>
      <c r="R2538" s="206"/>
    </row>
    <row r="2539" spans="2:18" ht="24.95" customHeight="1">
      <c r="B2539" s="207" t="s">
        <v>1528</v>
      </c>
      <c r="C2539" s="208"/>
      <c r="D2539" s="208"/>
      <c r="E2539" s="208"/>
      <c r="F2539" s="208" t="s">
        <v>1529</v>
      </c>
      <c r="G2539" s="201"/>
      <c r="H2539" s="201" t="s">
        <v>1530</v>
      </c>
      <c r="I2539" s="202"/>
      <c r="K2539" s="207" t="s">
        <v>1528</v>
      </c>
      <c r="L2539" s="208"/>
      <c r="M2539" s="208"/>
      <c r="N2539" s="208"/>
      <c r="O2539" s="208" t="s">
        <v>1531</v>
      </c>
      <c r="P2539" s="201"/>
      <c r="Q2539" s="201" t="s">
        <v>1530</v>
      </c>
      <c r="R2539" s="202"/>
    </row>
    <row r="2540" spans="2:18" ht="24.95" customHeight="1">
      <c r="B2540" s="209" t="s">
        <v>1532</v>
      </c>
      <c r="C2540" s="210" t="s">
        <v>1876</v>
      </c>
      <c r="E2540" s="211"/>
      <c r="F2540" s="211"/>
      <c r="G2540" s="212"/>
      <c r="H2540" s="212"/>
      <c r="I2540" s="213"/>
      <c r="K2540" s="209" t="s">
        <v>1532</v>
      </c>
      <c r="L2540" s="210" t="s">
        <v>1878</v>
      </c>
      <c r="M2540" s="211"/>
      <c r="N2540" s="211"/>
      <c r="O2540" s="211"/>
      <c r="P2540" s="212"/>
      <c r="Q2540" s="212"/>
      <c r="R2540" s="213"/>
    </row>
    <row r="2541" spans="2:18" ht="24.95" customHeight="1">
      <c r="B2541" s="207" t="s">
        <v>1534</v>
      </c>
      <c r="C2541" s="214">
        <v>615</v>
      </c>
      <c r="D2541" s="208" t="s">
        <v>1535</v>
      </c>
      <c r="E2541" s="208"/>
      <c r="F2541" s="201"/>
      <c r="G2541" s="201"/>
      <c r="H2541" s="201"/>
      <c r="I2541" s="202"/>
      <c r="K2541" s="207" t="s">
        <v>1534</v>
      </c>
      <c r="L2541" s="214" t="s">
        <v>1879</v>
      </c>
      <c r="M2541" s="208" t="s">
        <v>1535</v>
      </c>
      <c r="N2541" s="208"/>
      <c r="O2541" s="201"/>
      <c r="P2541" s="201"/>
      <c r="Q2541" s="201"/>
      <c r="R2541" s="202"/>
    </row>
    <row r="2542" spans="2:18" ht="24.95" customHeight="1">
      <c r="B2542" s="216" t="s">
        <v>1562</v>
      </c>
      <c r="C2542" s="217"/>
      <c r="D2542" s="217"/>
      <c r="E2542" s="217"/>
      <c r="F2542" s="217"/>
      <c r="G2542" s="217"/>
      <c r="H2542" s="217"/>
      <c r="I2542" s="218"/>
      <c r="K2542" s="216" t="s">
        <v>1562</v>
      </c>
      <c r="L2542" s="217"/>
      <c r="M2542" s="217"/>
      <c r="N2542" s="217"/>
      <c r="O2542" s="217"/>
      <c r="P2542" s="217"/>
      <c r="Q2542" s="217"/>
      <c r="R2542" s="218"/>
    </row>
    <row r="2543" spans="2:18" ht="24.95" customHeight="1" thickBot="1">
      <c r="B2543" s="207" t="s">
        <v>1537</v>
      </c>
      <c r="C2543" s="201"/>
      <c r="D2543" s="201"/>
      <c r="E2543" s="201"/>
      <c r="F2543" s="201"/>
      <c r="G2543" s="201"/>
      <c r="H2543" s="201"/>
      <c r="I2543" s="202"/>
      <c r="K2543" s="207" t="s">
        <v>1537</v>
      </c>
      <c r="L2543" s="201"/>
      <c r="M2543" s="201"/>
      <c r="N2543" s="201"/>
      <c r="O2543" s="201"/>
      <c r="P2543" s="201"/>
      <c r="Q2543" s="201"/>
      <c r="R2543" s="202"/>
    </row>
    <row r="2544" spans="2:18" ht="24.95" customHeight="1" thickTop="1">
      <c r="B2544" s="361" t="s">
        <v>1538</v>
      </c>
      <c r="C2544" s="362"/>
      <c r="D2544" s="358" t="s">
        <v>1241</v>
      </c>
      <c r="E2544" s="365"/>
      <c r="F2544" s="356" t="s">
        <v>1539</v>
      </c>
      <c r="G2544" s="359"/>
      <c r="H2544" s="358" t="s">
        <v>1404</v>
      </c>
      <c r="I2544" s="359"/>
      <c r="K2544" s="361" t="s">
        <v>1538</v>
      </c>
      <c r="L2544" s="362"/>
      <c r="M2544" s="358" t="s">
        <v>1241</v>
      </c>
      <c r="N2544" s="365"/>
      <c r="O2544" s="356" t="s">
        <v>1539</v>
      </c>
      <c r="P2544" s="359"/>
      <c r="Q2544" s="358" t="s">
        <v>1404</v>
      </c>
      <c r="R2544" s="359"/>
    </row>
    <row r="2545" spans="2:18" ht="24.95" customHeight="1" thickBot="1">
      <c r="B2545" s="363"/>
      <c r="C2545" s="364"/>
      <c r="D2545" s="219" t="s">
        <v>1540</v>
      </c>
      <c r="E2545" s="220" t="s">
        <v>1541</v>
      </c>
      <c r="F2545" s="220" t="s">
        <v>1540</v>
      </c>
      <c r="G2545" s="221" t="s">
        <v>1541</v>
      </c>
      <c r="H2545" s="222" t="s">
        <v>1540</v>
      </c>
      <c r="I2545" s="223" t="s">
        <v>1541</v>
      </c>
      <c r="K2545" s="363"/>
      <c r="L2545" s="364"/>
      <c r="M2545" s="219" t="s">
        <v>1540</v>
      </c>
      <c r="N2545" s="220" t="s">
        <v>1541</v>
      </c>
      <c r="O2545" s="220" t="s">
        <v>1540</v>
      </c>
      <c r="P2545" s="221" t="s">
        <v>1541</v>
      </c>
      <c r="Q2545" s="222" t="s">
        <v>1540</v>
      </c>
      <c r="R2545" s="223" t="s">
        <v>1541</v>
      </c>
    </row>
    <row r="2546" spans="2:18" ht="24.95" customHeight="1" thickTop="1">
      <c r="B2546" s="224" t="s">
        <v>1542</v>
      </c>
      <c r="C2546" s="225"/>
      <c r="D2546" s="226">
        <v>0</v>
      </c>
      <c r="E2546" s="227"/>
      <c r="F2546" s="227">
        <v>655</v>
      </c>
      <c r="G2546" s="228"/>
      <c r="H2546" s="229">
        <f t="shared" ref="H2546:H2554" si="148">D2546+F2546</f>
        <v>655</v>
      </c>
      <c r="I2546" s="230"/>
      <c r="K2546" s="224" t="s">
        <v>1542</v>
      </c>
      <c r="L2546" s="225"/>
      <c r="M2546" s="226">
        <v>0</v>
      </c>
      <c r="N2546" s="227"/>
      <c r="O2546" s="227">
        <v>520</v>
      </c>
      <c r="P2546" s="228"/>
      <c r="Q2546" s="229">
        <f t="shared" ref="Q2546:Q2554" si="149">M2546+O2546</f>
        <v>520</v>
      </c>
      <c r="R2546" s="230"/>
    </row>
    <row r="2547" spans="2:18" ht="24.95" customHeight="1">
      <c r="B2547" s="231" t="s">
        <v>1543</v>
      </c>
      <c r="C2547" s="232"/>
      <c r="D2547" s="233">
        <v>0</v>
      </c>
      <c r="E2547" s="234"/>
      <c r="F2547" s="234">
        <v>0</v>
      </c>
      <c r="G2547" s="235"/>
      <c r="H2547" s="229">
        <f t="shared" si="148"/>
        <v>0</v>
      </c>
      <c r="I2547" s="236"/>
      <c r="K2547" s="231" t="s">
        <v>1543</v>
      </c>
      <c r="L2547" s="232"/>
      <c r="M2547" s="233">
        <v>0</v>
      </c>
      <c r="N2547" s="234"/>
      <c r="O2547" s="234">
        <v>30</v>
      </c>
      <c r="P2547" s="235"/>
      <c r="Q2547" s="229">
        <f t="shared" si="149"/>
        <v>30</v>
      </c>
      <c r="R2547" s="236"/>
    </row>
    <row r="2548" spans="2:18" ht="24.95" customHeight="1">
      <c r="B2548" s="231" t="s">
        <v>1544</v>
      </c>
      <c r="C2548" s="232"/>
      <c r="D2548" s="233">
        <v>0</v>
      </c>
      <c r="E2548" s="234"/>
      <c r="F2548" s="234">
        <v>0</v>
      </c>
      <c r="G2548" s="235"/>
      <c r="H2548" s="229">
        <f t="shared" si="148"/>
        <v>0</v>
      </c>
      <c r="I2548" s="236"/>
      <c r="K2548" s="231" t="s">
        <v>1544</v>
      </c>
      <c r="L2548" s="232"/>
      <c r="M2548" s="233">
        <v>0</v>
      </c>
      <c r="N2548" s="234"/>
      <c r="O2548" s="234">
        <v>30</v>
      </c>
      <c r="P2548" s="235"/>
      <c r="Q2548" s="229">
        <f t="shared" si="149"/>
        <v>30</v>
      </c>
      <c r="R2548" s="236"/>
    </row>
    <row r="2549" spans="2:18" ht="24.95" customHeight="1" thickBot="1">
      <c r="B2549" s="237" t="s">
        <v>1545</v>
      </c>
      <c r="C2549" s="238"/>
      <c r="D2549" s="239"/>
      <c r="E2549" s="240"/>
      <c r="F2549" s="240">
        <v>0</v>
      </c>
      <c r="G2549" s="241"/>
      <c r="H2549" s="229">
        <f t="shared" si="148"/>
        <v>0</v>
      </c>
      <c r="I2549" s="242"/>
      <c r="K2549" s="237" t="s">
        <v>1545</v>
      </c>
      <c r="L2549" s="238"/>
      <c r="M2549" s="239">
        <v>0</v>
      </c>
      <c r="N2549" s="240"/>
      <c r="O2549" s="240">
        <v>750</v>
      </c>
      <c r="P2549" s="241"/>
      <c r="Q2549" s="229">
        <f t="shared" si="149"/>
        <v>750</v>
      </c>
      <c r="R2549" s="242"/>
    </row>
    <row r="2550" spans="2:18" ht="24.95" customHeight="1" thickTop="1" thickBot="1">
      <c r="B2550" s="243"/>
      <c r="C2550" s="244" t="s">
        <v>1399</v>
      </c>
      <c r="D2550" s="245">
        <f>D2546+D2547+D2548+D2549</f>
        <v>0</v>
      </c>
      <c r="E2550" s="246"/>
      <c r="F2550" s="247">
        <f>SUM(F2546:F2549)</f>
        <v>655</v>
      </c>
      <c r="G2550" s="248"/>
      <c r="H2550" s="249">
        <f t="shared" si="148"/>
        <v>655</v>
      </c>
      <c r="I2550" s="250"/>
      <c r="K2550" s="243"/>
      <c r="L2550" s="244" t="s">
        <v>1399</v>
      </c>
      <c r="M2550" s="245">
        <f>M2546+M2547+M2548+M2549</f>
        <v>0</v>
      </c>
      <c r="N2550" s="246"/>
      <c r="O2550" s="246">
        <f>SUM(O2546:O2549)</f>
        <v>1330</v>
      </c>
      <c r="P2550" s="248"/>
      <c r="Q2550" s="251">
        <f t="shared" si="149"/>
        <v>1330</v>
      </c>
      <c r="R2550" s="250"/>
    </row>
    <row r="2551" spans="2:18" ht="24.95" customHeight="1" thickTop="1">
      <c r="B2551" s="252" t="s">
        <v>1546</v>
      </c>
      <c r="C2551" s="253"/>
      <c r="D2551" s="254"/>
      <c r="E2551" s="255"/>
      <c r="F2551" s="255"/>
      <c r="G2551" s="256"/>
      <c r="H2551" s="257">
        <f t="shared" si="148"/>
        <v>0</v>
      </c>
      <c r="I2551" s="258"/>
      <c r="K2551" s="252" t="s">
        <v>1546</v>
      </c>
      <c r="L2551" s="253"/>
      <c r="M2551" s="254"/>
      <c r="N2551" s="255"/>
      <c r="O2551" s="255"/>
      <c r="P2551" s="256"/>
      <c r="Q2551" s="257">
        <f t="shared" si="149"/>
        <v>0</v>
      </c>
      <c r="R2551" s="258"/>
    </row>
    <row r="2552" spans="2:18" ht="24.95" customHeight="1">
      <c r="B2552" s="259" t="s">
        <v>1547</v>
      </c>
      <c r="C2552" s="260"/>
      <c r="D2552" s="233">
        <v>0</v>
      </c>
      <c r="E2552" s="234"/>
      <c r="F2552" s="234"/>
      <c r="G2552" s="261"/>
      <c r="H2552" s="262">
        <f t="shared" si="148"/>
        <v>0</v>
      </c>
      <c r="I2552" s="263"/>
      <c r="K2552" s="259" t="s">
        <v>1547</v>
      </c>
      <c r="L2552" s="260"/>
      <c r="M2552" s="233">
        <v>0</v>
      </c>
      <c r="N2552" s="234"/>
      <c r="O2552" s="234"/>
      <c r="P2552" s="261"/>
      <c r="Q2552" s="262">
        <f t="shared" si="149"/>
        <v>0</v>
      </c>
      <c r="R2552" s="263"/>
    </row>
    <row r="2553" spans="2:18" ht="24.95" customHeight="1">
      <c r="B2553" s="252" t="s">
        <v>1548</v>
      </c>
      <c r="C2553" s="253"/>
      <c r="D2553" s="233"/>
      <c r="E2553" s="234"/>
      <c r="F2553" s="234"/>
      <c r="G2553" s="261"/>
      <c r="H2553" s="262">
        <f t="shared" si="148"/>
        <v>0</v>
      </c>
      <c r="I2553" s="263"/>
      <c r="K2553" s="252" t="s">
        <v>1548</v>
      </c>
      <c r="L2553" s="253"/>
      <c r="M2553" s="233"/>
      <c r="N2553" s="234"/>
      <c r="O2553" s="234"/>
      <c r="P2553" s="261"/>
      <c r="Q2553" s="262">
        <f t="shared" si="149"/>
        <v>0</v>
      </c>
      <c r="R2553" s="263"/>
    </row>
    <row r="2554" spans="2:18" ht="24.95" customHeight="1" thickBot="1">
      <c r="B2554" s="264" t="s">
        <v>1549</v>
      </c>
      <c r="C2554" s="265"/>
      <c r="D2554" s="266"/>
      <c r="E2554" s="267"/>
      <c r="F2554" s="267"/>
      <c r="G2554" s="268"/>
      <c r="H2554" s="269">
        <f t="shared" si="148"/>
        <v>0</v>
      </c>
      <c r="I2554" s="270"/>
      <c r="K2554" s="264" t="s">
        <v>1549</v>
      </c>
      <c r="L2554" s="265"/>
      <c r="M2554" s="266"/>
      <c r="N2554" s="267"/>
      <c r="O2554" s="267"/>
      <c r="P2554" s="268"/>
      <c r="Q2554" s="269">
        <f t="shared" si="149"/>
        <v>0</v>
      </c>
      <c r="R2554" s="270"/>
    </row>
    <row r="2555" spans="2:18" ht="24.95" customHeight="1" thickTop="1" thickBot="1">
      <c r="B2555" s="243"/>
      <c r="C2555" s="244" t="s">
        <v>1399</v>
      </c>
      <c r="D2555" s="245">
        <f>SUM(D2550:D2554)</f>
        <v>0</v>
      </c>
      <c r="E2555" s="246"/>
      <c r="F2555" s="247">
        <f>F2550+F2552</f>
        <v>655</v>
      </c>
      <c r="G2555" s="248"/>
      <c r="H2555" s="271">
        <f>D2555+F2555</f>
        <v>655</v>
      </c>
      <c r="I2555" s="250"/>
      <c r="K2555" s="243"/>
      <c r="L2555" s="244" t="s">
        <v>1399</v>
      </c>
      <c r="M2555" s="245">
        <f>SUM(M2550:M2554)</f>
        <v>0</v>
      </c>
      <c r="N2555" s="246"/>
      <c r="O2555" s="246">
        <f>O2550+O2552</f>
        <v>1330</v>
      </c>
      <c r="P2555" s="248"/>
      <c r="Q2555" s="272">
        <f>M2555+O2555</f>
        <v>1330</v>
      </c>
      <c r="R2555" s="250"/>
    </row>
    <row r="2556" spans="2:18" ht="24.95" customHeight="1" thickTop="1">
      <c r="B2556" s="273"/>
      <c r="C2556" s="274" t="s">
        <v>1550</v>
      </c>
      <c r="D2556" s="217"/>
      <c r="E2556" s="217"/>
      <c r="F2556" s="217"/>
      <c r="G2556" s="217"/>
      <c r="H2556" s="217"/>
      <c r="I2556" s="218"/>
      <c r="K2556" s="273"/>
      <c r="L2556" s="274" t="s">
        <v>1550</v>
      </c>
      <c r="M2556" s="217"/>
      <c r="N2556" s="217"/>
      <c r="O2556" s="217"/>
      <c r="P2556" s="217"/>
      <c r="Q2556" s="217"/>
      <c r="R2556" s="218"/>
    </row>
    <row r="2557" spans="2:18" ht="24.95" customHeight="1">
      <c r="B2557" s="216" t="s">
        <v>1551</v>
      </c>
      <c r="C2557" s="217"/>
      <c r="D2557" s="217"/>
      <c r="E2557" s="217"/>
      <c r="F2557" s="217"/>
      <c r="G2557" s="217"/>
      <c r="H2557" s="217"/>
      <c r="I2557" s="218"/>
      <c r="K2557" s="216" t="s">
        <v>1551</v>
      </c>
      <c r="L2557" s="217"/>
      <c r="M2557" s="217"/>
      <c r="N2557" s="217"/>
      <c r="O2557" s="217"/>
      <c r="P2557" s="217"/>
      <c r="Q2557" s="217"/>
      <c r="R2557" s="218"/>
    </row>
    <row r="2558" spans="2:18" ht="24.95" customHeight="1">
      <c r="B2558" s="216" t="s">
        <v>1552</v>
      </c>
      <c r="C2558" s="217"/>
      <c r="D2558" s="217"/>
      <c r="E2558" s="217"/>
      <c r="F2558" s="217"/>
      <c r="G2558" s="217"/>
      <c r="H2558" s="217"/>
      <c r="I2558" s="218"/>
      <c r="K2558" s="216" t="s">
        <v>1552</v>
      </c>
      <c r="L2558" s="217"/>
      <c r="M2558" s="217"/>
      <c r="N2558" s="217"/>
      <c r="O2558" s="217"/>
      <c r="P2558" s="217"/>
      <c r="Q2558" s="217"/>
      <c r="R2558" s="218"/>
    </row>
    <row r="2559" spans="2:18" ht="15.75">
      <c r="B2559" s="273"/>
      <c r="C2559" s="217"/>
      <c r="D2559" s="217"/>
      <c r="E2559" s="217"/>
      <c r="F2559" s="217"/>
      <c r="G2559" s="217"/>
      <c r="H2559" s="217"/>
      <c r="I2559" s="218"/>
      <c r="K2559" s="273"/>
      <c r="L2559" s="217"/>
      <c r="M2559" s="217"/>
      <c r="N2559" s="217"/>
      <c r="O2559" s="217"/>
      <c r="P2559" s="217"/>
      <c r="Q2559" s="217"/>
      <c r="R2559" s="218"/>
    </row>
    <row r="2560" spans="2:18" ht="15.75">
      <c r="B2560" s="273"/>
      <c r="C2560" s="217"/>
      <c r="D2560" s="372" t="s">
        <v>1714</v>
      </c>
      <c r="E2560" s="372"/>
      <c r="F2560" s="372"/>
      <c r="G2560" s="217"/>
      <c r="H2560" s="217"/>
      <c r="I2560" s="218"/>
      <c r="K2560" s="273"/>
      <c r="L2560" s="217"/>
      <c r="M2560" s="372" t="s">
        <v>1714</v>
      </c>
      <c r="N2560" s="372"/>
      <c r="O2560" s="372"/>
      <c r="P2560" s="217"/>
      <c r="Q2560" s="217"/>
      <c r="R2560" s="218"/>
    </row>
    <row r="2561" spans="2:18" ht="15.75">
      <c r="B2561" s="273"/>
      <c r="C2561" s="217"/>
      <c r="D2561" s="372" t="s">
        <v>1715</v>
      </c>
      <c r="E2561" s="372"/>
      <c r="F2561" s="372"/>
      <c r="G2561" s="217"/>
      <c r="H2561" s="217"/>
      <c r="I2561" s="218"/>
      <c r="K2561" s="273"/>
      <c r="L2561" s="217"/>
      <c r="M2561" s="372" t="s">
        <v>1715</v>
      </c>
      <c r="N2561" s="372"/>
      <c r="O2561" s="372"/>
      <c r="P2561" s="217"/>
      <c r="Q2561" s="217"/>
      <c r="R2561" s="218"/>
    </row>
    <row r="2562" spans="2:18" ht="15.75">
      <c r="B2562" s="273"/>
      <c r="C2562" s="217"/>
      <c r="D2562" s="217"/>
      <c r="E2562" s="217"/>
      <c r="F2562" s="217"/>
      <c r="G2562" s="217"/>
      <c r="H2562" s="217"/>
      <c r="I2562" s="218"/>
      <c r="K2562" s="273"/>
      <c r="L2562" s="217"/>
      <c r="M2562" s="217"/>
      <c r="N2562" s="217"/>
      <c r="O2562" s="217"/>
      <c r="P2562" s="217"/>
      <c r="Q2562" s="217"/>
      <c r="R2562" s="218"/>
    </row>
    <row r="2563" spans="2:18" ht="15.75">
      <c r="B2563" s="273"/>
      <c r="C2563" s="217"/>
      <c r="D2563" s="217"/>
      <c r="E2563" s="217"/>
      <c r="F2563" s="217"/>
      <c r="G2563" s="217"/>
      <c r="H2563" s="217"/>
      <c r="I2563" s="218"/>
      <c r="K2563" s="273"/>
      <c r="L2563" s="217"/>
      <c r="M2563" s="217"/>
      <c r="N2563" s="217"/>
      <c r="O2563" s="217"/>
      <c r="P2563" s="217"/>
      <c r="Q2563" s="217"/>
      <c r="R2563" s="218"/>
    </row>
    <row r="2564" spans="2:18" ht="15.75">
      <c r="B2564" s="293"/>
      <c r="E2564" s="217"/>
      <c r="F2564" s="217"/>
      <c r="G2564" s="201" t="s">
        <v>1563</v>
      </c>
      <c r="H2564" s="217"/>
      <c r="I2564" s="218"/>
      <c r="J2564" s="293"/>
      <c r="K2564" s="293"/>
      <c r="N2564" s="217"/>
      <c r="O2564" s="217"/>
      <c r="P2564" s="201" t="s">
        <v>1563</v>
      </c>
      <c r="Q2564" s="217"/>
      <c r="R2564" s="218"/>
    </row>
    <row r="2565" spans="2:18" ht="15.75">
      <c r="B2565" s="273" t="s">
        <v>1553</v>
      </c>
      <c r="C2565" s="360">
        <v>45840</v>
      </c>
      <c r="D2565" s="360"/>
      <c r="E2565" s="201"/>
      <c r="F2565" t="s">
        <v>1693</v>
      </c>
      <c r="H2565" s="201"/>
      <c r="I2565" s="202"/>
      <c r="K2565" s="273" t="s">
        <v>1553</v>
      </c>
      <c r="L2565" s="360">
        <v>45840</v>
      </c>
      <c r="M2565" s="360"/>
      <c r="N2565" s="201"/>
      <c r="O2565" t="s">
        <v>1693</v>
      </c>
      <c r="Q2565" s="201"/>
      <c r="R2565" s="202"/>
    </row>
    <row r="2566" spans="2:18" ht="16.5" thickBot="1">
      <c r="B2566" s="275"/>
      <c r="C2566" s="276"/>
      <c r="D2566" s="276"/>
      <c r="E2566" s="276"/>
      <c r="F2566" s="276"/>
      <c r="G2566" s="276"/>
      <c r="H2566" s="276"/>
      <c r="I2566" s="277"/>
      <c r="K2566" s="275"/>
      <c r="L2566" s="276"/>
      <c r="M2566" s="276"/>
      <c r="N2566" s="276"/>
      <c r="O2566" s="276"/>
      <c r="P2566" s="276"/>
      <c r="Q2566" s="276"/>
      <c r="R2566" s="277"/>
    </row>
    <row r="2568" spans="2:18" ht="15.75" thickBot="1"/>
    <row r="2569" spans="2:18">
      <c r="B2569" s="366" t="s">
        <v>1525</v>
      </c>
      <c r="C2569" s="367"/>
      <c r="D2569" s="367"/>
      <c r="E2569" s="367"/>
      <c r="F2569" s="367"/>
      <c r="G2569" s="367"/>
      <c r="H2569" s="367"/>
      <c r="I2569" s="368"/>
      <c r="K2569" s="366" t="s">
        <v>1525</v>
      </c>
      <c r="L2569" s="367"/>
      <c r="M2569" s="367"/>
      <c r="N2569" s="367"/>
      <c r="O2569" s="367"/>
      <c r="P2569" s="367"/>
      <c r="Q2569" s="367"/>
      <c r="R2569" s="368"/>
    </row>
    <row r="2570" spans="2:18" ht="15.75">
      <c r="B2570" s="200"/>
      <c r="C2570" s="201"/>
      <c r="D2570" s="201"/>
      <c r="E2570" s="201"/>
      <c r="F2570" s="201"/>
      <c r="G2570" s="201"/>
      <c r="H2570" s="201"/>
      <c r="I2570" s="202"/>
      <c r="K2570" s="200"/>
      <c r="L2570" s="201"/>
      <c r="M2570" s="201"/>
      <c r="N2570" s="201"/>
      <c r="O2570" s="201"/>
      <c r="P2570" s="201"/>
      <c r="Q2570" s="201"/>
      <c r="R2570" s="202"/>
    </row>
    <row r="2571" spans="2:18" ht="26.25">
      <c r="B2571" s="369" t="s">
        <v>1526</v>
      </c>
      <c r="C2571" s="370"/>
      <c r="D2571" s="370"/>
      <c r="E2571" s="370"/>
      <c r="F2571" s="370"/>
      <c r="G2571" s="370"/>
      <c r="H2571" s="370"/>
      <c r="I2571" s="371"/>
      <c r="K2571" s="369" t="s">
        <v>1526</v>
      </c>
      <c r="L2571" s="370"/>
      <c r="M2571" s="370"/>
      <c r="N2571" s="370"/>
      <c r="O2571" s="370"/>
      <c r="P2571" s="370"/>
      <c r="Q2571" s="370"/>
      <c r="R2571" s="371"/>
    </row>
    <row r="2572" spans="2:18" ht="24.95" customHeight="1">
      <c r="B2572" s="203"/>
      <c r="C2572" s="204"/>
      <c r="D2572" s="204"/>
      <c r="E2572" s="204"/>
      <c r="F2572" s="204"/>
      <c r="G2572" s="204"/>
      <c r="H2572" s="205" t="s">
        <v>1527</v>
      </c>
      <c r="I2572" s="206"/>
      <c r="K2572" s="203"/>
      <c r="L2572" s="204"/>
      <c r="M2572" s="204"/>
      <c r="N2572" s="204"/>
      <c r="O2572" s="204"/>
      <c r="P2572" s="204"/>
      <c r="Q2572" s="205" t="s">
        <v>1527</v>
      </c>
      <c r="R2572" s="206"/>
    </row>
    <row r="2573" spans="2:18" ht="24.95" customHeight="1">
      <c r="B2573" s="207" t="s">
        <v>1528</v>
      </c>
      <c r="C2573" s="208"/>
      <c r="D2573" s="208"/>
      <c r="E2573" s="208"/>
      <c r="F2573" s="208" t="s">
        <v>1529</v>
      </c>
      <c r="G2573" s="201"/>
      <c r="H2573" s="201" t="s">
        <v>1530</v>
      </c>
      <c r="I2573" s="202"/>
      <c r="K2573" s="207" t="s">
        <v>1528</v>
      </c>
      <c r="L2573" s="208"/>
      <c r="M2573" s="208"/>
      <c r="N2573" s="208"/>
      <c r="O2573" s="208" t="s">
        <v>1531</v>
      </c>
      <c r="P2573" s="201"/>
      <c r="Q2573" s="201" t="s">
        <v>1530</v>
      </c>
      <c r="R2573" s="202"/>
    </row>
    <row r="2574" spans="2:18" ht="24.95" customHeight="1">
      <c r="B2574" s="209" t="s">
        <v>1532</v>
      </c>
      <c r="C2574" s="210" t="s">
        <v>1880</v>
      </c>
      <c r="D2574" s="211"/>
      <c r="E2574" s="211"/>
      <c r="F2574" s="211"/>
      <c r="G2574" s="212"/>
      <c r="H2574" s="212"/>
      <c r="I2574" s="213"/>
      <c r="K2574" s="209" t="s">
        <v>1532</v>
      </c>
      <c r="L2574" s="210" t="s">
        <v>1882</v>
      </c>
      <c r="M2574" s="211"/>
      <c r="N2574" s="211"/>
      <c r="O2574" s="211"/>
      <c r="P2574" s="212"/>
      <c r="Q2574" s="212"/>
      <c r="R2574" s="213"/>
    </row>
    <row r="2575" spans="2:18" ht="24.95" customHeight="1">
      <c r="B2575" s="207" t="s">
        <v>1534</v>
      </c>
      <c r="C2575" s="214" t="s">
        <v>1881</v>
      </c>
      <c r="D2575" s="208" t="s">
        <v>1535</v>
      </c>
      <c r="E2575" s="208"/>
      <c r="F2575" s="201"/>
      <c r="G2575" s="201"/>
      <c r="H2575" s="201"/>
      <c r="I2575" s="202"/>
      <c r="K2575" s="207" t="s">
        <v>1534</v>
      </c>
      <c r="L2575" s="214">
        <v>208</v>
      </c>
      <c r="M2575" s="208" t="s">
        <v>1535</v>
      </c>
      <c r="N2575" s="208"/>
      <c r="O2575" s="201"/>
      <c r="P2575" s="201"/>
      <c r="Q2575" s="201"/>
      <c r="R2575" s="202"/>
    </row>
    <row r="2576" spans="2:18" ht="24.95" customHeight="1">
      <c r="B2576" s="216" t="s">
        <v>1562</v>
      </c>
      <c r="C2576" s="217"/>
      <c r="D2576" s="217"/>
      <c r="E2576" s="217"/>
      <c r="F2576" s="217"/>
      <c r="G2576" s="217"/>
      <c r="H2576" s="217"/>
      <c r="I2576" s="218"/>
      <c r="K2576" s="216" t="s">
        <v>1562</v>
      </c>
      <c r="L2576" s="217"/>
      <c r="M2576" s="217"/>
      <c r="N2576" s="217"/>
      <c r="O2576" s="217"/>
      <c r="P2576" s="217"/>
      <c r="Q2576" s="217"/>
      <c r="R2576" s="218"/>
    </row>
    <row r="2577" spans="2:18" ht="24.95" customHeight="1" thickBot="1">
      <c r="B2577" s="207" t="s">
        <v>1537</v>
      </c>
      <c r="C2577" s="201"/>
      <c r="D2577" s="201"/>
      <c r="E2577" s="201"/>
      <c r="F2577" s="201"/>
      <c r="G2577" s="201"/>
      <c r="H2577" s="201"/>
      <c r="I2577" s="202"/>
      <c r="K2577" s="207" t="s">
        <v>1537</v>
      </c>
      <c r="L2577" s="201"/>
      <c r="M2577" s="201"/>
      <c r="N2577" s="201"/>
      <c r="O2577" s="201"/>
      <c r="P2577" s="201"/>
      <c r="Q2577" s="201"/>
      <c r="R2577" s="202"/>
    </row>
    <row r="2578" spans="2:18" ht="24.95" customHeight="1" thickTop="1">
      <c r="B2578" s="361" t="s">
        <v>1538</v>
      </c>
      <c r="C2578" s="362"/>
      <c r="D2578" s="358" t="s">
        <v>1241</v>
      </c>
      <c r="E2578" s="365"/>
      <c r="F2578" s="356" t="s">
        <v>1539</v>
      </c>
      <c r="G2578" s="359"/>
      <c r="H2578" s="358" t="s">
        <v>1404</v>
      </c>
      <c r="I2578" s="359"/>
      <c r="K2578" s="361" t="s">
        <v>1538</v>
      </c>
      <c r="L2578" s="362"/>
      <c r="M2578" s="358" t="s">
        <v>1241</v>
      </c>
      <c r="N2578" s="365"/>
      <c r="O2578" s="356" t="s">
        <v>1539</v>
      </c>
      <c r="P2578" s="359"/>
      <c r="Q2578" s="358" t="s">
        <v>1404</v>
      </c>
      <c r="R2578" s="359"/>
    </row>
    <row r="2579" spans="2:18" ht="24.95" customHeight="1" thickBot="1">
      <c r="B2579" s="363"/>
      <c r="C2579" s="364"/>
      <c r="D2579" s="219" t="s">
        <v>1540</v>
      </c>
      <c r="E2579" s="220" t="s">
        <v>1541</v>
      </c>
      <c r="F2579" s="220" t="s">
        <v>1540</v>
      </c>
      <c r="G2579" s="221" t="s">
        <v>1541</v>
      </c>
      <c r="H2579" s="222" t="s">
        <v>1540</v>
      </c>
      <c r="I2579" s="223" t="s">
        <v>1541</v>
      </c>
      <c r="K2579" s="363"/>
      <c r="L2579" s="364"/>
      <c r="M2579" s="219" t="s">
        <v>1540</v>
      </c>
      <c r="N2579" s="220" t="s">
        <v>1541</v>
      </c>
      <c r="O2579" s="220" t="s">
        <v>1540</v>
      </c>
      <c r="P2579" s="221" t="s">
        <v>1541</v>
      </c>
      <c r="Q2579" s="222" t="s">
        <v>1540</v>
      </c>
      <c r="R2579" s="223" t="s">
        <v>1541</v>
      </c>
    </row>
    <row r="2580" spans="2:18" ht="24.95" customHeight="1" thickTop="1">
      <c r="B2580" s="224" t="s">
        <v>1542</v>
      </c>
      <c r="C2580" s="225"/>
      <c r="D2580" s="226">
        <v>0</v>
      </c>
      <c r="E2580" s="227"/>
      <c r="F2580" s="227">
        <v>676</v>
      </c>
      <c r="G2580" s="228"/>
      <c r="H2580" s="229">
        <f t="shared" ref="H2580:H2588" si="150">D2580+F2580</f>
        <v>676</v>
      </c>
      <c r="I2580" s="230"/>
      <c r="K2580" s="224" t="s">
        <v>1542</v>
      </c>
      <c r="L2580" s="225"/>
      <c r="M2580" s="226">
        <v>0</v>
      </c>
      <c r="N2580" s="227"/>
      <c r="O2580" s="227">
        <v>438</v>
      </c>
      <c r="P2580" s="228"/>
      <c r="Q2580" s="229">
        <f t="shared" ref="Q2580:Q2588" si="151">M2580+O2580</f>
        <v>438</v>
      </c>
      <c r="R2580" s="230"/>
    </row>
    <row r="2581" spans="2:18" ht="24.95" customHeight="1">
      <c r="B2581" s="231" t="s">
        <v>1543</v>
      </c>
      <c r="C2581" s="232"/>
      <c r="D2581" s="233">
        <v>0</v>
      </c>
      <c r="E2581" s="234"/>
      <c r="F2581" s="234">
        <v>30</v>
      </c>
      <c r="G2581" s="235"/>
      <c r="H2581" s="229">
        <f t="shared" si="150"/>
        <v>30</v>
      </c>
      <c r="I2581" s="236"/>
      <c r="K2581" s="231" t="s">
        <v>1543</v>
      </c>
      <c r="L2581" s="232"/>
      <c r="M2581" s="233">
        <v>0</v>
      </c>
      <c r="N2581" s="234"/>
      <c r="O2581" s="234">
        <v>30</v>
      </c>
      <c r="P2581" s="235"/>
      <c r="Q2581" s="229">
        <f t="shared" si="151"/>
        <v>30</v>
      </c>
      <c r="R2581" s="236"/>
    </row>
    <row r="2582" spans="2:18" ht="24.95" customHeight="1">
      <c r="B2582" s="231" t="s">
        <v>1544</v>
      </c>
      <c r="C2582" s="232"/>
      <c r="D2582" s="233">
        <v>0</v>
      </c>
      <c r="E2582" s="234"/>
      <c r="F2582" s="234">
        <v>30</v>
      </c>
      <c r="G2582" s="235"/>
      <c r="H2582" s="229">
        <f t="shared" si="150"/>
        <v>30</v>
      </c>
      <c r="I2582" s="236"/>
      <c r="K2582" s="231" t="s">
        <v>1544</v>
      </c>
      <c r="L2582" s="232"/>
      <c r="M2582" s="233">
        <v>0</v>
      </c>
      <c r="N2582" s="234"/>
      <c r="O2582" s="234">
        <v>30</v>
      </c>
      <c r="P2582" s="235"/>
      <c r="Q2582" s="229">
        <f t="shared" si="151"/>
        <v>30</v>
      </c>
      <c r="R2582" s="236"/>
    </row>
    <row r="2583" spans="2:18" ht="24.95" customHeight="1" thickBot="1">
      <c r="B2583" s="237" t="s">
        <v>1545</v>
      </c>
      <c r="C2583" s="238"/>
      <c r="D2583" s="239">
        <v>500</v>
      </c>
      <c r="E2583" s="240"/>
      <c r="F2583" s="240">
        <v>200</v>
      </c>
      <c r="G2583" s="241"/>
      <c r="H2583" s="229">
        <f t="shared" si="150"/>
        <v>700</v>
      </c>
      <c r="I2583" s="242"/>
      <c r="K2583" s="237" t="s">
        <v>1545</v>
      </c>
      <c r="L2583" s="238"/>
      <c r="M2583" s="239">
        <v>0</v>
      </c>
      <c r="N2583" s="240"/>
      <c r="O2583" s="240">
        <v>750</v>
      </c>
      <c r="P2583" s="241"/>
      <c r="Q2583" s="229">
        <f t="shared" si="151"/>
        <v>750</v>
      </c>
      <c r="R2583" s="242"/>
    </row>
    <row r="2584" spans="2:18" ht="24.95" customHeight="1" thickTop="1" thickBot="1">
      <c r="B2584" s="243"/>
      <c r="C2584" s="244" t="s">
        <v>1399</v>
      </c>
      <c r="D2584" s="245">
        <f>D2580+D2581+D2582+D2583</f>
        <v>500</v>
      </c>
      <c r="E2584" s="246"/>
      <c r="F2584" s="247">
        <f>SUM(F2580:F2583)</f>
        <v>936</v>
      </c>
      <c r="G2584" s="248"/>
      <c r="H2584" s="249">
        <f t="shared" si="150"/>
        <v>1436</v>
      </c>
      <c r="I2584" s="250"/>
      <c r="K2584" s="243"/>
      <c r="L2584" s="244" t="s">
        <v>1399</v>
      </c>
      <c r="M2584" s="245">
        <f>M2580+M2581+M2582+M2583</f>
        <v>0</v>
      </c>
      <c r="N2584" s="246"/>
      <c r="O2584" s="246">
        <f>SUM(O2580:O2583)</f>
        <v>1248</v>
      </c>
      <c r="P2584" s="248"/>
      <c r="Q2584" s="251">
        <f t="shared" si="151"/>
        <v>1248</v>
      </c>
      <c r="R2584" s="250"/>
    </row>
    <row r="2585" spans="2:18" ht="24.95" customHeight="1" thickTop="1">
      <c r="B2585" s="252" t="s">
        <v>1546</v>
      </c>
      <c r="C2585" s="253"/>
      <c r="D2585" s="254"/>
      <c r="E2585" s="255"/>
      <c r="F2585" s="255"/>
      <c r="G2585" s="256"/>
      <c r="H2585" s="257">
        <f t="shared" si="150"/>
        <v>0</v>
      </c>
      <c r="I2585" s="258"/>
      <c r="K2585" s="252" t="s">
        <v>1546</v>
      </c>
      <c r="L2585" s="253"/>
      <c r="M2585" s="254"/>
      <c r="N2585" s="255"/>
      <c r="O2585" s="255"/>
      <c r="P2585" s="256"/>
      <c r="Q2585" s="257">
        <f t="shared" si="151"/>
        <v>0</v>
      </c>
      <c r="R2585" s="258"/>
    </row>
    <row r="2586" spans="2:18" ht="24.95" customHeight="1">
      <c r="B2586" s="259" t="s">
        <v>1547</v>
      </c>
      <c r="C2586" s="260"/>
      <c r="D2586" s="233">
        <v>0</v>
      </c>
      <c r="E2586" s="234"/>
      <c r="F2586" s="234"/>
      <c r="G2586" s="261"/>
      <c r="H2586" s="262">
        <f t="shared" si="150"/>
        <v>0</v>
      </c>
      <c r="I2586" s="263"/>
      <c r="K2586" s="259" t="s">
        <v>1547</v>
      </c>
      <c r="L2586" s="260"/>
      <c r="M2586" s="233">
        <v>0</v>
      </c>
      <c r="N2586" s="234"/>
      <c r="O2586" s="234"/>
      <c r="P2586" s="261"/>
      <c r="Q2586" s="262">
        <f t="shared" si="151"/>
        <v>0</v>
      </c>
      <c r="R2586" s="263"/>
    </row>
    <row r="2587" spans="2:18" ht="24.95" customHeight="1">
      <c r="B2587" s="252" t="s">
        <v>1548</v>
      </c>
      <c r="C2587" s="253"/>
      <c r="D2587" s="233"/>
      <c r="E2587" s="234"/>
      <c r="F2587" s="234"/>
      <c r="G2587" s="261"/>
      <c r="H2587" s="262">
        <f t="shared" si="150"/>
        <v>0</v>
      </c>
      <c r="I2587" s="263"/>
      <c r="K2587" s="252" t="s">
        <v>1548</v>
      </c>
      <c r="L2587" s="253"/>
      <c r="M2587" s="233"/>
      <c r="N2587" s="234"/>
      <c r="O2587" s="234"/>
      <c r="P2587" s="261"/>
      <c r="Q2587" s="262">
        <f t="shared" si="151"/>
        <v>0</v>
      </c>
      <c r="R2587" s="263"/>
    </row>
    <row r="2588" spans="2:18" ht="24.95" customHeight="1" thickBot="1">
      <c r="B2588" s="264" t="s">
        <v>1549</v>
      </c>
      <c r="C2588" s="265"/>
      <c r="D2588" s="266"/>
      <c r="E2588" s="267"/>
      <c r="F2588" s="267"/>
      <c r="G2588" s="268"/>
      <c r="H2588" s="269">
        <f t="shared" si="150"/>
        <v>0</v>
      </c>
      <c r="I2588" s="270"/>
      <c r="K2588" s="264" t="s">
        <v>1549</v>
      </c>
      <c r="L2588" s="265"/>
      <c r="M2588" s="266"/>
      <c r="N2588" s="267"/>
      <c r="O2588" s="267"/>
      <c r="P2588" s="268"/>
      <c r="Q2588" s="269">
        <f t="shared" si="151"/>
        <v>0</v>
      </c>
      <c r="R2588" s="270"/>
    </row>
    <row r="2589" spans="2:18" ht="24.95" customHeight="1" thickTop="1" thickBot="1">
      <c r="B2589" s="243"/>
      <c r="C2589" s="244" t="s">
        <v>1399</v>
      </c>
      <c r="D2589" s="245">
        <f>SUM(D2584:D2588)</f>
        <v>500</v>
      </c>
      <c r="E2589" s="246"/>
      <c r="F2589" s="247">
        <f>F2584+F2586</f>
        <v>936</v>
      </c>
      <c r="G2589" s="248"/>
      <c r="H2589" s="271">
        <f>D2589+F2589</f>
        <v>1436</v>
      </c>
      <c r="I2589" s="250"/>
      <c r="K2589" s="243"/>
      <c r="L2589" s="244" t="s">
        <v>1399</v>
      </c>
      <c r="M2589" s="245">
        <f>SUM(M2584:M2588)</f>
        <v>0</v>
      </c>
      <c r="N2589" s="246"/>
      <c r="O2589" s="246">
        <f>O2584+O2586</f>
        <v>1248</v>
      </c>
      <c r="P2589" s="248"/>
      <c r="Q2589" s="272">
        <f>M2589+O2589</f>
        <v>1248</v>
      </c>
      <c r="R2589" s="250"/>
    </row>
    <row r="2590" spans="2:18" ht="24.95" customHeight="1" thickTop="1">
      <c r="B2590" s="273"/>
      <c r="C2590" s="274" t="s">
        <v>1550</v>
      </c>
      <c r="D2590" s="217"/>
      <c r="E2590" s="217"/>
      <c r="F2590" s="217"/>
      <c r="G2590" s="217"/>
      <c r="H2590" s="217"/>
      <c r="I2590" s="218"/>
      <c r="K2590" s="273"/>
      <c r="L2590" s="274" t="s">
        <v>1550</v>
      </c>
      <c r="M2590" s="217"/>
      <c r="N2590" s="217"/>
      <c r="O2590" s="217"/>
      <c r="P2590" s="217"/>
      <c r="Q2590" s="217"/>
      <c r="R2590" s="218"/>
    </row>
    <row r="2591" spans="2:18" ht="24.95" customHeight="1">
      <c r="B2591" s="216" t="s">
        <v>1551</v>
      </c>
      <c r="C2591" s="217"/>
      <c r="D2591" s="217"/>
      <c r="E2591" s="217"/>
      <c r="F2591" s="217"/>
      <c r="G2591" s="217"/>
      <c r="H2591" s="217"/>
      <c r="I2591" s="218"/>
      <c r="K2591" s="216" t="s">
        <v>1551</v>
      </c>
      <c r="L2591" s="217"/>
      <c r="M2591" s="217"/>
      <c r="N2591" s="217"/>
      <c r="O2591" s="217"/>
      <c r="P2591" s="217"/>
      <c r="Q2591" s="217"/>
      <c r="R2591" s="218"/>
    </row>
    <row r="2592" spans="2:18" ht="24.95" customHeight="1">
      <c r="B2592" s="216" t="s">
        <v>1552</v>
      </c>
      <c r="C2592" s="217"/>
      <c r="D2592" s="217"/>
      <c r="E2592" s="217"/>
      <c r="F2592" s="217"/>
      <c r="G2592" s="217"/>
      <c r="H2592" s="217"/>
      <c r="I2592" s="218"/>
      <c r="K2592" s="216" t="s">
        <v>1552</v>
      </c>
      <c r="L2592" s="217"/>
      <c r="M2592" s="217"/>
      <c r="N2592" s="217"/>
      <c r="O2592" s="217"/>
      <c r="P2592" s="217"/>
      <c r="Q2592" s="217"/>
      <c r="R2592" s="218"/>
    </row>
    <row r="2593" spans="2:18" ht="15.75">
      <c r="B2593" s="273"/>
      <c r="C2593" s="217"/>
      <c r="D2593" s="217"/>
      <c r="E2593" s="217"/>
      <c r="F2593" s="217"/>
      <c r="G2593" s="217"/>
      <c r="H2593" s="217"/>
      <c r="I2593" s="218"/>
      <c r="K2593" s="273"/>
      <c r="L2593" s="217"/>
      <c r="M2593" s="217"/>
      <c r="N2593" s="217"/>
      <c r="O2593" s="217"/>
      <c r="P2593" s="217"/>
      <c r="Q2593" s="217"/>
      <c r="R2593" s="218"/>
    </row>
    <row r="2594" spans="2:18" ht="15.75">
      <c r="B2594" s="273"/>
      <c r="C2594" s="217"/>
      <c r="D2594" s="372" t="s">
        <v>1714</v>
      </c>
      <c r="E2594" s="372"/>
      <c r="F2594" s="372"/>
      <c r="G2594" s="217"/>
      <c r="H2594" s="217"/>
      <c r="I2594" s="218"/>
      <c r="K2594" s="273"/>
      <c r="L2594" s="217"/>
      <c r="M2594" s="372" t="s">
        <v>1714</v>
      </c>
      <c r="N2594" s="372"/>
      <c r="O2594" s="372"/>
      <c r="P2594" s="217"/>
      <c r="Q2594" s="217"/>
      <c r="R2594" s="218"/>
    </row>
    <row r="2595" spans="2:18" ht="15.75">
      <c r="B2595" s="273"/>
      <c r="C2595" s="217"/>
      <c r="D2595" s="372" t="s">
        <v>1715</v>
      </c>
      <c r="E2595" s="372"/>
      <c r="F2595" s="372"/>
      <c r="G2595" s="217"/>
      <c r="H2595" s="217"/>
      <c r="I2595" s="218"/>
      <c r="K2595" s="273"/>
      <c r="L2595" s="217"/>
      <c r="M2595" s="372" t="s">
        <v>1715</v>
      </c>
      <c r="N2595" s="372"/>
      <c r="O2595" s="372"/>
      <c r="P2595" s="217"/>
      <c r="Q2595" s="217"/>
      <c r="R2595" s="218"/>
    </row>
    <row r="2596" spans="2:18" ht="15.75">
      <c r="B2596" s="273"/>
      <c r="C2596" s="217"/>
      <c r="D2596" s="217"/>
      <c r="E2596" s="217"/>
      <c r="F2596" s="217"/>
      <c r="G2596" s="217"/>
      <c r="H2596" s="217"/>
      <c r="I2596" s="218"/>
      <c r="K2596" s="273"/>
      <c r="L2596" s="217"/>
      <c r="M2596" s="217"/>
      <c r="N2596" s="217"/>
      <c r="O2596" s="217"/>
      <c r="P2596" s="217"/>
      <c r="Q2596" s="217"/>
      <c r="R2596" s="218"/>
    </row>
    <row r="2597" spans="2:18" ht="15.75">
      <c r="B2597" s="273"/>
      <c r="C2597" s="217"/>
      <c r="D2597" s="217"/>
      <c r="E2597" s="217"/>
      <c r="F2597" s="217"/>
      <c r="G2597" s="217"/>
      <c r="H2597" s="217"/>
      <c r="I2597" s="218"/>
      <c r="K2597" s="273"/>
      <c r="L2597" s="217"/>
      <c r="M2597" s="217"/>
      <c r="N2597" s="217"/>
      <c r="O2597" s="217"/>
      <c r="P2597" s="217"/>
      <c r="Q2597" s="217"/>
      <c r="R2597" s="218"/>
    </row>
    <row r="2598" spans="2:18" ht="15.75">
      <c r="B2598" s="293"/>
      <c r="E2598" s="217"/>
      <c r="F2598" s="217"/>
      <c r="G2598" s="201" t="s">
        <v>1563</v>
      </c>
      <c r="H2598" s="217"/>
      <c r="I2598" s="218"/>
      <c r="J2598" s="293"/>
      <c r="K2598" s="293"/>
      <c r="N2598" s="217"/>
      <c r="O2598" s="217"/>
      <c r="P2598" s="201" t="s">
        <v>1563</v>
      </c>
      <c r="Q2598" s="217"/>
      <c r="R2598" s="218"/>
    </row>
    <row r="2599" spans="2:18" ht="15.75">
      <c r="B2599" s="273" t="s">
        <v>1553</v>
      </c>
      <c r="C2599" s="360">
        <v>45840</v>
      </c>
      <c r="D2599" s="360"/>
      <c r="E2599" s="201"/>
      <c r="F2599" t="s">
        <v>1693</v>
      </c>
      <c r="H2599" s="201"/>
      <c r="I2599" s="202"/>
      <c r="K2599" s="273" t="s">
        <v>1553</v>
      </c>
      <c r="L2599" s="360">
        <v>45840</v>
      </c>
      <c r="M2599" s="360"/>
      <c r="N2599" s="201"/>
      <c r="O2599" t="s">
        <v>1693</v>
      </c>
      <c r="Q2599" s="201"/>
      <c r="R2599" s="202"/>
    </row>
    <row r="2600" spans="2:18" ht="16.5" thickBot="1">
      <c r="B2600" s="275"/>
      <c r="C2600" s="276"/>
      <c r="D2600" s="276"/>
      <c r="E2600" s="276"/>
      <c r="F2600" s="276"/>
      <c r="G2600" s="276"/>
      <c r="H2600" s="276"/>
      <c r="I2600" s="277"/>
      <c r="K2600" s="275"/>
      <c r="L2600" s="276"/>
      <c r="M2600" s="276"/>
      <c r="N2600" s="276"/>
      <c r="O2600" s="276"/>
      <c r="P2600" s="276"/>
      <c r="Q2600" s="276"/>
      <c r="R2600" s="277"/>
    </row>
    <row r="2602" spans="2:18" ht="15.75" thickBot="1"/>
    <row r="2603" spans="2:18">
      <c r="B2603" s="366" t="s">
        <v>1525</v>
      </c>
      <c r="C2603" s="367"/>
      <c r="D2603" s="367"/>
      <c r="E2603" s="367"/>
      <c r="F2603" s="367"/>
      <c r="G2603" s="367"/>
      <c r="H2603" s="367"/>
      <c r="I2603" s="368"/>
      <c r="K2603" s="366" t="s">
        <v>1525</v>
      </c>
      <c r="L2603" s="367"/>
      <c r="M2603" s="367"/>
      <c r="N2603" s="367"/>
      <c r="O2603" s="367"/>
      <c r="P2603" s="367"/>
      <c r="Q2603" s="367"/>
      <c r="R2603" s="368"/>
    </row>
    <row r="2604" spans="2:18" ht="15.75">
      <c r="B2604" s="200"/>
      <c r="C2604" s="201"/>
      <c r="D2604" s="201"/>
      <c r="E2604" s="201"/>
      <c r="F2604" s="201"/>
      <c r="G2604" s="201"/>
      <c r="H2604" s="201"/>
      <c r="I2604" s="202"/>
      <c r="K2604" s="200"/>
      <c r="L2604" s="201"/>
      <c r="M2604" s="201"/>
      <c r="N2604" s="201"/>
      <c r="O2604" s="201"/>
      <c r="P2604" s="201"/>
      <c r="Q2604" s="201"/>
      <c r="R2604" s="202"/>
    </row>
    <row r="2605" spans="2:18" ht="26.25">
      <c r="B2605" s="369" t="s">
        <v>1526</v>
      </c>
      <c r="C2605" s="370"/>
      <c r="D2605" s="370"/>
      <c r="E2605" s="370"/>
      <c r="F2605" s="370"/>
      <c r="G2605" s="370"/>
      <c r="H2605" s="370"/>
      <c r="I2605" s="371"/>
      <c r="K2605" s="369" t="s">
        <v>1526</v>
      </c>
      <c r="L2605" s="370"/>
      <c r="M2605" s="370"/>
      <c r="N2605" s="370"/>
      <c r="O2605" s="370"/>
      <c r="P2605" s="370"/>
      <c r="Q2605" s="370"/>
      <c r="R2605" s="371"/>
    </row>
    <row r="2606" spans="2:18" ht="24.95" customHeight="1">
      <c r="B2606" s="203"/>
      <c r="C2606" s="204"/>
      <c r="D2606" s="204"/>
      <c r="E2606" s="204"/>
      <c r="F2606" s="204"/>
      <c r="G2606" s="204"/>
      <c r="H2606" s="205" t="s">
        <v>1527</v>
      </c>
      <c r="I2606" s="206"/>
      <c r="K2606" s="203"/>
      <c r="L2606" s="204"/>
      <c r="M2606" s="204"/>
      <c r="N2606" s="204"/>
      <c r="O2606" s="204"/>
      <c r="P2606" s="204"/>
      <c r="Q2606" s="205" t="s">
        <v>1527</v>
      </c>
      <c r="R2606" s="206"/>
    </row>
    <row r="2607" spans="2:18" ht="24.95" customHeight="1">
      <c r="B2607" s="207" t="s">
        <v>1528</v>
      </c>
      <c r="C2607" s="208"/>
      <c r="D2607" s="208"/>
      <c r="E2607" s="208"/>
      <c r="F2607" s="208" t="s">
        <v>1529</v>
      </c>
      <c r="G2607" s="201"/>
      <c r="H2607" s="201" t="s">
        <v>1530</v>
      </c>
      <c r="I2607" s="202"/>
      <c r="K2607" s="207" t="s">
        <v>1528</v>
      </c>
      <c r="L2607" s="208"/>
      <c r="M2607" s="208"/>
      <c r="N2607" s="208"/>
      <c r="O2607" s="208" t="s">
        <v>1531</v>
      </c>
      <c r="P2607" s="201"/>
      <c r="Q2607" s="201" t="s">
        <v>1530</v>
      </c>
      <c r="R2607" s="202"/>
    </row>
    <row r="2608" spans="2:18" ht="24.95" customHeight="1">
      <c r="B2608" s="209" t="s">
        <v>1532</v>
      </c>
      <c r="C2608" s="210" t="s">
        <v>1883</v>
      </c>
      <c r="E2608" s="211"/>
      <c r="F2608" s="211"/>
      <c r="G2608" s="212"/>
      <c r="H2608" s="212"/>
      <c r="I2608" s="213"/>
      <c r="K2608" s="209" t="s">
        <v>1532</v>
      </c>
      <c r="L2608" s="210" t="s">
        <v>1884</v>
      </c>
      <c r="M2608" s="211"/>
      <c r="N2608" s="211"/>
      <c r="O2608" s="211"/>
      <c r="P2608" s="212"/>
      <c r="Q2608" s="212"/>
      <c r="R2608" s="213"/>
    </row>
    <row r="2609" spans="2:18" ht="24.95" customHeight="1">
      <c r="B2609" s="207" t="s">
        <v>1534</v>
      </c>
      <c r="C2609" s="214">
        <v>202</v>
      </c>
      <c r="D2609" s="208" t="s">
        <v>1535</v>
      </c>
      <c r="E2609" s="208"/>
      <c r="F2609" s="201"/>
      <c r="G2609" s="201"/>
      <c r="H2609" s="201"/>
      <c r="I2609" s="202"/>
      <c r="K2609" s="207" t="s">
        <v>1534</v>
      </c>
      <c r="L2609" s="214" t="s">
        <v>1885</v>
      </c>
      <c r="M2609" s="208" t="s">
        <v>1535</v>
      </c>
      <c r="N2609" s="208"/>
      <c r="O2609" s="201"/>
      <c r="P2609" s="201"/>
      <c r="Q2609" s="201"/>
      <c r="R2609" s="202"/>
    </row>
    <row r="2610" spans="2:18" ht="24.95" customHeight="1">
      <c r="B2610" s="216" t="s">
        <v>1562</v>
      </c>
      <c r="C2610" s="217"/>
      <c r="D2610" s="217"/>
      <c r="E2610" s="217"/>
      <c r="F2610" s="217"/>
      <c r="G2610" s="217"/>
      <c r="H2610" s="217"/>
      <c r="I2610" s="218"/>
      <c r="K2610" s="216" t="s">
        <v>1562</v>
      </c>
      <c r="L2610" s="217"/>
      <c r="M2610" s="217"/>
      <c r="N2610" s="217"/>
      <c r="O2610" s="217"/>
      <c r="P2610" s="217"/>
      <c r="Q2610" s="217"/>
      <c r="R2610" s="218"/>
    </row>
    <row r="2611" spans="2:18" ht="24.95" customHeight="1" thickBot="1">
      <c r="B2611" s="207" t="s">
        <v>1537</v>
      </c>
      <c r="C2611" s="201"/>
      <c r="D2611" s="201"/>
      <c r="E2611" s="201"/>
      <c r="F2611" s="201"/>
      <c r="G2611" s="201"/>
      <c r="H2611" s="201"/>
      <c r="I2611" s="202"/>
      <c r="K2611" s="207" t="s">
        <v>1537</v>
      </c>
      <c r="L2611" s="201"/>
      <c r="M2611" s="201"/>
      <c r="N2611" s="201"/>
      <c r="O2611" s="201"/>
      <c r="P2611" s="201"/>
      <c r="Q2611" s="201"/>
      <c r="R2611" s="202"/>
    </row>
    <row r="2612" spans="2:18" ht="24.95" customHeight="1" thickTop="1">
      <c r="B2612" s="361" t="s">
        <v>1538</v>
      </c>
      <c r="C2612" s="362"/>
      <c r="D2612" s="358" t="s">
        <v>1241</v>
      </c>
      <c r="E2612" s="365"/>
      <c r="F2612" s="356" t="s">
        <v>1539</v>
      </c>
      <c r="G2612" s="359"/>
      <c r="H2612" s="358" t="s">
        <v>1404</v>
      </c>
      <c r="I2612" s="359"/>
      <c r="K2612" s="361" t="s">
        <v>1538</v>
      </c>
      <c r="L2612" s="362"/>
      <c r="M2612" s="358" t="s">
        <v>1241</v>
      </c>
      <c r="N2612" s="365"/>
      <c r="O2612" s="356" t="s">
        <v>1539</v>
      </c>
      <c r="P2612" s="359"/>
      <c r="Q2612" s="358" t="s">
        <v>1404</v>
      </c>
      <c r="R2612" s="359"/>
    </row>
    <row r="2613" spans="2:18" ht="24.95" customHeight="1" thickBot="1">
      <c r="B2613" s="363"/>
      <c r="C2613" s="364"/>
      <c r="D2613" s="219" t="s">
        <v>1540</v>
      </c>
      <c r="E2613" s="220" t="s">
        <v>1541</v>
      </c>
      <c r="F2613" s="220" t="s">
        <v>1540</v>
      </c>
      <c r="G2613" s="221" t="s">
        <v>1541</v>
      </c>
      <c r="H2613" s="222" t="s">
        <v>1540</v>
      </c>
      <c r="I2613" s="223" t="s">
        <v>1541</v>
      </c>
      <c r="K2613" s="363"/>
      <c r="L2613" s="364"/>
      <c r="M2613" s="219" t="s">
        <v>1540</v>
      </c>
      <c r="N2613" s="220" t="s">
        <v>1541</v>
      </c>
      <c r="O2613" s="220" t="s">
        <v>1540</v>
      </c>
      <c r="P2613" s="221" t="s">
        <v>1541</v>
      </c>
      <c r="Q2613" s="222" t="s">
        <v>1540</v>
      </c>
      <c r="R2613" s="223" t="s">
        <v>1541</v>
      </c>
    </row>
    <row r="2614" spans="2:18" ht="24.95" customHeight="1" thickTop="1">
      <c r="B2614" s="224" t="s">
        <v>1542</v>
      </c>
      <c r="C2614" s="225"/>
      <c r="D2614" s="226">
        <v>0</v>
      </c>
      <c r="E2614" s="227"/>
      <c r="F2614" s="227">
        <v>213</v>
      </c>
      <c r="G2614" s="228"/>
      <c r="H2614" s="229">
        <f t="shared" ref="H2614:H2622" si="152">D2614+F2614</f>
        <v>213</v>
      </c>
      <c r="I2614" s="230"/>
      <c r="K2614" s="224" t="s">
        <v>1542</v>
      </c>
      <c r="L2614" s="225"/>
      <c r="M2614" s="226">
        <v>0</v>
      </c>
      <c r="N2614" s="227"/>
      <c r="O2614" s="227">
        <v>987</v>
      </c>
      <c r="P2614" s="228"/>
      <c r="Q2614" s="229">
        <f t="shared" ref="Q2614:Q2622" si="153">M2614+O2614</f>
        <v>987</v>
      </c>
      <c r="R2614" s="230"/>
    </row>
    <row r="2615" spans="2:18" ht="24.95" customHeight="1">
      <c r="B2615" s="231" t="s">
        <v>1543</v>
      </c>
      <c r="C2615" s="232"/>
      <c r="D2615" s="233">
        <v>0</v>
      </c>
      <c r="E2615" s="234"/>
      <c r="F2615" s="234">
        <v>20</v>
      </c>
      <c r="G2615" s="235"/>
      <c r="H2615" s="229">
        <f t="shared" si="152"/>
        <v>20</v>
      </c>
      <c r="I2615" s="236"/>
      <c r="K2615" s="231" t="s">
        <v>1543</v>
      </c>
      <c r="L2615" s="232"/>
      <c r="M2615" s="233">
        <v>0</v>
      </c>
      <c r="N2615" s="234"/>
      <c r="O2615" s="234">
        <v>40</v>
      </c>
      <c r="P2615" s="235"/>
      <c r="Q2615" s="229">
        <f t="shared" si="153"/>
        <v>40</v>
      </c>
      <c r="R2615" s="236"/>
    </row>
    <row r="2616" spans="2:18" ht="24.95" customHeight="1">
      <c r="B2616" s="231" t="s">
        <v>1544</v>
      </c>
      <c r="C2616" s="232"/>
      <c r="D2616" s="233">
        <v>0</v>
      </c>
      <c r="E2616" s="234"/>
      <c r="F2616" s="234">
        <v>20</v>
      </c>
      <c r="G2616" s="235"/>
      <c r="H2616" s="229">
        <f t="shared" si="152"/>
        <v>20</v>
      </c>
      <c r="I2616" s="236"/>
      <c r="K2616" s="231" t="s">
        <v>1544</v>
      </c>
      <c r="L2616" s="232"/>
      <c r="M2616" s="233">
        <v>0</v>
      </c>
      <c r="N2616" s="234"/>
      <c r="O2616" s="234">
        <v>40</v>
      </c>
      <c r="P2616" s="235"/>
      <c r="Q2616" s="229">
        <f t="shared" si="153"/>
        <v>40</v>
      </c>
      <c r="R2616" s="236"/>
    </row>
    <row r="2617" spans="2:18" ht="24.95" customHeight="1" thickBot="1">
      <c r="B2617" s="237" t="s">
        <v>1545</v>
      </c>
      <c r="C2617" s="238"/>
      <c r="D2617" s="239"/>
      <c r="E2617" s="240"/>
      <c r="F2617" s="240">
        <v>0</v>
      </c>
      <c r="G2617" s="241"/>
      <c r="H2617" s="229">
        <f t="shared" si="152"/>
        <v>0</v>
      </c>
      <c r="I2617" s="242"/>
      <c r="K2617" s="237" t="s">
        <v>1545</v>
      </c>
      <c r="L2617" s="238"/>
      <c r="M2617" s="239">
        <v>0</v>
      </c>
      <c r="N2617" s="240"/>
      <c r="O2617" s="240">
        <v>750</v>
      </c>
      <c r="P2617" s="241"/>
      <c r="Q2617" s="229">
        <f t="shared" si="153"/>
        <v>750</v>
      </c>
      <c r="R2617" s="242"/>
    </row>
    <row r="2618" spans="2:18" ht="24.95" customHeight="1" thickTop="1" thickBot="1">
      <c r="B2618" s="243"/>
      <c r="C2618" s="244" t="s">
        <v>1399</v>
      </c>
      <c r="D2618" s="245">
        <f>D2614+D2615+D2616+D2617</f>
        <v>0</v>
      </c>
      <c r="E2618" s="246"/>
      <c r="F2618" s="247">
        <f>SUM(F2614:F2617)</f>
        <v>253</v>
      </c>
      <c r="G2618" s="248"/>
      <c r="H2618" s="249">
        <f t="shared" si="152"/>
        <v>253</v>
      </c>
      <c r="I2618" s="250"/>
      <c r="K2618" s="243"/>
      <c r="L2618" s="244" t="s">
        <v>1399</v>
      </c>
      <c r="M2618" s="245">
        <f>M2614+M2615+M2616+M2617</f>
        <v>0</v>
      </c>
      <c r="N2618" s="246"/>
      <c r="O2618" s="246">
        <f>SUM(O2614:O2617)</f>
        <v>1817</v>
      </c>
      <c r="P2618" s="248"/>
      <c r="Q2618" s="251">
        <f t="shared" si="153"/>
        <v>1817</v>
      </c>
      <c r="R2618" s="250"/>
    </row>
    <row r="2619" spans="2:18" ht="24.95" customHeight="1" thickTop="1">
      <c r="B2619" s="252" t="s">
        <v>1546</v>
      </c>
      <c r="C2619" s="253"/>
      <c r="D2619" s="254"/>
      <c r="E2619" s="255"/>
      <c r="F2619" s="255"/>
      <c r="G2619" s="256"/>
      <c r="H2619" s="257">
        <f t="shared" si="152"/>
        <v>0</v>
      </c>
      <c r="I2619" s="258"/>
      <c r="K2619" s="252" t="s">
        <v>1546</v>
      </c>
      <c r="L2619" s="253"/>
      <c r="M2619" s="254"/>
      <c r="N2619" s="255"/>
      <c r="O2619" s="255"/>
      <c r="P2619" s="256"/>
      <c r="Q2619" s="257">
        <f t="shared" si="153"/>
        <v>0</v>
      </c>
      <c r="R2619" s="258"/>
    </row>
    <row r="2620" spans="2:18" ht="24.95" customHeight="1">
      <c r="B2620" s="259" t="s">
        <v>1547</v>
      </c>
      <c r="C2620" s="260"/>
      <c r="D2620" s="233">
        <v>0</v>
      </c>
      <c r="E2620" s="234"/>
      <c r="F2620" s="234"/>
      <c r="G2620" s="261"/>
      <c r="H2620" s="262">
        <f t="shared" si="152"/>
        <v>0</v>
      </c>
      <c r="I2620" s="263"/>
      <c r="K2620" s="259" t="s">
        <v>1547</v>
      </c>
      <c r="L2620" s="260"/>
      <c r="M2620" s="233">
        <v>0</v>
      </c>
      <c r="N2620" s="234"/>
      <c r="O2620" s="234"/>
      <c r="P2620" s="261"/>
      <c r="Q2620" s="262">
        <f t="shared" si="153"/>
        <v>0</v>
      </c>
      <c r="R2620" s="263"/>
    </row>
    <row r="2621" spans="2:18" ht="24.95" customHeight="1">
      <c r="B2621" s="252" t="s">
        <v>1548</v>
      </c>
      <c r="C2621" s="253"/>
      <c r="D2621" s="233"/>
      <c r="E2621" s="234"/>
      <c r="F2621" s="234"/>
      <c r="G2621" s="261"/>
      <c r="H2621" s="262">
        <f t="shared" si="152"/>
        <v>0</v>
      </c>
      <c r="I2621" s="263"/>
      <c r="K2621" s="252" t="s">
        <v>1548</v>
      </c>
      <c r="L2621" s="253"/>
      <c r="M2621" s="233"/>
      <c r="N2621" s="234"/>
      <c r="O2621" s="234"/>
      <c r="P2621" s="261"/>
      <c r="Q2621" s="262">
        <f t="shared" si="153"/>
        <v>0</v>
      </c>
      <c r="R2621" s="263"/>
    </row>
    <row r="2622" spans="2:18" ht="24.95" customHeight="1" thickBot="1">
      <c r="B2622" s="264" t="s">
        <v>1549</v>
      </c>
      <c r="C2622" s="265"/>
      <c r="D2622" s="266"/>
      <c r="E2622" s="267"/>
      <c r="F2622" s="267"/>
      <c r="G2622" s="268"/>
      <c r="H2622" s="269">
        <f t="shared" si="152"/>
        <v>0</v>
      </c>
      <c r="I2622" s="270"/>
      <c r="K2622" s="264" t="s">
        <v>1549</v>
      </c>
      <c r="L2622" s="265"/>
      <c r="M2622" s="266"/>
      <c r="N2622" s="267"/>
      <c r="O2622" s="267"/>
      <c r="P2622" s="268"/>
      <c r="Q2622" s="269">
        <f t="shared" si="153"/>
        <v>0</v>
      </c>
      <c r="R2622" s="270"/>
    </row>
    <row r="2623" spans="2:18" ht="24.95" customHeight="1" thickTop="1" thickBot="1">
      <c r="B2623" s="243"/>
      <c r="C2623" s="244" t="s">
        <v>1399</v>
      </c>
      <c r="D2623" s="245">
        <f>SUM(D2618:D2622)</f>
        <v>0</v>
      </c>
      <c r="E2623" s="246"/>
      <c r="F2623" s="247">
        <f>F2618+F2620</f>
        <v>253</v>
      </c>
      <c r="G2623" s="248"/>
      <c r="H2623" s="271">
        <f>D2623+F2623</f>
        <v>253</v>
      </c>
      <c r="I2623" s="250"/>
      <c r="K2623" s="243"/>
      <c r="L2623" s="244" t="s">
        <v>1399</v>
      </c>
      <c r="M2623" s="245">
        <f>SUM(M2618:M2622)</f>
        <v>0</v>
      </c>
      <c r="N2623" s="246"/>
      <c r="O2623" s="246">
        <f>O2618+O2620</f>
        <v>1817</v>
      </c>
      <c r="P2623" s="248"/>
      <c r="Q2623" s="272">
        <f>M2623+O2623</f>
        <v>1817</v>
      </c>
      <c r="R2623" s="250"/>
    </row>
    <row r="2624" spans="2:18" ht="24.95" customHeight="1" thickTop="1">
      <c r="B2624" s="273"/>
      <c r="C2624" s="274" t="s">
        <v>1550</v>
      </c>
      <c r="D2624" s="217"/>
      <c r="E2624" s="217"/>
      <c r="F2624" s="217"/>
      <c r="G2624" s="217"/>
      <c r="H2624" s="217"/>
      <c r="I2624" s="218"/>
      <c r="K2624" s="273"/>
      <c r="L2624" s="274" t="s">
        <v>1550</v>
      </c>
      <c r="M2624" s="217"/>
      <c r="N2624" s="217"/>
      <c r="O2624" s="217"/>
      <c r="P2624" s="217"/>
      <c r="Q2624" s="217"/>
      <c r="R2624" s="218"/>
    </row>
    <row r="2625" spans="2:18" ht="24.95" customHeight="1">
      <c r="B2625" s="216" t="s">
        <v>1551</v>
      </c>
      <c r="C2625" s="217"/>
      <c r="D2625" s="217"/>
      <c r="E2625" s="217"/>
      <c r="F2625" s="217"/>
      <c r="G2625" s="217"/>
      <c r="H2625" s="217"/>
      <c r="I2625" s="218"/>
      <c r="K2625" s="216" t="s">
        <v>1551</v>
      </c>
      <c r="L2625" s="217"/>
      <c r="M2625" s="217"/>
      <c r="N2625" s="217"/>
      <c r="O2625" s="217"/>
      <c r="P2625" s="217"/>
      <c r="Q2625" s="217"/>
      <c r="R2625" s="218"/>
    </row>
    <row r="2626" spans="2:18" ht="24.95" customHeight="1">
      <c r="B2626" s="216" t="s">
        <v>1552</v>
      </c>
      <c r="C2626" s="217"/>
      <c r="D2626" s="217"/>
      <c r="E2626" s="217"/>
      <c r="F2626" s="217"/>
      <c r="G2626" s="217"/>
      <c r="H2626" s="217"/>
      <c r="I2626" s="218"/>
      <c r="K2626" s="216" t="s">
        <v>1552</v>
      </c>
      <c r="L2626" s="217"/>
      <c r="M2626" s="217"/>
      <c r="N2626" s="217"/>
      <c r="O2626" s="217"/>
      <c r="P2626" s="217"/>
      <c r="Q2626" s="217"/>
      <c r="R2626" s="218"/>
    </row>
    <row r="2627" spans="2:18" ht="15.75">
      <c r="B2627" s="273"/>
      <c r="C2627" s="217"/>
      <c r="D2627" s="217"/>
      <c r="E2627" s="217"/>
      <c r="F2627" s="217"/>
      <c r="G2627" s="217"/>
      <c r="H2627" s="217"/>
      <c r="I2627" s="218"/>
      <c r="K2627" s="273"/>
      <c r="L2627" s="217"/>
      <c r="M2627" s="217"/>
      <c r="N2627" s="217"/>
      <c r="O2627" s="217"/>
      <c r="P2627" s="217"/>
      <c r="Q2627" s="217"/>
      <c r="R2627" s="218"/>
    </row>
    <row r="2628" spans="2:18" ht="15.75">
      <c r="B2628" s="273"/>
      <c r="C2628" s="217"/>
      <c r="D2628" s="372" t="s">
        <v>1714</v>
      </c>
      <c r="E2628" s="372"/>
      <c r="F2628" s="372"/>
      <c r="G2628" s="217"/>
      <c r="H2628" s="217"/>
      <c r="I2628" s="218"/>
      <c r="K2628" s="273"/>
      <c r="L2628" s="217"/>
      <c r="M2628" s="372" t="s">
        <v>1714</v>
      </c>
      <c r="N2628" s="372"/>
      <c r="O2628" s="372"/>
      <c r="P2628" s="217"/>
      <c r="Q2628" s="217"/>
      <c r="R2628" s="218"/>
    </row>
    <row r="2629" spans="2:18" ht="15.75">
      <c r="B2629" s="273"/>
      <c r="C2629" s="217"/>
      <c r="D2629" s="372" t="s">
        <v>1715</v>
      </c>
      <c r="E2629" s="372"/>
      <c r="F2629" s="372"/>
      <c r="G2629" s="217"/>
      <c r="H2629" s="217"/>
      <c r="I2629" s="218"/>
      <c r="K2629" s="273"/>
      <c r="L2629" s="217"/>
      <c r="M2629" s="372" t="s">
        <v>1715</v>
      </c>
      <c r="N2629" s="372"/>
      <c r="O2629" s="372"/>
      <c r="P2629" s="217"/>
      <c r="Q2629" s="217"/>
      <c r="R2629" s="218"/>
    </row>
    <row r="2630" spans="2:18" ht="15.75">
      <c r="B2630" s="273"/>
      <c r="C2630" s="217"/>
      <c r="D2630" s="217"/>
      <c r="E2630" s="217"/>
      <c r="F2630" s="217"/>
      <c r="G2630" s="217"/>
      <c r="H2630" s="217"/>
      <c r="I2630" s="218"/>
      <c r="K2630" s="273"/>
      <c r="L2630" s="217"/>
      <c r="M2630" s="217"/>
      <c r="N2630" s="217"/>
      <c r="O2630" s="217"/>
      <c r="P2630" s="217"/>
      <c r="Q2630" s="217"/>
      <c r="R2630" s="218"/>
    </row>
    <row r="2631" spans="2:18" ht="15.75">
      <c r="B2631" s="273"/>
      <c r="C2631" s="217"/>
      <c r="D2631" s="217"/>
      <c r="E2631" s="217"/>
      <c r="F2631" s="217"/>
      <c r="G2631" s="217"/>
      <c r="H2631" s="217"/>
      <c r="I2631" s="218"/>
      <c r="K2631" s="273"/>
      <c r="L2631" s="217"/>
      <c r="M2631" s="217"/>
      <c r="N2631" s="217"/>
      <c r="O2631" s="217"/>
      <c r="P2631" s="217"/>
      <c r="Q2631" s="217"/>
      <c r="R2631" s="218"/>
    </row>
    <row r="2632" spans="2:18" ht="15.75">
      <c r="B2632" s="293"/>
      <c r="E2632" s="217"/>
      <c r="F2632" s="217"/>
      <c r="G2632" s="201" t="s">
        <v>1563</v>
      </c>
      <c r="H2632" s="217"/>
      <c r="I2632" s="218"/>
      <c r="J2632" s="293"/>
      <c r="K2632" s="293"/>
      <c r="N2632" s="217"/>
      <c r="O2632" s="217"/>
      <c r="P2632" s="201" t="s">
        <v>1563</v>
      </c>
      <c r="Q2632" s="217"/>
      <c r="R2632" s="218"/>
    </row>
    <row r="2633" spans="2:18" ht="15.75">
      <c r="B2633" s="273" t="s">
        <v>1553</v>
      </c>
      <c r="C2633" s="360">
        <v>45840</v>
      </c>
      <c r="D2633" s="360"/>
      <c r="E2633" s="201"/>
      <c r="F2633" t="s">
        <v>1693</v>
      </c>
      <c r="H2633" s="201"/>
      <c r="I2633" s="202"/>
      <c r="K2633" s="273" t="s">
        <v>1553</v>
      </c>
      <c r="L2633" s="360">
        <v>45840</v>
      </c>
      <c r="M2633" s="360"/>
      <c r="N2633" s="201"/>
      <c r="O2633" t="s">
        <v>1693</v>
      </c>
      <c r="Q2633" s="201"/>
      <c r="R2633" s="202"/>
    </row>
    <row r="2634" spans="2:18" ht="16.5" thickBot="1">
      <c r="B2634" s="275"/>
      <c r="C2634" s="276"/>
      <c r="D2634" s="276"/>
      <c r="E2634" s="276"/>
      <c r="F2634" s="276"/>
      <c r="G2634" s="276"/>
      <c r="H2634" s="276"/>
      <c r="I2634" s="277"/>
      <c r="K2634" s="275"/>
      <c r="L2634" s="276"/>
      <c r="M2634" s="276"/>
      <c r="N2634" s="276"/>
      <c r="O2634" s="276"/>
      <c r="P2634" s="276"/>
      <c r="Q2634" s="276"/>
      <c r="R2634" s="277"/>
    </row>
    <row r="2636" spans="2:18" ht="15.75" thickBot="1"/>
    <row r="2637" spans="2:18">
      <c r="B2637" s="366" t="s">
        <v>1525</v>
      </c>
      <c r="C2637" s="367"/>
      <c r="D2637" s="367"/>
      <c r="E2637" s="367"/>
      <c r="F2637" s="367"/>
      <c r="G2637" s="367"/>
      <c r="H2637" s="367"/>
      <c r="I2637" s="368"/>
      <c r="K2637" s="366" t="s">
        <v>1525</v>
      </c>
      <c r="L2637" s="367"/>
      <c r="M2637" s="367"/>
      <c r="N2637" s="367"/>
      <c r="O2637" s="367"/>
      <c r="P2637" s="367"/>
      <c r="Q2637" s="367"/>
      <c r="R2637" s="368"/>
    </row>
    <row r="2638" spans="2:18" ht="15.75">
      <c r="B2638" s="200"/>
      <c r="C2638" s="201"/>
      <c r="D2638" s="201"/>
      <c r="E2638" s="201"/>
      <c r="F2638" s="201"/>
      <c r="G2638" s="201"/>
      <c r="H2638" s="201"/>
      <c r="I2638" s="202"/>
      <c r="K2638" s="200"/>
      <c r="L2638" s="201"/>
      <c r="M2638" s="201"/>
      <c r="N2638" s="201"/>
      <c r="O2638" s="201"/>
      <c r="P2638" s="201"/>
      <c r="Q2638" s="201"/>
      <c r="R2638" s="202"/>
    </row>
    <row r="2639" spans="2:18" ht="26.25">
      <c r="B2639" s="369" t="s">
        <v>1526</v>
      </c>
      <c r="C2639" s="370"/>
      <c r="D2639" s="370"/>
      <c r="E2639" s="370"/>
      <c r="F2639" s="370"/>
      <c r="G2639" s="370"/>
      <c r="H2639" s="370"/>
      <c r="I2639" s="371"/>
      <c r="K2639" s="369" t="s">
        <v>1526</v>
      </c>
      <c r="L2639" s="370"/>
      <c r="M2639" s="370"/>
      <c r="N2639" s="370"/>
      <c r="O2639" s="370"/>
      <c r="P2639" s="370"/>
      <c r="Q2639" s="370"/>
      <c r="R2639" s="371"/>
    </row>
    <row r="2640" spans="2:18" ht="24.95" customHeight="1">
      <c r="B2640" s="203"/>
      <c r="C2640" s="204"/>
      <c r="D2640" s="204"/>
      <c r="E2640" s="204"/>
      <c r="F2640" s="204"/>
      <c r="G2640" s="204"/>
      <c r="H2640" s="205" t="s">
        <v>1527</v>
      </c>
      <c r="I2640" s="206"/>
      <c r="K2640" s="203"/>
      <c r="L2640" s="204"/>
      <c r="M2640" s="204"/>
      <c r="N2640" s="204"/>
      <c r="O2640" s="204"/>
      <c r="P2640" s="204"/>
      <c r="Q2640" s="205" t="s">
        <v>1527</v>
      </c>
      <c r="R2640" s="206"/>
    </row>
    <row r="2641" spans="2:18" ht="24.95" customHeight="1">
      <c r="B2641" s="207" t="s">
        <v>1528</v>
      </c>
      <c r="C2641" s="208"/>
      <c r="D2641" s="208"/>
      <c r="E2641" s="208"/>
      <c r="F2641" s="208" t="s">
        <v>1529</v>
      </c>
      <c r="G2641" s="201"/>
      <c r="H2641" s="201" t="s">
        <v>1530</v>
      </c>
      <c r="I2641" s="202"/>
      <c r="K2641" s="207" t="s">
        <v>1528</v>
      </c>
      <c r="L2641" s="208"/>
      <c r="M2641" s="208"/>
      <c r="N2641" s="208"/>
      <c r="O2641" s="208" t="s">
        <v>1531</v>
      </c>
      <c r="P2641" s="201"/>
      <c r="Q2641" s="201" t="s">
        <v>1530</v>
      </c>
      <c r="R2641" s="202"/>
    </row>
    <row r="2642" spans="2:18" ht="24.95" customHeight="1">
      <c r="B2642" s="209" t="s">
        <v>1532</v>
      </c>
      <c r="C2642" s="210" t="s">
        <v>1886</v>
      </c>
      <c r="D2642" s="211"/>
      <c r="E2642" s="211"/>
      <c r="F2642" s="211"/>
      <c r="G2642" s="212"/>
      <c r="H2642" s="212"/>
      <c r="I2642" s="213"/>
      <c r="K2642" s="209" t="s">
        <v>1532</v>
      </c>
      <c r="L2642" s="210" t="s">
        <v>1887</v>
      </c>
      <c r="M2642" s="211"/>
      <c r="N2642" s="211"/>
      <c r="O2642" s="211"/>
      <c r="P2642" s="212"/>
      <c r="Q2642" s="212"/>
      <c r="R2642" s="213"/>
    </row>
    <row r="2643" spans="2:18" ht="24.95" customHeight="1">
      <c r="B2643" s="207" t="s">
        <v>1534</v>
      </c>
      <c r="C2643" s="214">
        <v>214</v>
      </c>
      <c r="D2643" s="208" t="s">
        <v>1535</v>
      </c>
      <c r="E2643" s="208"/>
      <c r="F2643" s="201"/>
      <c r="G2643" s="201"/>
      <c r="H2643" s="201"/>
      <c r="I2643" s="202"/>
      <c r="K2643" s="207" t="s">
        <v>1534</v>
      </c>
      <c r="L2643" s="214">
        <v>126</v>
      </c>
      <c r="M2643" s="208" t="s">
        <v>1535</v>
      </c>
      <c r="N2643" s="208"/>
      <c r="O2643" s="201"/>
      <c r="P2643" s="201"/>
      <c r="Q2643" s="201"/>
      <c r="R2643" s="202"/>
    </row>
    <row r="2644" spans="2:18" ht="24.95" customHeight="1">
      <c r="B2644" s="216" t="s">
        <v>1562</v>
      </c>
      <c r="C2644" s="217"/>
      <c r="D2644" s="217"/>
      <c r="E2644" s="217"/>
      <c r="F2644" s="217"/>
      <c r="G2644" s="217"/>
      <c r="H2644" s="217"/>
      <c r="I2644" s="218"/>
      <c r="K2644" s="216" t="s">
        <v>1562</v>
      </c>
      <c r="L2644" s="217"/>
      <c r="M2644" s="217"/>
      <c r="N2644" s="217"/>
      <c r="O2644" s="217"/>
      <c r="P2644" s="217"/>
      <c r="Q2644" s="217"/>
      <c r="R2644" s="218"/>
    </row>
    <row r="2645" spans="2:18" ht="24.95" customHeight="1" thickBot="1">
      <c r="B2645" s="207" t="s">
        <v>1537</v>
      </c>
      <c r="C2645" s="201"/>
      <c r="D2645" s="201"/>
      <c r="E2645" s="201"/>
      <c r="F2645" s="201"/>
      <c r="G2645" s="201"/>
      <c r="H2645" s="201"/>
      <c r="I2645" s="202"/>
      <c r="K2645" s="207" t="s">
        <v>1537</v>
      </c>
      <c r="L2645" s="201"/>
      <c r="M2645" s="201"/>
      <c r="N2645" s="201"/>
      <c r="O2645" s="201"/>
      <c r="P2645" s="201"/>
      <c r="Q2645" s="201"/>
      <c r="R2645" s="202"/>
    </row>
    <row r="2646" spans="2:18" ht="24.95" customHeight="1" thickTop="1">
      <c r="B2646" s="361" t="s">
        <v>1538</v>
      </c>
      <c r="C2646" s="362"/>
      <c r="D2646" s="358" t="s">
        <v>1241</v>
      </c>
      <c r="E2646" s="365"/>
      <c r="F2646" s="356" t="s">
        <v>1539</v>
      </c>
      <c r="G2646" s="359"/>
      <c r="H2646" s="358" t="s">
        <v>1404</v>
      </c>
      <c r="I2646" s="359"/>
      <c r="K2646" s="361" t="s">
        <v>1538</v>
      </c>
      <c r="L2646" s="362"/>
      <c r="M2646" s="358" t="s">
        <v>1241</v>
      </c>
      <c r="N2646" s="365"/>
      <c r="O2646" s="356" t="s">
        <v>1539</v>
      </c>
      <c r="P2646" s="359"/>
      <c r="Q2646" s="358" t="s">
        <v>1404</v>
      </c>
      <c r="R2646" s="359"/>
    </row>
    <row r="2647" spans="2:18" ht="24.95" customHeight="1" thickBot="1">
      <c r="B2647" s="363"/>
      <c r="C2647" s="364"/>
      <c r="D2647" s="219" t="s">
        <v>1540</v>
      </c>
      <c r="E2647" s="220" t="s">
        <v>1541</v>
      </c>
      <c r="F2647" s="220" t="s">
        <v>1540</v>
      </c>
      <c r="G2647" s="221" t="s">
        <v>1541</v>
      </c>
      <c r="H2647" s="222" t="s">
        <v>1540</v>
      </c>
      <c r="I2647" s="223" t="s">
        <v>1541</v>
      </c>
      <c r="K2647" s="363"/>
      <c r="L2647" s="364"/>
      <c r="M2647" s="219" t="s">
        <v>1540</v>
      </c>
      <c r="N2647" s="220" t="s">
        <v>1541</v>
      </c>
      <c r="O2647" s="220" t="s">
        <v>1540</v>
      </c>
      <c r="P2647" s="221" t="s">
        <v>1541</v>
      </c>
      <c r="Q2647" s="222" t="s">
        <v>1540</v>
      </c>
      <c r="R2647" s="223" t="s">
        <v>1541</v>
      </c>
    </row>
    <row r="2648" spans="2:18" ht="24.95" customHeight="1" thickTop="1">
      <c r="B2648" s="224" t="s">
        <v>1542</v>
      </c>
      <c r="C2648" s="225"/>
      <c r="D2648" s="226">
        <v>0</v>
      </c>
      <c r="E2648" s="227"/>
      <c r="F2648" s="227">
        <v>265</v>
      </c>
      <c r="G2648" s="228"/>
      <c r="H2648" s="229">
        <f t="shared" ref="H2648:H2656" si="154">D2648+F2648</f>
        <v>265</v>
      </c>
      <c r="I2648" s="230"/>
      <c r="K2648" s="224" t="s">
        <v>1542</v>
      </c>
      <c r="L2648" s="225"/>
      <c r="M2648" s="226">
        <v>0</v>
      </c>
      <c r="N2648" s="227"/>
      <c r="O2648" s="227">
        <v>193</v>
      </c>
      <c r="P2648" s="228"/>
      <c r="Q2648" s="229">
        <f t="shared" ref="Q2648:Q2656" si="155">M2648+O2648</f>
        <v>193</v>
      </c>
      <c r="R2648" s="230"/>
    </row>
    <row r="2649" spans="2:18" ht="24.95" customHeight="1">
      <c r="B2649" s="231" t="s">
        <v>1543</v>
      </c>
      <c r="C2649" s="232"/>
      <c r="D2649" s="233">
        <v>0</v>
      </c>
      <c r="E2649" s="234"/>
      <c r="F2649" s="234">
        <v>30</v>
      </c>
      <c r="G2649" s="235"/>
      <c r="H2649" s="229">
        <f t="shared" si="154"/>
        <v>30</v>
      </c>
      <c r="I2649" s="236"/>
      <c r="K2649" s="231" t="s">
        <v>1543</v>
      </c>
      <c r="L2649" s="232"/>
      <c r="M2649" s="233">
        <v>0</v>
      </c>
      <c r="N2649" s="234"/>
      <c r="O2649" s="234">
        <v>30</v>
      </c>
      <c r="P2649" s="235"/>
      <c r="Q2649" s="229">
        <f t="shared" si="155"/>
        <v>30</v>
      </c>
      <c r="R2649" s="236"/>
    </row>
    <row r="2650" spans="2:18" ht="24.95" customHeight="1">
      <c r="B2650" s="231" t="s">
        <v>1544</v>
      </c>
      <c r="C2650" s="232"/>
      <c r="D2650" s="233">
        <v>0</v>
      </c>
      <c r="E2650" s="234"/>
      <c r="F2650" s="234">
        <v>30</v>
      </c>
      <c r="G2650" s="235"/>
      <c r="H2650" s="229">
        <f t="shared" si="154"/>
        <v>30</v>
      </c>
      <c r="I2650" s="236"/>
      <c r="K2650" s="231" t="s">
        <v>1544</v>
      </c>
      <c r="L2650" s="232"/>
      <c r="M2650" s="233">
        <v>0</v>
      </c>
      <c r="N2650" s="234"/>
      <c r="O2650" s="234">
        <v>30</v>
      </c>
      <c r="P2650" s="235"/>
      <c r="Q2650" s="229">
        <f t="shared" si="155"/>
        <v>30</v>
      </c>
      <c r="R2650" s="236"/>
    </row>
    <row r="2651" spans="2:18" ht="24.95" customHeight="1" thickBot="1">
      <c r="B2651" s="237" t="s">
        <v>1545</v>
      </c>
      <c r="C2651" s="238"/>
      <c r="D2651" s="239"/>
      <c r="E2651" s="240"/>
      <c r="F2651" s="240">
        <v>0</v>
      </c>
      <c r="G2651" s="241"/>
      <c r="H2651" s="229">
        <f t="shared" si="154"/>
        <v>0</v>
      </c>
      <c r="I2651" s="242"/>
      <c r="K2651" s="237" t="s">
        <v>1545</v>
      </c>
      <c r="L2651" s="238"/>
      <c r="M2651" s="239">
        <v>0</v>
      </c>
      <c r="N2651" s="240"/>
      <c r="O2651" s="240">
        <v>750</v>
      </c>
      <c r="P2651" s="241"/>
      <c r="Q2651" s="229">
        <f t="shared" si="155"/>
        <v>750</v>
      </c>
      <c r="R2651" s="242"/>
    </row>
    <row r="2652" spans="2:18" ht="24.95" customHeight="1" thickTop="1" thickBot="1">
      <c r="B2652" s="243"/>
      <c r="C2652" s="244" t="s">
        <v>1399</v>
      </c>
      <c r="D2652" s="245">
        <f>D2648+D2649+D2650+D2651</f>
        <v>0</v>
      </c>
      <c r="E2652" s="246"/>
      <c r="F2652" s="247">
        <f>SUM(F2648:F2651)</f>
        <v>325</v>
      </c>
      <c r="G2652" s="248"/>
      <c r="H2652" s="249">
        <f t="shared" si="154"/>
        <v>325</v>
      </c>
      <c r="I2652" s="250"/>
      <c r="K2652" s="243"/>
      <c r="L2652" s="244" t="s">
        <v>1399</v>
      </c>
      <c r="M2652" s="245">
        <f>M2648+M2649+M2650+M2651</f>
        <v>0</v>
      </c>
      <c r="N2652" s="246"/>
      <c r="O2652" s="246">
        <f>SUM(O2648:O2651)</f>
        <v>1003</v>
      </c>
      <c r="P2652" s="248"/>
      <c r="Q2652" s="251">
        <f t="shared" si="155"/>
        <v>1003</v>
      </c>
      <c r="R2652" s="250"/>
    </row>
    <row r="2653" spans="2:18" ht="24.95" customHeight="1" thickTop="1">
      <c r="B2653" s="252" t="s">
        <v>1546</v>
      </c>
      <c r="C2653" s="253"/>
      <c r="D2653" s="254"/>
      <c r="E2653" s="255"/>
      <c r="F2653" s="255"/>
      <c r="G2653" s="256"/>
      <c r="H2653" s="257">
        <f t="shared" si="154"/>
        <v>0</v>
      </c>
      <c r="I2653" s="258"/>
      <c r="K2653" s="252" t="s">
        <v>1546</v>
      </c>
      <c r="L2653" s="253"/>
      <c r="M2653" s="254"/>
      <c r="N2653" s="255"/>
      <c r="O2653" s="255"/>
      <c r="P2653" s="256"/>
      <c r="Q2653" s="257">
        <f t="shared" si="155"/>
        <v>0</v>
      </c>
      <c r="R2653" s="258"/>
    </row>
    <row r="2654" spans="2:18" ht="24.95" customHeight="1">
      <c r="B2654" s="259" t="s">
        <v>1547</v>
      </c>
      <c r="C2654" s="260"/>
      <c r="D2654" s="233">
        <v>0</v>
      </c>
      <c r="E2654" s="234"/>
      <c r="F2654" s="234"/>
      <c r="G2654" s="261"/>
      <c r="H2654" s="262">
        <f t="shared" si="154"/>
        <v>0</v>
      </c>
      <c r="I2654" s="263"/>
      <c r="K2654" s="259" t="s">
        <v>1547</v>
      </c>
      <c r="L2654" s="260"/>
      <c r="M2654" s="233">
        <v>0</v>
      </c>
      <c r="N2654" s="234"/>
      <c r="O2654" s="234"/>
      <c r="P2654" s="261"/>
      <c r="Q2654" s="262">
        <f t="shared" si="155"/>
        <v>0</v>
      </c>
      <c r="R2654" s="263"/>
    </row>
    <row r="2655" spans="2:18" ht="24.95" customHeight="1">
      <c r="B2655" s="252" t="s">
        <v>1548</v>
      </c>
      <c r="C2655" s="253"/>
      <c r="D2655" s="233"/>
      <c r="E2655" s="234"/>
      <c r="F2655" s="234"/>
      <c r="G2655" s="261"/>
      <c r="H2655" s="262">
        <f t="shared" si="154"/>
        <v>0</v>
      </c>
      <c r="I2655" s="263"/>
      <c r="K2655" s="252" t="s">
        <v>1548</v>
      </c>
      <c r="L2655" s="253"/>
      <c r="M2655" s="233"/>
      <c r="N2655" s="234"/>
      <c r="O2655" s="234"/>
      <c r="P2655" s="261"/>
      <c r="Q2655" s="262">
        <f t="shared" si="155"/>
        <v>0</v>
      </c>
      <c r="R2655" s="263"/>
    </row>
    <row r="2656" spans="2:18" ht="24.95" customHeight="1" thickBot="1">
      <c r="B2656" s="264" t="s">
        <v>1549</v>
      </c>
      <c r="C2656" s="265"/>
      <c r="D2656" s="266"/>
      <c r="E2656" s="267"/>
      <c r="F2656" s="267"/>
      <c r="G2656" s="268"/>
      <c r="H2656" s="269">
        <f t="shared" si="154"/>
        <v>0</v>
      </c>
      <c r="I2656" s="270"/>
      <c r="K2656" s="264" t="s">
        <v>1549</v>
      </c>
      <c r="L2656" s="265"/>
      <c r="M2656" s="266"/>
      <c r="N2656" s="267"/>
      <c r="O2656" s="267"/>
      <c r="P2656" s="268"/>
      <c r="Q2656" s="269">
        <f t="shared" si="155"/>
        <v>0</v>
      </c>
      <c r="R2656" s="270"/>
    </row>
    <row r="2657" spans="2:18" ht="24.95" customHeight="1" thickTop="1" thickBot="1">
      <c r="B2657" s="243"/>
      <c r="C2657" s="244" t="s">
        <v>1399</v>
      </c>
      <c r="D2657" s="245">
        <f>SUM(D2652:D2656)</f>
        <v>0</v>
      </c>
      <c r="E2657" s="246"/>
      <c r="F2657" s="247">
        <f>F2652+F2654</f>
        <v>325</v>
      </c>
      <c r="G2657" s="248"/>
      <c r="H2657" s="271">
        <f>D2657+F2657</f>
        <v>325</v>
      </c>
      <c r="I2657" s="250"/>
      <c r="K2657" s="243"/>
      <c r="L2657" s="244" t="s">
        <v>1399</v>
      </c>
      <c r="M2657" s="245">
        <f>SUM(M2652:M2656)</f>
        <v>0</v>
      </c>
      <c r="N2657" s="246"/>
      <c r="O2657" s="246">
        <f>O2652+O2654</f>
        <v>1003</v>
      </c>
      <c r="P2657" s="248"/>
      <c r="Q2657" s="272">
        <f>M2657+O2657</f>
        <v>1003</v>
      </c>
      <c r="R2657" s="250"/>
    </row>
    <row r="2658" spans="2:18" ht="24.95" customHeight="1" thickTop="1">
      <c r="B2658" s="273"/>
      <c r="C2658" s="274" t="s">
        <v>1550</v>
      </c>
      <c r="D2658" s="217"/>
      <c r="E2658" s="217"/>
      <c r="F2658" s="217"/>
      <c r="G2658" s="217"/>
      <c r="H2658" s="217"/>
      <c r="I2658" s="218"/>
      <c r="K2658" s="273"/>
      <c r="L2658" s="274" t="s">
        <v>1550</v>
      </c>
      <c r="M2658" s="217"/>
      <c r="N2658" s="217"/>
      <c r="O2658" s="217"/>
      <c r="P2658" s="217"/>
      <c r="Q2658" s="217"/>
      <c r="R2658" s="218"/>
    </row>
    <row r="2659" spans="2:18" ht="24.95" customHeight="1">
      <c r="B2659" s="216" t="s">
        <v>1551</v>
      </c>
      <c r="C2659" s="217"/>
      <c r="D2659" s="217"/>
      <c r="E2659" s="217"/>
      <c r="F2659" s="217"/>
      <c r="G2659" s="217"/>
      <c r="H2659" s="217"/>
      <c r="I2659" s="218"/>
      <c r="K2659" s="216" t="s">
        <v>1551</v>
      </c>
      <c r="L2659" s="217"/>
      <c r="M2659" s="217"/>
      <c r="N2659" s="217"/>
      <c r="O2659" s="217"/>
      <c r="P2659" s="217"/>
      <c r="Q2659" s="217"/>
      <c r="R2659" s="218"/>
    </row>
    <row r="2660" spans="2:18" ht="24.95" customHeight="1">
      <c r="B2660" s="216" t="s">
        <v>1552</v>
      </c>
      <c r="C2660" s="217"/>
      <c r="D2660" s="217"/>
      <c r="E2660" s="217"/>
      <c r="F2660" s="217"/>
      <c r="G2660" s="217"/>
      <c r="H2660" s="217"/>
      <c r="I2660" s="218"/>
      <c r="K2660" s="216" t="s">
        <v>1552</v>
      </c>
      <c r="L2660" s="217"/>
      <c r="M2660" s="217"/>
      <c r="N2660" s="217"/>
      <c r="O2660" s="217"/>
      <c r="P2660" s="217"/>
      <c r="Q2660" s="217"/>
      <c r="R2660" s="218"/>
    </row>
    <row r="2661" spans="2:18" ht="15.75">
      <c r="B2661" s="273"/>
      <c r="C2661" s="217"/>
      <c r="D2661" s="217"/>
      <c r="E2661" s="217"/>
      <c r="F2661" s="217"/>
      <c r="G2661" s="217"/>
      <c r="H2661" s="217"/>
      <c r="I2661" s="218"/>
      <c r="K2661" s="273"/>
      <c r="L2661" s="217"/>
      <c r="M2661" s="217"/>
      <c r="N2661" s="217"/>
      <c r="O2661" s="217"/>
      <c r="P2661" s="217"/>
      <c r="Q2661" s="217"/>
      <c r="R2661" s="218"/>
    </row>
    <row r="2662" spans="2:18" ht="15.75">
      <c r="B2662" s="273"/>
      <c r="C2662" s="217"/>
      <c r="D2662" s="372" t="s">
        <v>1714</v>
      </c>
      <c r="E2662" s="372"/>
      <c r="F2662" s="372"/>
      <c r="G2662" s="217"/>
      <c r="H2662" s="217"/>
      <c r="I2662" s="218"/>
      <c r="K2662" s="273"/>
      <c r="L2662" s="217"/>
      <c r="M2662" s="372" t="s">
        <v>1714</v>
      </c>
      <c r="N2662" s="372"/>
      <c r="O2662" s="372"/>
      <c r="P2662" s="217"/>
      <c r="Q2662" s="217"/>
      <c r="R2662" s="218"/>
    </row>
    <row r="2663" spans="2:18" ht="15.75">
      <c r="B2663" s="273"/>
      <c r="C2663" s="217"/>
      <c r="D2663" s="372" t="s">
        <v>1715</v>
      </c>
      <c r="E2663" s="372"/>
      <c r="F2663" s="372"/>
      <c r="G2663" s="217"/>
      <c r="H2663" s="217"/>
      <c r="I2663" s="218"/>
      <c r="K2663" s="273"/>
      <c r="L2663" s="217"/>
      <c r="M2663" s="372" t="s">
        <v>1715</v>
      </c>
      <c r="N2663" s="372"/>
      <c r="O2663" s="372"/>
      <c r="P2663" s="217"/>
      <c r="Q2663" s="217"/>
      <c r="R2663" s="218"/>
    </row>
    <row r="2664" spans="2:18" ht="15.75">
      <c r="B2664" s="273"/>
      <c r="C2664" s="217"/>
      <c r="D2664" s="217"/>
      <c r="E2664" s="217"/>
      <c r="F2664" s="217"/>
      <c r="G2664" s="217"/>
      <c r="H2664" s="217"/>
      <c r="I2664" s="218"/>
      <c r="K2664" s="273"/>
      <c r="L2664" s="217"/>
      <c r="M2664" s="217"/>
      <c r="N2664" s="217"/>
      <c r="O2664" s="217"/>
      <c r="P2664" s="217"/>
      <c r="Q2664" s="217"/>
      <c r="R2664" s="218"/>
    </row>
    <row r="2665" spans="2:18" ht="15.75">
      <c r="B2665" s="273"/>
      <c r="C2665" s="217"/>
      <c r="D2665" s="217"/>
      <c r="E2665" s="217"/>
      <c r="F2665" s="217"/>
      <c r="G2665" s="217"/>
      <c r="H2665" s="217"/>
      <c r="I2665" s="218"/>
      <c r="K2665" s="273"/>
      <c r="L2665" s="217"/>
      <c r="M2665" s="217"/>
      <c r="N2665" s="217"/>
      <c r="O2665" s="217"/>
      <c r="P2665" s="217"/>
      <c r="Q2665" s="217"/>
      <c r="R2665" s="218"/>
    </row>
    <row r="2666" spans="2:18" ht="15.75">
      <c r="B2666" s="293"/>
      <c r="E2666" s="217"/>
      <c r="F2666" s="217"/>
      <c r="G2666" s="201" t="s">
        <v>1563</v>
      </c>
      <c r="H2666" s="217"/>
      <c r="I2666" s="218"/>
      <c r="J2666" s="293"/>
      <c r="K2666" s="293"/>
      <c r="N2666" s="217"/>
      <c r="O2666" s="217"/>
      <c r="P2666" s="201" t="s">
        <v>1563</v>
      </c>
      <c r="Q2666" s="217"/>
      <c r="R2666" s="218"/>
    </row>
    <row r="2667" spans="2:18" ht="15.75">
      <c r="B2667" s="273" t="s">
        <v>1553</v>
      </c>
      <c r="C2667" s="360">
        <v>45840</v>
      </c>
      <c r="D2667" s="360"/>
      <c r="E2667" s="201"/>
      <c r="F2667" t="s">
        <v>1693</v>
      </c>
      <c r="H2667" s="201"/>
      <c r="I2667" s="202"/>
      <c r="K2667" s="273" t="s">
        <v>1553</v>
      </c>
      <c r="L2667" s="360">
        <v>45840</v>
      </c>
      <c r="M2667" s="360"/>
      <c r="N2667" s="201"/>
      <c r="O2667" t="s">
        <v>1693</v>
      </c>
      <c r="Q2667" s="201"/>
      <c r="R2667" s="202"/>
    </row>
    <row r="2668" spans="2:18" ht="16.5" thickBot="1">
      <c r="B2668" s="275"/>
      <c r="C2668" s="276"/>
      <c r="D2668" s="276"/>
      <c r="E2668" s="276"/>
      <c r="F2668" s="276"/>
      <c r="G2668" s="276"/>
      <c r="H2668" s="276"/>
      <c r="I2668" s="277"/>
      <c r="K2668" s="275"/>
      <c r="L2668" s="276"/>
      <c r="M2668" s="276"/>
      <c r="N2668" s="276"/>
      <c r="O2668" s="276"/>
      <c r="P2668" s="276"/>
      <c r="Q2668" s="276"/>
      <c r="R2668" s="277"/>
    </row>
    <row r="2670" spans="2:18" ht="15.75" thickBot="1"/>
    <row r="2671" spans="2:18">
      <c r="B2671" s="366" t="s">
        <v>1525</v>
      </c>
      <c r="C2671" s="367"/>
      <c r="D2671" s="367"/>
      <c r="E2671" s="367"/>
      <c r="F2671" s="367"/>
      <c r="G2671" s="367"/>
      <c r="H2671" s="367"/>
      <c r="I2671" s="368"/>
      <c r="K2671" s="366" t="s">
        <v>1525</v>
      </c>
      <c r="L2671" s="367"/>
      <c r="M2671" s="367"/>
      <c r="N2671" s="367"/>
      <c r="O2671" s="367"/>
      <c r="P2671" s="367"/>
      <c r="Q2671" s="367"/>
      <c r="R2671" s="368"/>
    </row>
    <row r="2672" spans="2:18" ht="15.75">
      <c r="B2672" s="200"/>
      <c r="C2672" s="201"/>
      <c r="D2672" s="201"/>
      <c r="E2672" s="201"/>
      <c r="F2672" s="201"/>
      <c r="G2672" s="201"/>
      <c r="H2672" s="201"/>
      <c r="I2672" s="202"/>
      <c r="K2672" s="200"/>
      <c r="L2672" s="201"/>
      <c r="M2672" s="201"/>
      <c r="N2672" s="201"/>
      <c r="O2672" s="201"/>
      <c r="P2672" s="201"/>
      <c r="Q2672" s="201"/>
      <c r="R2672" s="202"/>
    </row>
    <row r="2673" spans="2:18" ht="26.25">
      <c r="B2673" s="369" t="s">
        <v>1526</v>
      </c>
      <c r="C2673" s="370"/>
      <c r="D2673" s="370"/>
      <c r="E2673" s="370"/>
      <c r="F2673" s="370"/>
      <c r="G2673" s="370"/>
      <c r="H2673" s="370"/>
      <c r="I2673" s="371"/>
      <c r="K2673" s="369" t="s">
        <v>1526</v>
      </c>
      <c r="L2673" s="370"/>
      <c r="M2673" s="370"/>
      <c r="N2673" s="370"/>
      <c r="O2673" s="370"/>
      <c r="P2673" s="370"/>
      <c r="Q2673" s="370"/>
      <c r="R2673" s="371"/>
    </row>
    <row r="2674" spans="2:18" ht="24.95" customHeight="1">
      <c r="B2674" s="203"/>
      <c r="C2674" s="204"/>
      <c r="D2674" s="204"/>
      <c r="E2674" s="204"/>
      <c r="F2674" s="204"/>
      <c r="G2674" s="204"/>
      <c r="H2674" s="205" t="s">
        <v>1527</v>
      </c>
      <c r="I2674" s="206"/>
      <c r="K2674" s="203"/>
      <c r="L2674" s="204"/>
      <c r="M2674" s="204"/>
      <c r="N2674" s="204"/>
      <c r="O2674" s="204"/>
      <c r="P2674" s="204"/>
      <c r="Q2674" s="205" t="s">
        <v>1527</v>
      </c>
      <c r="R2674" s="206"/>
    </row>
    <row r="2675" spans="2:18" ht="24.95" customHeight="1">
      <c r="B2675" s="207" t="s">
        <v>1528</v>
      </c>
      <c r="C2675" s="208"/>
      <c r="D2675" s="208"/>
      <c r="E2675" s="208"/>
      <c r="F2675" s="208" t="s">
        <v>1529</v>
      </c>
      <c r="G2675" s="201"/>
      <c r="H2675" s="201" t="s">
        <v>1530</v>
      </c>
      <c r="I2675" s="202"/>
      <c r="K2675" s="207" t="s">
        <v>1528</v>
      </c>
      <c r="L2675" s="208"/>
      <c r="M2675" s="208"/>
      <c r="N2675" s="208"/>
      <c r="O2675" s="208" t="s">
        <v>1531</v>
      </c>
      <c r="P2675" s="201"/>
      <c r="Q2675" s="201" t="s">
        <v>1530</v>
      </c>
      <c r="R2675" s="202"/>
    </row>
    <row r="2676" spans="2:18" ht="24.95" customHeight="1">
      <c r="B2676" s="209" t="s">
        <v>1532</v>
      </c>
      <c r="C2676" s="210" t="s">
        <v>1888</v>
      </c>
      <c r="E2676" s="211"/>
      <c r="F2676" s="211"/>
      <c r="G2676" s="212"/>
      <c r="H2676" s="212"/>
      <c r="I2676" s="213"/>
      <c r="K2676" s="209" t="s">
        <v>1532</v>
      </c>
      <c r="L2676" s="210" t="s">
        <v>1889</v>
      </c>
      <c r="M2676" s="211"/>
      <c r="N2676" s="211"/>
      <c r="O2676" s="211"/>
      <c r="P2676" s="212"/>
      <c r="Q2676" s="212"/>
      <c r="R2676" s="213"/>
    </row>
    <row r="2677" spans="2:18" ht="24.95" customHeight="1">
      <c r="B2677" s="207" t="s">
        <v>1534</v>
      </c>
      <c r="C2677" s="214">
        <v>9</v>
      </c>
      <c r="D2677" s="208" t="s">
        <v>1535</v>
      </c>
      <c r="E2677" s="208"/>
      <c r="F2677" s="201"/>
      <c r="G2677" s="201"/>
      <c r="H2677" s="201"/>
      <c r="I2677" s="202"/>
      <c r="K2677" s="207" t="s">
        <v>1534</v>
      </c>
      <c r="L2677" s="214" t="s">
        <v>1890</v>
      </c>
      <c r="M2677" s="208" t="s">
        <v>1535</v>
      </c>
      <c r="N2677" s="208"/>
      <c r="O2677" s="201"/>
      <c r="P2677" s="201"/>
      <c r="Q2677" s="201"/>
      <c r="R2677" s="202"/>
    </row>
    <row r="2678" spans="2:18" ht="24.95" customHeight="1">
      <c r="B2678" s="216" t="s">
        <v>1562</v>
      </c>
      <c r="C2678" s="217"/>
      <c r="D2678" s="217"/>
      <c r="E2678" s="217"/>
      <c r="F2678" s="217"/>
      <c r="G2678" s="217"/>
      <c r="H2678" s="217"/>
      <c r="I2678" s="218"/>
      <c r="K2678" s="216" t="s">
        <v>1562</v>
      </c>
      <c r="L2678" s="217"/>
      <c r="M2678" s="217"/>
      <c r="N2678" s="217"/>
      <c r="O2678" s="217"/>
      <c r="P2678" s="217"/>
      <c r="Q2678" s="217"/>
      <c r="R2678" s="218"/>
    </row>
    <row r="2679" spans="2:18" ht="24.95" customHeight="1" thickBot="1">
      <c r="B2679" s="207" t="s">
        <v>1537</v>
      </c>
      <c r="C2679" s="201"/>
      <c r="D2679" s="201"/>
      <c r="E2679" s="201"/>
      <c r="F2679" s="201"/>
      <c r="G2679" s="201"/>
      <c r="H2679" s="201"/>
      <c r="I2679" s="202"/>
      <c r="K2679" s="207" t="s">
        <v>1537</v>
      </c>
      <c r="L2679" s="201"/>
      <c r="M2679" s="201"/>
      <c r="N2679" s="201"/>
      <c r="O2679" s="201"/>
      <c r="P2679" s="201"/>
      <c r="Q2679" s="201"/>
      <c r="R2679" s="202"/>
    </row>
    <row r="2680" spans="2:18" ht="24.95" customHeight="1" thickTop="1">
      <c r="B2680" s="361" t="s">
        <v>1538</v>
      </c>
      <c r="C2680" s="362"/>
      <c r="D2680" s="358" t="s">
        <v>1241</v>
      </c>
      <c r="E2680" s="365"/>
      <c r="F2680" s="356" t="s">
        <v>1539</v>
      </c>
      <c r="G2680" s="359"/>
      <c r="H2680" s="358" t="s">
        <v>1404</v>
      </c>
      <c r="I2680" s="359"/>
      <c r="K2680" s="361" t="s">
        <v>1538</v>
      </c>
      <c r="L2680" s="362"/>
      <c r="M2680" s="358" t="s">
        <v>1241</v>
      </c>
      <c r="N2680" s="365"/>
      <c r="O2680" s="356" t="s">
        <v>1539</v>
      </c>
      <c r="P2680" s="359"/>
      <c r="Q2680" s="358" t="s">
        <v>1404</v>
      </c>
      <c r="R2680" s="359"/>
    </row>
    <row r="2681" spans="2:18" ht="24.95" customHeight="1" thickBot="1">
      <c r="B2681" s="363"/>
      <c r="C2681" s="364"/>
      <c r="D2681" s="219" t="s">
        <v>1540</v>
      </c>
      <c r="E2681" s="220" t="s">
        <v>1541</v>
      </c>
      <c r="F2681" s="220" t="s">
        <v>1540</v>
      </c>
      <c r="G2681" s="221" t="s">
        <v>1541</v>
      </c>
      <c r="H2681" s="222" t="s">
        <v>1540</v>
      </c>
      <c r="I2681" s="223" t="s">
        <v>1541</v>
      </c>
      <c r="K2681" s="363"/>
      <c r="L2681" s="364"/>
      <c r="M2681" s="219" t="s">
        <v>1540</v>
      </c>
      <c r="N2681" s="220" t="s">
        <v>1541</v>
      </c>
      <c r="O2681" s="220" t="s">
        <v>1540</v>
      </c>
      <c r="P2681" s="221" t="s">
        <v>1541</v>
      </c>
      <c r="Q2681" s="222" t="s">
        <v>1540</v>
      </c>
      <c r="R2681" s="223" t="s">
        <v>1541</v>
      </c>
    </row>
    <row r="2682" spans="2:18" ht="24.95" customHeight="1" thickTop="1">
      <c r="B2682" s="224" t="s">
        <v>1542</v>
      </c>
      <c r="C2682" s="225"/>
      <c r="D2682" s="226">
        <v>0</v>
      </c>
      <c r="E2682" s="227"/>
      <c r="F2682" s="227">
        <v>590</v>
      </c>
      <c r="G2682" s="228"/>
      <c r="H2682" s="229">
        <f t="shared" ref="H2682:H2690" si="156">D2682+F2682</f>
        <v>590</v>
      </c>
      <c r="I2682" s="230"/>
      <c r="K2682" s="224" t="s">
        <v>1542</v>
      </c>
      <c r="L2682" s="225"/>
      <c r="M2682" s="226">
        <v>0</v>
      </c>
      <c r="N2682" s="227"/>
      <c r="O2682" s="227">
        <v>406</v>
      </c>
      <c r="P2682" s="228"/>
      <c r="Q2682" s="229">
        <f t="shared" ref="Q2682:Q2690" si="157">M2682+O2682</f>
        <v>406</v>
      </c>
      <c r="R2682" s="230"/>
    </row>
    <row r="2683" spans="2:18" ht="24.95" customHeight="1">
      <c r="B2683" s="231" t="s">
        <v>1543</v>
      </c>
      <c r="C2683" s="232"/>
      <c r="D2683" s="233">
        <v>0</v>
      </c>
      <c r="E2683" s="234"/>
      <c r="F2683" s="234">
        <v>30</v>
      </c>
      <c r="G2683" s="235"/>
      <c r="H2683" s="229">
        <f t="shared" si="156"/>
        <v>30</v>
      </c>
      <c r="I2683" s="236"/>
      <c r="K2683" s="231" t="s">
        <v>1543</v>
      </c>
      <c r="L2683" s="232"/>
      <c r="M2683" s="233">
        <v>0</v>
      </c>
      <c r="N2683" s="234"/>
      <c r="O2683" s="234">
        <v>30</v>
      </c>
      <c r="P2683" s="235"/>
      <c r="Q2683" s="229">
        <f t="shared" si="157"/>
        <v>30</v>
      </c>
      <c r="R2683" s="236"/>
    </row>
    <row r="2684" spans="2:18" ht="24.95" customHeight="1">
      <c r="B2684" s="231" t="s">
        <v>1544</v>
      </c>
      <c r="C2684" s="232"/>
      <c r="D2684" s="233">
        <v>0</v>
      </c>
      <c r="E2684" s="234"/>
      <c r="F2684" s="234">
        <v>30</v>
      </c>
      <c r="G2684" s="235"/>
      <c r="H2684" s="229">
        <f t="shared" si="156"/>
        <v>30</v>
      </c>
      <c r="I2684" s="236"/>
      <c r="K2684" s="231" t="s">
        <v>1544</v>
      </c>
      <c r="L2684" s="232"/>
      <c r="M2684" s="233">
        <v>0</v>
      </c>
      <c r="N2684" s="234"/>
      <c r="O2684" s="234">
        <v>30</v>
      </c>
      <c r="P2684" s="235"/>
      <c r="Q2684" s="229">
        <f t="shared" si="157"/>
        <v>30</v>
      </c>
      <c r="R2684" s="236"/>
    </row>
    <row r="2685" spans="2:18" ht="24.95" customHeight="1" thickBot="1">
      <c r="B2685" s="237" t="s">
        <v>1545</v>
      </c>
      <c r="C2685" s="238"/>
      <c r="D2685" s="239"/>
      <c r="E2685" s="240"/>
      <c r="F2685" s="240">
        <v>750</v>
      </c>
      <c r="G2685" s="241"/>
      <c r="H2685" s="229">
        <f t="shared" si="156"/>
        <v>750</v>
      </c>
      <c r="I2685" s="242"/>
      <c r="K2685" s="237" t="s">
        <v>1545</v>
      </c>
      <c r="L2685" s="238"/>
      <c r="M2685" s="239">
        <v>0</v>
      </c>
      <c r="N2685" s="240"/>
      <c r="O2685" s="240">
        <v>200</v>
      </c>
      <c r="P2685" s="241"/>
      <c r="Q2685" s="229">
        <f t="shared" si="157"/>
        <v>200</v>
      </c>
      <c r="R2685" s="242"/>
    </row>
    <row r="2686" spans="2:18" ht="24.95" customHeight="1" thickTop="1" thickBot="1">
      <c r="B2686" s="243"/>
      <c r="C2686" s="244" t="s">
        <v>1399</v>
      </c>
      <c r="D2686" s="245">
        <f>D2682+D2683+D2684+D2685</f>
        <v>0</v>
      </c>
      <c r="E2686" s="246"/>
      <c r="F2686" s="247">
        <f>SUM(F2682:F2685)</f>
        <v>1400</v>
      </c>
      <c r="G2686" s="248"/>
      <c r="H2686" s="249">
        <f t="shared" si="156"/>
        <v>1400</v>
      </c>
      <c r="I2686" s="250"/>
      <c r="K2686" s="243"/>
      <c r="L2686" s="244" t="s">
        <v>1399</v>
      </c>
      <c r="M2686" s="245">
        <f>M2682+M2683+M2684+M2685</f>
        <v>0</v>
      </c>
      <c r="N2686" s="246"/>
      <c r="O2686" s="246">
        <f>SUM(O2682:O2685)</f>
        <v>666</v>
      </c>
      <c r="P2686" s="248"/>
      <c r="Q2686" s="251">
        <f t="shared" si="157"/>
        <v>666</v>
      </c>
      <c r="R2686" s="250"/>
    </row>
    <row r="2687" spans="2:18" ht="24.95" customHeight="1" thickTop="1">
      <c r="B2687" s="252" t="s">
        <v>1546</v>
      </c>
      <c r="C2687" s="253"/>
      <c r="D2687" s="254"/>
      <c r="E2687" s="255"/>
      <c r="F2687" s="255"/>
      <c r="G2687" s="256"/>
      <c r="H2687" s="257">
        <f t="shared" si="156"/>
        <v>0</v>
      </c>
      <c r="I2687" s="258"/>
      <c r="K2687" s="252" t="s">
        <v>1546</v>
      </c>
      <c r="L2687" s="253"/>
      <c r="M2687" s="254"/>
      <c r="N2687" s="255"/>
      <c r="O2687" s="255"/>
      <c r="P2687" s="256"/>
      <c r="Q2687" s="257">
        <f t="shared" si="157"/>
        <v>0</v>
      </c>
      <c r="R2687" s="258"/>
    </row>
    <row r="2688" spans="2:18" ht="24.95" customHeight="1">
      <c r="B2688" s="259" t="s">
        <v>1547</v>
      </c>
      <c r="C2688" s="260"/>
      <c r="D2688" s="233">
        <v>0</v>
      </c>
      <c r="E2688" s="234"/>
      <c r="F2688" s="234"/>
      <c r="G2688" s="261"/>
      <c r="H2688" s="262">
        <f t="shared" si="156"/>
        <v>0</v>
      </c>
      <c r="I2688" s="263"/>
      <c r="K2688" s="259" t="s">
        <v>1547</v>
      </c>
      <c r="L2688" s="260"/>
      <c r="M2688" s="233">
        <v>0</v>
      </c>
      <c r="N2688" s="234"/>
      <c r="O2688" s="234"/>
      <c r="P2688" s="261"/>
      <c r="Q2688" s="262">
        <f t="shared" si="157"/>
        <v>0</v>
      </c>
      <c r="R2688" s="263"/>
    </row>
    <row r="2689" spans="2:18" ht="24.95" customHeight="1">
      <c r="B2689" s="252" t="s">
        <v>1548</v>
      </c>
      <c r="C2689" s="253"/>
      <c r="D2689" s="233"/>
      <c r="E2689" s="234"/>
      <c r="F2689" s="234"/>
      <c r="G2689" s="261"/>
      <c r="H2689" s="262">
        <f t="shared" si="156"/>
        <v>0</v>
      </c>
      <c r="I2689" s="263"/>
      <c r="K2689" s="252" t="s">
        <v>1548</v>
      </c>
      <c r="L2689" s="253"/>
      <c r="M2689" s="233"/>
      <c r="N2689" s="234"/>
      <c r="O2689" s="234"/>
      <c r="P2689" s="261"/>
      <c r="Q2689" s="262">
        <f t="shared" si="157"/>
        <v>0</v>
      </c>
      <c r="R2689" s="263"/>
    </row>
    <row r="2690" spans="2:18" ht="24.95" customHeight="1" thickBot="1">
      <c r="B2690" s="264" t="s">
        <v>1549</v>
      </c>
      <c r="C2690" s="265"/>
      <c r="D2690" s="266"/>
      <c r="E2690" s="267"/>
      <c r="F2690" s="267"/>
      <c r="G2690" s="268"/>
      <c r="H2690" s="269">
        <f t="shared" si="156"/>
        <v>0</v>
      </c>
      <c r="I2690" s="270"/>
      <c r="K2690" s="264" t="s">
        <v>1549</v>
      </c>
      <c r="L2690" s="265"/>
      <c r="M2690" s="266"/>
      <c r="N2690" s="267"/>
      <c r="O2690" s="267"/>
      <c r="P2690" s="268"/>
      <c r="Q2690" s="269">
        <f t="shared" si="157"/>
        <v>0</v>
      </c>
      <c r="R2690" s="270"/>
    </row>
    <row r="2691" spans="2:18" ht="24.95" customHeight="1" thickTop="1" thickBot="1">
      <c r="B2691" s="243"/>
      <c r="C2691" s="244" t="s">
        <v>1399</v>
      </c>
      <c r="D2691" s="245">
        <f>SUM(D2686:D2690)</f>
        <v>0</v>
      </c>
      <c r="E2691" s="246"/>
      <c r="F2691" s="247">
        <f>F2686+F2688</f>
        <v>1400</v>
      </c>
      <c r="G2691" s="248"/>
      <c r="H2691" s="271">
        <f>D2691+F2691</f>
        <v>1400</v>
      </c>
      <c r="I2691" s="250"/>
      <c r="K2691" s="243"/>
      <c r="L2691" s="244" t="s">
        <v>1399</v>
      </c>
      <c r="M2691" s="245">
        <f>SUM(M2686:M2690)</f>
        <v>0</v>
      </c>
      <c r="N2691" s="246"/>
      <c r="O2691" s="246">
        <f>O2686+O2688</f>
        <v>666</v>
      </c>
      <c r="P2691" s="248"/>
      <c r="Q2691" s="272">
        <f>M2691+O2691</f>
        <v>666</v>
      </c>
      <c r="R2691" s="250"/>
    </row>
    <row r="2692" spans="2:18" ht="24.95" customHeight="1" thickTop="1">
      <c r="B2692" s="273"/>
      <c r="C2692" s="274" t="s">
        <v>1550</v>
      </c>
      <c r="D2692" s="217"/>
      <c r="E2692" s="217"/>
      <c r="F2692" s="217"/>
      <c r="G2692" s="217"/>
      <c r="H2692" s="217"/>
      <c r="I2692" s="218"/>
      <c r="K2692" s="273"/>
      <c r="L2692" s="274" t="s">
        <v>1550</v>
      </c>
      <c r="M2692" s="217"/>
      <c r="N2692" s="217"/>
      <c r="O2692" s="217"/>
      <c r="P2692" s="217"/>
      <c r="Q2692" s="217"/>
      <c r="R2692" s="218"/>
    </row>
    <row r="2693" spans="2:18" ht="24.95" customHeight="1">
      <c r="B2693" s="216" t="s">
        <v>1551</v>
      </c>
      <c r="C2693" s="217"/>
      <c r="D2693" s="217"/>
      <c r="E2693" s="217"/>
      <c r="F2693" s="217"/>
      <c r="G2693" s="217"/>
      <c r="H2693" s="217"/>
      <c r="I2693" s="218"/>
      <c r="K2693" s="216" t="s">
        <v>1551</v>
      </c>
      <c r="L2693" s="217"/>
      <c r="M2693" s="217"/>
      <c r="N2693" s="217"/>
      <c r="O2693" s="217"/>
      <c r="P2693" s="217"/>
      <c r="Q2693" s="217"/>
      <c r="R2693" s="218"/>
    </row>
    <row r="2694" spans="2:18" ht="24.95" customHeight="1">
      <c r="B2694" s="216" t="s">
        <v>1552</v>
      </c>
      <c r="C2694" s="217"/>
      <c r="D2694" s="217"/>
      <c r="E2694" s="217"/>
      <c r="F2694" s="217"/>
      <c r="G2694" s="217"/>
      <c r="H2694" s="217"/>
      <c r="I2694" s="218"/>
      <c r="K2694" s="216" t="s">
        <v>1552</v>
      </c>
      <c r="L2694" s="217"/>
      <c r="M2694" s="217"/>
      <c r="N2694" s="217"/>
      <c r="O2694" s="217"/>
      <c r="P2694" s="217"/>
      <c r="Q2694" s="217"/>
      <c r="R2694" s="218"/>
    </row>
    <row r="2695" spans="2:18" ht="15.75">
      <c r="B2695" s="273"/>
      <c r="C2695" s="217"/>
      <c r="D2695" s="217"/>
      <c r="E2695" s="217"/>
      <c r="F2695" s="217"/>
      <c r="G2695" s="217"/>
      <c r="H2695" s="217"/>
      <c r="I2695" s="218"/>
      <c r="K2695" s="273"/>
      <c r="L2695" s="217"/>
      <c r="M2695" s="217"/>
      <c r="N2695" s="217"/>
      <c r="O2695" s="217"/>
      <c r="P2695" s="217"/>
      <c r="Q2695" s="217"/>
      <c r="R2695" s="218"/>
    </row>
    <row r="2696" spans="2:18" ht="15.75">
      <c r="B2696" s="273"/>
      <c r="C2696" s="217"/>
      <c r="D2696" s="372" t="s">
        <v>1714</v>
      </c>
      <c r="E2696" s="372"/>
      <c r="F2696" s="372"/>
      <c r="G2696" s="217"/>
      <c r="H2696" s="217"/>
      <c r="I2696" s="218"/>
      <c r="K2696" s="273"/>
      <c r="L2696" s="217"/>
      <c r="M2696" s="372" t="s">
        <v>1714</v>
      </c>
      <c r="N2696" s="372"/>
      <c r="O2696" s="372"/>
      <c r="P2696" s="217"/>
      <c r="Q2696" s="217"/>
      <c r="R2696" s="218"/>
    </row>
    <row r="2697" spans="2:18" ht="15.75">
      <c r="B2697" s="273"/>
      <c r="C2697" s="217"/>
      <c r="D2697" s="372" t="s">
        <v>1715</v>
      </c>
      <c r="E2697" s="372"/>
      <c r="F2697" s="372"/>
      <c r="G2697" s="217"/>
      <c r="H2697" s="217"/>
      <c r="I2697" s="218"/>
      <c r="K2697" s="273"/>
      <c r="L2697" s="217"/>
      <c r="M2697" s="372" t="s">
        <v>1715</v>
      </c>
      <c r="N2697" s="372"/>
      <c r="O2697" s="372"/>
      <c r="P2697" s="217"/>
      <c r="Q2697" s="217"/>
      <c r="R2697" s="218"/>
    </row>
    <row r="2698" spans="2:18" ht="15.75">
      <c r="B2698" s="273"/>
      <c r="C2698" s="217"/>
      <c r="D2698" s="217"/>
      <c r="E2698" s="217"/>
      <c r="F2698" s="217"/>
      <c r="G2698" s="217"/>
      <c r="H2698" s="217"/>
      <c r="I2698" s="218"/>
      <c r="K2698" s="273"/>
      <c r="L2698" s="217"/>
      <c r="M2698" s="217"/>
      <c r="N2698" s="217"/>
      <c r="O2698" s="217"/>
      <c r="P2698" s="217"/>
      <c r="Q2698" s="217"/>
      <c r="R2698" s="218"/>
    </row>
    <row r="2699" spans="2:18" ht="15.75">
      <c r="B2699" s="273"/>
      <c r="C2699" s="217"/>
      <c r="D2699" s="217"/>
      <c r="E2699" s="217"/>
      <c r="F2699" s="217"/>
      <c r="G2699" s="217"/>
      <c r="H2699" s="217"/>
      <c r="I2699" s="218"/>
      <c r="K2699" s="273"/>
      <c r="L2699" s="217"/>
      <c r="M2699" s="217"/>
      <c r="N2699" s="217"/>
      <c r="O2699" s="217"/>
      <c r="P2699" s="217"/>
      <c r="Q2699" s="217"/>
      <c r="R2699" s="218"/>
    </row>
    <row r="2700" spans="2:18" ht="15.75">
      <c r="B2700" s="293"/>
      <c r="E2700" s="217"/>
      <c r="F2700" s="217"/>
      <c r="G2700" s="201" t="s">
        <v>1563</v>
      </c>
      <c r="H2700" s="217"/>
      <c r="I2700" s="218"/>
      <c r="J2700" s="293"/>
      <c r="K2700" s="293"/>
      <c r="N2700" s="217"/>
      <c r="O2700" s="217"/>
      <c r="P2700" s="201" t="s">
        <v>1563</v>
      </c>
      <c r="Q2700" s="217"/>
      <c r="R2700" s="218"/>
    </row>
    <row r="2701" spans="2:18" ht="15.75">
      <c r="B2701" s="273" t="s">
        <v>1553</v>
      </c>
      <c r="C2701" s="360">
        <v>45840</v>
      </c>
      <c r="D2701" s="360"/>
      <c r="E2701" s="201"/>
      <c r="F2701" t="s">
        <v>1693</v>
      </c>
      <c r="H2701" s="201"/>
      <c r="I2701" s="202"/>
      <c r="K2701" s="273" t="s">
        <v>1553</v>
      </c>
      <c r="L2701" s="360">
        <v>45840</v>
      </c>
      <c r="M2701" s="360"/>
      <c r="N2701" s="201"/>
      <c r="O2701" t="s">
        <v>1693</v>
      </c>
      <c r="Q2701" s="201"/>
      <c r="R2701" s="202"/>
    </row>
    <row r="2702" spans="2:18" ht="16.5" thickBot="1">
      <c r="B2702" s="275"/>
      <c r="C2702" s="276"/>
      <c r="D2702" s="276"/>
      <c r="E2702" s="276"/>
      <c r="F2702" s="276"/>
      <c r="G2702" s="276"/>
      <c r="H2702" s="276"/>
      <c r="I2702" s="277"/>
      <c r="K2702" s="275"/>
      <c r="L2702" s="276"/>
      <c r="M2702" s="276"/>
      <c r="N2702" s="276"/>
      <c r="O2702" s="276"/>
      <c r="P2702" s="276"/>
      <c r="Q2702" s="276"/>
      <c r="R2702" s="277"/>
    </row>
    <row r="2704" spans="2:18" ht="15.75" thickBot="1"/>
    <row r="2705" spans="2:18">
      <c r="B2705" s="366" t="s">
        <v>1525</v>
      </c>
      <c r="C2705" s="367"/>
      <c r="D2705" s="367"/>
      <c r="E2705" s="367"/>
      <c r="F2705" s="367"/>
      <c r="G2705" s="367"/>
      <c r="H2705" s="367"/>
      <c r="I2705" s="368"/>
      <c r="K2705" s="366" t="s">
        <v>1525</v>
      </c>
      <c r="L2705" s="367"/>
      <c r="M2705" s="367"/>
      <c r="N2705" s="367"/>
      <c r="O2705" s="367"/>
      <c r="P2705" s="367"/>
      <c r="Q2705" s="367"/>
      <c r="R2705" s="368"/>
    </row>
    <row r="2706" spans="2:18" ht="15.75">
      <c r="B2706" s="200"/>
      <c r="C2706" s="201"/>
      <c r="D2706" s="201"/>
      <c r="E2706" s="201"/>
      <c r="F2706" s="201"/>
      <c r="G2706" s="201"/>
      <c r="H2706" s="201"/>
      <c r="I2706" s="202"/>
      <c r="K2706" s="200"/>
      <c r="L2706" s="201"/>
      <c r="M2706" s="201"/>
      <c r="N2706" s="201"/>
      <c r="O2706" s="201"/>
      <c r="P2706" s="201"/>
      <c r="Q2706" s="201"/>
      <c r="R2706" s="202"/>
    </row>
    <row r="2707" spans="2:18" ht="26.25">
      <c r="B2707" s="369" t="s">
        <v>1526</v>
      </c>
      <c r="C2707" s="370"/>
      <c r="D2707" s="370"/>
      <c r="E2707" s="370"/>
      <c r="F2707" s="370"/>
      <c r="G2707" s="370"/>
      <c r="H2707" s="370"/>
      <c r="I2707" s="371"/>
      <c r="K2707" s="369" t="s">
        <v>1526</v>
      </c>
      <c r="L2707" s="370"/>
      <c r="M2707" s="370"/>
      <c r="N2707" s="370"/>
      <c r="O2707" s="370"/>
      <c r="P2707" s="370"/>
      <c r="Q2707" s="370"/>
      <c r="R2707" s="371"/>
    </row>
    <row r="2708" spans="2:18" ht="24.95" customHeight="1">
      <c r="B2708" s="203"/>
      <c r="C2708" s="204"/>
      <c r="D2708" s="204"/>
      <c r="E2708" s="204"/>
      <c r="F2708" s="204"/>
      <c r="G2708" s="204"/>
      <c r="H2708" s="205" t="s">
        <v>1527</v>
      </c>
      <c r="I2708" s="206"/>
      <c r="K2708" s="203"/>
      <c r="L2708" s="204"/>
      <c r="M2708" s="204"/>
      <c r="N2708" s="204"/>
      <c r="O2708" s="204"/>
      <c r="P2708" s="204"/>
      <c r="Q2708" s="205" t="s">
        <v>1527</v>
      </c>
      <c r="R2708" s="206"/>
    </row>
    <row r="2709" spans="2:18" ht="24.95" customHeight="1">
      <c r="B2709" s="207" t="s">
        <v>1528</v>
      </c>
      <c r="C2709" s="208"/>
      <c r="D2709" s="208"/>
      <c r="E2709" s="208"/>
      <c r="F2709" s="208" t="s">
        <v>1529</v>
      </c>
      <c r="G2709" s="201"/>
      <c r="H2709" s="201" t="s">
        <v>1530</v>
      </c>
      <c r="I2709" s="202"/>
      <c r="K2709" s="207" t="s">
        <v>1528</v>
      </c>
      <c r="L2709" s="208"/>
      <c r="M2709" s="208"/>
      <c r="N2709" s="208"/>
      <c r="O2709" s="208" t="s">
        <v>1531</v>
      </c>
      <c r="P2709" s="201"/>
      <c r="Q2709" s="201" t="s">
        <v>1530</v>
      </c>
      <c r="R2709" s="202"/>
    </row>
    <row r="2710" spans="2:18" ht="24.95" customHeight="1">
      <c r="B2710" s="209" t="s">
        <v>1532</v>
      </c>
      <c r="C2710" s="210" t="s">
        <v>1891</v>
      </c>
      <c r="D2710" s="211"/>
      <c r="E2710" s="211"/>
      <c r="F2710" s="211"/>
      <c r="G2710" s="212"/>
      <c r="H2710" s="212"/>
      <c r="I2710" s="213"/>
      <c r="K2710" s="209" t="s">
        <v>1532</v>
      </c>
      <c r="L2710" s="210" t="s">
        <v>1892</v>
      </c>
      <c r="M2710" s="211"/>
      <c r="N2710" s="211"/>
      <c r="O2710" s="211"/>
      <c r="P2710" s="212"/>
      <c r="Q2710" s="212"/>
      <c r="R2710" s="213"/>
    </row>
    <row r="2711" spans="2:18" ht="24.95" customHeight="1">
      <c r="B2711" s="207" t="s">
        <v>1534</v>
      </c>
      <c r="C2711" s="214">
        <v>100</v>
      </c>
      <c r="D2711" s="208" t="s">
        <v>1535</v>
      </c>
      <c r="E2711" s="208"/>
      <c r="F2711" s="201"/>
      <c r="G2711" s="201"/>
      <c r="H2711" s="201"/>
      <c r="I2711" s="202"/>
      <c r="K2711" s="207" t="s">
        <v>1534</v>
      </c>
      <c r="L2711" s="214">
        <v>536</v>
      </c>
      <c r="M2711" s="208" t="s">
        <v>1535</v>
      </c>
      <c r="N2711" s="208"/>
      <c r="O2711" s="201"/>
      <c r="P2711" s="201"/>
      <c r="Q2711" s="201"/>
      <c r="R2711" s="202"/>
    </row>
    <row r="2712" spans="2:18" ht="24.95" customHeight="1">
      <c r="B2712" s="216" t="s">
        <v>1562</v>
      </c>
      <c r="C2712" s="217"/>
      <c r="D2712" s="217"/>
      <c r="E2712" s="217"/>
      <c r="F2712" s="217"/>
      <c r="G2712" s="217"/>
      <c r="H2712" s="217"/>
      <c r="I2712" s="218"/>
      <c r="K2712" s="216" t="s">
        <v>1562</v>
      </c>
      <c r="L2712" s="217"/>
      <c r="M2712" s="217"/>
      <c r="N2712" s="217"/>
      <c r="O2712" s="217"/>
      <c r="P2712" s="217"/>
      <c r="Q2712" s="217"/>
      <c r="R2712" s="218"/>
    </row>
    <row r="2713" spans="2:18" ht="24.95" customHeight="1" thickBot="1">
      <c r="B2713" s="207" t="s">
        <v>1537</v>
      </c>
      <c r="C2713" s="201"/>
      <c r="D2713" s="201"/>
      <c r="E2713" s="201"/>
      <c r="F2713" s="201"/>
      <c r="G2713" s="201"/>
      <c r="H2713" s="201"/>
      <c r="I2713" s="202"/>
      <c r="K2713" s="207" t="s">
        <v>1537</v>
      </c>
      <c r="L2713" s="201"/>
      <c r="M2713" s="201"/>
      <c r="N2713" s="201"/>
      <c r="O2713" s="201"/>
      <c r="P2713" s="201"/>
      <c r="Q2713" s="201"/>
      <c r="R2713" s="202"/>
    </row>
    <row r="2714" spans="2:18" ht="24.95" customHeight="1" thickTop="1">
      <c r="B2714" s="361" t="s">
        <v>1538</v>
      </c>
      <c r="C2714" s="362"/>
      <c r="D2714" s="358" t="s">
        <v>1241</v>
      </c>
      <c r="E2714" s="365"/>
      <c r="F2714" s="356" t="s">
        <v>1539</v>
      </c>
      <c r="G2714" s="359"/>
      <c r="H2714" s="358" t="s">
        <v>1404</v>
      </c>
      <c r="I2714" s="359"/>
      <c r="K2714" s="361" t="s">
        <v>1538</v>
      </c>
      <c r="L2714" s="362"/>
      <c r="M2714" s="358" t="s">
        <v>1241</v>
      </c>
      <c r="N2714" s="365"/>
      <c r="O2714" s="356" t="s">
        <v>1539</v>
      </c>
      <c r="P2714" s="359"/>
      <c r="Q2714" s="358" t="s">
        <v>1404</v>
      </c>
      <c r="R2714" s="359"/>
    </row>
    <row r="2715" spans="2:18" ht="24.95" customHeight="1" thickBot="1">
      <c r="B2715" s="363"/>
      <c r="C2715" s="364"/>
      <c r="D2715" s="219" t="s">
        <v>1540</v>
      </c>
      <c r="E2715" s="220" t="s">
        <v>1541</v>
      </c>
      <c r="F2715" s="220" t="s">
        <v>1540</v>
      </c>
      <c r="G2715" s="221" t="s">
        <v>1541</v>
      </c>
      <c r="H2715" s="222" t="s">
        <v>1540</v>
      </c>
      <c r="I2715" s="223" t="s">
        <v>1541</v>
      </c>
      <c r="K2715" s="363"/>
      <c r="L2715" s="364"/>
      <c r="M2715" s="219" t="s">
        <v>1540</v>
      </c>
      <c r="N2715" s="220" t="s">
        <v>1541</v>
      </c>
      <c r="O2715" s="220" t="s">
        <v>1540</v>
      </c>
      <c r="P2715" s="221" t="s">
        <v>1541</v>
      </c>
      <c r="Q2715" s="222" t="s">
        <v>1540</v>
      </c>
      <c r="R2715" s="223" t="s">
        <v>1541</v>
      </c>
    </row>
    <row r="2716" spans="2:18" ht="24.95" customHeight="1" thickTop="1">
      <c r="B2716" s="224" t="s">
        <v>1542</v>
      </c>
      <c r="C2716" s="225"/>
      <c r="D2716" s="226">
        <v>0</v>
      </c>
      <c r="E2716" s="227"/>
      <c r="F2716" s="227">
        <v>593</v>
      </c>
      <c r="G2716" s="228"/>
      <c r="H2716" s="229">
        <f t="shared" ref="H2716:H2724" si="158">D2716+F2716</f>
        <v>593</v>
      </c>
      <c r="I2716" s="230"/>
      <c r="K2716" s="224" t="s">
        <v>1542</v>
      </c>
      <c r="L2716" s="225"/>
      <c r="M2716" s="226">
        <v>0</v>
      </c>
      <c r="N2716" s="227"/>
      <c r="O2716" s="227">
        <v>421</v>
      </c>
      <c r="P2716" s="228"/>
      <c r="Q2716" s="229">
        <f t="shared" ref="Q2716:Q2724" si="159">M2716+O2716</f>
        <v>421</v>
      </c>
      <c r="R2716" s="230"/>
    </row>
    <row r="2717" spans="2:18" ht="24.95" customHeight="1">
      <c r="B2717" s="231" t="s">
        <v>1543</v>
      </c>
      <c r="C2717" s="232"/>
      <c r="D2717" s="233">
        <v>0</v>
      </c>
      <c r="E2717" s="234"/>
      <c r="F2717" s="234">
        <v>30</v>
      </c>
      <c r="G2717" s="235"/>
      <c r="H2717" s="229">
        <f t="shared" si="158"/>
        <v>30</v>
      </c>
      <c r="I2717" s="236"/>
      <c r="K2717" s="231" t="s">
        <v>1543</v>
      </c>
      <c r="L2717" s="232"/>
      <c r="M2717" s="233">
        <v>0</v>
      </c>
      <c r="N2717" s="234"/>
      <c r="O2717" s="234">
        <v>30</v>
      </c>
      <c r="P2717" s="235"/>
      <c r="Q2717" s="229">
        <f t="shared" si="159"/>
        <v>30</v>
      </c>
      <c r="R2717" s="236"/>
    </row>
    <row r="2718" spans="2:18" ht="24.95" customHeight="1">
      <c r="B2718" s="231" t="s">
        <v>1544</v>
      </c>
      <c r="C2718" s="232"/>
      <c r="D2718" s="233">
        <v>0</v>
      </c>
      <c r="E2718" s="234"/>
      <c r="F2718" s="234">
        <v>30</v>
      </c>
      <c r="G2718" s="235"/>
      <c r="H2718" s="229">
        <f t="shared" si="158"/>
        <v>30</v>
      </c>
      <c r="I2718" s="236"/>
      <c r="K2718" s="231" t="s">
        <v>1544</v>
      </c>
      <c r="L2718" s="232"/>
      <c r="M2718" s="233">
        <v>0</v>
      </c>
      <c r="N2718" s="234"/>
      <c r="O2718" s="234">
        <v>30</v>
      </c>
      <c r="P2718" s="235"/>
      <c r="Q2718" s="229">
        <f t="shared" si="159"/>
        <v>30</v>
      </c>
      <c r="R2718" s="236"/>
    </row>
    <row r="2719" spans="2:18" ht="24.95" customHeight="1" thickBot="1">
      <c r="B2719" s="237" t="s">
        <v>1545</v>
      </c>
      <c r="C2719" s="238"/>
      <c r="D2719" s="239"/>
      <c r="E2719" s="240"/>
      <c r="F2719" s="240">
        <v>1500</v>
      </c>
      <c r="G2719" s="241"/>
      <c r="H2719" s="229">
        <f t="shared" si="158"/>
        <v>1500</v>
      </c>
      <c r="I2719" s="242"/>
      <c r="K2719" s="237" t="s">
        <v>1545</v>
      </c>
      <c r="L2719" s="238"/>
      <c r="M2719" s="239">
        <v>0</v>
      </c>
      <c r="N2719" s="240"/>
      <c r="O2719" s="240">
        <v>750</v>
      </c>
      <c r="P2719" s="241"/>
      <c r="Q2719" s="229">
        <f t="shared" si="159"/>
        <v>750</v>
      </c>
      <c r="R2719" s="242"/>
    </row>
    <row r="2720" spans="2:18" ht="24.95" customHeight="1" thickTop="1" thickBot="1">
      <c r="B2720" s="243"/>
      <c r="C2720" s="244" t="s">
        <v>1399</v>
      </c>
      <c r="D2720" s="245">
        <f>D2716+D2717+D2718+D2719</f>
        <v>0</v>
      </c>
      <c r="E2720" s="246"/>
      <c r="F2720" s="247">
        <f>SUM(F2716:F2719)</f>
        <v>2153</v>
      </c>
      <c r="G2720" s="248"/>
      <c r="H2720" s="249">
        <f t="shared" si="158"/>
        <v>2153</v>
      </c>
      <c r="I2720" s="250"/>
      <c r="K2720" s="243"/>
      <c r="L2720" s="244" t="s">
        <v>1399</v>
      </c>
      <c r="M2720" s="245">
        <f>M2716+M2717+M2718+M2719</f>
        <v>0</v>
      </c>
      <c r="N2720" s="246"/>
      <c r="O2720" s="246">
        <f>SUM(O2716:O2719)</f>
        <v>1231</v>
      </c>
      <c r="P2720" s="248"/>
      <c r="Q2720" s="251">
        <f t="shared" si="159"/>
        <v>1231</v>
      </c>
      <c r="R2720" s="250"/>
    </row>
    <row r="2721" spans="2:18" ht="24.95" customHeight="1" thickTop="1">
      <c r="B2721" s="252" t="s">
        <v>1546</v>
      </c>
      <c r="C2721" s="253"/>
      <c r="D2721" s="254"/>
      <c r="E2721" s="255"/>
      <c r="F2721" s="255"/>
      <c r="G2721" s="256"/>
      <c r="H2721" s="257">
        <f t="shared" si="158"/>
        <v>0</v>
      </c>
      <c r="I2721" s="258"/>
      <c r="K2721" s="252" t="s">
        <v>1546</v>
      </c>
      <c r="L2721" s="253"/>
      <c r="M2721" s="254"/>
      <c r="N2721" s="255"/>
      <c r="O2721" s="255"/>
      <c r="P2721" s="256"/>
      <c r="Q2721" s="257">
        <f t="shared" si="159"/>
        <v>0</v>
      </c>
      <c r="R2721" s="258"/>
    </row>
    <row r="2722" spans="2:18" ht="24.95" customHeight="1">
      <c r="B2722" s="259" t="s">
        <v>1547</v>
      </c>
      <c r="C2722" s="260"/>
      <c r="D2722" s="233">
        <v>0</v>
      </c>
      <c r="E2722" s="234"/>
      <c r="F2722" s="234"/>
      <c r="G2722" s="261"/>
      <c r="H2722" s="262">
        <f t="shared" si="158"/>
        <v>0</v>
      </c>
      <c r="I2722" s="263"/>
      <c r="K2722" s="259" t="s">
        <v>1547</v>
      </c>
      <c r="L2722" s="260"/>
      <c r="M2722" s="233">
        <v>0</v>
      </c>
      <c r="N2722" s="234"/>
      <c r="O2722" s="234"/>
      <c r="P2722" s="261"/>
      <c r="Q2722" s="262">
        <f t="shared" si="159"/>
        <v>0</v>
      </c>
      <c r="R2722" s="263"/>
    </row>
    <row r="2723" spans="2:18" ht="24.95" customHeight="1">
      <c r="B2723" s="252" t="s">
        <v>1548</v>
      </c>
      <c r="C2723" s="253"/>
      <c r="D2723" s="233"/>
      <c r="E2723" s="234"/>
      <c r="F2723" s="234"/>
      <c r="G2723" s="261"/>
      <c r="H2723" s="262">
        <f t="shared" si="158"/>
        <v>0</v>
      </c>
      <c r="I2723" s="263"/>
      <c r="K2723" s="252" t="s">
        <v>1548</v>
      </c>
      <c r="L2723" s="253"/>
      <c r="M2723" s="233"/>
      <c r="N2723" s="234"/>
      <c r="O2723" s="234"/>
      <c r="P2723" s="261"/>
      <c r="Q2723" s="262">
        <f t="shared" si="159"/>
        <v>0</v>
      </c>
      <c r="R2723" s="263"/>
    </row>
    <row r="2724" spans="2:18" ht="24.95" customHeight="1" thickBot="1">
      <c r="B2724" s="264" t="s">
        <v>1549</v>
      </c>
      <c r="C2724" s="265"/>
      <c r="D2724" s="266"/>
      <c r="E2724" s="267"/>
      <c r="F2724" s="267"/>
      <c r="G2724" s="268"/>
      <c r="H2724" s="269">
        <f t="shared" si="158"/>
        <v>0</v>
      </c>
      <c r="I2724" s="270"/>
      <c r="K2724" s="264" t="s">
        <v>1549</v>
      </c>
      <c r="L2724" s="265"/>
      <c r="M2724" s="266"/>
      <c r="N2724" s="267"/>
      <c r="O2724" s="267"/>
      <c r="P2724" s="268"/>
      <c r="Q2724" s="269">
        <f t="shared" si="159"/>
        <v>0</v>
      </c>
      <c r="R2724" s="270"/>
    </row>
    <row r="2725" spans="2:18" ht="24.95" customHeight="1" thickTop="1" thickBot="1">
      <c r="B2725" s="243"/>
      <c r="C2725" s="244" t="s">
        <v>1399</v>
      </c>
      <c r="D2725" s="245">
        <f>SUM(D2720:D2724)</f>
        <v>0</v>
      </c>
      <c r="E2725" s="246"/>
      <c r="F2725" s="247">
        <f>F2720+F2722</f>
        <v>2153</v>
      </c>
      <c r="G2725" s="248"/>
      <c r="H2725" s="271">
        <f>D2725+F2725</f>
        <v>2153</v>
      </c>
      <c r="I2725" s="250"/>
      <c r="K2725" s="243"/>
      <c r="L2725" s="244" t="s">
        <v>1399</v>
      </c>
      <c r="M2725" s="245">
        <f>SUM(M2720:M2724)</f>
        <v>0</v>
      </c>
      <c r="N2725" s="246"/>
      <c r="O2725" s="246">
        <f>O2720+O2722</f>
        <v>1231</v>
      </c>
      <c r="P2725" s="248"/>
      <c r="Q2725" s="272">
        <f>M2725+O2725</f>
        <v>1231</v>
      </c>
      <c r="R2725" s="250"/>
    </row>
    <row r="2726" spans="2:18" ht="24.95" customHeight="1" thickTop="1">
      <c r="B2726" s="273"/>
      <c r="C2726" s="274" t="s">
        <v>1550</v>
      </c>
      <c r="D2726" s="217"/>
      <c r="E2726" s="217"/>
      <c r="F2726" s="217"/>
      <c r="G2726" s="217"/>
      <c r="H2726" s="217"/>
      <c r="I2726" s="218"/>
      <c r="K2726" s="273"/>
      <c r="L2726" s="274" t="s">
        <v>1550</v>
      </c>
      <c r="M2726" s="217"/>
      <c r="N2726" s="217"/>
      <c r="O2726" s="217"/>
      <c r="P2726" s="217"/>
      <c r="Q2726" s="217"/>
      <c r="R2726" s="218"/>
    </row>
    <row r="2727" spans="2:18" ht="24.95" customHeight="1">
      <c r="B2727" s="216" t="s">
        <v>1551</v>
      </c>
      <c r="C2727" s="217"/>
      <c r="D2727" s="217"/>
      <c r="E2727" s="217"/>
      <c r="F2727" s="217"/>
      <c r="G2727" s="217"/>
      <c r="H2727" s="217"/>
      <c r="I2727" s="218"/>
      <c r="K2727" s="216" t="s">
        <v>1551</v>
      </c>
      <c r="L2727" s="217"/>
      <c r="M2727" s="217"/>
      <c r="N2727" s="217"/>
      <c r="O2727" s="217"/>
      <c r="P2727" s="217"/>
      <c r="Q2727" s="217"/>
      <c r="R2727" s="218"/>
    </row>
    <row r="2728" spans="2:18" ht="24.95" customHeight="1">
      <c r="B2728" s="216" t="s">
        <v>1552</v>
      </c>
      <c r="C2728" s="217"/>
      <c r="D2728" s="217"/>
      <c r="E2728" s="217"/>
      <c r="F2728" s="217"/>
      <c r="G2728" s="217"/>
      <c r="H2728" s="217"/>
      <c r="I2728" s="218"/>
      <c r="K2728" s="216" t="s">
        <v>1552</v>
      </c>
      <c r="L2728" s="217"/>
      <c r="M2728" s="217"/>
      <c r="N2728" s="217"/>
      <c r="O2728" s="217"/>
      <c r="P2728" s="217"/>
      <c r="Q2728" s="217"/>
      <c r="R2728" s="218"/>
    </row>
    <row r="2729" spans="2:18" ht="15.75">
      <c r="B2729" s="273"/>
      <c r="C2729" s="217"/>
      <c r="D2729" s="217"/>
      <c r="E2729" s="217"/>
      <c r="F2729" s="217"/>
      <c r="G2729" s="217"/>
      <c r="H2729" s="217"/>
      <c r="I2729" s="218"/>
      <c r="K2729" s="273"/>
      <c r="L2729" s="217"/>
      <c r="M2729" s="217"/>
      <c r="N2729" s="217"/>
      <c r="O2729" s="217"/>
      <c r="P2729" s="217"/>
      <c r="Q2729" s="217"/>
      <c r="R2729" s="218"/>
    </row>
    <row r="2730" spans="2:18" ht="15.75">
      <c r="B2730" s="273"/>
      <c r="C2730" s="217"/>
      <c r="D2730" s="372" t="s">
        <v>1714</v>
      </c>
      <c r="E2730" s="372"/>
      <c r="F2730" s="372"/>
      <c r="G2730" s="217"/>
      <c r="H2730" s="217"/>
      <c r="I2730" s="218"/>
      <c r="K2730" s="273"/>
      <c r="L2730" s="217"/>
      <c r="M2730" s="372" t="s">
        <v>1714</v>
      </c>
      <c r="N2730" s="372"/>
      <c r="O2730" s="372"/>
      <c r="P2730" s="217"/>
      <c r="Q2730" s="217"/>
      <c r="R2730" s="218"/>
    </row>
    <row r="2731" spans="2:18" ht="15.75">
      <c r="B2731" s="273"/>
      <c r="C2731" s="217"/>
      <c r="D2731" s="372" t="s">
        <v>1715</v>
      </c>
      <c r="E2731" s="372"/>
      <c r="F2731" s="372"/>
      <c r="G2731" s="217"/>
      <c r="H2731" s="217"/>
      <c r="I2731" s="218"/>
      <c r="K2731" s="273"/>
      <c r="L2731" s="217"/>
      <c r="M2731" s="372" t="s">
        <v>1715</v>
      </c>
      <c r="N2731" s="372"/>
      <c r="O2731" s="372"/>
      <c r="P2731" s="217"/>
      <c r="Q2731" s="217"/>
      <c r="R2731" s="218"/>
    </row>
    <row r="2732" spans="2:18" ht="15.75">
      <c r="B2732" s="273"/>
      <c r="C2732" s="217"/>
      <c r="D2732" s="217"/>
      <c r="E2732" s="217"/>
      <c r="F2732" s="217"/>
      <c r="G2732" s="217"/>
      <c r="H2732" s="217"/>
      <c r="I2732" s="218"/>
      <c r="K2732" s="273"/>
      <c r="L2732" s="217"/>
      <c r="M2732" s="217"/>
      <c r="N2732" s="217"/>
      <c r="O2732" s="217"/>
      <c r="P2732" s="217"/>
      <c r="Q2732" s="217"/>
      <c r="R2732" s="218"/>
    </row>
    <row r="2733" spans="2:18" ht="15.75">
      <c r="B2733" s="273"/>
      <c r="C2733" s="217"/>
      <c r="D2733" s="217"/>
      <c r="E2733" s="217"/>
      <c r="F2733" s="217"/>
      <c r="G2733" s="217"/>
      <c r="H2733" s="217"/>
      <c r="I2733" s="218"/>
      <c r="K2733" s="273"/>
      <c r="L2733" s="217"/>
      <c r="M2733" s="217"/>
      <c r="N2733" s="217"/>
      <c r="O2733" s="217"/>
      <c r="P2733" s="217"/>
      <c r="Q2733" s="217"/>
      <c r="R2733" s="218"/>
    </row>
    <row r="2734" spans="2:18" ht="15.75">
      <c r="B2734" s="293"/>
      <c r="E2734" s="217"/>
      <c r="F2734" s="217"/>
      <c r="G2734" s="201" t="s">
        <v>1563</v>
      </c>
      <c r="H2734" s="217"/>
      <c r="I2734" s="218"/>
      <c r="J2734" s="293"/>
      <c r="K2734" s="293"/>
      <c r="N2734" s="217"/>
      <c r="O2734" s="217"/>
      <c r="P2734" s="201" t="s">
        <v>1563</v>
      </c>
      <c r="Q2734" s="217"/>
      <c r="R2734" s="218"/>
    </row>
    <row r="2735" spans="2:18" ht="15.75">
      <c r="B2735" s="273" t="s">
        <v>1553</v>
      </c>
      <c r="C2735" s="360">
        <v>45840</v>
      </c>
      <c r="D2735" s="360"/>
      <c r="E2735" s="201"/>
      <c r="F2735" t="s">
        <v>1693</v>
      </c>
      <c r="H2735" s="201"/>
      <c r="I2735" s="202"/>
      <c r="K2735" s="273" t="s">
        <v>1553</v>
      </c>
      <c r="L2735" s="360">
        <v>45840</v>
      </c>
      <c r="M2735" s="360"/>
      <c r="N2735" s="201"/>
      <c r="O2735" t="s">
        <v>1693</v>
      </c>
      <c r="Q2735" s="201"/>
      <c r="R2735" s="202"/>
    </row>
    <row r="2736" spans="2:18" ht="16.5" thickBot="1">
      <c r="B2736" s="275"/>
      <c r="C2736" s="276"/>
      <c r="D2736" s="276"/>
      <c r="E2736" s="276"/>
      <c r="F2736" s="276"/>
      <c r="G2736" s="276"/>
      <c r="H2736" s="276"/>
      <c r="I2736" s="277"/>
      <c r="K2736" s="275"/>
      <c r="L2736" s="276"/>
      <c r="M2736" s="276"/>
      <c r="N2736" s="276"/>
      <c r="O2736" s="276"/>
      <c r="P2736" s="276"/>
      <c r="Q2736" s="276"/>
      <c r="R2736" s="277"/>
    </row>
    <row r="2738" spans="2:18" ht="15.75" thickBot="1"/>
    <row r="2739" spans="2:18">
      <c r="B2739" s="366" t="s">
        <v>1525</v>
      </c>
      <c r="C2739" s="367"/>
      <c r="D2739" s="367"/>
      <c r="E2739" s="367"/>
      <c r="F2739" s="367"/>
      <c r="G2739" s="367"/>
      <c r="H2739" s="367"/>
      <c r="I2739" s="368"/>
      <c r="K2739" s="366" t="s">
        <v>1525</v>
      </c>
      <c r="L2739" s="367"/>
      <c r="M2739" s="367"/>
      <c r="N2739" s="367"/>
      <c r="O2739" s="367"/>
      <c r="P2739" s="367"/>
      <c r="Q2739" s="367"/>
      <c r="R2739" s="368"/>
    </row>
    <row r="2740" spans="2:18" ht="15.75">
      <c r="B2740" s="200"/>
      <c r="C2740" s="201"/>
      <c r="D2740" s="201"/>
      <c r="E2740" s="201"/>
      <c r="F2740" s="201"/>
      <c r="G2740" s="201"/>
      <c r="H2740" s="201"/>
      <c r="I2740" s="202"/>
      <c r="K2740" s="200"/>
      <c r="L2740" s="201"/>
      <c r="M2740" s="201"/>
      <c r="N2740" s="201"/>
      <c r="O2740" s="201"/>
      <c r="P2740" s="201"/>
      <c r="Q2740" s="201"/>
      <c r="R2740" s="202"/>
    </row>
    <row r="2741" spans="2:18" ht="26.25">
      <c r="B2741" s="369" t="s">
        <v>1526</v>
      </c>
      <c r="C2741" s="370"/>
      <c r="D2741" s="370"/>
      <c r="E2741" s="370"/>
      <c r="F2741" s="370"/>
      <c r="G2741" s="370"/>
      <c r="H2741" s="370"/>
      <c r="I2741" s="371"/>
      <c r="K2741" s="369" t="s">
        <v>1526</v>
      </c>
      <c r="L2741" s="370"/>
      <c r="M2741" s="370"/>
      <c r="N2741" s="370"/>
      <c r="O2741" s="370"/>
      <c r="P2741" s="370"/>
      <c r="Q2741" s="370"/>
      <c r="R2741" s="371"/>
    </row>
    <row r="2742" spans="2:18" ht="24.95" customHeight="1">
      <c r="B2742" s="203"/>
      <c r="C2742" s="204"/>
      <c r="D2742" s="204"/>
      <c r="E2742" s="204"/>
      <c r="F2742" s="204"/>
      <c r="G2742" s="204"/>
      <c r="H2742" s="205" t="s">
        <v>1527</v>
      </c>
      <c r="I2742" s="206"/>
      <c r="K2742" s="203"/>
      <c r="L2742" s="204"/>
      <c r="M2742" s="204"/>
      <c r="N2742" s="204"/>
      <c r="O2742" s="204"/>
      <c r="P2742" s="204"/>
      <c r="Q2742" s="205" t="s">
        <v>1527</v>
      </c>
      <c r="R2742" s="206"/>
    </row>
    <row r="2743" spans="2:18" ht="24.95" customHeight="1">
      <c r="B2743" s="207" t="s">
        <v>1528</v>
      </c>
      <c r="C2743" s="208"/>
      <c r="D2743" s="208"/>
      <c r="E2743" s="208"/>
      <c r="F2743" s="208" t="s">
        <v>1529</v>
      </c>
      <c r="G2743" s="201"/>
      <c r="H2743" s="201" t="s">
        <v>1530</v>
      </c>
      <c r="I2743" s="202"/>
      <c r="K2743" s="207" t="s">
        <v>1528</v>
      </c>
      <c r="L2743" s="208"/>
      <c r="M2743" s="208"/>
      <c r="N2743" s="208"/>
      <c r="O2743" s="208" t="s">
        <v>1531</v>
      </c>
      <c r="P2743" s="201"/>
      <c r="Q2743" s="201" t="s">
        <v>1530</v>
      </c>
      <c r="R2743" s="202"/>
    </row>
    <row r="2744" spans="2:18" ht="24.95" customHeight="1">
      <c r="B2744" s="209" t="s">
        <v>1532</v>
      </c>
      <c r="C2744" s="210" t="s">
        <v>1893</v>
      </c>
      <c r="E2744" s="211"/>
      <c r="F2744" s="211"/>
      <c r="G2744" s="212"/>
      <c r="H2744" s="212"/>
      <c r="I2744" s="213"/>
      <c r="K2744" s="209" t="s">
        <v>1532</v>
      </c>
      <c r="L2744" s="210" t="s">
        <v>1894</v>
      </c>
      <c r="M2744" s="211"/>
      <c r="N2744" s="211"/>
      <c r="O2744" s="211"/>
      <c r="P2744" s="212"/>
      <c r="Q2744" s="212"/>
      <c r="R2744" s="213"/>
    </row>
    <row r="2745" spans="2:18" ht="24.95" customHeight="1">
      <c r="B2745" s="207" t="s">
        <v>1534</v>
      </c>
      <c r="C2745" s="214">
        <v>192</v>
      </c>
      <c r="D2745" s="208" t="s">
        <v>1535</v>
      </c>
      <c r="E2745" s="208"/>
      <c r="F2745" s="201"/>
      <c r="G2745" s="201"/>
      <c r="H2745" s="201"/>
      <c r="I2745" s="202"/>
      <c r="K2745" s="207" t="s">
        <v>1534</v>
      </c>
      <c r="L2745" s="214" t="s">
        <v>1895</v>
      </c>
      <c r="M2745" s="208" t="s">
        <v>1535</v>
      </c>
      <c r="N2745" s="208"/>
      <c r="O2745" s="201"/>
      <c r="P2745" s="201"/>
      <c r="Q2745" s="201"/>
      <c r="R2745" s="202"/>
    </row>
    <row r="2746" spans="2:18" ht="24.95" customHeight="1">
      <c r="B2746" s="216" t="s">
        <v>1562</v>
      </c>
      <c r="C2746" s="217"/>
      <c r="D2746" s="217"/>
      <c r="E2746" s="217"/>
      <c r="F2746" s="217"/>
      <c r="G2746" s="217"/>
      <c r="H2746" s="217"/>
      <c r="I2746" s="218"/>
      <c r="K2746" s="216" t="s">
        <v>1562</v>
      </c>
      <c r="L2746" s="217"/>
      <c r="M2746" s="217"/>
      <c r="N2746" s="217"/>
      <c r="O2746" s="217"/>
      <c r="P2746" s="217"/>
      <c r="Q2746" s="217"/>
      <c r="R2746" s="218"/>
    </row>
    <row r="2747" spans="2:18" ht="24.95" customHeight="1" thickBot="1">
      <c r="B2747" s="207" t="s">
        <v>1537</v>
      </c>
      <c r="C2747" s="201"/>
      <c r="D2747" s="201"/>
      <c r="E2747" s="201"/>
      <c r="F2747" s="201"/>
      <c r="G2747" s="201"/>
      <c r="H2747" s="201"/>
      <c r="I2747" s="202"/>
      <c r="K2747" s="207" t="s">
        <v>1537</v>
      </c>
      <c r="L2747" s="201"/>
      <c r="M2747" s="201"/>
      <c r="N2747" s="201"/>
      <c r="O2747" s="201"/>
      <c r="P2747" s="201"/>
      <c r="Q2747" s="201"/>
      <c r="R2747" s="202"/>
    </row>
    <row r="2748" spans="2:18" ht="24.95" customHeight="1" thickTop="1">
      <c r="B2748" s="361" t="s">
        <v>1538</v>
      </c>
      <c r="C2748" s="362"/>
      <c r="D2748" s="358" t="s">
        <v>1241</v>
      </c>
      <c r="E2748" s="365"/>
      <c r="F2748" s="356" t="s">
        <v>1539</v>
      </c>
      <c r="G2748" s="359"/>
      <c r="H2748" s="358" t="s">
        <v>1404</v>
      </c>
      <c r="I2748" s="359"/>
      <c r="K2748" s="361" t="s">
        <v>1538</v>
      </c>
      <c r="L2748" s="362"/>
      <c r="M2748" s="358" t="s">
        <v>1241</v>
      </c>
      <c r="N2748" s="365"/>
      <c r="O2748" s="356" t="s">
        <v>1539</v>
      </c>
      <c r="P2748" s="359"/>
      <c r="Q2748" s="358" t="s">
        <v>1404</v>
      </c>
      <c r="R2748" s="359"/>
    </row>
    <row r="2749" spans="2:18" ht="24.95" customHeight="1" thickBot="1">
      <c r="B2749" s="363"/>
      <c r="C2749" s="364"/>
      <c r="D2749" s="219" t="s">
        <v>1540</v>
      </c>
      <c r="E2749" s="220" t="s">
        <v>1541</v>
      </c>
      <c r="F2749" s="220" t="s">
        <v>1540</v>
      </c>
      <c r="G2749" s="221" t="s">
        <v>1541</v>
      </c>
      <c r="H2749" s="222" t="s">
        <v>1540</v>
      </c>
      <c r="I2749" s="223" t="s">
        <v>1541</v>
      </c>
      <c r="K2749" s="363"/>
      <c r="L2749" s="364"/>
      <c r="M2749" s="219" t="s">
        <v>1540</v>
      </c>
      <c r="N2749" s="220" t="s">
        <v>1541</v>
      </c>
      <c r="O2749" s="220" t="s">
        <v>1540</v>
      </c>
      <c r="P2749" s="221" t="s">
        <v>1541</v>
      </c>
      <c r="Q2749" s="222" t="s">
        <v>1540</v>
      </c>
      <c r="R2749" s="223" t="s">
        <v>1541</v>
      </c>
    </row>
    <row r="2750" spans="2:18" ht="24.95" customHeight="1" thickTop="1">
      <c r="B2750" s="224" t="s">
        <v>1542</v>
      </c>
      <c r="C2750" s="225"/>
      <c r="D2750" s="226">
        <v>0</v>
      </c>
      <c r="E2750" s="227"/>
      <c r="F2750" s="227">
        <v>213</v>
      </c>
      <c r="G2750" s="228"/>
      <c r="H2750" s="229">
        <f t="shared" ref="H2750:H2758" si="160">D2750+F2750</f>
        <v>213</v>
      </c>
      <c r="I2750" s="230"/>
      <c r="K2750" s="224" t="s">
        <v>1542</v>
      </c>
      <c r="L2750" s="225"/>
      <c r="M2750" s="226">
        <v>0</v>
      </c>
      <c r="N2750" s="227"/>
      <c r="O2750" s="227">
        <v>406</v>
      </c>
      <c r="P2750" s="228"/>
      <c r="Q2750" s="229">
        <f t="shared" ref="Q2750:Q2758" si="161">M2750+O2750</f>
        <v>406</v>
      </c>
      <c r="R2750" s="230"/>
    </row>
    <row r="2751" spans="2:18" ht="24.95" customHeight="1">
      <c r="B2751" s="231" t="s">
        <v>1543</v>
      </c>
      <c r="C2751" s="232"/>
      <c r="D2751" s="233">
        <v>0</v>
      </c>
      <c r="E2751" s="234"/>
      <c r="F2751" s="234">
        <v>20</v>
      </c>
      <c r="G2751" s="235"/>
      <c r="H2751" s="229">
        <f t="shared" si="160"/>
        <v>20</v>
      </c>
      <c r="I2751" s="236"/>
      <c r="K2751" s="231" t="s">
        <v>1543</v>
      </c>
      <c r="L2751" s="232"/>
      <c r="M2751" s="233">
        <v>0</v>
      </c>
      <c r="N2751" s="234"/>
      <c r="O2751" s="234">
        <v>30</v>
      </c>
      <c r="P2751" s="235"/>
      <c r="Q2751" s="229">
        <f t="shared" si="161"/>
        <v>30</v>
      </c>
      <c r="R2751" s="236"/>
    </row>
    <row r="2752" spans="2:18" ht="24.95" customHeight="1">
      <c r="B2752" s="231" t="s">
        <v>1544</v>
      </c>
      <c r="C2752" s="232"/>
      <c r="D2752" s="233">
        <v>0</v>
      </c>
      <c r="E2752" s="234"/>
      <c r="F2752" s="234">
        <v>20</v>
      </c>
      <c r="G2752" s="235"/>
      <c r="H2752" s="229">
        <f t="shared" si="160"/>
        <v>20</v>
      </c>
      <c r="I2752" s="236"/>
      <c r="K2752" s="231" t="s">
        <v>1544</v>
      </c>
      <c r="L2752" s="232"/>
      <c r="M2752" s="233">
        <v>0</v>
      </c>
      <c r="N2752" s="234"/>
      <c r="O2752" s="234">
        <v>30</v>
      </c>
      <c r="P2752" s="235"/>
      <c r="Q2752" s="229">
        <f t="shared" si="161"/>
        <v>30</v>
      </c>
      <c r="R2752" s="236"/>
    </row>
    <row r="2753" spans="2:18" ht="24.95" customHeight="1" thickBot="1">
      <c r="B2753" s="237" t="s">
        <v>1545</v>
      </c>
      <c r="C2753" s="238"/>
      <c r="D2753" s="239"/>
      <c r="E2753" s="240"/>
      <c r="F2753" s="240">
        <v>750</v>
      </c>
      <c r="G2753" s="241"/>
      <c r="H2753" s="229">
        <f t="shared" si="160"/>
        <v>750</v>
      </c>
      <c r="I2753" s="242"/>
      <c r="K2753" s="237" t="s">
        <v>1545</v>
      </c>
      <c r="L2753" s="238"/>
      <c r="M2753" s="239">
        <v>0</v>
      </c>
      <c r="N2753" s="240"/>
      <c r="O2753" s="240">
        <v>750</v>
      </c>
      <c r="P2753" s="241"/>
      <c r="Q2753" s="229">
        <f t="shared" si="161"/>
        <v>750</v>
      </c>
      <c r="R2753" s="242"/>
    </row>
    <row r="2754" spans="2:18" ht="24.95" customHeight="1" thickTop="1" thickBot="1">
      <c r="B2754" s="243"/>
      <c r="C2754" s="244" t="s">
        <v>1399</v>
      </c>
      <c r="D2754" s="245">
        <f>D2750+D2751+D2752+D2753</f>
        <v>0</v>
      </c>
      <c r="E2754" s="246"/>
      <c r="F2754" s="247">
        <f>SUM(F2750:F2753)</f>
        <v>1003</v>
      </c>
      <c r="G2754" s="248"/>
      <c r="H2754" s="249">
        <f t="shared" si="160"/>
        <v>1003</v>
      </c>
      <c r="I2754" s="250"/>
      <c r="K2754" s="243"/>
      <c r="L2754" s="244" t="s">
        <v>1399</v>
      </c>
      <c r="M2754" s="245">
        <f>M2750+M2751+M2752+M2753</f>
        <v>0</v>
      </c>
      <c r="N2754" s="246"/>
      <c r="O2754" s="246">
        <f>SUM(O2750:O2753)</f>
        <v>1216</v>
      </c>
      <c r="P2754" s="248"/>
      <c r="Q2754" s="251">
        <f t="shared" si="161"/>
        <v>1216</v>
      </c>
      <c r="R2754" s="250"/>
    </row>
    <row r="2755" spans="2:18" ht="24.95" customHeight="1" thickTop="1">
      <c r="B2755" s="252" t="s">
        <v>1546</v>
      </c>
      <c r="C2755" s="253"/>
      <c r="D2755" s="254"/>
      <c r="E2755" s="255"/>
      <c r="F2755" s="255"/>
      <c r="G2755" s="256"/>
      <c r="H2755" s="257">
        <f t="shared" si="160"/>
        <v>0</v>
      </c>
      <c r="I2755" s="258"/>
      <c r="K2755" s="252" t="s">
        <v>1546</v>
      </c>
      <c r="L2755" s="253"/>
      <c r="M2755" s="254"/>
      <c r="N2755" s="255"/>
      <c r="O2755" s="255"/>
      <c r="P2755" s="256"/>
      <c r="Q2755" s="257">
        <f t="shared" si="161"/>
        <v>0</v>
      </c>
      <c r="R2755" s="258"/>
    </row>
    <row r="2756" spans="2:18" ht="24.95" customHeight="1">
      <c r="B2756" s="259" t="s">
        <v>1547</v>
      </c>
      <c r="C2756" s="260"/>
      <c r="D2756" s="233">
        <v>0</v>
      </c>
      <c r="E2756" s="234"/>
      <c r="F2756" s="234"/>
      <c r="G2756" s="261"/>
      <c r="H2756" s="262">
        <f t="shared" si="160"/>
        <v>0</v>
      </c>
      <c r="I2756" s="263"/>
      <c r="K2756" s="259" t="s">
        <v>1547</v>
      </c>
      <c r="L2756" s="260"/>
      <c r="M2756" s="233">
        <v>0</v>
      </c>
      <c r="N2756" s="234"/>
      <c r="O2756" s="234"/>
      <c r="P2756" s="261"/>
      <c r="Q2756" s="262">
        <f t="shared" si="161"/>
        <v>0</v>
      </c>
      <c r="R2756" s="263"/>
    </row>
    <row r="2757" spans="2:18" ht="24.95" customHeight="1">
      <c r="B2757" s="252" t="s">
        <v>1548</v>
      </c>
      <c r="C2757" s="253"/>
      <c r="D2757" s="233"/>
      <c r="E2757" s="234"/>
      <c r="F2757" s="234"/>
      <c r="G2757" s="261"/>
      <c r="H2757" s="262">
        <f t="shared" si="160"/>
        <v>0</v>
      </c>
      <c r="I2757" s="263"/>
      <c r="K2757" s="252" t="s">
        <v>1548</v>
      </c>
      <c r="L2757" s="253"/>
      <c r="M2757" s="233"/>
      <c r="N2757" s="234"/>
      <c r="O2757" s="234"/>
      <c r="P2757" s="261"/>
      <c r="Q2757" s="262">
        <f t="shared" si="161"/>
        <v>0</v>
      </c>
      <c r="R2757" s="263"/>
    </row>
    <row r="2758" spans="2:18" ht="24.95" customHeight="1" thickBot="1">
      <c r="B2758" s="264" t="s">
        <v>1549</v>
      </c>
      <c r="C2758" s="265"/>
      <c r="D2758" s="266"/>
      <c r="E2758" s="267"/>
      <c r="F2758" s="267"/>
      <c r="G2758" s="268"/>
      <c r="H2758" s="269">
        <f t="shared" si="160"/>
        <v>0</v>
      </c>
      <c r="I2758" s="270"/>
      <c r="K2758" s="264" t="s">
        <v>1549</v>
      </c>
      <c r="L2758" s="265"/>
      <c r="M2758" s="266"/>
      <c r="N2758" s="267"/>
      <c r="O2758" s="267"/>
      <c r="P2758" s="268"/>
      <c r="Q2758" s="269">
        <f t="shared" si="161"/>
        <v>0</v>
      </c>
      <c r="R2758" s="270"/>
    </row>
    <row r="2759" spans="2:18" ht="24.95" customHeight="1" thickTop="1" thickBot="1">
      <c r="B2759" s="243"/>
      <c r="C2759" s="244" t="s">
        <v>1399</v>
      </c>
      <c r="D2759" s="245">
        <f>SUM(D2754:D2758)</f>
        <v>0</v>
      </c>
      <c r="E2759" s="246"/>
      <c r="F2759" s="247">
        <f>F2754+F2756</f>
        <v>1003</v>
      </c>
      <c r="G2759" s="248"/>
      <c r="H2759" s="271">
        <f>D2759+F2759</f>
        <v>1003</v>
      </c>
      <c r="I2759" s="250"/>
      <c r="K2759" s="243"/>
      <c r="L2759" s="244" t="s">
        <v>1399</v>
      </c>
      <c r="M2759" s="245">
        <f>SUM(M2754:M2758)</f>
        <v>0</v>
      </c>
      <c r="N2759" s="246"/>
      <c r="O2759" s="246">
        <f>O2754+O2756</f>
        <v>1216</v>
      </c>
      <c r="P2759" s="248"/>
      <c r="Q2759" s="272">
        <f>M2759+O2759</f>
        <v>1216</v>
      </c>
      <c r="R2759" s="250"/>
    </row>
    <row r="2760" spans="2:18" ht="24.95" customHeight="1" thickTop="1">
      <c r="B2760" s="273"/>
      <c r="C2760" s="274" t="s">
        <v>1550</v>
      </c>
      <c r="D2760" s="217"/>
      <c r="E2760" s="217"/>
      <c r="F2760" s="217"/>
      <c r="G2760" s="217"/>
      <c r="H2760" s="217"/>
      <c r="I2760" s="218"/>
      <c r="K2760" s="273"/>
      <c r="L2760" s="274" t="s">
        <v>1550</v>
      </c>
      <c r="M2760" s="217"/>
      <c r="N2760" s="217"/>
      <c r="O2760" s="217"/>
      <c r="P2760" s="217"/>
      <c r="Q2760" s="217"/>
      <c r="R2760" s="218"/>
    </row>
    <row r="2761" spans="2:18" ht="24.95" customHeight="1">
      <c r="B2761" s="216" t="s">
        <v>1551</v>
      </c>
      <c r="C2761" s="217"/>
      <c r="D2761" s="217"/>
      <c r="E2761" s="217"/>
      <c r="F2761" s="217"/>
      <c r="G2761" s="217"/>
      <c r="H2761" s="217"/>
      <c r="I2761" s="218"/>
      <c r="K2761" s="216" t="s">
        <v>1551</v>
      </c>
      <c r="L2761" s="217"/>
      <c r="M2761" s="217"/>
      <c r="N2761" s="217"/>
      <c r="O2761" s="217"/>
      <c r="P2761" s="217"/>
      <c r="Q2761" s="217"/>
      <c r="R2761" s="218"/>
    </row>
    <row r="2762" spans="2:18" ht="24.95" customHeight="1">
      <c r="B2762" s="216" t="s">
        <v>1552</v>
      </c>
      <c r="C2762" s="217"/>
      <c r="D2762" s="217"/>
      <c r="E2762" s="217"/>
      <c r="F2762" s="217"/>
      <c r="G2762" s="217"/>
      <c r="H2762" s="217"/>
      <c r="I2762" s="218"/>
      <c r="K2762" s="216" t="s">
        <v>1552</v>
      </c>
      <c r="L2762" s="217"/>
      <c r="M2762" s="217"/>
      <c r="N2762" s="217"/>
      <c r="O2762" s="217"/>
      <c r="P2762" s="217"/>
      <c r="Q2762" s="217"/>
      <c r="R2762" s="218"/>
    </row>
    <row r="2763" spans="2:18" ht="15.75">
      <c r="B2763" s="273"/>
      <c r="C2763" s="217"/>
      <c r="D2763" s="217"/>
      <c r="E2763" s="217"/>
      <c r="F2763" s="217"/>
      <c r="G2763" s="217"/>
      <c r="H2763" s="217"/>
      <c r="I2763" s="218"/>
      <c r="K2763" s="273"/>
      <c r="L2763" s="217"/>
      <c r="M2763" s="217"/>
      <c r="N2763" s="217"/>
      <c r="O2763" s="217"/>
      <c r="P2763" s="217"/>
      <c r="Q2763" s="217"/>
      <c r="R2763" s="218"/>
    </row>
    <row r="2764" spans="2:18" ht="15.75">
      <c r="B2764" s="273"/>
      <c r="C2764" s="217"/>
      <c r="D2764" s="372" t="s">
        <v>1714</v>
      </c>
      <c r="E2764" s="372"/>
      <c r="F2764" s="372"/>
      <c r="G2764" s="217"/>
      <c r="H2764" s="217"/>
      <c r="I2764" s="218"/>
      <c r="K2764" s="273"/>
      <c r="L2764" s="217"/>
      <c r="M2764" s="372" t="s">
        <v>1714</v>
      </c>
      <c r="N2764" s="372"/>
      <c r="O2764" s="372"/>
      <c r="P2764" s="217"/>
      <c r="Q2764" s="217"/>
      <c r="R2764" s="218"/>
    </row>
    <row r="2765" spans="2:18" ht="15.75">
      <c r="B2765" s="273"/>
      <c r="C2765" s="217"/>
      <c r="D2765" s="372" t="s">
        <v>1715</v>
      </c>
      <c r="E2765" s="372"/>
      <c r="F2765" s="372"/>
      <c r="G2765" s="217"/>
      <c r="H2765" s="217"/>
      <c r="I2765" s="218"/>
      <c r="K2765" s="273"/>
      <c r="L2765" s="217"/>
      <c r="M2765" s="372" t="s">
        <v>1715</v>
      </c>
      <c r="N2765" s="372"/>
      <c r="O2765" s="372"/>
      <c r="P2765" s="217"/>
      <c r="Q2765" s="217"/>
      <c r="R2765" s="218"/>
    </row>
    <row r="2766" spans="2:18" ht="15.75">
      <c r="B2766" s="273"/>
      <c r="C2766" s="217"/>
      <c r="D2766" s="217"/>
      <c r="E2766" s="217"/>
      <c r="F2766" s="217"/>
      <c r="G2766" s="217"/>
      <c r="H2766" s="217"/>
      <c r="I2766" s="218"/>
      <c r="K2766" s="273"/>
      <c r="L2766" s="217"/>
      <c r="M2766" s="217"/>
      <c r="N2766" s="217"/>
      <c r="O2766" s="217"/>
      <c r="P2766" s="217"/>
      <c r="Q2766" s="217"/>
      <c r="R2766" s="218"/>
    </row>
    <row r="2767" spans="2:18" ht="15.75">
      <c r="B2767" s="273"/>
      <c r="C2767" s="217"/>
      <c r="D2767" s="217"/>
      <c r="E2767" s="217"/>
      <c r="F2767" s="217"/>
      <c r="G2767" s="217"/>
      <c r="H2767" s="217"/>
      <c r="I2767" s="218"/>
      <c r="K2767" s="273"/>
      <c r="L2767" s="217"/>
      <c r="M2767" s="217"/>
      <c r="N2767" s="217"/>
      <c r="O2767" s="217"/>
      <c r="P2767" s="217"/>
      <c r="Q2767" s="217"/>
      <c r="R2767" s="218"/>
    </row>
    <row r="2768" spans="2:18" ht="15.75">
      <c r="B2768" s="293"/>
      <c r="E2768" s="217"/>
      <c r="F2768" s="217"/>
      <c r="G2768" s="201" t="s">
        <v>1563</v>
      </c>
      <c r="H2768" s="217"/>
      <c r="I2768" s="218"/>
      <c r="J2768" s="293"/>
      <c r="K2768" s="293"/>
      <c r="N2768" s="217"/>
      <c r="O2768" s="217"/>
      <c r="P2768" s="201" t="s">
        <v>1563</v>
      </c>
      <c r="Q2768" s="217"/>
      <c r="R2768" s="218"/>
    </row>
    <row r="2769" spans="2:18" ht="15.75">
      <c r="B2769" s="273" t="s">
        <v>1553</v>
      </c>
      <c r="C2769" s="360">
        <v>45840</v>
      </c>
      <c r="D2769" s="360"/>
      <c r="E2769" s="201"/>
      <c r="F2769" t="s">
        <v>1693</v>
      </c>
      <c r="H2769" s="201"/>
      <c r="I2769" s="202"/>
      <c r="K2769" s="273" t="s">
        <v>1553</v>
      </c>
      <c r="L2769" s="360">
        <v>45840</v>
      </c>
      <c r="M2769" s="360"/>
      <c r="N2769" s="201"/>
      <c r="O2769" t="s">
        <v>1693</v>
      </c>
      <c r="Q2769" s="201"/>
      <c r="R2769" s="202"/>
    </row>
    <row r="2770" spans="2:18" ht="16.5" thickBot="1">
      <c r="B2770" s="275"/>
      <c r="C2770" s="276"/>
      <c r="D2770" s="276"/>
      <c r="E2770" s="276"/>
      <c r="F2770" s="276"/>
      <c r="G2770" s="276"/>
      <c r="H2770" s="276"/>
      <c r="I2770" s="277"/>
      <c r="K2770" s="275"/>
      <c r="L2770" s="276"/>
      <c r="M2770" s="276"/>
      <c r="N2770" s="276"/>
      <c r="O2770" s="276"/>
      <c r="P2770" s="276"/>
      <c r="Q2770" s="276"/>
      <c r="R2770" s="277"/>
    </row>
    <row r="2772" spans="2:18" ht="15.75" thickBot="1"/>
    <row r="2773" spans="2:18">
      <c r="B2773" s="366" t="s">
        <v>1525</v>
      </c>
      <c r="C2773" s="367"/>
      <c r="D2773" s="367"/>
      <c r="E2773" s="367"/>
      <c r="F2773" s="367"/>
      <c r="G2773" s="367"/>
      <c r="H2773" s="367"/>
      <c r="I2773" s="368"/>
      <c r="K2773" s="366" t="s">
        <v>1525</v>
      </c>
      <c r="L2773" s="367"/>
      <c r="M2773" s="367"/>
      <c r="N2773" s="367"/>
      <c r="O2773" s="367"/>
      <c r="P2773" s="367"/>
      <c r="Q2773" s="367"/>
      <c r="R2773" s="368"/>
    </row>
    <row r="2774" spans="2:18" ht="15.75">
      <c r="B2774" s="200"/>
      <c r="C2774" s="201"/>
      <c r="D2774" s="201"/>
      <c r="E2774" s="201"/>
      <c r="F2774" s="201"/>
      <c r="G2774" s="201"/>
      <c r="H2774" s="201"/>
      <c r="I2774" s="202"/>
      <c r="K2774" s="200"/>
      <c r="L2774" s="201"/>
      <c r="M2774" s="201"/>
      <c r="N2774" s="201"/>
      <c r="O2774" s="201"/>
      <c r="P2774" s="201"/>
      <c r="Q2774" s="201"/>
      <c r="R2774" s="202"/>
    </row>
    <row r="2775" spans="2:18" ht="26.25">
      <c r="B2775" s="369" t="s">
        <v>1526</v>
      </c>
      <c r="C2775" s="370"/>
      <c r="D2775" s="370"/>
      <c r="E2775" s="370"/>
      <c r="F2775" s="370"/>
      <c r="G2775" s="370"/>
      <c r="H2775" s="370"/>
      <c r="I2775" s="371"/>
      <c r="K2775" s="369" t="s">
        <v>1526</v>
      </c>
      <c r="L2775" s="370"/>
      <c r="M2775" s="370"/>
      <c r="N2775" s="370"/>
      <c r="O2775" s="370"/>
      <c r="P2775" s="370"/>
      <c r="Q2775" s="370"/>
      <c r="R2775" s="371"/>
    </row>
    <row r="2776" spans="2:18" ht="24.95" customHeight="1">
      <c r="B2776" s="203"/>
      <c r="C2776" s="204"/>
      <c r="D2776" s="204"/>
      <c r="E2776" s="204"/>
      <c r="F2776" s="204"/>
      <c r="G2776" s="204"/>
      <c r="H2776" s="205" t="s">
        <v>1527</v>
      </c>
      <c r="I2776" s="206"/>
      <c r="K2776" s="203"/>
      <c r="L2776" s="204"/>
      <c r="M2776" s="204"/>
      <c r="N2776" s="204"/>
      <c r="O2776" s="204"/>
      <c r="P2776" s="204"/>
      <c r="Q2776" s="205" t="s">
        <v>1527</v>
      </c>
      <c r="R2776" s="206"/>
    </row>
    <row r="2777" spans="2:18" ht="24.95" customHeight="1">
      <c r="B2777" s="207" t="s">
        <v>1528</v>
      </c>
      <c r="C2777" s="208"/>
      <c r="D2777" s="208"/>
      <c r="E2777" s="208"/>
      <c r="F2777" s="208" t="s">
        <v>1529</v>
      </c>
      <c r="G2777" s="201"/>
      <c r="H2777" s="201" t="s">
        <v>1530</v>
      </c>
      <c r="I2777" s="202"/>
      <c r="K2777" s="207" t="s">
        <v>1528</v>
      </c>
      <c r="L2777" s="208"/>
      <c r="M2777" s="208"/>
      <c r="N2777" s="208"/>
      <c r="O2777" s="208" t="s">
        <v>1531</v>
      </c>
      <c r="P2777" s="201"/>
      <c r="Q2777" s="201" t="s">
        <v>1530</v>
      </c>
      <c r="R2777" s="202"/>
    </row>
    <row r="2778" spans="2:18" ht="24.95" customHeight="1">
      <c r="B2778" s="209" t="s">
        <v>1532</v>
      </c>
      <c r="C2778" s="210" t="s">
        <v>1896</v>
      </c>
      <c r="D2778" s="211"/>
      <c r="E2778" s="211"/>
      <c r="F2778" s="211"/>
      <c r="G2778" s="212"/>
      <c r="H2778" s="212"/>
      <c r="I2778" s="213"/>
      <c r="K2778" s="209" t="s">
        <v>1532</v>
      </c>
      <c r="L2778" s="210" t="s">
        <v>1898</v>
      </c>
      <c r="M2778" s="211"/>
      <c r="N2778" s="211"/>
      <c r="O2778" s="211"/>
      <c r="P2778" s="212"/>
      <c r="Q2778" s="212"/>
      <c r="R2778" s="213"/>
    </row>
    <row r="2779" spans="2:18" ht="24.95" customHeight="1">
      <c r="B2779" s="207" t="s">
        <v>1534</v>
      </c>
      <c r="C2779" s="214" t="s">
        <v>1897</v>
      </c>
      <c r="D2779" s="208" t="s">
        <v>1535</v>
      </c>
      <c r="E2779" s="208"/>
      <c r="F2779" s="201"/>
      <c r="G2779" s="201"/>
      <c r="H2779" s="201"/>
      <c r="I2779" s="202"/>
      <c r="K2779" s="207" t="s">
        <v>1534</v>
      </c>
      <c r="L2779" s="214">
        <v>294</v>
      </c>
      <c r="M2779" s="208" t="s">
        <v>1535</v>
      </c>
      <c r="N2779" s="208"/>
      <c r="O2779" s="201"/>
      <c r="P2779" s="201"/>
      <c r="Q2779" s="201"/>
      <c r="R2779" s="202"/>
    </row>
    <row r="2780" spans="2:18" ht="24.95" customHeight="1">
      <c r="B2780" s="216" t="s">
        <v>1562</v>
      </c>
      <c r="C2780" s="217"/>
      <c r="D2780" s="217"/>
      <c r="E2780" s="217"/>
      <c r="F2780" s="217"/>
      <c r="G2780" s="217"/>
      <c r="H2780" s="217"/>
      <c r="I2780" s="218"/>
      <c r="K2780" s="216" t="s">
        <v>1562</v>
      </c>
      <c r="L2780" s="217"/>
      <c r="M2780" s="217"/>
      <c r="N2780" s="217"/>
      <c r="O2780" s="217"/>
      <c r="P2780" s="217"/>
      <c r="Q2780" s="217"/>
      <c r="R2780" s="218"/>
    </row>
    <row r="2781" spans="2:18" ht="24.95" customHeight="1" thickBot="1">
      <c r="B2781" s="207" t="s">
        <v>1537</v>
      </c>
      <c r="C2781" s="201"/>
      <c r="D2781" s="201"/>
      <c r="E2781" s="201"/>
      <c r="F2781" s="201"/>
      <c r="G2781" s="201"/>
      <c r="H2781" s="201"/>
      <c r="I2781" s="202"/>
      <c r="K2781" s="207" t="s">
        <v>1537</v>
      </c>
      <c r="L2781" s="201"/>
      <c r="M2781" s="201"/>
      <c r="N2781" s="201"/>
      <c r="O2781" s="201"/>
      <c r="P2781" s="201"/>
      <c r="Q2781" s="201"/>
      <c r="R2781" s="202"/>
    </row>
    <row r="2782" spans="2:18" ht="24.95" customHeight="1" thickTop="1">
      <c r="B2782" s="361" t="s">
        <v>1538</v>
      </c>
      <c r="C2782" s="362"/>
      <c r="D2782" s="358" t="s">
        <v>1241</v>
      </c>
      <c r="E2782" s="365"/>
      <c r="F2782" s="356" t="s">
        <v>1539</v>
      </c>
      <c r="G2782" s="359"/>
      <c r="H2782" s="358" t="s">
        <v>1404</v>
      </c>
      <c r="I2782" s="359"/>
      <c r="K2782" s="361" t="s">
        <v>1538</v>
      </c>
      <c r="L2782" s="362"/>
      <c r="M2782" s="358" t="s">
        <v>1241</v>
      </c>
      <c r="N2782" s="365"/>
      <c r="O2782" s="356" t="s">
        <v>1539</v>
      </c>
      <c r="P2782" s="359"/>
      <c r="Q2782" s="358" t="s">
        <v>1404</v>
      </c>
      <c r="R2782" s="359"/>
    </row>
    <row r="2783" spans="2:18" ht="24.95" customHeight="1" thickBot="1">
      <c r="B2783" s="363"/>
      <c r="C2783" s="364"/>
      <c r="D2783" s="219" t="s">
        <v>1540</v>
      </c>
      <c r="E2783" s="220" t="s">
        <v>1541</v>
      </c>
      <c r="F2783" s="220" t="s">
        <v>1540</v>
      </c>
      <c r="G2783" s="221" t="s">
        <v>1541</v>
      </c>
      <c r="H2783" s="222" t="s">
        <v>1540</v>
      </c>
      <c r="I2783" s="223" t="s">
        <v>1541</v>
      </c>
      <c r="K2783" s="363"/>
      <c r="L2783" s="364"/>
      <c r="M2783" s="219" t="s">
        <v>1540</v>
      </c>
      <c r="N2783" s="220" t="s">
        <v>1541</v>
      </c>
      <c r="O2783" s="220" t="s">
        <v>1540</v>
      </c>
      <c r="P2783" s="221" t="s">
        <v>1541</v>
      </c>
      <c r="Q2783" s="222" t="s">
        <v>1540</v>
      </c>
      <c r="R2783" s="223" t="s">
        <v>1541</v>
      </c>
    </row>
    <row r="2784" spans="2:18" ht="24.95" customHeight="1" thickTop="1">
      <c r="B2784" s="224" t="s">
        <v>1542</v>
      </c>
      <c r="C2784" s="225"/>
      <c r="D2784" s="226">
        <v>0</v>
      </c>
      <c r="E2784" s="227"/>
      <c r="F2784" s="227">
        <v>273</v>
      </c>
      <c r="G2784" s="228"/>
      <c r="H2784" s="229">
        <f t="shared" ref="H2784:H2792" si="162">D2784+F2784</f>
        <v>273</v>
      </c>
      <c r="I2784" s="230"/>
      <c r="K2784" s="224" t="s">
        <v>1542</v>
      </c>
      <c r="L2784" s="225"/>
      <c r="M2784" s="226">
        <v>0</v>
      </c>
      <c r="N2784" s="227"/>
      <c r="O2784" s="227">
        <v>359</v>
      </c>
      <c r="P2784" s="228"/>
      <c r="Q2784" s="229">
        <f t="shared" ref="Q2784:Q2792" si="163">M2784+O2784</f>
        <v>359</v>
      </c>
      <c r="R2784" s="230"/>
    </row>
    <row r="2785" spans="2:18" ht="24.95" customHeight="1">
      <c r="B2785" s="231" t="s">
        <v>1543</v>
      </c>
      <c r="C2785" s="232"/>
      <c r="D2785" s="233">
        <v>0</v>
      </c>
      <c r="E2785" s="234"/>
      <c r="F2785" s="234">
        <v>30</v>
      </c>
      <c r="G2785" s="235"/>
      <c r="H2785" s="229">
        <f t="shared" si="162"/>
        <v>30</v>
      </c>
      <c r="I2785" s="236"/>
      <c r="K2785" s="231" t="s">
        <v>1543</v>
      </c>
      <c r="L2785" s="232"/>
      <c r="M2785" s="233">
        <v>0</v>
      </c>
      <c r="N2785" s="234"/>
      <c r="O2785" s="234">
        <v>30</v>
      </c>
      <c r="P2785" s="235"/>
      <c r="Q2785" s="229">
        <f t="shared" si="163"/>
        <v>30</v>
      </c>
      <c r="R2785" s="236"/>
    </row>
    <row r="2786" spans="2:18" ht="24.95" customHeight="1">
      <c r="B2786" s="231" t="s">
        <v>1544</v>
      </c>
      <c r="C2786" s="232"/>
      <c r="D2786" s="233">
        <v>0</v>
      </c>
      <c r="E2786" s="234"/>
      <c r="F2786" s="234">
        <v>30</v>
      </c>
      <c r="G2786" s="235"/>
      <c r="H2786" s="229">
        <f t="shared" si="162"/>
        <v>30</v>
      </c>
      <c r="I2786" s="236"/>
      <c r="K2786" s="231" t="s">
        <v>1544</v>
      </c>
      <c r="L2786" s="232"/>
      <c r="M2786" s="233">
        <v>0</v>
      </c>
      <c r="N2786" s="234"/>
      <c r="O2786" s="234">
        <v>30</v>
      </c>
      <c r="P2786" s="235"/>
      <c r="Q2786" s="229">
        <f t="shared" si="163"/>
        <v>30</v>
      </c>
      <c r="R2786" s="236"/>
    </row>
    <row r="2787" spans="2:18" ht="24.95" customHeight="1" thickBot="1">
      <c r="B2787" s="237" t="s">
        <v>1545</v>
      </c>
      <c r="C2787" s="238"/>
      <c r="D2787" s="239"/>
      <c r="E2787" s="240"/>
      <c r="F2787" s="240">
        <v>750</v>
      </c>
      <c r="G2787" s="241"/>
      <c r="H2787" s="229">
        <f t="shared" si="162"/>
        <v>750</v>
      </c>
      <c r="I2787" s="242"/>
      <c r="K2787" s="237" t="s">
        <v>1545</v>
      </c>
      <c r="L2787" s="238"/>
      <c r="M2787" s="239">
        <v>0</v>
      </c>
      <c r="N2787" s="240"/>
      <c r="O2787" s="240">
        <v>750</v>
      </c>
      <c r="P2787" s="241"/>
      <c r="Q2787" s="229">
        <f t="shared" si="163"/>
        <v>750</v>
      </c>
      <c r="R2787" s="242"/>
    </row>
    <row r="2788" spans="2:18" ht="24.95" customHeight="1" thickTop="1" thickBot="1">
      <c r="B2788" s="243"/>
      <c r="C2788" s="244" t="s">
        <v>1399</v>
      </c>
      <c r="D2788" s="245">
        <f>D2784+D2785+D2786+D2787</f>
        <v>0</v>
      </c>
      <c r="E2788" s="246"/>
      <c r="F2788" s="247">
        <f>SUM(F2784:F2787)</f>
        <v>1083</v>
      </c>
      <c r="G2788" s="248"/>
      <c r="H2788" s="249">
        <f t="shared" si="162"/>
        <v>1083</v>
      </c>
      <c r="I2788" s="250"/>
      <c r="K2788" s="243"/>
      <c r="L2788" s="244" t="s">
        <v>1399</v>
      </c>
      <c r="M2788" s="245">
        <f>M2784+M2785+M2786+M2787</f>
        <v>0</v>
      </c>
      <c r="N2788" s="246"/>
      <c r="O2788" s="246">
        <f>SUM(O2784:O2787)</f>
        <v>1169</v>
      </c>
      <c r="P2788" s="248"/>
      <c r="Q2788" s="251">
        <f t="shared" si="163"/>
        <v>1169</v>
      </c>
      <c r="R2788" s="250"/>
    </row>
    <row r="2789" spans="2:18" ht="24.95" customHeight="1" thickTop="1">
      <c r="B2789" s="252" t="s">
        <v>1546</v>
      </c>
      <c r="C2789" s="253"/>
      <c r="D2789" s="254"/>
      <c r="E2789" s="255"/>
      <c r="F2789" s="255"/>
      <c r="G2789" s="256"/>
      <c r="H2789" s="257">
        <f t="shared" si="162"/>
        <v>0</v>
      </c>
      <c r="I2789" s="258"/>
      <c r="K2789" s="252" t="s">
        <v>1546</v>
      </c>
      <c r="L2789" s="253"/>
      <c r="M2789" s="254"/>
      <c r="N2789" s="255"/>
      <c r="O2789" s="255"/>
      <c r="P2789" s="256"/>
      <c r="Q2789" s="257">
        <f t="shared" si="163"/>
        <v>0</v>
      </c>
      <c r="R2789" s="258"/>
    </row>
    <row r="2790" spans="2:18" ht="24.95" customHeight="1">
      <c r="B2790" s="259" t="s">
        <v>1547</v>
      </c>
      <c r="C2790" s="260"/>
      <c r="D2790" s="233">
        <v>0</v>
      </c>
      <c r="E2790" s="234"/>
      <c r="F2790" s="234"/>
      <c r="G2790" s="261"/>
      <c r="H2790" s="262">
        <f t="shared" si="162"/>
        <v>0</v>
      </c>
      <c r="I2790" s="263"/>
      <c r="K2790" s="259" t="s">
        <v>1547</v>
      </c>
      <c r="L2790" s="260"/>
      <c r="M2790" s="233">
        <v>0</v>
      </c>
      <c r="N2790" s="234"/>
      <c r="O2790" s="234"/>
      <c r="P2790" s="261"/>
      <c r="Q2790" s="262">
        <f t="shared" si="163"/>
        <v>0</v>
      </c>
      <c r="R2790" s="263"/>
    </row>
    <row r="2791" spans="2:18" ht="24.95" customHeight="1">
      <c r="B2791" s="252" t="s">
        <v>1548</v>
      </c>
      <c r="C2791" s="253"/>
      <c r="D2791" s="233"/>
      <c r="E2791" s="234"/>
      <c r="F2791" s="234"/>
      <c r="G2791" s="261"/>
      <c r="H2791" s="262">
        <f t="shared" si="162"/>
        <v>0</v>
      </c>
      <c r="I2791" s="263"/>
      <c r="K2791" s="252" t="s">
        <v>1548</v>
      </c>
      <c r="L2791" s="253"/>
      <c r="M2791" s="233"/>
      <c r="N2791" s="234"/>
      <c r="O2791" s="234"/>
      <c r="P2791" s="261"/>
      <c r="Q2791" s="262">
        <f t="shared" si="163"/>
        <v>0</v>
      </c>
      <c r="R2791" s="263"/>
    </row>
    <row r="2792" spans="2:18" ht="24.95" customHeight="1" thickBot="1">
      <c r="B2792" s="264" t="s">
        <v>1549</v>
      </c>
      <c r="C2792" s="265"/>
      <c r="D2792" s="266"/>
      <c r="E2792" s="267"/>
      <c r="F2792" s="267"/>
      <c r="G2792" s="268"/>
      <c r="H2792" s="269">
        <f t="shared" si="162"/>
        <v>0</v>
      </c>
      <c r="I2792" s="270"/>
      <c r="K2792" s="264" t="s">
        <v>1549</v>
      </c>
      <c r="L2792" s="265"/>
      <c r="M2792" s="266"/>
      <c r="N2792" s="267"/>
      <c r="O2792" s="267"/>
      <c r="P2792" s="268"/>
      <c r="Q2792" s="269">
        <f t="shared" si="163"/>
        <v>0</v>
      </c>
      <c r="R2792" s="270"/>
    </row>
    <row r="2793" spans="2:18" ht="24.95" customHeight="1" thickTop="1" thickBot="1">
      <c r="B2793" s="243"/>
      <c r="C2793" s="244" t="s">
        <v>1399</v>
      </c>
      <c r="D2793" s="245">
        <f>SUM(D2788:D2792)</f>
        <v>0</v>
      </c>
      <c r="E2793" s="246"/>
      <c r="F2793" s="247">
        <f>F2788+F2790</f>
        <v>1083</v>
      </c>
      <c r="G2793" s="248"/>
      <c r="H2793" s="271">
        <f>D2793+F2793</f>
        <v>1083</v>
      </c>
      <c r="I2793" s="250"/>
      <c r="K2793" s="243"/>
      <c r="L2793" s="244" t="s">
        <v>1399</v>
      </c>
      <c r="M2793" s="245">
        <f>SUM(M2788:M2792)</f>
        <v>0</v>
      </c>
      <c r="N2793" s="246"/>
      <c r="O2793" s="246">
        <f>O2788+O2790</f>
        <v>1169</v>
      </c>
      <c r="P2793" s="248"/>
      <c r="Q2793" s="272">
        <f>M2793+O2793</f>
        <v>1169</v>
      </c>
      <c r="R2793" s="250"/>
    </row>
    <row r="2794" spans="2:18" ht="24.95" customHeight="1" thickTop="1">
      <c r="B2794" s="273"/>
      <c r="C2794" s="274" t="s">
        <v>1550</v>
      </c>
      <c r="D2794" s="217"/>
      <c r="E2794" s="217"/>
      <c r="F2794" s="217"/>
      <c r="G2794" s="217"/>
      <c r="H2794" s="217"/>
      <c r="I2794" s="218"/>
      <c r="K2794" s="273"/>
      <c r="L2794" s="274" t="s">
        <v>1550</v>
      </c>
      <c r="M2794" s="217"/>
      <c r="N2794" s="217"/>
      <c r="O2794" s="217"/>
      <c r="P2794" s="217"/>
      <c r="Q2794" s="217"/>
      <c r="R2794" s="218"/>
    </row>
    <row r="2795" spans="2:18" ht="24.95" customHeight="1">
      <c r="B2795" s="216" t="s">
        <v>1551</v>
      </c>
      <c r="C2795" s="217"/>
      <c r="D2795" s="217"/>
      <c r="E2795" s="217"/>
      <c r="F2795" s="217"/>
      <c r="G2795" s="217"/>
      <c r="H2795" s="217"/>
      <c r="I2795" s="218"/>
      <c r="K2795" s="216" t="s">
        <v>1551</v>
      </c>
      <c r="L2795" s="217"/>
      <c r="M2795" s="217"/>
      <c r="N2795" s="217"/>
      <c r="O2795" s="217"/>
      <c r="P2795" s="217"/>
      <c r="Q2795" s="217"/>
      <c r="R2795" s="218"/>
    </row>
    <row r="2796" spans="2:18" ht="24.95" customHeight="1">
      <c r="B2796" s="216" t="s">
        <v>1552</v>
      </c>
      <c r="C2796" s="217"/>
      <c r="D2796" s="217"/>
      <c r="E2796" s="217"/>
      <c r="F2796" s="217"/>
      <c r="G2796" s="217"/>
      <c r="H2796" s="217"/>
      <c r="I2796" s="218"/>
      <c r="K2796" s="216" t="s">
        <v>1552</v>
      </c>
      <c r="L2796" s="217"/>
      <c r="M2796" s="217"/>
      <c r="N2796" s="217"/>
      <c r="O2796" s="217"/>
      <c r="P2796" s="217"/>
      <c r="Q2796" s="217"/>
      <c r="R2796" s="218"/>
    </row>
    <row r="2797" spans="2:18" ht="15.75">
      <c r="B2797" s="273"/>
      <c r="C2797" s="217"/>
      <c r="D2797" s="217"/>
      <c r="E2797" s="217"/>
      <c r="F2797" s="217"/>
      <c r="G2797" s="217"/>
      <c r="H2797" s="217"/>
      <c r="I2797" s="218"/>
      <c r="K2797" s="273"/>
      <c r="L2797" s="217"/>
      <c r="M2797" s="217"/>
      <c r="N2797" s="217"/>
      <c r="O2797" s="217"/>
      <c r="P2797" s="217"/>
      <c r="Q2797" s="217"/>
      <c r="R2797" s="218"/>
    </row>
    <row r="2798" spans="2:18" ht="15.75">
      <c r="B2798" s="273"/>
      <c r="C2798" s="217"/>
      <c r="D2798" s="372" t="s">
        <v>1714</v>
      </c>
      <c r="E2798" s="372"/>
      <c r="F2798" s="372"/>
      <c r="G2798" s="217"/>
      <c r="H2798" s="217"/>
      <c r="I2798" s="218"/>
      <c r="K2798" s="273"/>
      <c r="L2798" s="217"/>
      <c r="M2798" s="372" t="s">
        <v>1714</v>
      </c>
      <c r="N2798" s="372"/>
      <c r="O2798" s="372"/>
      <c r="P2798" s="217"/>
      <c r="Q2798" s="217"/>
      <c r="R2798" s="218"/>
    </row>
    <row r="2799" spans="2:18" ht="15.75">
      <c r="B2799" s="273"/>
      <c r="C2799" s="217"/>
      <c r="D2799" s="372" t="s">
        <v>1715</v>
      </c>
      <c r="E2799" s="372"/>
      <c r="F2799" s="372"/>
      <c r="G2799" s="217"/>
      <c r="H2799" s="217"/>
      <c r="I2799" s="218"/>
      <c r="K2799" s="273"/>
      <c r="L2799" s="217"/>
      <c r="M2799" s="372" t="s">
        <v>1715</v>
      </c>
      <c r="N2799" s="372"/>
      <c r="O2799" s="372"/>
      <c r="P2799" s="217"/>
      <c r="Q2799" s="217"/>
      <c r="R2799" s="218"/>
    </row>
    <row r="2800" spans="2:18" ht="15.75">
      <c r="B2800" s="273"/>
      <c r="C2800" s="217"/>
      <c r="D2800" s="217"/>
      <c r="E2800" s="217"/>
      <c r="F2800" s="217"/>
      <c r="G2800" s="217"/>
      <c r="H2800" s="217"/>
      <c r="I2800" s="218"/>
      <c r="K2800" s="273"/>
      <c r="L2800" s="217"/>
      <c r="M2800" s="217"/>
      <c r="N2800" s="217"/>
      <c r="O2800" s="217"/>
      <c r="P2800" s="217"/>
      <c r="Q2800" s="217"/>
      <c r="R2800" s="218"/>
    </row>
    <row r="2801" spans="2:18" ht="15.75">
      <c r="B2801" s="273"/>
      <c r="C2801" s="217"/>
      <c r="D2801" s="217"/>
      <c r="E2801" s="217"/>
      <c r="F2801" s="217"/>
      <c r="G2801" s="217"/>
      <c r="H2801" s="217"/>
      <c r="I2801" s="218"/>
      <c r="K2801" s="273"/>
      <c r="L2801" s="217"/>
      <c r="M2801" s="217"/>
      <c r="N2801" s="217"/>
      <c r="O2801" s="217"/>
      <c r="P2801" s="217"/>
      <c r="Q2801" s="217"/>
      <c r="R2801" s="218"/>
    </row>
    <row r="2802" spans="2:18" ht="15.75">
      <c r="B2802" s="293"/>
      <c r="E2802" s="217"/>
      <c r="F2802" s="217"/>
      <c r="G2802" s="201" t="s">
        <v>1563</v>
      </c>
      <c r="H2802" s="217"/>
      <c r="I2802" s="218"/>
      <c r="J2802" s="293"/>
      <c r="K2802" s="293"/>
      <c r="N2802" s="217"/>
      <c r="O2802" s="217"/>
      <c r="P2802" s="201" t="s">
        <v>1563</v>
      </c>
      <c r="Q2802" s="217"/>
      <c r="R2802" s="218"/>
    </row>
    <row r="2803" spans="2:18" ht="15.75">
      <c r="B2803" s="273" t="s">
        <v>1553</v>
      </c>
      <c r="C2803" s="360">
        <v>45840</v>
      </c>
      <c r="D2803" s="360"/>
      <c r="E2803" s="201"/>
      <c r="F2803" t="s">
        <v>1693</v>
      </c>
      <c r="H2803" s="201"/>
      <c r="I2803" s="202"/>
      <c r="K2803" s="273" t="s">
        <v>1553</v>
      </c>
      <c r="L2803" s="360">
        <v>45840</v>
      </c>
      <c r="M2803" s="360"/>
      <c r="N2803" s="201"/>
      <c r="O2803" t="s">
        <v>1693</v>
      </c>
      <c r="Q2803" s="201"/>
      <c r="R2803" s="202"/>
    </row>
    <row r="2804" spans="2:18" ht="16.5" thickBot="1">
      <c r="B2804" s="275"/>
      <c r="C2804" s="276"/>
      <c r="D2804" s="276"/>
      <c r="E2804" s="276"/>
      <c r="F2804" s="276"/>
      <c r="G2804" s="276"/>
      <c r="H2804" s="276"/>
      <c r="I2804" s="277"/>
      <c r="K2804" s="275"/>
      <c r="L2804" s="276"/>
      <c r="M2804" s="276"/>
      <c r="N2804" s="276"/>
      <c r="O2804" s="276"/>
      <c r="P2804" s="276"/>
      <c r="Q2804" s="276"/>
      <c r="R2804" s="277"/>
    </row>
    <row r="2806" spans="2:18" ht="15.75" thickBot="1"/>
    <row r="2807" spans="2:18">
      <c r="B2807" s="366" t="s">
        <v>1525</v>
      </c>
      <c r="C2807" s="367"/>
      <c r="D2807" s="367"/>
      <c r="E2807" s="367"/>
      <c r="F2807" s="367"/>
      <c r="G2807" s="367"/>
      <c r="H2807" s="367"/>
      <c r="I2807" s="368"/>
      <c r="K2807" s="366" t="s">
        <v>1525</v>
      </c>
      <c r="L2807" s="367"/>
      <c r="M2807" s="367"/>
      <c r="N2807" s="367"/>
      <c r="O2807" s="367"/>
      <c r="P2807" s="367"/>
      <c r="Q2807" s="367"/>
      <c r="R2807" s="368"/>
    </row>
    <row r="2808" spans="2:18" ht="15.75">
      <c r="B2808" s="200"/>
      <c r="C2808" s="201"/>
      <c r="D2808" s="201"/>
      <c r="E2808" s="201"/>
      <c r="F2808" s="201"/>
      <c r="G2808" s="201"/>
      <c r="H2808" s="201"/>
      <c r="I2808" s="202"/>
      <c r="K2808" s="200"/>
      <c r="L2808" s="201"/>
      <c r="M2808" s="201"/>
      <c r="N2808" s="201"/>
      <c r="O2808" s="201"/>
      <c r="P2808" s="201"/>
      <c r="Q2808" s="201"/>
      <c r="R2808" s="202"/>
    </row>
    <row r="2809" spans="2:18" ht="26.25">
      <c r="B2809" s="369" t="s">
        <v>1526</v>
      </c>
      <c r="C2809" s="370"/>
      <c r="D2809" s="370"/>
      <c r="E2809" s="370"/>
      <c r="F2809" s="370"/>
      <c r="G2809" s="370"/>
      <c r="H2809" s="370"/>
      <c r="I2809" s="371"/>
      <c r="K2809" s="369" t="s">
        <v>1526</v>
      </c>
      <c r="L2809" s="370"/>
      <c r="M2809" s="370"/>
      <c r="N2809" s="370"/>
      <c r="O2809" s="370"/>
      <c r="P2809" s="370"/>
      <c r="Q2809" s="370"/>
      <c r="R2809" s="371"/>
    </row>
    <row r="2810" spans="2:18" ht="24.95" customHeight="1">
      <c r="B2810" s="203"/>
      <c r="C2810" s="204"/>
      <c r="D2810" s="204"/>
      <c r="E2810" s="204"/>
      <c r="F2810" s="204"/>
      <c r="G2810" s="204"/>
      <c r="H2810" s="205" t="s">
        <v>1527</v>
      </c>
      <c r="I2810" s="206"/>
      <c r="K2810" s="203"/>
      <c r="L2810" s="204"/>
      <c r="M2810" s="204"/>
      <c r="N2810" s="204"/>
      <c r="O2810" s="204"/>
      <c r="P2810" s="204"/>
      <c r="Q2810" s="205" t="s">
        <v>1527</v>
      </c>
      <c r="R2810" s="206"/>
    </row>
    <row r="2811" spans="2:18" ht="24.95" customHeight="1">
      <c r="B2811" s="207" t="s">
        <v>1528</v>
      </c>
      <c r="C2811" s="208"/>
      <c r="D2811" s="208"/>
      <c r="E2811" s="208"/>
      <c r="F2811" s="208" t="s">
        <v>1529</v>
      </c>
      <c r="G2811" s="201"/>
      <c r="H2811" s="201" t="s">
        <v>1530</v>
      </c>
      <c r="I2811" s="202"/>
      <c r="K2811" s="207" t="s">
        <v>1528</v>
      </c>
      <c r="L2811" s="208"/>
      <c r="M2811" s="208"/>
      <c r="N2811" s="208"/>
      <c r="O2811" s="208" t="s">
        <v>1531</v>
      </c>
      <c r="P2811" s="201"/>
      <c r="Q2811" s="201" t="s">
        <v>1530</v>
      </c>
      <c r="R2811" s="202"/>
    </row>
    <row r="2812" spans="2:18" ht="24.95" customHeight="1">
      <c r="B2812" s="209" t="s">
        <v>1532</v>
      </c>
      <c r="C2812" s="210" t="s">
        <v>1899</v>
      </c>
      <c r="E2812" s="211"/>
      <c r="F2812" s="211"/>
      <c r="G2812" s="212"/>
      <c r="H2812" s="212"/>
      <c r="I2812" s="213"/>
      <c r="K2812" s="209" t="s">
        <v>1532</v>
      </c>
      <c r="L2812" s="210" t="s">
        <v>1900</v>
      </c>
      <c r="M2812" s="211"/>
      <c r="N2812" s="211"/>
      <c r="O2812" s="211"/>
      <c r="P2812" s="212"/>
      <c r="Q2812" s="212"/>
      <c r="R2812" s="213"/>
    </row>
    <row r="2813" spans="2:18" ht="24.95" customHeight="1">
      <c r="B2813" s="207" t="s">
        <v>1534</v>
      </c>
      <c r="C2813" s="214">
        <v>277</v>
      </c>
      <c r="D2813" s="208" t="s">
        <v>1535</v>
      </c>
      <c r="E2813" s="208"/>
      <c r="F2813" s="201"/>
      <c r="G2813" s="201"/>
      <c r="H2813" s="201"/>
      <c r="I2813" s="202"/>
      <c r="K2813" s="207" t="s">
        <v>1534</v>
      </c>
      <c r="L2813" s="214">
        <v>140</v>
      </c>
      <c r="M2813" s="208" t="s">
        <v>1535</v>
      </c>
      <c r="N2813" s="208"/>
      <c r="O2813" s="201"/>
      <c r="P2813" s="201"/>
      <c r="Q2813" s="201"/>
      <c r="R2813" s="202"/>
    </row>
    <row r="2814" spans="2:18" ht="24.95" customHeight="1">
      <c r="B2814" s="216" t="s">
        <v>1562</v>
      </c>
      <c r="C2814" s="217"/>
      <c r="D2814" s="217"/>
      <c r="E2814" s="217"/>
      <c r="F2814" s="217"/>
      <c r="G2814" s="217"/>
      <c r="H2814" s="217"/>
      <c r="I2814" s="218"/>
      <c r="K2814" s="216" t="s">
        <v>1562</v>
      </c>
      <c r="L2814" s="217"/>
      <c r="M2814" s="217"/>
      <c r="N2814" s="217"/>
      <c r="O2814" s="217"/>
      <c r="P2814" s="217"/>
      <c r="Q2814" s="217"/>
      <c r="R2814" s="218"/>
    </row>
    <row r="2815" spans="2:18" ht="24.95" customHeight="1" thickBot="1">
      <c r="B2815" s="207" t="s">
        <v>1537</v>
      </c>
      <c r="C2815" s="201"/>
      <c r="D2815" s="201"/>
      <c r="E2815" s="201"/>
      <c r="F2815" s="201"/>
      <c r="G2815" s="201"/>
      <c r="H2815" s="201"/>
      <c r="I2815" s="202"/>
      <c r="K2815" s="207" t="s">
        <v>1537</v>
      </c>
      <c r="L2815" s="201"/>
      <c r="M2815" s="201"/>
      <c r="N2815" s="201"/>
      <c r="O2815" s="201"/>
      <c r="P2815" s="201"/>
      <c r="Q2815" s="201"/>
      <c r="R2815" s="202"/>
    </row>
    <row r="2816" spans="2:18" ht="24.95" customHeight="1" thickTop="1">
      <c r="B2816" s="361" t="s">
        <v>1538</v>
      </c>
      <c r="C2816" s="362"/>
      <c r="D2816" s="358" t="s">
        <v>1241</v>
      </c>
      <c r="E2816" s="365"/>
      <c r="F2816" s="356" t="s">
        <v>1539</v>
      </c>
      <c r="G2816" s="359"/>
      <c r="H2816" s="358" t="s">
        <v>1404</v>
      </c>
      <c r="I2816" s="359"/>
      <c r="K2816" s="361" t="s">
        <v>1538</v>
      </c>
      <c r="L2816" s="362"/>
      <c r="M2816" s="358" t="s">
        <v>1241</v>
      </c>
      <c r="N2816" s="365"/>
      <c r="O2816" s="356" t="s">
        <v>1539</v>
      </c>
      <c r="P2816" s="359"/>
      <c r="Q2816" s="358" t="s">
        <v>1404</v>
      </c>
      <c r="R2816" s="359"/>
    </row>
    <row r="2817" spans="2:18" ht="24.95" customHeight="1" thickBot="1">
      <c r="B2817" s="363"/>
      <c r="C2817" s="364"/>
      <c r="D2817" s="219" t="s">
        <v>1540</v>
      </c>
      <c r="E2817" s="220" t="s">
        <v>1541</v>
      </c>
      <c r="F2817" s="220" t="s">
        <v>1540</v>
      </c>
      <c r="G2817" s="221" t="s">
        <v>1541</v>
      </c>
      <c r="H2817" s="222" t="s">
        <v>1540</v>
      </c>
      <c r="I2817" s="223" t="s">
        <v>1541</v>
      </c>
      <c r="K2817" s="363"/>
      <c r="L2817" s="364"/>
      <c r="M2817" s="219" t="s">
        <v>1540</v>
      </c>
      <c r="N2817" s="220" t="s">
        <v>1541</v>
      </c>
      <c r="O2817" s="220" t="s">
        <v>1540</v>
      </c>
      <c r="P2817" s="221" t="s">
        <v>1541</v>
      </c>
      <c r="Q2817" s="222" t="s">
        <v>1540</v>
      </c>
      <c r="R2817" s="223" t="s">
        <v>1541</v>
      </c>
    </row>
    <row r="2818" spans="2:18" ht="24.95" customHeight="1" thickTop="1">
      <c r="B2818" s="224" t="s">
        <v>1542</v>
      </c>
      <c r="C2818" s="225"/>
      <c r="D2818" s="226">
        <v>0</v>
      </c>
      <c r="E2818" s="227"/>
      <c r="F2818" s="227">
        <v>570</v>
      </c>
      <c r="G2818" s="228"/>
      <c r="H2818" s="229">
        <f t="shared" ref="H2818:H2826" si="164">D2818+F2818</f>
        <v>570</v>
      </c>
      <c r="I2818" s="230"/>
      <c r="K2818" s="224" t="s">
        <v>1542</v>
      </c>
      <c r="L2818" s="225"/>
      <c r="M2818" s="226">
        <v>0</v>
      </c>
      <c r="N2818" s="227"/>
      <c r="O2818" s="227">
        <v>481</v>
      </c>
      <c r="P2818" s="228"/>
      <c r="Q2818" s="229">
        <f t="shared" ref="Q2818:Q2826" si="165">M2818+O2818</f>
        <v>481</v>
      </c>
      <c r="R2818" s="230"/>
    </row>
    <row r="2819" spans="2:18" ht="24.95" customHeight="1">
      <c r="B2819" s="231" t="s">
        <v>1543</v>
      </c>
      <c r="C2819" s="232"/>
      <c r="D2819" s="233">
        <v>0</v>
      </c>
      <c r="E2819" s="234"/>
      <c r="F2819" s="234">
        <v>30</v>
      </c>
      <c r="G2819" s="235"/>
      <c r="H2819" s="229">
        <f t="shared" si="164"/>
        <v>30</v>
      </c>
      <c r="I2819" s="236"/>
      <c r="K2819" s="231" t="s">
        <v>1543</v>
      </c>
      <c r="L2819" s="232"/>
      <c r="M2819" s="233">
        <v>0</v>
      </c>
      <c r="N2819" s="234"/>
      <c r="O2819" s="234">
        <v>40</v>
      </c>
      <c r="P2819" s="235"/>
      <c r="Q2819" s="229">
        <f t="shared" si="165"/>
        <v>40</v>
      </c>
      <c r="R2819" s="236"/>
    </row>
    <row r="2820" spans="2:18" ht="24.95" customHeight="1">
      <c r="B2820" s="231" t="s">
        <v>1544</v>
      </c>
      <c r="C2820" s="232"/>
      <c r="D2820" s="233">
        <v>0</v>
      </c>
      <c r="E2820" s="234"/>
      <c r="F2820" s="234">
        <v>30</v>
      </c>
      <c r="G2820" s="235"/>
      <c r="H2820" s="229">
        <f t="shared" si="164"/>
        <v>30</v>
      </c>
      <c r="I2820" s="236"/>
      <c r="K2820" s="231" t="s">
        <v>1544</v>
      </c>
      <c r="L2820" s="232"/>
      <c r="M2820" s="233">
        <v>0</v>
      </c>
      <c r="N2820" s="234"/>
      <c r="O2820" s="234">
        <v>40</v>
      </c>
      <c r="P2820" s="235"/>
      <c r="Q2820" s="229">
        <f t="shared" si="165"/>
        <v>40</v>
      </c>
      <c r="R2820" s="236"/>
    </row>
    <row r="2821" spans="2:18" ht="24.95" customHeight="1" thickBot="1">
      <c r="B2821" s="237" t="s">
        <v>1545</v>
      </c>
      <c r="C2821" s="238"/>
      <c r="D2821" s="239"/>
      <c r="E2821" s="240"/>
      <c r="F2821" s="240">
        <v>750</v>
      </c>
      <c r="G2821" s="241"/>
      <c r="H2821" s="229">
        <f t="shared" si="164"/>
        <v>750</v>
      </c>
      <c r="I2821" s="242"/>
      <c r="K2821" s="237" t="s">
        <v>1545</v>
      </c>
      <c r="L2821" s="238"/>
      <c r="M2821" s="239">
        <v>0</v>
      </c>
      <c r="N2821" s="240"/>
      <c r="O2821" s="240">
        <v>750</v>
      </c>
      <c r="P2821" s="241"/>
      <c r="Q2821" s="229">
        <f t="shared" si="165"/>
        <v>750</v>
      </c>
      <c r="R2821" s="242"/>
    </row>
    <row r="2822" spans="2:18" ht="24.95" customHeight="1" thickTop="1" thickBot="1">
      <c r="B2822" s="243"/>
      <c r="C2822" s="244" t="s">
        <v>1399</v>
      </c>
      <c r="D2822" s="245">
        <f>D2818+D2819+D2820+D2821</f>
        <v>0</v>
      </c>
      <c r="E2822" s="246"/>
      <c r="F2822" s="247">
        <f>SUM(F2818:F2821)</f>
        <v>1380</v>
      </c>
      <c r="G2822" s="248"/>
      <c r="H2822" s="249">
        <f t="shared" si="164"/>
        <v>1380</v>
      </c>
      <c r="I2822" s="250"/>
      <c r="K2822" s="243"/>
      <c r="L2822" s="244" t="s">
        <v>1399</v>
      </c>
      <c r="M2822" s="245">
        <f>M2818+M2819+M2820+M2821</f>
        <v>0</v>
      </c>
      <c r="N2822" s="246"/>
      <c r="O2822" s="246">
        <f>SUM(O2818:O2821)</f>
        <v>1311</v>
      </c>
      <c r="P2822" s="248"/>
      <c r="Q2822" s="251">
        <f t="shared" si="165"/>
        <v>1311</v>
      </c>
      <c r="R2822" s="250"/>
    </row>
    <row r="2823" spans="2:18" ht="24.95" customHeight="1" thickTop="1">
      <c r="B2823" s="252" t="s">
        <v>1546</v>
      </c>
      <c r="C2823" s="253"/>
      <c r="D2823" s="254"/>
      <c r="E2823" s="255"/>
      <c r="F2823" s="255"/>
      <c r="G2823" s="256"/>
      <c r="H2823" s="257">
        <f t="shared" si="164"/>
        <v>0</v>
      </c>
      <c r="I2823" s="258"/>
      <c r="K2823" s="252" t="s">
        <v>1546</v>
      </c>
      <c r="L2823" s="253"/>
      <c r="M2823" s="254"/>
      <c r="N2823" s="255"/>
      <c r="O2823" s="255"/>
      <c r="P2823" s="256"/>
      <c r="Q2823" s="257">
        <f t="shared" si="165"/>
        <v>0</v>
      </c>
      <c r="R2823" s="258"/>
    </row>
    <row r="2824" spans="2:18" ht="24.95" customHeight="1">
      <c r="B2824" s="259" t="s">
        <v>1547</v>
      </c>
      <c r="C2824" s="260"/>
      <c r="D2824" s="233">
        <v>0</v>
      </c>
      <c r="E2824" s="234"/>
      <c r="F2824" s="234"/>
      <c r="G2824" s="261"/>
      <c r="H2824" s="262">
        <f t="shared" si="164"/>
        <v>0</v>
      </c>
      <c r="I2824" s="263"/>
      <c r="K2824" s="259" t="s">
        <v>1547</v>
      </c>
      <c r="L2824" s="260"/>
      <c r="M2824" s="233">
        <v>0</v>
      </c>
      <c r="N2824" s="234"/>
      <c r="O2824" s="234"/>
      <c r="P2824" s="261"/>
      <c r="Q2824" s="262">
        <f t="shared" si="165"/>
        <v>0</v>
      </c>
      <c r="R2824" s="263"/>
    </row>
    <row r="2825" spans="2:18" ht="24.95" customHeight="1">
      <c r="B2825" s="252" t="s">
        <v>1548</v>
      </c>
      <c r="C2825" s="253"/>
      <c r="D2825" s="233"/>
      <c r="E2825" s="234"/>
      <c r="F2825" s="234"/>
      <c r="G2825" s="261"/>
      <c r="H2825" s="262">
        <f t="shared" si="164"/>
        <v>0</v>
      </c>
      <c r="I2825" s="263"/>
      <c r="K2825" s="252" t="s">
        <v>1548</v>
      </c>
      <c r="L2825" s="253"/>
      <c r="M2825" s="233"/>
      <c r="N2825" s="234"/>
      <c r="O2825" s="234"/>
      <c r="P2825" s="261"/>
      <c r="Q2825" s="262">
        <f t="shared" si="165"/>
        <v>0</v>
      </c>
      <c r="R2825" s="263"/>
    </row>
    <row r="2826" spans="2:18" ht="24.95" customHeight="1" thickBot="1">
      <c r="B2826" s="264" t="s">
        <v>1549</v>
      </c>
      <c r="C2826" s="265"/>
      <c r="D2826" s="266"/>
      <c r="E2826" s="267"/>
      <c r="F2826" s="267"/>
      <c r="G2826" s="268"/>
      <c r="H2826" s="269">
        <f t="shared" si="164"/>
        <v>0</v>
      </c>
      <c r="I2826" s="270"/>
      <c r="K2826" s="264" t="s">
        <v>1549</v>
      </c>
      <c r="L2826" s="265"/>
      <c r="M2826" s="266"/>
      <c r="N2826" s="267"/>
      <c r="O2826" s="267"/>
      <c r="P2826" s="268"/>
      <c r="Q2826" s="269">
        <f t="shared" si="165"/>
        <v>0</v>
      </c>
      <c r="R2826" s="270"/>
    </row>
    <row r="2827" spans="2:18" ht="24.95" customHeight="1" thickTop="1" thickBot="1">
      <c r="B2827" s="243"/>
      <c r="C2827" s="244" t="s">
        <v>1399</v>
      </c>
      <c r="D2827" s="245">
        <f>SUM(D2822:D2826)</f>
        <v>0</v>
      </c>
      <c r="E2827" s="246"/>
      <c r="F2827" s="247">
        <f>F2822+F2824</f>
        <v>1380</v>
      </c>
      <c r="G2827" s="248"/>
      <c r="H2827" s="271">
        <f>D2827+F2827</f>
        <v>1380</v>
      </c>
      <c r="I2827" s="250"/>
      <c r="K2827" s="243"/>
      <c r="L2827" s="244" t="s">
        <v>1399</v>
      </c>
      <c r="M2827" s="245">
        <f>SUM(M2822:M2826)</f>
        <v>0</v>
      </c>
      <c r="N2827" s="246"/>
      <c r="O2827" s="246">
        <f>O2822+O2824</f>
        <v>1311</v>
      </c>
      <c r="P2827" s="248"/>
      <c r="Q2827" s="272">
        <f>M2827+O2827</f>
        <v>1311</v>
      </c>
      <c r="R2827" s="250"/>
    </row>
    <row r="2828" spans="2:18" ht="24.95" customHeight="1" thickTop="1">
      <c r="B2828" s="273"/>
      <c r="C2828" s="274" t="s">
        <v>1550</v>
      </c>
      <c r="D2828" s="217"/>
      <c r="E2828" s="217"/>
      <c r="F2828" s="217"/>
      <c r="G2828" s="217"/>
      <c r="H2828" s="217"/>
      <c r="I2828" s="218"/>
      <c r="K2828" s="273"/>
      <c r="L2828" s="274" t="s">
        <v>1550</v>
      </c>
      <c r="M2828" s="217"/>
      <c r="N2828" s="217"/>
      <c r="O2828" s="217"/>
      <c r="P2828" s="217"/>
      <c r="Q2828" s="217"/>
      <c r="R2828" s="218"/>
    </row>
    <row r="2829" spans="2:18" ht="24.95" customHeight="1">
      <c r="B2829" s="216" t="s">
        <v>1551</v>
      </c>
      <c r="C2829" s="217"/>
      <c r="D2829" s="217"/>
      <c r="E2829" s="217"/>
      <c r="F2829" s="217"/>
      <c r="G2829" s="217"/>
      <c r="H2829" s="217"/>
      <c r="I2829" s="218"/>
      <c r="K2829" s="216" t="s">
        <v>1551</v>
      </c>
      <c r="L2829" s="217"/>
      <c r="M2829" s="217"/>
      <c r="N2829" s="217"/>
      <c r="O2829" s="217"/>
      <c r="P2829" s="217"/>
      <c r="Q2829" s="217"/>
      <c r="R2829" s="218"/>
    </row>
    <row r="2830" spans="2:18" ht="24.95" customHeight="1">
      <c r="B2830" s="216" t="s">
        <v>1552</v>
      </c>
      <c r="C2830" s="217"/>
      <c r="D2830" s="217"/>
      <c r="E2830" s="217"/>
      <c r="F2830" s="217"/>
      <c r="G2830" s="217"/>
      <c r="H2830" s="217"/>
      <c r="I2830" s="218"/>
      <c r="K2830" s="216" t="s">
        <v>1552</v>
      </c>
      <c r="L2830" s="217"/>
      <c r="M2830" s="217"/>
      <c r="N2830" s="217"/>
      <c r="O2830" s="217"/>
      <c r="P2830" s="217"/>
      <c r="Q2830" s="217"/>
      <c r="R2830" s="218"/>
    </row>
    <row r="2831" spans="2:18" ht="15.75">
      <c r="B2831" s="273"/>
      <c r="C2831" s="217"/>
      <c r="D2831" s="217"/>
      <c r="E2831" s="217"/>
      <c r="F2831" s="217"/>
      <c r="G2831" s="217"/>
      <c r="H2831" s="217"/>
      <c r="I2831" s="218"/>
      <c r="K2831" s="273"/>
      <c r="L2831" s="217"/>
      <c r="M2831" s="217"/>
      <c r="N2831" s="217"/>
      <c r="O2831" s="217"/>
      <c r="P2831" s="217"/>
      <c r="Q2831" s="217"/>
      <c r="R2831" s="218"/>
    </row>
    <row r="2832" spans="2:18" ht="15.75">
      <c r="B2832" s="273"/>
      <c r="C2832" s="217"/>
      <c r="D2832" s="372" t="s">
        <v>1714</v>
      </c>
      <c r="E2832" s="372"/>
      <c r="F2832" s="372"/>
      <c r="G2832" s="217"/>
      <c r="H2832" s="217"/>
      <c r="I2832" s="218"/>
      <c r="K2832" s="273"/>
      <c r="L2832" s="217"/>
      <c r="M2832" s="372" t="s">
        <v>1714</v>
      </c>
      <c r="N2832" s="372"/>
      <c r="O2832" s="372"/>
      <c r="P2832" s="217"/>
      <c r="Q2832" s="217"/>
      <c r="R2832" s="218"/>
    </row>
    <row r="2833" spans="2:18" ht="15.75">
      <c r="B2833" s="273"/>
      <c r="C2833" s="217"/>
      <c r="D2833" s="372" t="s">
        <v>1715</v>
      </c>
      <c r="E2833" s="372"/>
      <c r="F2833" s="372"/>
      <c r="G2833" s="217"/>
      <c r="H2833" s="217"/>
      <c r="I2833" s="218"/>
      <c r="K2833" s="273"/>
      <c r="L2833" s="217"/>
      <c r="M2833" s="372" t="s">
        <v>1715</v>
      </c>
      <c r="N2833" s="372"/>
      <c r="O2833" s="372"/>
      <c r="P2833" s="217"/>
      <c r="Q2833" s="217"/>
      <c r="R2833" s="218"/>
    </row>
    <row r="2834" spans="2:18" ht="15.75">
      <c r="B2834" s="273"/>
      <c r="C2834" s="217"/>
      <c r="D2834" s="217"/>
      <c r="E2834" s="217"/>
      <c r="F2834" s="217"/>
      <c r="G2834" s="217"/>
      <c r="H2834" s="217"/>
      <c r="I2834" s="218"/>
      <c r="K2834" s="273"/>
      <c r="L2834" s="217"/>
      <c r="M2834" s="217"/>
      <c r="N2834" s="217"/>
      <c r="O2834" s="217"/>
      <c r="P2834" s="217"/>
      <c r="Q2834" s="217"/>
      <c r="R2834" s="218"/>
    </row>
    <row r="2835" spans="2:18" ht="15.75">
      <c r="B2835" s="273"/>
      <c r="C2835" s="217"/>
      <c r="D2835" s="217"/>
      <c r="E2835" s="217"/>
      <c r="F2835" s="217"/>
      <c r="G2835" s="217"/>
      <c r="H2835" s="217"/>
      <c r="I2835" s="218"/>
      <c r="K2835" s="273"/>
      <c r="L2835" s="217"/>
      <c r="M2835" s="217"/>
      <c r="N2835" s="217"/>
      <c r="O2835" s="217"/>
      <c r="P2835" s="217"/>
      <c r="Q2835" s="217"/>
      <c r="R2835" s="218"/>
    </row>
    <row r="2836" spans="2:18" ht="15.75">
      <c r="B2836" s="293"/>
      <c r="E2836" s="217"/>
      <c r="F2836" s="217"/>
      <c r="G2836" s="201" t="s">
        <v>1563</v>
      </c>
      <c r="H2836" s="217"/>
      <c r="I2836" s="218"/>
      <c r="J2836" s="293"/>
      <c r="K2836" s="293"/>
      <c r="N2836" s="217"/>
      <c r="O2836" s="217"/>
      <c r="P2836" s="201" t="s">
        <v>1563</v>
      </c>
      <c r="Q2836" s="217"/>
      <c r="R2836" s="218"/>
    </row>
    <row r="2837" spans="2:18" ht="15.75">
      <c r="B2837" s="273" t="s">
        <v>1553</v>
      </c>
      <c r="C2837" s="360">
        <v>45840</v>
      </c>
      <c r="D2837" s="360"/>
      <c r="E2837" s="201"/>
      <c r="F2837" t="s">
        <v>1693</v>
      </c>
      <c r="H2837" s="201"/>
      <c r="I2837" s="202"/>
      <c r="K2837" s="273" t="s">
        <v>1553</v>
      </c>
      <c r="L2837" s="360">
        <v>45840</v>
      </c>
      <c r="M2837" s="360"/>
      <c r="N2837" s="201"/>
      <c r="O2837" t="s">
        <v>1693</v>
      </c>
      <c r="Q2837" s="201"/>
      <c r="R2837" s="202"/>
    </row>
    <row r="2838" spans="2:18" ht="16.5" thickBot="1">
      <c r="B2838" s="275"/>
      <c r="C2838" s="276"/>
      <c r="D2838" s="276"/>
      <c r="E2838" s="276"/>
      <c r="F2838" s="276"/>
      <c r="G2838" s="276"/>
      <c r="H2838" s="276"/>
      <c r="I2838" s="277"/>
      <c r="K2838" s="275"/>
      <c r="L2838" s="276"/>
      <c r="M2838" s="276"/>
      <c r="N2838" s="276"/>
      <c r="O2838" s="276"/>
      <c r="P2838" s="276"/>
      <c r="Q2838" s="276"/>
      <c r="R2838" s="277"/>
    </row>
    <row r="2840" spans="2:18" ht="15.75" thickBot="1"/>
    <row r="2841" spans="2:18">
      <c r="B2841" s="366" t="s">
        <v>1525</v>
      </c>
      <c r="C2841" s="367"/>
      <c r="D2841" s="367"/>
      <c r="E2841" s="367"/>
      <c r="F2841" s="367"/>
      <c r="G2841" s="367"/>
      <c r="H2841" s="367"/>
      <c r="I2841" s="368"/>
      <c r="K2841" s="366" t="s">
        <v>1525</v>
      </c>
      <c r="L2841" s="367"/>
      <c r="M2841" s="367"/>
      <c r="N2841" s="367"/>
      <c r="O2841" s="367"/>
      <c r="P2841" s="367"/>
      <c r="Q2841" s="367"/>
      <c r="R2841" s="368"/>
    </row>
    <row r="2842" spans="2:18" ht="15.75">
      <c r="B2842" s="200"/>
      <c r="C2842" s="201"/>
      <c r="D2842" s="201"/>
      <c r="E2842" s="201"/>
      <c r="F2842" s="201"/>
      <c r="G2842" s="201"/>
      <c r="H2842" s="201"/>
      <c r="I2842" s="202"/>
      <c r="K2842" s="200"/>
      <c r="L2842" s="201"/>
      <c r="M2842" s="201"/>
      <c r="N2842" s="201"/>
      <c r="O2842" s="201"/>
      <c r="P2842" s="201"/>
      <c r="Q2842" s="201"/>
      <c r="R2842" s="202"/>
    </row>
    <row r="2843" spans="2:18" ht="26.25">
      <c r="B2843" s="369" t="s">
        <v>1526</v>
      </c>
      <c r="C2843" s="370"/>
      <c r="D2843" s="370"/>
      <c r="E2843" s="370"/>
      <c r="F2843" s="370"/>
      <c r="G2843" s="370"/>
      <c r="H2843" s="370"/>
      <c r="I2843" s="371"/>
      <c r="K2843" s="369" t="s">
        <v>1526</v>
      </c>
      <c r="L2843" s="370"/>
      <c r="M2843" s="370"/>
      <c r="N2843" s="370"/>
      <c r="O2843" s="370"/>
      <c r="P2843" s="370"/>
      <c r="Q2843" s="370"/>
      <c r="R2843" s="371"/>
    </row>
    <row r="2844" spans="2:18" ht="24.95" customHeight="1">
      <c r="B2844" s="203"/>
      <c r="C2844" s="204"/>
      <c r="D2844" s="204"/>
      <c r="E2844" s="204"/>
      <c r="F2844" s="204"/>
      <c r="G2844" s="204"/>
      <c r="H2844" s="205" t="s">
        <v>1527</v>
      </c>
      <c r="I2844" s="206"/>
      <c r="K2844" s="203"/>
      <c r="L2844" s="204"/>
      <c r="M2844" s="204"/>
      <c r="N2844" s="204"/>
      <c r="O2844" s="204"/>
      <c r="P2844" s="204"/>
      <c r="Q2844" s="205" t="s">
        <v>1527</v>
      </c>
      <c r="R2844" s="206"/>
    </row>
    <row r="2845" spans="2:18" ht="24.95" customHeight="1">
      <c r="B2845" s="207" t="s">
        <v>1528</v>
      </c>
      <c r="C2845" s="208"/>
      <c r="D2845" s="208"/>
      <c r="E2845" s="208"/>
      <c r="F2845" s="208" t="s">
        <v>1529</v>
      </c>
      <c r="G2845" s="201"/>
      <c r="H2845" s="201" t="s">
        <v>1530</v>
      </c>
      <c r="I2845" s="202"/>
      <c r="K2845" s="207" t="s">
        <v>1528</v>
      </c>
      <c r="L2845" s="208"/>
      <c r="M2845" s="208"/>
      <c r="N2845" s="208"/>
      <c r="O2845" s="208" t="s">
        <v>1531</v>
      </c>
      <c r="P2845" s="201"/>
      <c r="Q2845" s="201" t="s">
        <v>1530</v>
      </c>
      <c r="R2845" s="202"/>
    </row>
    <row r="2846" spans="2:18" ht="24.95" customHeight="1">
      <c r="B2846" s="209" t="s">
        <v>1532</v>
      </c>
      <c r="C2846" s="210" t="s">
        <v>1901</v>
      </c>
      <c r="D2846" s="211"/>
      <c r="E2846" s="211"/>
      <c r="F2846" s="211"/>
      <c r="G2846" s="212"/>
      <c r="H2846" s="212"/>
      <c r="I2846" s="213"/>
      <c r="K2846" s="209" t="s">
        <v>1532</v>
      </c>
      <c r="L2846" s="210" t="s">
        <v>1903</v>
      </c>
      <c r="M2846" s="211"/>
      <c r="N2846" s="211"/>
      <c r="O2846" s="211"/>
      <c r="P2846" s="212"/>
      <c r="Q2846" s="212"/>
      <c r="R2846" s="213"/>
    </row>
    <row r="2847" spans="2:18" ht="24.95" customHeight="1">
      <c r="B2847" s="207" t="s">
        <v>1534</v>
      </c>
      <c r="C2847" s="214" t="s">
        <v>1902</v>
      </c>
      <c r="D2847" s="208" t="s">
        <v>1535</v>
      </c>
      <c r="E2847" s="208"/>
      <c r="F2847" s="201"/>
      <c r="G2847" s="201"/>
      <c r="H2847" s="201"/>
      <c r="I2847" s="202"/>
      <c r="K2847" s="207" t="s">
        <v>1534</v>
      </c>
      <c r="L2847" s="214">
        <v>237</v>
      </c>
      <c r="M2847" s="208" t="s">
        <v>1535</v>
      </c>
      <c r="N2847" s="208"/>
      <c r="O2847" s="201"/>
      <c r="P2847" s="201"/>
      <c r="Q2847" s="201"/>
      <c r="R2847" s="202"/>
    </row>
    <row r="2848" spans="2:18" ht="24.95" customHeight="1">
      <c r="B2848" s="216" t="s">
        <v>1562</v>
      </c>
      <c r="C2848" s="217"/>
      <c r="D2848" s="217"/>
      <c r="E2848" s="217"/>
      <c r="F2848" s="217"/>
      <c r="G2848" s="217"/>
      <c r="H2848" s="217"/>
      <c r="I2848" s="218"/>
      <c r="K2848" s="216" t="s">
        <v>1562</v>
      </c>
      <c r="L2848" s="217"/>
      <c r="M2848" s="217"/>
      <c r="N2848" s="217"/>
      <c r="O2848" s="217"/>
      <c r="P2848" s="217"/>
      <c r="Q2848" s="217"/>
      <c r="R2848" s="218"/>
    </row>
    <row r="2849" spans="2:18" ht="24.95" customHeight="1" thickBot="1">
      <c r="B2849" s="207" t="s">
        <v>1537</v>
      </c>
      <c r="C2849" s="201"/>
      <c r="D2849" s="201"/>
      <c r="E2849" s="201"/>
      <c r="F2849" s="201"/>
      <c r="G2849" s="201"/>
      <c r="H2849" s="201"/>
      <c r="I2849" s="202"/>
      <c r="K2849" s="207" t="s">
        <v>1537</v>
      </c>
      <c r="L2849" s="201"/>
      <c r="M2849" s="201"/>
      <c r="N2849" s="201"/>
      <c r="O2849" s="201"/>
      <c r="P2849" s="201"/>
      <c r="Q2849" s="201"/>
      <c r="R2849" s="202"/>
    </row>
    <row r="2850" spans="2:18" ht="24.95" customHeight="1" thickTop="1">
      <c r="B2850" s="361" t="s">
        <v>1538</v>
      </c>
      <c r="C2850" s="362"/>
      <c r="D2850" s="358" t="s">
        <v>1241</v>
      </c>
      <c r="E2850" s="365"/>
      <c r="F2850" s="356" t="s">
        <v>1539</v>
      </c>
      <c r="G2850" s="359"/>
      <c r="H2850" s="358" t="s">
        <v>1404</v>
      </c>
      <c r="I2850" s="359"/>
      <c r="K2850" s="361" t="s">
        <v>1538</v>
      </c>
      <c r="L2850" s="362"/>
      <c r="M2850" s="358" t="s">
        <v>1241</v>
      </c>
      <c r="N2850" s="365"/>
      <c r="O2850" s="356" t="s">
        <v>1539</v>
      </c>
      <c r="P2850" s="359"/>
      <c r="Q2850" s="358" t="s">
        <v>1404</v>
      </c>
      <c r="R2850" s="359"/>
    </row>
    <row r="2851" spans="2:18" ht="24.95" customHeight="1" thickBot="1">
      <c r="B2851" s="363"/>
      <c r="C2851" s="364"/>
      <c r="D2851" s="219" t="s">
        <v>1540</v>
      </c>
      <c r="E2851" s="220" t="s">
        <v>1541</v>
      </c>
      <c r="F2851" s="220" t="s">
        <v>1540</v>
      </c>
      <c r="G2851" s="221" t="s">
        <v>1541</v>
      </c>
      <c r="H2851" s="222" t="s">
        <v>1540</v>
      </c>
      <c r="I2851" s="223" t="s">
        <v>1541</v>
      </c>
      <c r="K2851" s="363"/>
      <c r="L2851" s="364"/>
      <c r="M2851" s="219" t="s">
        <v>1540</v>
      </c>
      <c r="N2851" s="220" t="s">
        <v>1541</v>
      </c>
      <c r="O2851" s="220" t="s">
        <v>1540</v>
      </c>
      <c r="P2851" s="221" t="s">
        <v>1541</v>
      </c>
      <c r="Q2851" s="222" t="s">
        <v>1540</v>
      </c>
      <c r="R2851" s="223" t="s">
        <v>1541</v>
      </c>
    </row>
    <row r="2852" spans="2:18" ht="24.95" customHeight="1" thickTop="1">
      <c r="B2852" s="224" t="s">
        <v>1542</v>
      </c>
      <c r="C2852" s="225"/>
      <c r="D2852" s="226">
        <v>211</v>
      </c>
      <c r="E2852" s="227"/>
      <c r="F2852" s="227">
        <v>140</v>
      </c>
      <c r="G2852" s="228"/>
      <c r="H2852" s="229">
        <f t="shared" ref="H2852:H2860" si="166">D2852+F2852</f>
        <v>351</v>
      </c>
      <c r="I2852" s="230"/>
      <c r="K2852" s="224" t="s">
        <v>1542</v>
      </c>
      <c r="L2852" s="225"/>
      <c r="M2852" s="226">
        <v>0</v>
      </c>
      <c r="N2852" s="227"/>
      <c r="O2852" s="227">
        <v>336</v>
      </c>
      <c r="P2852" s="228"/>
      <c r="Q2852" s="229">
        <f t="shared" ref="Q2852:Q2860" si="167">M2852+O2852</f>
        <v>336</v>
      </c>
      <c r="R2852" s="230"/>
    </row>
    <row r="2853" spans="2:18" ht="24.95" customHeight="1">
      <c r="B2853" s="231" t="s">
        <v>1543</v>
      </c>
      <c r="C2853" s="232"/>
      <c r="D2853" s="233">
        <v>30</v>
      </c>
      <c r="E2853" s="234"/>
      <c r="F2853" s="234">
        <v>30</v>
      </c>
      <c r="G2853" s="235"/>
      <c r="H2853" s="229">
        <f t="shared" si="166"/>
        <v>60</v>
      </c>
      <c r="I2853" s="236"/>
      <c r="K2853" s="231" t="s">
        <v>1543</v>
      </c>
      <c r="L2853" s="232"/>
      <c r="M2853" s="233">
        <v>0</v>
      </c>
      <c r="N2853" s="234"/>
      <c r="O2853" s="234">
        <v>30</v>
      </c>
      <c r="P2853" s="235"/>
      <c r="Q2853" s="229">
        <f t="shared" si="167"/>
        <v>30</v>
      </c>
      <c r="R2853" s="236"/>
    </row>
    <row r="2854" spans="2:18" ht="24.95" customHeight="1">
      <c r="B2854" s="231" t="s">
        <v>1544</v>
      </c>
      <c r="C2854" s="232"/>
      <c r="D2854" s="233">
        <v>30</v>
      </c>
      <c r="E2854" s="234"/>
      <c r="F2854" s="234">
        <v>30</v>
      </c>
      <c r="G2854" s="235"/>
      <c r="H2854" s="229">
        <f t="shared" si="166"/>
        <v>60</v>
      </c>
      <c r="I2854" s="236"/>
      <c r="K2854" s="231" t="s">
        <v>1544</v>
      </c>
      <c r="L2854" s="232"/>
      <c r="M2854" s="233">
        <v>0</v>
      </c>
      <c r="N2854" s="234"/>
      <c r="O2854" s="234">
        <v>30</v>
      </c>
      <c r="P2854" s="235"/>
      <c r="Q2854" s="229">
        <f t="shared" si="167"/>
        <v>30</v>
      </c>
      <c r="R2854" s="236"/>
    </row>
    <row r="2855" spans="2:18" ht="24.95" customHeight="1" thickBot="1">
      <c r="B2855" s="237" t="s">
        <v>1545</v>
      </c>
      <c r="C2855" s="238"/>
      <c r="D2855" s="239">
        <v>750</v>
      </c>
      <c r="E2855" s="240"/>
      <c r="F2855" s="240">
        <v>750</v>
      </c>
      <c r="G2855" s="241"/>
      <c r="H2855" s="229">
        <f t="shared" si="166"/>
        <v>1500</v>
      </c>
      <c r="I2855" s="242"/>
      <c r="K2855" s="237" t="s">
        <v>1545</v>
      </c>
      <c r="L2855" s="238"/>
      <c r="M2855" s="239">
        <v>0</v>
      </c>
      <c r="N2855" s="240"/>
      <c r="O2855" s="240">
        <v>750</v>
      </c>
      <c r="P2855" s="241"/>
      <c r="Q2855" s="229">
        <f t="shared" si="167"/>
        <v>750</v>
      </c>
      <c r="R2855" s="242"/>
    </row>
    <row r="2856" spans="2:18" ht="24.95" customHeight="1" thickTop="1" thickBot="1">
      <c r="B2856" s="243"/>
      <c r="C2856" s="244" t="s">
        <v>1399</v>
      </c>
      <c r="D2856" s="245">
        <f>D2852+D2853+D2854+D2855</f>
        <v>1021</v>
      </c>
      <c r="E2856" s="246"/>
      <c r="F2856" s="247">
        <f>SUM(F2852:F2855)</f>
        <v>950</v>
      </c>
      <c r="G2856" s="248"/>
      <c r="H2856" s="249">
        <f t="shared" si="166"/>
        <v>1971</v>
      </c>
      <c r="I2856" s="250"/>
      <c r="K2856" s="243"/>
      <c r="L2856" s="244" t="s">
        <v>1399</v>
      </c>
      <c r="M2856" s="245">
        <f>M2852+M2853+M2854+M2855</f>
        <v>0</v>
      </c>
      <c r="N2856" s="246"/>
      <c r="O2856" s="246">
        <f>SUM(O2852:O2855)</f>
        <v>1146</v>
      </c>
      <c r="P2856" s="248"/>
      <c r="Q2856" s="251">
        <f t="shared" si="167"/>
        <v>1146</v>
      </c>
      <c r="R2856" s="250"/>
    </row>
    <row r="2857" spans="2:18" ht="24.95" customHeight="1" thickTop="1">
      <c r="B2857" s="252" t="s">
        <v>1546</v>
      </c>
      <c r="C2857" s="253"/>
      <c r="D2857" s="254"/>
      <c r="E2857" s="255"/>
      <c r="F2857" s="255"/>
      <c r="G2857" s="256"/>
      <c r="H2857" s="257">
        <f t="shared" si="166"/>
        <v>0</v>
      </c>
      <c r="I2857" s="258"/>
      <c r="K2857" s="252" t="s">
        <v>1546</v>
      </c>
      <c r="L2857" s="253"/>
      <c r="M2857" s="254"/>
      <c r="N2857" s="255"/>
      <c r="O2857" s="255"/>
      <c r="P2857" s="256"/>
      <c r="Q2857" s="257">
        <f t="shared" si="167"/>
        <v>0</v>
      </c>
      <c r="R2857" s="258"/>
    </row>
    <row r="2858" spans="2:18" ht="24.95" customHeight="1">
      <c r="B2858" s="259" t="s">
        <v>1547</v>
      </c>
      <c r="C2858" s="260"/>
      <c r="D2858" s="233">
        <v>0</v>
      </c>
      <c r="E2858" s="234"/>
      <c r="F2858" s="234"/>
      <c r="G2858" s="261"/>
      <c r="H2858" s="262">
        <f t="shared" si="166"/>
        <v>0</v>
      </c>
      <c r="I2858" s="263"/>
      <c r="K2858" s="259" t="s">
        <v>1547</v>
      </c>
      <c r="L2858" s="260"/>
      <c r="M2858" s="233">
        <v>0</v>
      </c>
      <c r="N2858" s="234"/>
      <c r="O2858" s="234"/>
      <c r="P2858" s="261"/>
      <c r="Q2858" s="262">
        <f t="shared" si="167"/>
        <v>0</v>
      </c>
      <c r="R2858" s="263"/>
    </row>
    <row r="2859" spans="2:18" ht="24.95" customHeight="1">
      <c r="B2859" s="252" t="s">
        <v>1548</v>
      </c>
      <c r="C2859" s="253"/>
      <c r="D2859" s="233"/>
      <c r="E2859" s="234"/>
      <c r="F2859" s="234"/>
      <c r="G2859" s="261"/>
      <c r="H2859" s="262">
        <f t="shared" si="166"/>
        <v>0</v>
      </c>
      <c r="I2859" s="263"/>
      <c r="K2859" s="252" t="s">
        <v>1548</v>
      </c>
      <c r="L2859" s="253"/>
      <c r="M2859" s="233"/>
      <c r="N2859" s="234"/>
      <c r="O2859" s="234"/>
      <c r="P2859" s="261"/>
      <c r="Q2859" s="262">
        <f t="shared" si="167"/>
        <v>0</v>
      </c>
      <c r="R2859" s="263"/>
    </row>
    <row r="2860" spans="2:18" ht="24.95" customHeight="1" thickBot="1">
      <c r="B2860" s="264" t="s">
        <v>1549</v>
      </c>
      <c r="C2860" s="265"/>
      <c r="D2860" s="266"/>
      <c r="E2860" s="267"/>
      <c r="F2860" s="267"/>
      <c r="G2860" s="268"/>
      <c r="H2860" s="269">
        <f t="shared" si="166"/>
        <v>0</v>
      </c>
      <c r="I2860" s="270"/>
      <c r="K2860" s="264" t="s">
        <v>1549</v>
      </c>
      <c r="L2860" s="265"/>
      <c r="M2860" s="266"/>
      <c r="N2860" s="267"/>
      <c r="O2860" s="267"/>
      <c r="P2860" s="268"/>
      <c r="Q2860" s="269">
        <f t="shared" si="167"/>
        <v>0</v>
      </c>
      <c r="R2860" s="270"/>
    </row>
    <row r="2861" spans="2:18" ht="24.95" customHeight="1" thickTop="1" thickBot="1">
      <c r="B2861" s="243"/>
      <c r="C2861" s="244" t="s">
        <v>1399</v>
      </c>
      <c r="D2861" s="245">
        <f>SUM(D2856:D2860)</f>
        <v>1021</v>
      </c>
      <c r="E2861" s="246"/>
      <c r="F2861" s="247">
        <f>F2856+F2858</f>
        <v>950</v>
      </c>
      <c r="G2861" s="248"/>
      <c r="H2861" s="271">
        <f>D2861+F2861</f>
        <v>1971</v>
      </c>
      <c r="I2861" s="250"/>
      <c r="K2861" s="243"/>
      <c r="L2861" s="244" t="s">
        <v>1399</v>
      </c>
      <c r="M2861" s="245">
        <f>SUM(M2856:M2860)</f>
        <v>0</v>
      </c>
      <c r="N2861" s="246"/>
      <c r="O2861" s="246">
        <f>O2856+O2858</f>
        <v>1146</v>
      </c>
      <c r="P2861" s="248"/>
      <c r="Q2861" s="272">
        <f>M2861+O2861</f>
        <v>1146</v>
      </c>
      <c r="R2861" s="250"/>
    </row>
    <row r="2862" spans="2:18" ht="24.95" customHeight="1" thickTop="1">
      <c r="B2862" s="273"/>
      <c r="C2862" s="274" t="s">
        <v>1550</v>
      </c>
      <c r="D2862" s="217"/>
      <c r="E2862" s="217"/>
      <c r="F2862" s="217"/>
      <c r="G2862" s="217"/>
      <c r="H2862" s="217"/>
      <c r="I2862" s="218"/>
      <c r="K2862" s="273"/>
      <c r="L2862" s="274" t="s">
        <v>1550</v>
      </c>
      <c r="M2862" s="217"/>
      <c r="N2862" s="217"/>
      <c r="O2862" s="217"/>
      <c r="P2862" s="217"/>
      <c r="Q2862" s="217"/>
      <c r="R2862" s="218"/>
    </row>
    <row r="2863" spans="2:18" ht="24.95" customHeight="1">
      <c r="B2863" s="216" t="s">
        <v>1551</v>
      </c>
      <c r="C2863" s="217"/>
      <c r="D2863" s="217"/>
      <c r="E2863" s="217"/>
      <c r="F2863" s="217"/>
      <c r="G2863" s="217"/>
      <c r="H2863" s="217"/>
      <c r="I2863" s="218"/>
      <c r="K2863" s="216" t="s">
        <v>1551</v>
      </c>
      <c r="L2863" s="217"/>
      <c r="M2863" s="217"/>
      <c r="N2863" s="217"/>
      <c r="O2863" s="217"/>
      <c r="P2863" s="217"/>
      <c r="Q2863" s="217"/>
      <c r="R2863" s="218"/>
    </row>
    <row r="2864" spans="2:18" ht="24.95" customHeight="1">
      <c r="B2864" s="216" t="s">
        <v>1552</v>
      </c>
      <c r="C2864" s="217"/>
      <c r="D2864" s="217"/>
      <c r="E2864" s="217"/>
      <c r="F2864" s="217"/>
      <c r="G2864" s="217"/>
      <c r="H2864" s="217"/>
      <c r="I2864" s="218"/>
      <c r="K2864" s="216" t="s">
        <v>1552</v>
      </c>
      <c r="L2864" s="217"/>
      <c r="M2864" s="217"/>
      <c r="N2864" s="217"/>
      <c r="O2864" s="217"/>
      <c r="P2864" s="217"/>
      <c r="Q2864" s="217"/>
      <c r="R2864" s="218"/>
    </row>
    <row r="2865" spans="2:18" ht="15.75">
      <c r="B2865" s="273"/>
      <c r="C2865" s="217"/>
      <c r="D2865" s="217"/>
      <c r="E2865" s="217"/>
      <c r="F2865" s="217"/>
      <c r="G2865" s="217"/>
      <c r="H2865" s="217"/>
      <c r="I2865" s="218"/>
      <c r="K2865" s="273"/>
      <c r="L2865" s="217"/>
      <c r="M2865" s="217"/>
      <c r="N2865" s="217"/>
      <c r="O2865" s="217"/>
      <c r="P2865" s="217"/>
      <c r="Q2865" s="217"/>
      <c r="R2865" s="218"/>
    </row>
    <row r="2866" spans="2:18" ht="15.75">
      <c r="B2866" s="273"/>
      <c r="C2866" s="217"/>
      <c r="D2866" s="372" t="s">
        <v>1714</v>
      </c>
      <c r="E2866" s="372"/>
      <c r="F2866" s="372"/>
      <c r="G2866" s="217"/>
      <c r="H2866" s="217"/>
      <c r="I2866" s="218"/>
      <c r="K2866" s="273"/>
      <c r="L2866" s="217"/>
      <c r="M2866" s="372" t="s">
        <v>1714</v>
      </c>
      <c r="N2866" s="372"/>
      <c r="O2866" s="372"/>
      <c r="P2866" s="217"/>
      <c r="Q2866" s="217"/>
      <c r="R2866" s="218"/>
    </row>
    <row r="2867" spans="2:18" ht="15.75">
      <c r="B2867" s="273"/>
      <c r="C2867" s="217"/>
      <c r="D2867" s="372" t="s">
        <v>1715</v>
      </c>
      <c r="E2867" s="372"/>
      <c r="F2867" s="372"/>
      <c r="G2867" s="217"/>
      <c r="H2867" s="217"/>
      <c r="I2867" s="218"/>
      <c r="K2867" s="273"/>
      <c r="L2867" s="217"/>
      <c r="M2867" s="372" t="s">
        <v>1715</v>
      </c>
      <c r="N2867" s="372"/>
      <c r="O2867" s="372"/>
      <c r="P2867" s="217"/>
      <c r="Q2867" s="217"/>
      <c r="R2867" s="218"/>
    </row>
    <row r="2868" spans="2:18" ht="15.75">
      <c r="B2868" s="273"/>
      <c r="C2868" s="217"/>
      <c r="D2868" s="217"/>
      <c r="E2868" s="217"/>
      <c r="F2868" s="217"/>
      <c r="G2868" s="217"/>
      <c r="H2868" s="217"/>
      <c r="I2868" s="218"/>
      <c r="K2868" s="273"/>
      <c r="L2868" s="217"/>
      <c r="M2868" s="217"/>
      <c r="N2868" s="217"/>
      <c r="O2868" s="217"/>
      <c r="P2868" s="217"/>
      <c r="Q2868" s="217"/>
      <c r="R2868" s="218"/>
    </row>
    <row r="2869" spans="2:18" ht="15.75">
      <c r="B2869" s="273"/>
      <c r="C2869" s="217"/>
      <c r="D2869" s="217"/>
      <c r="E2869" s="217"/>
      <c r="F2869" s="217"/>
      <c r="G2869" s="217"/>
      <c r="H2869" s="217"/>
      <c r="I2869" s="218"/>
      <c r="K2869" s="273"/>
      <c r="L2869" s="217"/>
      <c r="M2869" s="217"/>
      <c r="N2869" s="217"/>
      <c r="O2869" s="217"/>
      <c r="P2869" s="217"/>
      <c r="Q2869" s="217"/>
      <c r="R2869" s="218"/>
    </row>
    <row r="2870" spans="2:18" ht="15.75">
      <c r="B2870" s="293"/>
      <c r="E2870" s="217"/>
      <c r="F2870" s="217"/>
      <c r="G2870" s="201" t="s">
        <v>1563</v>
      </c>
      <c r="H2870" s="217"/>
      <c r="I2870" s="218"/>
      <c r="J2870" s="293"/>
      <c r="K2870" s="293"/>
      <c r="N2870" s="217"/>
      <c r="O2870" s="217"/>
      <c r="P2870" s="201" t="s">
        <v>1563</v>
      </c>
      <c r="Q2870" s="217"/>
      <c r="R2870" s="218"/>
    </row>
    <row r="2871" spans="2:18" ht="15.75">
      <c r="B2871" s="273" t="s">
        <v>1553</v>
      </c>
      <c r="C2871" s="360">
        <v>45840</v>
      </c>
      <c r="D2871" s="360"/>
      <c r="E2871" s="201"/>
      <c r="F2871" t="s">
        <v>1693</v>
      </c>
      <c r="H2871" s="201"/>
      <c r="I2871" s="202"/>
      <c r="K2871" s="273" t="s">
        <v>1553</v>
      </c>
      <c r="L2871" s="360">
        <v>45840</v>
      </c>
      <c r="M2871" s="360"/>
      <c r="N2871" s="201"/>
      <c r="O2871" t="s">
        <v>1693</v>
      </c>
      <c r="Q2871" s="201"/>
      <c r="R2871" s="202"/>
    </row>
    <row r="2872" spans="2:18" ht="16.5" thickBot="1">
      <c r="B2872" s="275"/>
      <c r="C2872" s="276"/>
      <c r="D2872" s="276"/>
      <c r="E2872" s="276"/>
      <c r="F2872" s="276"/>
      <c r="G2872" s="276"/>
      <c r="H2872" s="276"/>
      <c r="I2872" s="277"/>
      <c r="K2872" s="275"/>
      <c r="L2872" s="276"/>
      <c r="M2872" s="276"/>
      <c r="N2872" s="276"/>
      <c r="O2872" s="276"/>
      <c r="P2872" s="276"/>
      <c r="Q2872" s="276"/>
      <c r="R2872" s="277"/>
    </row>
    <row r="2874" spans="2:18" ht="15.75" thickBot="1"/>
    <row r="2875" spans="2:18">
      <c r="B2875" s="366" t="s">
        <v>1525</v>
      </c>
      <c r="C2875" s="367"/>
      <c r="D2875" s="367"/>
      <c r="E2875" s="367"/>
      <c r="F2875" s="367"/>
      <c r="G2875" s="367"/>
      <c r="H2875" s="367"/>
      <c r="I2875" s="368"/>
      <c r="K2875" s="366" t="s">
        <v>1525</v>
      </c>
      <c r="L2875" s="367"/>
      <c r="M2875" s="367"/>
      <c r="N2875" s="367"/>
      <c r="O2875" s="367"/>
      <c r="P2875" s="367"/>
      <c r="Q2875" s="367"/>
      <c r="R2875" s="368"/>
    </row>
    <row r="2876" spans="2:18" ht="15.75">
      <c r="B2876" s="200"/>
      <c r="C2876" s="201"/>
      <c r="D2876" s="201"/>
      <c r="E2876" s="201"/>
      <c r="F2876" s="201"/>
      <c r="G2876" s="201"/>
      <c r="H2876" s="201"/>
      <c r="I2876" s="202"/>
      <c r="K2876" s="200"/>
      <c r="L2876" s="201"/>
      <c r="M2876" s="201"/>
      <c r="N2876" s="201"/>
      <c r="O2876" s="201"/>
      <c r="P2876" s="201"/>
      <c r="Q2876" s="201"/>
      <c r="R2876" s="202"/>
    </row>
    <row r="2877" spans="2:18" ht="26.25">
      <c r="B2877" s="369" t="s">
        <v>1526</v>
      </c>
      <c r="C2877" s="370"/>
      <c r="D2877" s="370"/>
      <c r="E2877" s="370"/>
      <c r="F2877" s="370"/>
      <c r="G2877" s="370"/>
      <c r="H2877" s="370"/>
      <c r="I2877" s="371"/>
      <c r="K2877" s="369" t="s">
        <v>1526</v>
      </c>
      <c r="L2877" s="370"/>
      <c r="M2877" s="370"/>
      <c r="N2877" s="370"/>
      <c r="O2877" s="370"/>
      <c r="P2877" s="370"/>
      <c r="Q2877" s="370"/>
      <c r="R2877" s="371"/>
    </row>
    <row r="2878" spans="2:18" ht="24.95" customHeight="1">
      <c r="B2878" s="203"/>
      <c r="C2878" s="204"/>
      <c r="D2878" s="204"/>
      <c r="E2878" s="204"/>
      <c r="F2878" s="204"/>
      <c r="G2878" s="204"/>
      <c r="H2878" s="205" t="s">
        <v>1527</v>
      </c>
      <c r="I2878" s="206"/>
      <c r="K2878" s="203"/>
      <c r="L2878" s="204"/>
      <c r="M2878" s="204"/>
      <c r="N2878" s="204"/>
      <c r="O2878" s="204"/>
      <c r="P2878" s="204"/>
      <c r="Q2878" s="205" t="s">
        <v>1527</v>
      </c>
      <c r="R2878" s="206"/>
    </row>
    <row r="2879" spans="2:18" ht="24.95" customHeight="1">
      <c r="B2879" s="207" t="s">
        <v>1528</v>
      </c>
      <c r="C2879" s="208"/>
      <c r="D2879" s="208"/>
      <c r="E2879" s="208"/>
      <c r="F2879" s="208" t="s">
        <v>1529</v>
      </c>
      <c r="G2879" s="201"/>
      <c r="H2879" s="201" t="s">
        <v>1530</v>
      </c>
      <c r="I2879" s="202"/>
      <c r="K2879" s="207" t="s">
        <v>1528</v>
      </c>
      <c r="L2879" s="208"/>
      <c r="M2879" s="208"/>
      <c r="N2879" s="208"/>
      <c r="O2879" s="208" t="s">
        <v>1531</v>
      </c>
      <c r="P2879" s="201"/>
      <c r="Q2879" s="201" t="s">
        <v>1530</v>
      </c>
      <c r="R2879" s="202"/>
    </row>
    <row r="2880" spans="2:18" ht="24.95" customHeight="1">
      <c r="B2880" s="209" t="s">
        <v>1532</v>
      </c>
      <c r="C2880" s="210" t="s">
        <v>1904</v>
      </c>
      <c r="E2880" s="211"/>
      <c r="F2880" s="211"/>
      <c r="G2880" s="212"/>
      <c r="H2880" s="212"/>
      <c r="I2880" s="213"/>
      <c r="K2880" s="209" t="s">
        <v>1532</v>
      </c>
      <c r="L2880" s="210" t="s">
        <v>1905</v>
      </c>
      <c r="M2880" s="211"/>
      <c r="N2880" s="211"/>
      <c r="O2880" s="211"/>
      <c r="P2880" s="212"/>
      <c r="Q2880" s="212"/>
      <c r="R2880" s="213"/>
    </row>
    <row r="2881" spans="2:18" ht="24.95" customHeight="1">
      <c r="B2881" s="207" t="s">
        <v>1534</v>
      </c>
      <c r="C2881" s="214">
        <v>186</v>
      </c>
      <c r="D2881" s="208" t="s">
        <v>1535</v>
      </c>
      <c r="E2881" s="208"/>
      <c r="F2881" s="201"/>
      <c r="G2881" s="201"/>
      <c r="H2881" s="201"/>
      <c r="I2881" s="202"/>
      <c r="K2881" s="207" t="s">
        <v>1534</v>
      </c>
      <c r="L2881" s="214">
        <v>307</v>
      </c>
      <c r="M2881" s="208" t="s">
        <v>1535</v>
      </c>
      <c r="N2881" s="208"/>
      <c r="O2881" s="201"/>
      <c r="P2881" s="201"/>
      <c r="Q2881" s="201"/>
      <c r="R2881" s="202"/>
    </row>
    <row r="2882" spans="2:18" ht="24.95" customHeight="1">
      <c r="B2882" s="216" t="s">
        <v>1562</v>
      </c>
      <c r="C2882" s="217"/>
      <c r="D2882" s="217"/>
      <c r="E2882" s="217"/>
      <c r="F2882" s="217"/>
      <c r="G2882" s="217"/>
      <c r="H2882" s="217"/>
      <c r="I2882" s="218"/>
      <c r="K2882" s="216" t="s">
        <v>1562</v>
      </c>
      <c r="L2882" s="217"/>
      <c r="M2882" s="217"/>
      <c r="N2882" s="217"/>
      <c r="O2882" s="217"/>
      <c r="P2882" s="217"/>
      <c r="Q2882" s="217"/>
      <c r="R2882" s="218"/>
    </row>
    <row r="2883" spans="2:18" ht="24.95" customHeight="1" thickBot="1">
      <c r="B2883" s="207" t="s">
        <v>1537</v>
      </c>
      <c r="C2883" s="201"/>
      <c r="D2883" s="201"/>
      <c r="E2883" s="201"/>
      <c r="F2883" s="201"/>
      <c r="G2883" s="201"/>
      <c r="H2883" s="201"/>
      <c r="I2883" s="202"/>
      <c r="K2883" s="207" t="s">
        <v>1537</v>
      </c>
      <c r="L2883" s="201"/>
      <c r="M2883" s="201"/>
      <c r="N2883" s="201"/>
      <c r="O2883" s="201"/>
      <c r="P2883" s="201"/>
      <c r="Q2883" s="201"/>
      <c r="R2883" s="202"/>
    </row>
    <row r="2884" spans="2:18" ht="24.95" customHeight="1" thickTop="1">
      <c r="B2884" s="361" t="s">
        <v>1538</v>
      </c>
      <c r="C2884" s="362"/>
      <c r="D2884" s="358" t="s">
        <v>1241</v>
      </c>
      <c r="E2884" s="365"/>
      <c r="F2884" s="356" t="s">
        <v>1539</v>
      </c>
      <c r="G2884" s="359"/>
      <c r="H2884" s="358" t="s">
        <v>1404</v>
      </c>
      <c r="I2884" s="359"/>
      <c r="K2884" s="361" t="s">
        <v>1538</v>
      </c>
      <c r="L2884" s="362"/>
      <c r="M2884" s="358" t="s">
        <v>1241</v>
      </c>
      <c r="N2884" s="365"/>
      <c r="O2884" s="356" t="s">
        <v>1539</v>
      </c>
      <c r="P2884" s="359"/>
      <c r="Q2884" s="358" t="s">
        <v>1404</v>
      </c>
      <c r="R2884" s="359"/>
    </row>
    <row r="2885" spans="2:18" ht="24.95" customHeight="1" thickBot="1">
      <c r="B2885" s="363"/>
      <c r="C2885" s="364"/>
      <c r="D2885" s="219" t="s">
        <v>1540</v>
      </c>
      <c r="E2885" s="220" t="s">
        <v>1541</v>
      </c>
      <c r="F2885" s="220" t="s">
        <v>1540</v>
      </c>
      <c r="G2885" s="221" t="s">
        <v>1541</v>
      </c>
      <c r="H2885" s="222" t="s">
        <v>1540</v>
      </c>
      <c r="I2885" s="223" t="s">
        <v>1541</v>
      </c>
      <c r="K2885" s="363"/>
      <c r="L2885" s="364"/>
      <c r="M2885" s="219" t="s">
        <v>1540</v>
      </c>
      <c r="N2885" s="220" t="s">
        <v>1541</v>
      </c>
      <c r="O2885" s="220" t="s">
        <v>1540</v>
      </c>
      <c r="P2885" s="221" t="s">
        <v>1541</v>
      </c>
      <c r="Q2885" s="222" t="s">
        <v>1540</v>
      </c>
      <c r="R2885" s="223" t="s">
        <v>1541</v>
      </c>
    </row>
    <row r="2886" spans="2:18" ht="24.95" customHeight="1" thickTop="1">
      <c r="B2886" s="224" t="s">
        <v>1542</v>
      </c>
      <c r="C2886" s="225"/>
      <c r="D2886" s="226">
        <v>0</v>
      </c>
      <c r="E2886" s="227"/>
      <c r="F2886" s="227">
        <v>289</v>
      </c>
      <c r="G2886" s="228"/>
      <c r="H2886" s="229">
        <f t="shared" ref="H2886:H2894" si="168">D2886+F2886</f>
        <v>289</v>
      </c>
      <c r="I2886" s="230"/>
      <c r="K2886" s="224" t="s">
        <v>1542</v>
      </c>
      <c r="L2886" s="225"/>
      <c r="M2886" s="226">
        <v>0</v>
      </c>
      <c r="N2886" s="227"/>
      <c r="O2886" s="227">
        <v>267</v>
      </c>
      <c r="P2886" s="228"/>
      <c r="Q2886" s="229">
        <f t="shared" ref="Q2886:Q2894" si="169">M2886+O2886</f>
        <v>267</v>
      </c>
      <c r="R2886" s="230"/>
    </row>
    <row r="2887" spans="2:18" ht="24.95" customHeight="1">
      <c r="B2887" s="231" t="s">
        <v>1543</v>
      </c>
      <c r="C2887" s="232"/>
      <c r="D2887" s="233">
        <v>0</v>
      </c>
      <c r="E2887" s="234"/>
      <c r="F2887" s="234">
        <v>20</v>
      </c>
      <c r="G2887" s="235"/>
      <c r="H2887" s="229">
        <f t="shared" si="168"/>
        <v>20</v>
      </c>
      <c r="I2887" s="236"/>
      <c r="K2887" s="231" t="s">
        <v>1543</v>
      </c>
      <c r="L2887" s="232"/>
      <c r="M2887" s="233">
        <v>0</v>
      </c>
      <c r="N2887" s="234"/>
      <c r="O2887" s="234">
        <v>30</v>
      </c>
      <c r="P2887" s="235"/>
      <c r="Q2887" s="229">
        <f t="shared" si="169"/>
        <v>30</v>
      </c>
      <c r="R2887" s="236"/>
    </row>
    <row r="2888" spans="2:18" ht="24.95" customHeight="1">
      <c r="B2888" s="231" t="s">
        <v>1544</v>
      </c>
      <c r="C2888" s="232"/>
      <c r="D2888" s="233">
        <v>0</v>
      </c>
      <c r="E2888" s="234"/>
      <c r="F2888" s="234">
        <v>20</v>
      </c>
      <c r="G2888" s="235"/>
      <c r="H2888" s="229">
        <f t="shared" si="168"/>
        <v>20</v>
      </c>
      <c r="I2888" s="236"/>
      <c r="K2888" s="231" t="s">
        <v>1544</v>
      </c>
      <c r="L2888" s="232"/>
      <c r="M2888" s="233">
        <v>0</v>
      </c>
      <c r="N2888" s="234"/>
      <c r="O2888" s="234">
        <v>30</v>
      </c>
      <c r="P2888" s="235"/>
      <c r="Q2888" s="229">
        <f t="shared" si="169"/>
        <v>30</v>
      </c>
      <c r="R2888" s="236"/>
    </row>
    <row r="2889" spans="2:18" ht="24.95" customHeight="1" thickBot="1">
      <c r="B2889" s="237" t="s">
        <v>1545</v>
      </c>
      <c r="C2889" s="238"/>
      <c r="D2889" s="239"/>
      <c r="E2889" s="240"/>
      <c r="F2889" s="240">
        <v>750</v>
      </c>
      <c r="G2889" s="241"/>
      <c r="H2889" s="229">
        <f t="shared" si="168"/>
        <v>750</v>
      </c>
      <c r="I2889" s="242"/>
      <c r="K2889" s="237" t="s">
        <v>1545</v>
      </c>
      <c r="L2889" s="238"/>
      <c r="M2889" s="239">
        <v>0</v>
      </c>
      <c r="N2889" s="240"/>
      <c r="O2889" s="240">
        <v>750</v>
      </c>
      <c r="P2889" s="241"/>
      <c r="Q2889" s="229">
        <f t="shared" si="169"/>
        <v>750</v>
      </c>
      <c r="R2889" s="242"/>
    </row>
    <row r="2890" spans="2:18" ht="24.95" customHeight="1" thickTop="1" thickBot="1">
      <c r="B2890" s="243"/>
      <c r="C2890" s="244" t="s">
        <v>1399</v>
      </c>
      <c r="D2890" s="245">
        <f>D2886+D2887+D2888+D2889</f>
        <v>0</v>
      </c>
      <c r="E2890" s="246"/>
      <c r="F2890" s="247">
        <f>SUM(F2886:F2889)</f>
        <v>1079</v>
      </c>
      <c r="G2890" s="248"/>
      <c r="H2890" s="249">
        <f t="shared" si="168"/>
        <v>1079</v>
      </c>
      <c r="I2890" s="250"/>
      <c r="K2890" s="243"/>
      <c r="L2890" s="244" t="s">
        <v>1399</v>
      </c>
      <c r="M2890" s="245">
        <f>M2886+M2887+M2888+M2889</f>
        <v>0</v>
      </c>
      <c r="N2890" s="246"/>
      <c r="O2890" s="246">
        <f>SUM(O2886:O2889)</f>
        <v>1077</v>
      </c>
      <c r="P2890" s="248"/>
      <c r="Q2890" s="251">
        <f t="shared" si="169"/>
        <v>1077</v>
      </c>
      <c r="R2890" s="250"/>
    </row>
    <row r="2891" spans="2:18" ht="24.95" customHeight="1" thickTop="1">
      <c r="B2891" s="252" t="s">
        <v>1546</v>
      </c>
      <c r="C2891" s="253"/>
      <c r="D2891" s="254"/>
      <c r="E2891" s="255"/>
      <c r="F2891" s="255"/>
      <c r="G2891" s="256"/>
      <c r="H2891" s="257">
        <f t="shared" si="168"/>
        <v>0</v>
      </c>
      <c r="I2891" s="258"/>
      <c r="K2891" s="252" t="s">
        <v>1546</v>
      </c>
      <c r="L2891" s="253"/>
      <c r="M2891" s="254"/>
      <c r="N2891" s="255"/>
      <c r="O2891" s="255"/>
      <c r="P2891" s="256"/>
      <c r="Q2891" s="257">
        <f t="shared" si="169"/>
        <v>0</v>
      </c>
      <c r="R2891" s="258"/>
    </row>
    <row r="2892" spans="2:18" ht="24.95" customHeight="1">
      <c r="B2892" s="259" t="s">
        <v>1547</v>
      </c>
      <c r="C2892" s="260"/>
      <c r="D2892" s="233">
        <v>0</v>
      </c>
      <c r="E2892" s="234"/>
      <c r="F2892" s="234"/>
      <c r="G2892" s="261"/>
      <c r="H2892" s="262">
        <f t="shared" si="168"/>
        <v>0</v>
      </c>
      <c r="I2892" s="263"/>
      <c r="K2892" s="259" t="s">
        <v>1547</v>
      </c>
      <c r="L2892" s="260"/>
      <c r="M2892" s="233">
        <v>0</v>
      </c>
      <c r="N2892" s="234"/>
      <c r="O2892" s="234"/>
      <c r="P2892" s="261"/>
      <c r="Q2892" s="262">
        <f t="shared" si="169"/>
        <v>0</v>
      </c>
      <c r="R2892" s="263"/>
    </row>
    <row r="2893" spans="2:18" ht="24.95" customHeight="1">
      <c r="B2893" s="252" t="s">
        <v>1548</v>
      </c>
      <c r="C2893" s="253"/>
      <c r="D2893" s="233"/>
      <c r="E2893" s="234"/>
      <c r="F2893" s="234"/>
      <c r="G2893" s="261"/>
      <c r="H2893" s="262">
        <f t="shared" si="168"/>
        <v>0</v>
      </c>
      <c r="I2893" s="263"/>
      <c r="K2893" s="252" t="s">
        <v>1548</v>
      </c>
      <c r="L2893" s="253"/>
      <c r="M2893" s="233"/>
      <c r="N2893" s="234"/>
      <c r="O2893" s="234"/>
      <c r="P2893" s="261"/>
      <c r="Q2893" s="262">
        <f t="shared" si="169"/>
        <v>0</v>
      </c>
      <c r="R2893" s="263"/>
    </row>
    <row r="2894" spans="2:18" ht="24.95" customHeight="1" thickBot="1">
      <c r="B2894" s="264" t="s">
        <v>1549</v>
      </c>
      <c r="C2894" s="265"/>
      <c r="D2894" s="266"/>
      <c r="E2894" s="267"/>
      <c r="F2894" s="267"/>
      <c r="G2894" s="268"/>
      <c r="H2894" s="269">
        <f t="shared" si="168"/>
        <v>0</v>
      </c>
      <c r="I2894" s="270"/>
      <c r="K2894" s="264" t="s">
        <v>1549</v>
      </c>
      <c r="L2894" s="265"/>
      <c r="M2894" s="266"/>
      <c r="N2894" s="267"/>
      <c r="O2894" s="267"/>
      <c r="P2894" s="268"/>
      <c r="Q2894" s="269">
        <f t="shared" si="169"/>
        <v>0</v>
      </c>
      <c r="R2894" s="270"/>
    </row>
    <row r="2895" spans="2:18" ht="24.95" customHeight="1" thickTop="1" thickBot="1">
      <c r="B2895" s="243"/>
      <c r="C2895" s="244" t="s">
        <v>1399</v>
      </c>
      <c r="D2895" s="245">
        <f>SUM(D2890:D2894)</f>
        <v>0</v>
      </c>
      <c r="E2895" s="246"/>
      <c r="F2895" s="247">
        <f>F2890+F2892</f>
        <v>1079</v>
      </c>
      <c r="G2895" s="248"/>
      <c r="H2895" s="271">
        <f>D2895+F2895</f>
        <v>1079</v>
      </c>
      <c r="I2895" s="250"/>
      <c r="K2895" s="243"/>
      <c r="L2895" s="244" t="s">
        <v>1399</v>
      </c>
      <c r="M2895" s="245">
        <f>SUM(M2890:M2894)</f>
        <v>0</v>
      </c>
      <c r="N2895" s="246"/>
      <c r="O2895" s="246">
        <f>O2890+O2892</f>
        <v>1077</v>
      </c>
      <c r="P2895" s="248"/>
      <c r="Q2895" s="272">
        <f>M2895+O2895</f>
        <v>1077</v>
      </c>
      <c r="R2895" s="250"/>
    </row>
    <row r="2896" spans="2:18" ht="24.95" customHeight="1" thickTop="1">
      <c r="B2896" s="273"/>
      <c r="C2896" s="274" t="s">
        <v>1550</v>
      </c>
      <c r="D2896" s="217"/>
      <c r="E2896" s="217"/>
      <c r="F2896" s="217"/>
      <c r="G2896" s="217"/>
      <c r="H2896" s="217"/>
      <c r="I2896" s="218"/>
      <c r="K2896" s="273"/>
      <c r="L2896" s="274" t="s">
        <v>1550</v>
      </c>
      <c r="M2896" s="217"/>
      <c r="N2896" s="217"/>
      <c r="O2896" s="217"/>
      <c r="P2896" s="217"/>
      <c r="Q2896" s="217"/>
      <c r="R2896" s="218"/>
    </row>
    <row r="2897" spans="2:18" ht="24.95" customHeight="1">
      <c r="B2897" s="216" t="s">
        <v>1551</v>
      </c>
      <c r="C2897" s="217"/>
      <c r="D2897" s="217"/>
      <c r="E2897" s="217"/>
      <c r="F2897" s="217"/>
      <c r="G2897" s="217"/>
      <c r="H2897" s="217"/>
      <c r="I2897" s="218"/>
      <c r="K2897" s="216" t="s">
        <v>1551</v>
      </c>
      <c r="L2897" s="217"/>
      <c r="M2897" s="217"/>
      <c r="N2897" s="217"/>
      <c r="O2897" s="217"/>
      <c r="P2897" s="217"/>
      <c r="Q2897" s="217"/>
      <c r="R2897" s="218"/>
    </row>
    <row r="2898" spans="2:18" ht="24.95" customHeight="1">
      <c r="B2898" s="216" t="s">
        <v>1552</v>
      </c>
      <c r="C2898" s="217"/>
      <c r="D2898" s="217"/>
      <c r="E2898" s="217"/>
      <c r="F2898" s="217"/>
      <c r="G2898" s="217"/>
      <c r="H2898" s="217"/>
      <c r="I2898" s="218"/>
      <c r="K2898" s="216" t="s">
        <v>1552</v>
      </c>
      <c r="L2898" s="217"/>
      <c r="M2898" s="217"/>
      <c r="N2898" s="217"/>
      <c r="O2898" s="217"/>
      <c r="P2898" s="217"/>
      <c r="Q2898" s="217"/>
      <c r="R2898" s="218"/>
    </row>
    <row r="2899" spans="2:18" ht="15.75">
      <c r="B2899" s="273"/>
      <c r="C2899" s="217"/>
      <c r="D2899" s="217"/>
      <c r="E2899" s="217"/>
      <c r="F2899" s="217"/>
      <c r="G2899" s="217"/>
      <c r="H2899" s="217"/>
      <c r="I2899" s="218"/>
      <c r="K2899" s="273"/>
      <c r="L2899" s="217"/>
      <c r="M2899" s="217"/>
      <c r="N2899" s="217"/>
      <c r="O2899" s="217"/>
      <c r="P2899" s="217"/>
      <c r="Q2899" s="217"/>
      <c r="R2899" s="218"/>
    </row>
    <row r="2900" spans="2:18" ht="15.75">
      <c r="B2900" s="273"/>
      <c r="C2900" s="217"/>
      <c r="D2900" s="372" t="s">
        <v>1714</v>
      </c>
      <c r="E2900" s="372"/>
      <c r="F2900" s="372"/>
      <c r="G2900" s="217"/>
      <c r="H2900" s="217"/>
      <c r="I2900" s="218"/>
      <c r="K2900" s="273"/>
      <c r="L2900" s="217"/>
      <c r="M2900" s="372" t="s">
        <v>1714</v>
      </c>
      <c r="N2900" s="372"/>
      <c r="O2900" s="372"/>
      <c r="P2900" s="217"/>
      <c r="Q2900" s="217"/>
      <c r="R2900" s="218"/>
    </row>
    <row r="2901" spans="2:18" ht="15.75">
      <c r="B2901" s="273"/>
      <c r="C2901" s="217"/>
      <c r="D2901" s="372" t="s">
        <v>1715</v>
      </c>
      <c r="E2901" s="372"/>
      <c r="F2901" s="372"/>
      <c r="G2901" s="217"/>
      <c r="H2901" s="217"/>
      <c r="I2901" s="218"/>
      <c r="K2901" s="273"/>
      <c r="L2901" s="217"/>
      <c r="M2901" s="372" t="s">
        <v>1715</v>
      </c>
      <c r="N2901" s="372"/>
      <c r="O2901" s="372"/>
      <c r="P2901" s="217"/>
      <c r="Q2901" s="217"/>
      <c r="R2901" s="218"/>
    </row>
    <row r="2902" spans="2:18" ht="15.75">
      <c r="B2902" s="273"/>
      <c r="C2902" s="217"/>
      <c r="D2902" s="217"/>
      <c r="E2902" s="217"/>
      <c r="F2902" s="217"/>
      <c r="G2902" s="217"/>
      <c r="H2902" s="217"/>
      <c r="I2902" s="218"/>
      <c r="K2902" s="273"/>
      <c r="L2902" s="217"/>
      <c r="M2902" s="217"/>
      <c r="N2902" s="217"/>
      <c r="O2902" s="217"/>
      <c r="P2902" s="217"/>
      <c r="Q2902" s="217"/>
      <c r="R2902" s="218"/>
    </row>
    <row r="2903" spans="2:18" ht="15.75">
      <c r="B2903" s="273"/>
      <c r="C2903" s="217"/>
      <c r="D2903" s="217"/>
      <c r="E2903" s="217"/>
      <c r="F2903" s="217"/>
      <c r="G2903" s="217"/>
      <c r="H2903" s="217"/>
      <c r="I2903" s="218"/>
      <c r="K2903" s="273"/>
      <c r="L2903" s="217"/>
      <c r="M2903" s="217"/>
      <c r="N2903" s="217"/>
      <c r="O2903" s="217"/>
      <c r="P2903" s="217"/>
      <c r="Q2903" s="217"/>
      <c r="R2903" s="218"/>
    </row>
    <row r="2904" spans="2:18" ht="15.75">
      <c r="B2904" s="293"/>
      <c r="E2904" s="217"/>
      <c r="F2904" s="217"/>
      <c r="G2904" s="201" t="s">
        <v>1563</v>
      </c>
      <c r="H2904" s="217"/>
      <c r="I2904" s="218"/>
      <c r="J2904" s="293"/>
      <c r="K2904" s="293"/>
      <c r="N2904" s="217"/>
      <c r="O2904" s="217"/>
      <c r="P2904" s="201" t="s">
        <v>1563</v>
      </c>
      <c r="Q2904" s="217"/>
      <c r="R2904" s="218"/>
    </row>
    <row r="2905" spans="2:18" ht="15.75">
      <c r="B2905" s="273" t="s">
        <v>1553</v>
      </c>
      <c r="C2905" s="360">
        <v>45840</v>
      </c>
      <c r="D2905" s="360"/>
      <c r="E2905" s="201"/>
      <c r="F2905" t="s">
        <v>1693</v>
      </c>
      <c r="H2905" s="201"/>
      <c r="I2905" s="202"/>
      <c r="K2905" s="273" t="s">
        <v>1553</v>
      </c>
      <c r="L2905" s="360">
        <v>45840</v>
      </c>
      <c r="M2905" s="360"/>
      <c r="N2905" s="201"/>
      <c r="O2905" t="s">
        <v>1693</v>
      </c>
      <c r="Q2905" s="201"/>
      <c r="R2905" s="202"/>
    </row>
    <row r="2906" spans="2:18" ht="16.5" thickBot="1">
      <c r="B2906" s="275"/>
      <c r="C2906" s="276"/>
      <c r="D2906" s="276"/>
      <c r="E2906" s="276"/>
      <c r="F2906" s="276"/>
      <c r="G2906" s="276"/>
      <c r="H2906" s="276"/>
      <c r="I2906" s="277"/>
      <c r="K2906" s="275"/>
      <c r="L2906" s="276"/>
      <c r="M2906" s="276"/>
      <c r="N2906" s="276"/>
      <c r="O2906" s="276"/>
      <c r="P2906" s="276"/>
      <c r="Q2906" s="276"/>
      <c r="R2906" s="277"/>
    </row>
    <row r="2908" spans="2:18" ht="15.75" thickBot="1"/>
    <row r="2909" spans="2:18">
      <c r="B2909" s="366" t="s">
        <v>1525</v>
      </c>
      <c r="C2909" s="367"/>
      <c r="D2909" s="367"/>
      <c r="E2909" s="367"/>
      <c r="F2909" s="367"/>
      <c r="G2909" s="367"/>
      <c r="H2909" s="367"/>
      <c r="I2909" s="368"/>
      <c r="K2909" s="366" t="s">
        <v>1525</v>
      </c>
      <c r="L2909" s="367"/>
      <c r="M2909" s="367"/>
      <c r="N2909" s="367"/>
      <c r="O2909" s="367"/>
      <c r="P2909" s="367"/>
      <c r="Q2909" s="367"/>
      <c r="R2909" s="368"/>
    </row>
    <row r="2910" spans="2:18" ht="15.75">
      <c r="B2910" s="200"/>
      <c r="C2910" s="201"/>
      <c r="D2910" s="201"/>
      <c r="E2910" s="201"/>
      <c r="F2910" s="201"/>
      <c r="G2910" s="201"/>
      <c r="H2910" s="201"/>
      <c r="I2910" s="202"/>
      <c r="K2910" s="200"/>
      <c r="L2910" s="201"/>
      <c r="M2910" s="201"/>
      <c r="N2910" s="201"/>
      <c r="O2910" s="201"/>
      <c r="P2910" s="201"/>
      <c r="Q2910" s="201"/>
      <c r="R2910" s="202"/>
    </row>
    <row r="2911" spans="2:18" ht="26.25">
      <c r="B2911" s="369" t="s">
        <v>1526</v>
      </c>
      <c r="C2911" s="370"/>
      <c r="D2911" s="370"/>
      <c r="E2911" s="370"/>
      <c r="F2911" s="370"/>
      <c r="G2911" s="370"/>
      <c r="H2911" s="370"/>
      <c r="I2911" s="371"/>
      <c r="K2911" s="369" t="s">
        <v>1526</v>
      </c>
      <c r="L2911" s="370"/>
      <c r="M2911" s="370"/>
      <c r="N2911" s="370"/>
      <c r="O2911" s="370"/>
      <c r="P2911" s="370"/>
      <c r="Q2911" s="370"/>
      <c r="R2911" s="371"/>
    </row>
    <row r="2912" spans="2:18" ht="24.95" customHeight="1">
      <c r="B2912" s="203"/>
      <c r="C2912" s="204"/>
      <c r="D2912" s="204"/>
      <c r="E2912" s="204"/>
      <c r="F2912" s="204"/>
      <c r="G2912" s="204"/>
      <c r="H2912" s="205" t="s">
        <v>1527</v>
      </c>
      <c r="I2912" s="206"/>
      <c r="K2912" s="203"/>
      <c r="L2912" s="204"/>
      <c r="M2912" s="204"/>
      <c r="N2912" s="204"/>
      <c r="O2912" s="204"/>
      <c r="P2912" s="204"/>
      <c r="Q2912" s="205" t="s">
        <v>1527</v>
      </c>
      <c r="R2912" s="206"/>
    </row>
    <row r="2913" spans="2:18" ht="24.95" customHeight="1">
      <c r="B2913" s="207" t="s">
        <v>1528</v>
      </c>
      <c r="C2913" s="208"/>
      <c r="D2913" s="208"/>
      <c r="E2913" s="208"/>
      <c r="F2913" s="208" t="s">
        <v>1529</v>
      </c>
      <c r="G2913" s="201"/>
      <c r="H2913" s="201" t="s">
        <v>1530</v>
      </c>
      <c r="I2913" s="202"/>
      <c r="K2913" s="207" t="s">
        <v>1528</v>
      </c>
      <c r="L2913" s="208"/>
      <c r="M2913" s="208"/>
      <c r="N2913" s="208"/>
      <c r="O2913" s="208" t="s">
        <v>1531</v>
      </c>
      <c r="P2913" s="201"/>
      <c r="Q2913" s="201" t="s">
        <v>1530</v>
      </c>
      <c r="R2913" s="202"/>
    </row>
    <row r="2914" spans="2:18" ht="24.95" customHeight="1">
      <c r="B2914" s="209" t="s">
        <v>1532</v>
      </c>
      <c r="C2914" s="210" t="s">
        <v>1906</v>
      </c>
      <c r="D2914" s="211"/>
      <c r="E2914" s="211"/>
      <c r="F2914" s="211"/>
      <c r="G2914" s="212"/>
      <c r="H2914" s="212"/>
      <c r="I2914" s="213"/>
      <c r="K2914" s="209" t="s">
        <v>1532</v>
      </c>
      <c r="L2914" s="210" t="s">
        <v>1907</v>
      </c>
      <c r="M2914" s="211"/>
      <c r="N2914" s="211"/>
      <c r="O2914" s="211"/>
      <c r="P2914" s="212"/>
      <c r="Q2914" s="212"/>
      <c r="R2914" s="213"/>
    </row>
    <row r="2915" spans="2:18" ht="24.95" customHeight="1">
      <c r="B2915" s="207" t="s">
        <v>1534</v>
      </c>
      <c r="C2915" s="214">
        <v>329</v>
      </c>
      <c r="D2915" s="208" t="s">
        <v>1535</v>
      </c>
      <c r="E2915" s="208"/>
      <c r="F2915" s="201"/>
      <c r="G2915" s="201"/>
      <c r="H2915" s="201"/>
      <c r="I2915" s="202"/>
      <c r="K2915" s="207" t="s">
        <v>1534</v>
      </c>
      <c r="L2915" s="214" t="s">
        <v>1908</v>
      </c>
      <c r="M2915" s="208" t="s">
        <v>1535</v>
      </c>
      <c r="N2915" s="208"/>
      <c r="O2915" s="201"/>
      <c r="P2915" s="201"/>
      <c r="Q2915" s="201"/>
      <c r="R2915" s="202"/>
    </row>
    <row r="2916" spans="2:18" ht="24.95" customHeight="1">
      <c r="B2916" s="216" t="s">
        <v>1562</v>
      </c>
      <c r="C2916" s="217"/>
      <c r="D2916" s="217"/>
      <c r="E2916" s="217"/>
      <c r="F2916" s="217"/>
      <c r="G2916" s="217"/>
      <c r="H2916" s="217"/>
      <c r="I2916" s="218"/>
      <c r="K2916" s="216" t="s">
        <v>1562</v>
      </c>
      <c r="L2916" s="217"/>
      <c r="M2916" s="217"/>
      <c r="N2916" s="217"/>
      <c r="O2916" s="217"/>
      <c r="P2916" s="217"/>
      <c r="Q2916" s="217"/>
      <c r="R2916" s="218"/>
    </row>
    <row r="2917" spans="2:18" ht="24.95" customHeight="1" thickBot="1">
      <c r="B2917" s="207" t="s">
        <v>1537</v>
      </c>
      <c r="C2917" s="201"/>
      <c r="D2917" s="201"/>
      <c r="E2917" s="201"/>
      <c r="F2917" s="201"/>
      <c r="G2917" s="201"/>
      <c r="H2917" s="201"/>
      <c r="I2917" s="202"/>
      <c r="K2917" s="207" t="s">
        <v>1537</v>
      </c>
      <c r="L2917" s="201"/>
      <c r="M2917" s="201"/>
      <c r="N2917" s="201"/>
      <c r="O2917" s="201"/>
      <c r="P2917" s="201"/>
      <c r="Q2917" s="201"/>
      <c r="R2917" s="202"/>
    </row>
    <row r="2918" spans="2:18" ht="24.95" customHeight="1" thickTop="1">
      <c r="B2918" s="361" t="s">
        <v>1538</v>
      </c>
      <c r="C2918" s="362"/>
      <c r="D2918" s="358" t="s">
        <v>1241</v>
      </c>
      <c r="E2918" s="365"/>
      <c r="F2918" s="356" t="s">
        <v>1539</v>
      </c>
      <c r="G2918" s="359"/>
      <c r="H2918" s="358" t="s">
        <v>1404</v>
      </c>
      <c r="I2918" s="359"/>
      <c r="K2918" s="361" t="s">
        <v>1538</v>
      </c>
      <c r="L2918" s="362"/>
      <c r="M2918" s="358" t="s">
        <v>1241</v>
      </c>
      <c r="N2918" s="365"/>
      <c r="O2918" s="356" t="s">
        <v>1539</v>
      </c>
      <c r="P2918" s="359"/>
      <c r="Q2918" s="358" t="s">
        <v>1404</v>
      </c>
      <c r="R2918" s="359"/>
    </row>
    <row r="2919" spans="2:18" ht="24.95" customHeight="1" thickBot="1">
      <c r="B2919" s="363"/>
      <c r="C2919" s="364"/>
      <c r="D2919" s="219" t="s">
        <v>1540</v>
      </c>
      <c r="E2919" s="220" t="s">
        <v>1541</v>
      </c>
      <c r="F2919" s="220" t="s">
        <v>1540</v>
      </c>
      <c r="G2919" s="221" t="s">
        <v>1541</v>
      </c>
      <c r="H2919" s="222" t="s">
        <v>1540</v>
      </c>
      <c r="I2919" s="223" t="s">
        <v>1541</v>
      </c>
      <c r="K2919" s="363"/>
      <c r="L2919" s="364"/>
      <c r="M2919" s="219" t="s">
        <v>1540</v>
      </c>
      <c r="N2919" s="220" t="s">
        <v>1541</v>
      </c>
      <c r="O2919" s="220" t="s">
        <v>1540</v>
      </c>
      <c r="P2919" s="221" t="s">
        <v>1541</v>
      </c>
      <c r="Q2919" s="222" t="s">
        <v>1540</v>
      </c>
      <c r="R2919" s="223" t="s">
        <v>1541</v>
      </c>
    </row>
    <row r="2920" spans="2:18" ht="24.95" customHeight="1" thickTop="1">
      <c r="B2920" s="224" t="s">
        <v>1542</v>
      </c>
      <c r="C2920" s="225"/>
      <c r="D2920" s="226">
        <v>0</v>
      </c>
      <c r="E2920" s="227"/>
      <c r="F2920" s="227">
        <v>416</v>
      </c>
      <c r="G2920" s="228"/>
      <c r="H2920" s="229">
        <f t="shared" ref="H2920:H2928" si="170">D2920+F2920</f>
        <v>416</v>
      </c>
      <c r="I2920" s="230"/>
      <c r="K2920" s="224" t="s">
        <v>1542</v>
      </c>
      <c r="L2920" s="225"/>
      <c r="M2920" s="226">
        <v>0</v>
      </c>
      <c r="N2920" s="227"/>
      <c r="O2920" s="227">
        <v>328</v>
      </c>
      <c r="P2920" s="228"/>
      <c r="Q2920" s="229">
        <f t="shared" ref="Q2920:Q2928" si="171">M2920+O2920</f>
        <v>328</v>
      </c>
      <c r="R2920" s="230"/>
    </row>
    <row r="2921" spans="2:18" ht="24.95" customHeight="1">
      <c r="B2921" s="231" t="s">
        <v>1543</v>
      </c>
      <c r="C2921" s="232"/>
      <c r="D2921" s="233">
        <v>0</v>
      </c>
      <c r="E2921" s="234"/>
      <c r="F2921" s="234">
        <v>30</v>
      </c>
      <c r="G2921" s="235"/>
      <c r="H2921" s="229">
        <f t="shared" si="170"/>
        <v>30</v>
      </c>
      <c r="I2921" s="236"/>
      <c r="K2921" s="231" t="s">
        <v>1543</v>
      </c>
      <c r="L2921" s="232"/>
      <c r="M2921" s="233">
        <v>0</v>
      </c>
      <c r="N2921" s="234"/>
      <c r="O2921" s="234">
        <v>30</v>
      </c>
      <c r="P2921" s="235"/>
      <c r="Q2921" s="229">
        <f t="shared" si="171"/>
        <v>30</v>
      </c>
      <c r="R2921" s="236"/>
    </row>
    <row r="2922" spans="2:18" ht="24.95" customHeight="1">
      <c r="B2922" s="231" t="s">
        <v>1544</v>
      </c>
      <c r="C2922" s="232"/>
      <c r="D2922" s="233">
        <v>0</v>
      </c>
      <c r="E2922" s="234"/>
      <c r="F2922" s="234">
        <v>30</v>
      </c>
      <c r="G2922" s="235"/>
      <c r="H2922" s="229">
        <f t="shared" si="170"/>
        <v>30</v>
      </c>
      <c r="I2922" s="236"/>
      <c r="K2922" s="231" t="s">
        <v>1544</v>
      </c>
      <c r="L2922" s="232"/>
      <c r="M2922" s="233">
        <v>0</v>
      </c>
      <c r="N2922" s="234"/>
      <c r="O2922" s="234">
        <v>30</v>
      </c>
      <c r="P2922" s="235"/>
      <c r="Q2922" s="229">
        <f t="shared" si="171"/>
        <v>30</v>
      </c>
      <c r="R2922" s="236"/>
    </row>
    <row r="2923" spans="2:18" ht="24.95" customHeight="1" thickBot="1">
      <c r="B2923" s="237" t="s">
        <v>1545</v>
      </c>
      <c r="C2923" s="238"/>
      <c r="D2923" s="239"/>
      <c r="E2923" s="240"/>
      <c r="F2923" s="240">
        <v>750</v>
      </c>
      <c r="G2923" s="241"/>
      <c r="H2923" s="229">
        <f t="shared" si="170"/>
        <v>750</v>
      </c>
      <c r="I2923" s="242"/>
      <c r="K2923" s="237" t="s">
        <v>1545</v>
      </c>
      <c r="L2923" s="238"/>
      <c r="M2923" s="239">
        <v>0</v>
      </c>
      <c r="N2923" s="240"/>
      <c r="O2923" s="240">
        <v>750</v>
      </c>
      <c r="P2923" s="241"/>
      <c r="Q2923" s="229">
        <f t="shared" si="171"/>
        <v>750</v>
      </c>
      <c r="R2923" s="242"/>
    </row>
    <row r="2924" spans="2:18" ht="24.95" customHeight="1" thickTop="1" thickBot="1">
      <c r="B2924" s="243"/>
      <c r="C2924" s="244" t="s">
        <v>1399</v>
      </c>
      <c r="D2924" s="245">
        <f>D2920+D2921+D2922+D2923</f>
        <v>0</v>
      </c>
      <c r="E2924" s="246"/>
      <c r="F2924" s="247">
        <f>SUM(F2920:F2923)</f>
        <v>1226</v>
      </c>
      <c r="G2924" s="248"/>
      <c r="H2924" s="249">
        <f t="shared" si="170"/>
        <v>1226</v>
      </c>
      <c r="I2924" s="250"/>
      <c r="K2924" s="243"/>
      <c r="L2924" s="244" t="s">
        <v>1399</v>
      </c>
      <c r="M2924" s="245">
        <f>M2920+M2921+M2922+M2923</f>
        <v>0</v>
      </c>
      <c r="N2924" s="246"/>
      <c r="O2924" s="246">
        <f>SUM(O2920:O2923)</f>
        <v>1138</v>
      </c>
      <c r="P2924" s="248"/>
      <c r="Q2924" s="251">
        <f t="shared" si="171"/>
        <v>1138</v>
      </c>
      <c r="R2924" s="250"/>
    </row>
    <row r="2925" spans="2:18" ht="24.95" customHeight="1" thickTop="1">
      <c r="B2925" s="252" t="s">
        <v>1546</v>
      </c>
      <c r="C2925" s="253"/>
      <c r="D2925" s="254"/>
      <c r="E2925" s="255"/>
      <c r="F2925" s="255"/>
      <c r="G2925" s="256"/>
      <c r="H2925" s="257">
        <f t="shared" si="170"/>
        <v>0</v>
      </c>
      <c r="I2925" s="258"/>
      <c r="K2925" s="252" t="s">
        <v>1546</v>
      </c>
      <c r="L2925" s="253"/>
      <c r="M2925" s="254"/>
      <c r="N2925" s="255"/>
      <c r="O2925" s="255"/>
      <c r="P2925" s="256"/>
      <c r="Q2925" s="257">
        <f t="shared" si="171"/>
        <v>0</v>
      </c>
      <c r="R2925" s="258"/>
    </row>
    <row r="2926" spans="2:18" ht="24.95" customHeight="1">
      <c r="B2926" s="259" t="s">
        <v>1547</v>
      </c>
      <c r="C2926" s="260"/>
      <c r="D2926" s="233">
        <v>0</v>
      </c>
      <c r="E2926" s="234"/>
      <c r="F2926" s="234"/>
      <c r="G2926" s="261"/>
      <c r="H2926" s="262">
        <f t="shared" si="170"/>
        <v>0</v>
      </c>
      <c r="I2926" s="263"/>
      <c r="K2926" s="259" t="s">
        <v>1547</v>
      </c>
      <c r="L2926" s="260"/>
      <c r="M2926" s="233">
        <v>0</v>
      </c>
      <c r="N2926" s="234"/>
      <c r="O2926" s="234"/>
      <c r="P2926" s="261"/>
      <c r="Q2926" s="262">
        <f t="shared" si="171"/>
        <v>0</v>
      </c>
      <c r="R2926" s="263"/>
    </row>
    <row r="2927" spans="2:18" ht="24.95" customHeight="1">
      <c r="B2927" s="252" t="s">
        <v>1548</v>
      </c>
      <c r="C2927" s="253"/>
      <c r="D2927" s="233"/>
      <c r="E2927" s="234"/>
      <c r="F2927" s="234"/>
      <c r="G2927" s="261"/>
      <c r="H2927" s="262">
        <f t="shared" si="170"/>
        <v>0</v>
      </c>
      <c r="I2927" s="263"/>
      <c r="K2927" s="252" t="s">
        <v>1548</v>
      </c>
      <c r="L2927" s="253"/>
      <c r="M2927" s="233"/>
      <c r="N2927" s="234"/>
      <c r="O2927" s="234"/>
      <c r="P2927" s="261"/>
      <c r="Q2927" s="262">
        <f t="shared" si="171"/>
        <v>0</v>
      </c>
      <c r="R2927" s="263"/>
    </row>
    <row r="2928" spans="2:18" ht="24.95" customHeight="1" thickBot="1">
      <c r="B2928" s="264" t="s">
        <v>1549</v>
      </c>
      <c r="C2928" s="265"/>
      <c r="D2928" s="266"/>
      <c r="E2928" s="267"/>
      <c r="F2928" s="267"/>
      <c r="G2928" s="268"/>
      <c r="H2928" s="269">
        <f t="shared" si="170"/>
        <v>0</v>
      </c>
      <c r="I2928" s="270"/>
      <c r="K2928" s="264" t="s">
        <v>1549</v>
      </c>
      <c r="L2928" s="265"/>
      <c r="M2928" s="266"/>
      <c r="N2928" s="267"/>
      <c r="O2928" s="267"/>
      <c r="P2928" s="268"/>
      <c r="Q2928" s="269">
        <f t="shared" si="171"/>
        <v>0</v>
      </c>
      <c r="R2928" s="270"/>
    </row>
    <row r="2929" spans="2:18" ht="24.95" customHeight="1" thickTop="1" thickBot="1">
      <c r="B2929" s="243"/>
      <c r="C2929" s="244" t="s">
        <v>1399</v>
      </c>
      <c r="D2929" s="245">
        <f>SUM(D2924:D2928)</f>
        <v>0</v>
      </c>
      <c r="E2929" s="246"/>
      <c r="F2929" s="247">
        <f>F2924+F2926</f>
        <v>1226</v>
      </c>
      <c r="G2929" s="248"/>
      <c r="H2929" s="271">
        <f>D2929+F2929</f>
        <v>1226</v>
      </c>
      <c r="I2929" s="250"/>
      <c r="K2929" s="243"/>
      <c r="L2929" s="244" t="s">
        <v>1399</v>
      </c>
      <c r="M2929" s="245">
        <f>SUM(M2924:M2928)</f>
        <v>0</v>
      </c>
      <c r="N2929" s="246"/>
      <c r="O2929" s="246">
        <f>O2924+O2926</f>
        <v>1138</v>
      </c>
      <c r="P2929" s="248"/>
      <c r="Q2929" s="272">
        <f>M2929+O2929</f>
        <v>1138</v>
      </c>
      <c r="R2929" s="250"/>
    </row>
    <row r="2930" spans="2:18" ht="24.95" customHeight="1" thickTop="1">
      <c r="B2930" s="273"/>
      <c r="C2930" s="274" t="s">
        <v>1550</v>
      </c>
      <c r="D2930" s="217"/>
      <c r="E2930" s="217"/>
      <c r="F2930" s="217"/>
      <c r="G2930" s="217"/>
      <c r="H2930" s="217"/>
      <c r="I2930" s="218"/>
      <c r="K2930" s="273"/>
      <c r="L2930" s="274" t="s">
        <v>1550</v>
      </c>
      <c r="M2930" s="217"/>
      <c r="N2930" s="217"/>
      <c r="O2930" s="217"/>
      <c r="P2930" s="217"/>
      <c r="Q2930" s="217"/>
      <c r="R2930" s="218"/>
    </row>
    <row r="2931" spans="2:18" ht="24.95" customHeight="1">
      <c r="B2931" s="216" t="s">
        <v>1551</v>
      </c>
      <c r="C2931" s="217"/>
      <c r="D2931" s="217"/>
      <c r="E2931" s="217"/>
      <c r="F2931" s="217"/>
      <c r="G2931" s="217"/>
      <c r="H2931" s="217"/>
      <c r="I2931" s="218"/>
      <c r="K2931" s="216" t="s">
        <v>1551</v>
      </c>
      <c r="L2931" s="217"/>
      <c r="M2931" s="217"/>
      <c r="N2931" s="217"/>
      <c r="O2931" s="217"/>
      <c r="P2931" s="217"/>
      <c r="Q2931" s="217"/>
      <c r="R2931" s="218"/>
    </row>
    <row r="2932" spans="2:18" ht="24.95" customHeight="1">
      <c r="B2932" s="216" t="s">
        <v>1552</v>
      </c>
      <c r="C2932" s="217"/>
      <c r="D2932" s="217"/>
      <c r="E2932" s="217"/>
      <c r="F2932" s="217"/>
      <c r="G2932" s="217"/>
      <c r="H2932" s="217"/>
      <c r="I2932" s="218"/>
      <c r="K2932" s="216" t="s">
        <v>1552</v>
      </c>
      <c r="L2932" s="217"/>
      <c r="M2932" s="217"/>
      <c r="N2932" s="217"/>
      <c r="O2932" s="217"/>
      <c r="P2932" s="217"/>
      <c r="Q2932" s="217"/>
      <c r="R2932" s="218"/>
    </row>
    <row r="2933" spans="2:18" ht="15.75">
      <c r="B2933" s="273"/>
      <c r="C2933" s="217"/>
      <c r="D2933" s="217"/>
      <c r="E2933" s="217"/>
      <c r="F2933" s="217"/>
      <c r="G2933" s="217"/>
      <c r="H2933" s="217"/>
      <c r="I2933" s="218"/>
      <c r="K2933" s="273"/>
      <c r="L2933" s="217"/>
      <c r="M2933" s="217"/>
      <c r="N2933" s="217"/>
      <c r="O2933" s="217"/>
      <c r="P2933" s="217"/>
      <c r="Q2933" s="217"/>
      <c r="R2933" s="218"/>
    </row>
    <row r="2934" spans="2:18" ht="15.75">
      <c r="B2934" s="273"/>
      <c r="C2934" s="217"/>
      <c r="D2934" s="372" t="s">
        <v>1714</v>
      </c>
      <c r="E2934" s="372"/>
      <c r="F2934" s="372"/>
      <c r="G2934" s="217"/>
      <c r="H2934" s="217"/>
      <c r="I2934" s="218"/>
      <c r="K2934" s="273"/>
      <c r="L2934" s="217"/>
      <c r="M2934" s="372" t="s">
        <v>1714</v>
      </c>
      <c r="N2934" s="372"/>
      <c r="O2934" s="372"/>
      <c r="P2934" s="217"/>
      <c r="Q2934" s="217"/>
      <c r="R2934" s="218"/>
    </row>
    <row r="2935" spans="2:18" ht="15.75">
      <c r="B2935" s="273"/>
      <c r="C2935" s="217"/>
      <c r="D2935" s="372" t="s">
        <v>1715</v>
      </c>
      <c r="E2935" s="372"/>
      <c r="F2935" s="372"/>
      <c r="G2935" s="217"/>
      <c r="H2935" s="217"/>
      <c r="I2935" s="218"/>
      <c r="K2935" s="273"/>
      <c r="L2935" s="217"/>
      <c r="M2935" s="372" t="s">
        <v>1715</v>
      </c>
      <c r="N2935" s="372"/>
      <c r="O2935" s="372"/>
      <c r="P2935" s="217"/>
      <c r="Q2935" s="217"/>
      <c r="R2935" s="218"/>
    </row>
    <row r="2936" spans="2:18" ht="15.75">
      <c r="B2936" s="273"/>
      <c r="C2936" s="217"/>
      <c r="D2936" s="217"/>
      <c r="E2936" s="217"/>
      <c r="F2936" s="217"/>
      <c r="G2936" s="217"/>
      <c r="H2936" s="217"/>
      <c r="I2936" s="218"/>
      <c r="K2936" s="273"/>
      <c r="L2936" s="217"/>
      <c r="M2936" s="217"/>
      <c r="N2936" s="217"/>
      <c r="O2936" s="217"/>
      <c r="P2936" s="217"/>
      <c r="Q2936" s="217"/>
      <c r="R2936" s="218"/>
    </row>
    <row r="2937" spans="2:18" ht="15.75">
      <c r="B2937" s="273"/>
      <c r="C2937" s="217"/>
      <c r="D2937" s="217"/>
      <c r="E2937" s="217"/>
      <c r="F2937" s="217"/>
      <c r="G2937" s="217"/>
      <c r="H2937" s="217"/>
      <c r="I2937" s="218"/>
      <c r="K2937" s="273"/>
      <c r="L2937" s="217"/>
      <c r="M2937" s="217"/>
      <c r="N2937" s="217"/>
      <c r="O2937" s="217"/>
      <c r="P2937" s="217"/>
      <c r="Q2937" s="217"/>
      <c r="R2937" s="218"/>
    </row>
    <row r="2938" spans="2:18" ht="15.75">
      <c r="B2938" s="293"/>
      <c r="E2938" s="217"/>
      <c r="F2938" s="217"/>
      <c r="G2938" s="201" t="s">
        <v>1563</v>
      </c>
      <c r="H2938" s="217"/>
      <c r="I2938" s="218"/>
      <c r="J2938" s="293"/>
      <c r="K2938" s="293"/>
      <c r="N2938" s="217"/>
      <c r="O2938" s="217"/>
      <c r="P2938" s="201" t="s">
        <v>1563</v>
      </c>
      <c r="Q2938" s="217"/>
      <c r="R2938" s="218"/>
    </row>
    <row r="2939" spans="2:18" ht="15.75">
      <c r="B2939" s="273" t="s">
        <v>1553</v>
      </c>
      <c r="C2939" s="360">
        <v>45840</v>
      </c>
      <c r="D2939" s="360"/>
      <c r="E2939" s="201"/>
      <c r="F2939" t="s">
        <v>1693</v>
      </c>
      <c r="H2939" s="201"/>
      <c r="I2939" s="202"/>
      <c r="K2939" s="273" t="s">
        <v>1553</v>
      </c>
      <c r="L2939" s="360">
        <v>45840</v>
      </c>
      <c r="M2939" s="360"/>
      <c r="N2939" s="201"/>
      <c r="O2939" t="s">
        <v>1693</v>
      </c>
      <c r="Q2939" s="201"/>
      <c r="R2939" s="202"/>
    </row>
    <row r="2940" spans="2:18" ht="16.5" thickBot="1">
      <c r="B2940" s="275"/>
      <c r="C2940" s="276"/>
      <c r="D2940" s="276"/>
      <c r="E2940" s="276"/>
      <c r="F2940" s="276"/>
      <c r="G2940" s="276"/>
      <c r="H2940" s="276"/>
      <c r="I2940" s="277"/>
      <c r="K2940" s="275"/>
      <c r="L2940" s="276"/>
      <c r="M2940" s="276"/>
      <c r="N2940" s="276"/>
      <c r="O2940" s="276"/>
      <c r="P2940" s="276"/>
      <c r="Q2940" s="276"/>
      <c r="R2940" s="277"/>
    </row>
    <row r="2942" spans="2:18" ht="15.75" thickBot="1"/>
    <row r="2943" spans="2:18">
      <c r="B2943" s="366" t="s">
        <v>1525</v>
      </c>
      <c r="C2943" s="367"/>
      <c r="D2943" s="367"/>
      <c r="E2943" s="367"/>
      <c r="F2943" s="367"/>
      <c r="G2943" s="367"/>
      <c r="H2943" s="367"/>
      <c r="I2943" s="368"/>
      <c r="K2943" s="366" t="s">
        <v>1525</v>
      </c>
      <c r="L2943" s="367"/>
      <c r="M2943" s="367"/>
      <c r="N2943" s="367"/>
      <c r="O2943" s="367"/>
      <c r="P2943" s="367"/>
      <c r="Q2943" s="367"/>
      <c r="R2943" s="368"/>
    </row>
    <row r="2944" spans="2:18" ht="15.75">
      <c r="B2944" s="200"/>
      <c r="C2944" s="201"/>
      <c r="D2944" s="201"/>
      <c r="E2944" s="201"/>
      <c r="F2944" s="201"/>
      <c r="G2944" s="201"/>
      <c r="H2944" s="201"/>
      <c r="I2944" s="202"/>
      <c r="K2944" s="200"/>
      <c r="L2944" s="201"/>
      <c r="M2944" s="201"/>
      <c r="N2944" s="201"/>
      <c r="O2944" s="201"/>
      <c r="P2944" s="201"/>
      <c r="Q2944" s="201"/>
      <c r="R2944" s="202"/>
    </row>
    <row r="2945" spans="2:18" ht="26.25">
      <c r="B2945" s="369" t="s">
        <v>1526</v>
      </c>
      <c r="C2945" s="370"/>
      <c r="D2945" s="370"/>
      <c r="E2945" s="370"/>
      <c r="F2945" s="370"/>
      <c r="G2945" s="370"/>
      <c r="H2945" s="370"/>
      <c r="I2945" s="371"/>
      <c r="K2945" s="369" t="s">
        <v>1526</v>
      </c>
      <c r="L2945" s="370"/>
      <c r="M2945" s="370"/>
      <c r="N2945" s="370"/>
      <c r="O2945" s="370"/>
      <c r="P2945" s="370"/>
      <c r="Q2945" s="370"/>
      <c r="R2945" s="371"/>
    </row>
    <row r="2946" spans="2:18" ht="24.95" customHeight="1">
      <c r="B2946" s="203"/>
      <c r="C2946" s="204"/>
      <c r="D2946" s="204"/>
      <c r="E2946" s="204"/>
      <c r="F2946" s="204"/>
      <c r="G2946" s="204"/>
      <c r="H2946" s="205" t="s">
        <v>1527</v>
      </c>
      <c r="I2946" s="206"/>
      <c r="K2946" s="203"/>
      <c r="L2946" s="204"/>
      <c r="M2946" s="204"/>
      <c r="N2946" s="204"/>
      <c r="O2946" s="204"/>
      <c r="P2946" s="204"/>
      <c r="Q2946" s="205" t="s">
        <v>1527</v>
      </c>
      <c r="R2946" s="206"/>
    </row>
    <row r="2947" spans="2:18" ht="24.95" customHeight="1">
      <c r="B2947" s="207" t="s">
        <v>1528</v>
      </c>
      <c r="C2947" s="208"/>
      <c r="D2947" s="208"/>
      <c r="E2947" s="208"/>
      <c r="F2947" s="208" t="s">
        <v>1529</v>
      </c>
      <c r="G2947" s="201"/>
      <c r="H2947" s="201" t="s">
        <v>1530</v>
      </c>
      <c r="I2947" s="202"/>
      <c r="K2947" s="207" t="s">
        <v>1528</v>
      </c>
      <c r="L2947" s="208"/>
      <c r="M2947" s="208"/>
      <c r="N2947" s="208"/>
      <c r="O2947" s="208" t="s">
        <v>1531</v>
      </c>
      <c r="P2947" s="201"/>
      <c r="Q2947" s="201" t="s">
        <v>1530</v>
      </c>
      <c r="R2947" s="202"/>
    </row>
    <row r="2948" spans="2:18" ht="24.95" customHeight="1">
      <c r="B2948" s="209" t="s">
        <v>1532</v>
      </c>
      <c r="C2948" s="210" t="s">
        <v>1909</v>
      </c>
      <c r="E2948" s="211"/>
      <c r="F2948" s="211"/>
      <c r="G2948" s="212"/>
      <c r="H2948" s="212"/>
      <c r="I2948" s="213"/>
      <c r="K2948" s="209" t="s">
        <v>1532</v>
      </c>
      <c r="L2948" s="210" t="s">
        <v>1911</v>
      </c>
      <c r="M2948" s="211"/>
      <c r="N2948" s="211"/>
      <c r="O2948" s="211"/>
      <c r="P2948" s="212"/>
      <c r="Q2948" s="212"/>
      <c r="R2948" s="213"/>
    </row>
    <row r="2949" spans="2:18" ht="24.95" customHeight="1">
      <c r="B2949" s="207" t="s">
        <v>1534</v>
      </c>
      <c r="C2949" s="214" t="s">
        <v>1910</v>
      </c>
      <c r="D2949" s="208" t="s">
        <v>1535</v>
      </c>
      <c r="E2949" s="208"/>
      <c r="F2949" s="201"/>
      <c r="G2949" s="201"/>
      <c r="H2949" s="201"/>
      <c r="I2949" s="202"/>
      <c r="K2949" s="207" t="s">
        <v>1534</v>
      </c>
      <c r="L2949" s="214">
        <v>538</v>
      </c>
      <c r="M2949" s="208" t="s">
        <v>1535</v>
      </c>
      <c r="N2949" s="208"/>
      <c r="O2949" s="201"/>
      <c r="P2949" s="201"/>
      <c r="Q2949" s="201"/>
      <c r="R2949" s="202"/>
    </row>
    <row r="2950" spans="2:18" ht="24.95" customHeight="1">
      <c r="B2950" s="216" t="s">
        <v>1562</v>
      </c>
      <c r="C2950" s="217"/>
      <c r="D2950" s="217"/>
      <c r="E2950" s="217"/>
      <c r="F2950" s="217"/>
      <c r="G2950" s="217"/>
      <c r="H2950" s="217"/>
      <c r="I2950" s="218"/>
      <c r="K2950" s="216" t="s">
        <v>1562</v>
      </c>
      <c r="L2950" s="217"/>
      <c r="M2950" s="217"/>
      <c r="N2950" s="217"/>
      <c r="O2950" s="217"/>
      <c r="P2950" s="217"/>
      <c r="Q2950" s="217"/>
      <c r="R2950" s="218"/>
    </row>
    <row r="2951" spans="2:18" ht="24.95" customHeight="1" thickBot="1">
      <c r="B2951" s="207" t="s">
        <v>1537</v>
      </c>
      <c r="C2951" s="201"/>
      <c r="D2951" s="201"/>
      <c r="E2951" s="201"/>
      <c r="F2951" s="201"/>
      <c r="G2951" s="201"/>
      <c r="H2951" s="201"/>
      <c r="I2951" s="202"/>
      <c r="K2951" s="207" t="s">
        <v>1537</v>
      </c>
      <c r="L2951" s="201"/>
      <c r="M2951" s="201"/>
      <c r="N2951" s="201"/>
      <c r="O2951" s="201"/>
      <c r="P2951" s="201"/>
      <c r="Q2951" s="201"/>
      <c r="R2951" s="202"/>
    </row>
    <row r="2952" spans="2:18" ht="24.95" customHeight="1" thickTop="1">
      <c r="B2952" s="361" t="s">
        <v>1538</v>
      </c>
      <c r="C2952" s="362"/>
      <c r="D2952" s="358" t="s">
        <v>1241</v>
      </c>
      <c r="E2952" s="365"/>
      <c r="F2952" s="356" t="s">
        <v>1539</v>
      </c>
      <c r="G2952" s="359"/>
      <c r="H2952" s="358" t="s">
        <v>1404</v>
      </c>
      <c r="I2952" s="359"/>
      <c r="K2952" s="361" t="s">
        <v>1538</v>
      </c>
      <c r="L2952" s="362"/>
      <c r="M2952" s="358" t="s">
        <v>1241</v>
      </c>
      <c r="N2952" s="365"/>
      <c r="O2952" s="356" t="s">
        <v>1539</v>
      </c>
      <c r="P2952" s="359"/>
      <c r="Q2952" s="358" t="s">
        <v>1404</v>
      </c>
      <c r="R2952" s="359"/>
    </row>
    <row r="2953" spans="2:18" ht="24.95" customHeight="1" thickBot="1">
      <c r="B2953" s="363"/>
      <c r="C2953" s="364"/>
      <c r="D2953" s="219" t="s">
        <v>1540</v>
      </c>
      <c r="E2953" s="220" t="s">
        <v>1541</v>
      </c>
      <c r="F2953" s="220" t="s">
        <v>1540</v>
      </c>
      <c r="G2953" s="221" t="s">
        <v>1541</v>
      </c>
      <c r="H2953" s="222" t="s">
        <v>1540</v>
      </c>
      <c r="I2953" s="223" t="s">
        <v>1541</v>
      </c>
      <c r="K2953" s="363"/>
      <c r="L2953" s="364"/>
      <c r="M2953" s="219" t="s">
        <v>1540</v>
      </c>
      <c r="N2953" s="220" t="s">
        <v>1541</v>
      </c>
      <c r="O2953" s="220" t="s">
        <v>1540</v>
      </c>
      <c r="P2953" s="221" t="s">
        <v>1541</v>
      </c>
      <c r="Q2953" s="222" t="s">
        <v>1540</v>
      </c>
      <c r="R2953" s="223" t="s">
        <v>1541</v>
      </c>
    </row>
    <row r="2954" spans="2:18" ht="24.95" customHeight="1" thickTop="1">
      <c r="B2954" s="224" t="s">
        <v>1542</v>
      </c>
      <c r="C2954" s="225"/>
      <c r="D2954" s="226">
        <v>0</v>
      </c>
      <c r="E2954" s="227"/>
      <c r="F2954" s="227">
        <v>168</v>
      </c>
      <c r="G2954" s="228"/>
      <c r="H2954" s="229">
        <f t="shared" ref="H2954:H2962" si="172">D2954+F2954</f>
        <v>168</v>
      </c>
      <c r="I2954" s="230"/>
      <c r="K2954" s="224" t="s">
        <v>1542</v>
      </c>
      <c r="L2954" s="225"/>
      <c r="M2954" s="226">
        <v>0</v>
      </c>
      <c r="N2954" s="227"/>
      <c r="O2954" s="227">
        <v>464</v>
      </c>
      <c r="P2954" s="228"/>
      <c r="Q2954" s="229">
        <f t="shared" ref="Q2954:Q2962" si="173">M2954+O2954</f>
        <v>464</v>
      </c>
      <c r="R2954" s="230"/>
    </row>
    <row r="2955" spans="2:18" ht="24.95" customHeight="1">
      <c r="B2955" s="231" t="s">
        <v>1543</v>
      </c>
      <c r="C2955" s="232"/>
      <c r="D2955" s="233">
        <v>0</v>
      </c>
      <c r="E2955" s="234"/>
      <c r="F2955" s="234">
        <v>30</v>
      </c>
      <c r="G2955" s="235"/>
      <c r="H2955" s="229">
        <f t="shared" si="172"/>
        <v>30</v>
      </c>
      <c r="I2955" s="236"/>
      <c r="K2955" s="231" t="s">
        <v>1543</v>
      </c>
      <c r="L2955" s="232"/>
      <c r="M2955" s="233">
        <v>0</v>
      </c>
      <c r="N2955" s="234"/>
      <c r="O2955" s="234">
        <v>30</v>
      </c>
      <c r="P2955" s="235"/>
      <c r="Q2955" s="229">
        <f t="shared" si="173"/>
        <v>30</v>
      </c>
      <c r="R2955" s="236"/>
    </row>
    <row r="2956" spans="2:18" ht="24.95" customHeight="1">
      <c r="B2956" s="231" t="s">
        <v>1544</v>
      </c>
      <c r="C2956" s="232"/>
      <c r="D2956" s="233">
        <v>0</v>
      </c>
      <c r="E2956" s="234"/>
      <c r="F2956" s="234">
        <v>30</v>
      </c>
      <c r="G2956" s="235"/>
      <c r="H2956" s="229">
        <f t="shared" si="172"/>
        <v>30</v>
      </c>
      <c r="I2956" s="236"/>
      <c r="K2956" s="231" t="s">
        <v>1544</v>
      </c>
      <c r="L2956" s="232"/>
      <c r="M2956" s="233">
        <v>0</v>
      </c>
      <c r="N2956" s="234"/>
      <c r="O2956" s="234">
        <v>30</v>
      </c>
      <c r="P2956" s="235"/>
      <c r="Q2956" s="229">
        <f t="shared" si="173"/>
        <v>30</v>
      </c>
      <c r="R2956" s="236"/>
    </row>
    <row r="2957" spans="2:18" ht="24.95" customHeight="1" thickBot="1">
      <c r="B2957" s="237" t="s">
        <v>1545</v>
      </c>
      <c r="C2957" s="238"/>
      <c r="D2957" s="239"/>
      <c r="E2957" s="240"/>
      <c r="F2957" s="240">
        <v>750</v>
      </c>
      <c r="G2957" s="241"/>
      <c r="H2957" s="229">
        <f t="shared" si="172"/>
        <v>750</v>
      </c>
      <c r="I2957" s="242"/>
      <c r="K2957" s="237" t="s">
        <v>1545</v>
      </c>
      <c r="L2957" s="238"/>
      <c r="M2957" s="239">
        <v>0</v>
      </c>
      <c r="N2957" s="240"/>
      <c r="O2957" s="240">
        <v>200</v>
      </c>
      <c r="P2957" s="241"/>
      <c r="Q2957" s="229">
        <f t="shared" si="173"/>
        <v>200</v>
      </c>
      <c r="R2957" s="242"/>
    </row>
    <row r="2958" spans="2:18" ht="24.95" customHeight="1" thickTop="1" thickBot="1">
      <c r="B2958" s="243"/>
      <c r="C2958" s="244" t="s">
        <v>1399</v>
      </c>
      <c r="D2958" s="245">
        <f>D2954+D2955+D2956+D2957</f>
        <v>0</v>
      </c>
      <c r="E2958" s="246"/>
      <c r="F2958" s="247">
        <f>SUM(F2954:F2957)</f>
        <v>978</v>
      </c>
      <c r="G2958" s="248"/>
      <c r="H2958" s="249">
        <f t="shared" si="172"/>
        <v>978</v>
      </c>
      <c r="I2958" s="250"/>
      <c r="K2958" s="243"/>
      <c r="L2958" s="244" t="s">
        <v>1399</v>
      </c>
      <c r="M2958" s="245">
        <f>M2954+M2955+M2956+M2957</f>
        <v>0</v>
      </c>
      <c r="N2958" s="246"/>
      <c r="O2958" s="246">
        <f>SUM(O2954:O2957)</f>
        <v>724</v>
      </c>
      <c r="P2958" s="248"/>
      <c r="Q2958" s="251">
        <f t="shared" si="173"/>
        <v>724</v>
      </c>
      <c r="R2958" s="250"/>
    </row>
    <row r="2959" spans="2:18" ht="24.95" customHeight="1" thickTop="1">
      <c r="B2959" s="252" t="s">
        <v>1546</v>
      </c>
      <c r="C2959" s="253"/>
      <c r="D2959" s="254"/>
      <c r="E2959" s="255"/>
      <c r="F2959" s="255"/>
      <c r="G2959" s="256"/>
      <c r="H2959" s="257">
        <f t="shared" si="172"/>
        <v>0</v>
      </c>
      <c r="I2959" s="258"/>
      <c r="K2959" s="252" t="s">
        <v>1546</v>
      </c>
      <c r="L2959" s="253"/>
      <c r="M2959" s="254"/>
      <c r="N2959" s="255"/>
      <c r="O2959" s="255"/>
      <c r="P2959" s="256"/>
      <c r="Q2959" s="257">
        <f t="shared" si="173"/>
        <v>0</v>
      </c>
      <c r="R2959" s="258"/>
    </row>
    <row r="2960" spans="2:18" ht="24.95" customHeight="1">
      <c r="B2960" s="259" t="s">
        <v>1547</v>
      </c>
      <c r="C2960" s="260"/>
      <c r="D2960" s="233">
        <v>0</v>
      </c>
      <c r="E2960" s="234"/>
      <c r="F2960" s="234"/>
      <c r="G2960" s="261"/>
      <c r="H2960" s="262">
        <f t="shared" si="172"/>
        <v>0</v>
      </c>
      <c r="I2960" s="263"/>
      <c r="K2960" s="259" t="s">
        <v>1547</v>
      </c>
      <c r="L2960" s="260"/>
      <c r="M2960" s="233">
        <v>0</v>
      </c>
      <c r="N2960" s="234"/>
      <c r="O2960" s="234"/>
      <c r="P2960" s="261"/>
      <c r="Q2960" s="262">
        <f t="shared" si="173"/>
        <v>0</v>
      </c>
      <c r="R2960" s="263"/>
    </row>
    <row r="2961" spans="2:18" ht="24.95" customHeight="1">
      <c r="B2961" s="252" t="s">
        <v>1548</v>
      </c>
      <c r="C2961" s="253"/>
      <c r="D2961" s="233"/>
      <c r="E2961" s="234"/>
      <c r="F2961" s="234"/>
      <c r="G2961" s="261"/>
      <c r="H2961" s="262">
        <f t="shared" si="172"/>
        <v>0</v>
      </c>
      <c r="I2961" s="263"/>
      <c r="K2961" s="252" t="s">
        <v>1548</v>
      </c>
      <c r="L2961" s="253"/>
      <c r="M2961" s="233"/>
      <c r="N2961" s="234"/>
      <c r="O2961" s="234"/>
      <c r="P2961" s="261"/>
      <c r="Q2961" s="262">
        <f t="shared" si="173"/>
        <v>0</v>
      </c>
      <c r="R2961" s="263"/>
    </row>
    <row r="2962" spans="2:18" ht="24.95" customHeight="1" thickBot="1">
      <c r="B2962" s="264" t="s">
        <v>1549</v>
      </c>
      <c r="C2962" s="265"/>
      <c r="D2962" s="266"/>
      <c r="E2962" s="267"/>
      <c r="F2962" s="267"/>
      <c r="G2962" s="268"/>
      <c r="H2962" s="269">
        <f t="shared" si="172"/>
        <v>0</v>
      </c>
      <c r="I2962" s="270"/>
      <c r="K2962" s="264" t="s">
        <v>1549</v>
      </c>
      <c r="L2962" s="265"/>
      <c r="M2962" s="266"/>
      <c r="N2962" s="267"/>
      <c r="O2962" s="267"/>
      <c r="P2962" s="268"/>
      <c r="Q2962" s="269">
        <f t="shared" si="173"/>
        <v>0</v>
      </c>
      <c r="R2962" s="270"/>
    </row>
    <row r="2963" spans="2:18" ht="24.95" customHeight="1" thickTop="1" thickBot="1">
      <c r="B2963" s="243"/>
      <c r="C2963" s="244" t="s">
        <v>1399</v>
      </c>
      <c r="D2963" s="245">
        <f>SUM(D2958:D2962)</f>
        <v>0</v>
      </c>
      <c r="E2963" s="246"/>
      <c r="F2963" s="247">
        <f>F2958+F2960</f>
        <v>978</v>
      </c>
      <c r="G2963" s="248"/>
      <c r="H2963" s="271">
        <f>D2963+F2963</f>
        <v>978</v>
      </c>
      <c r="I2963" s="250"/>
      <c r="K2963" s="243"/>
      <c r="L2963" s="244" t="s">
        <v>1399</v>
      </c>
      <c r="M2963" s="245">
        <f>SUM(M2958:M2962)</f>
        <v>0</v>
      </c>
      <c r="N2963" s="246"/>
      <c r="O2963" s="246">
        <f>O2958+O2960</f>
        <v>724</v>
      </c>
      <c r="P2963" s="248"/>
      <c r="Q2963" s="272">
        <f>M2963+O2963</f>
        <v>724</v>
      </c>
      <c r="R2963" s="250"/>
    </row>
    <row r="2964" spans="2:18" ht="24.95" customHeight="1" thickTop="1">
      <c r="B2964" s="273"/>
      <c r="C2964" s="274" t="s">
        <v>1550</v>
      </c>
      <c r="D2964" s="217"/>
      <c r="E2964" s="217"/>
      <c r="F2964" s="217"/>
      <c r="G2964" s="217"/>
      <c r="H2964" s="217"/>
      <c r="I2964" s="218"/>
      <c r="K2964" s="273"/>
      <c r="L2964" s="274" t="s">
        <v>1550</v>
      </c>
      <c r="M2964" s="217"/>
      <c r="N2964" s="217"/>
      <c r="O2964" s="217"/>
      <c r="P2964" s="217"/>
      <c r="Q2964" s="217"/>
      <c r="R2964" s="218"/>
    </row>
    <row r="2965" spans="2:18" ht="24.95" customHeight="1">
      <c r="B2965" s="216" t="s">
        <v>1551</v>
      </c>
      <c r="C2965" s="217"/>
      <c r="D2965" s="217"/>
      <c r="E2965" s="217"/>
      <c r="F2965" s="217"/>
      <c r="G2965" s="217"/>
      <c r="H2965" s="217"/>
      <c r="I2965" s="218"/>
      <c r="K2965" s="216" t="s">
        <v>1551</v>
      </c>
      <c r="L2965" s="217"/>
      <c r="M2965" s="217"/>
      <c r="N2965" s="217"/>
      <c r="O2965" s="217"/>
      <c r="P2965" s="217"/>
      <c r="Q2965" s="217"/>
      <c r="R2965" s="218"/>
    </row>
    <row r="2966" spans="2:18" ht="24.95" customHeight="1">
      <c r="B2966" s="216" t="s">
        <v>1552</v>
      </c>
      <c r="C2966" s="217"/>
      <c r="D2966" s="217"/>
      <c r="E2966" s="217"/>
      <c r="F2966" s="217"/>
      <c r="G2966" s="217"/>
      <c r="H2966" s="217"/>
      <c r="I2966" s="218"/>
      <c r="K2966" s="216" t="s">
        <v>1552</v>
      </c>
      <c r="L2966" s="217"/>
      <c r="M2966" s="217"/>
      <c r="N2966" s="217"/>
      <c r="O2966" s="217"/>
      <c r="P2966" s="217"/>
      <c r="Q2966" s="217"/>
      <c r="R2966" s="218"/>
    </row>
    <row r="2967" spans="2:18" ht="15.75">
      <c r="B2967" s="273"/>
      <c r="C2967" s="217"/>
      <c r="D2967" s="217"/>
      <c r="E2967" s="217"/>
      <c r="F2967" s="217"/>
      <c r="G2967" s="217"/>
      <c r="H2967" s="217"/>
      <c r="I2967" s="218"/>
      <c r="K2967" s="273"/>
      <c r="L2967" s="217"/>
      <c r="M2967" s="217"/>
      <c r="N2967" s="217"/>
      <c r="O2967" s="217"/>
      <c r="P2967" s="217"/>
      <c r="Q2967" s="217"/>
      <c r="R2967" s="218"/>
    </row>
    <row r="2968" spans="2:18" ht="15.75">
      <c r="B2968" s="273"/>
      <c r="C2968" s="217"/>
      <c r="D2968" s="372" t="s">
        <v>1714</v>
      </c>
      <c r="E2968" s="372"/>
      <c r="F2968" s="372"/>
      <c r="G2968" s="217"/>
      <c r="H2968" s="217"/>
      <c r="I2968" s="218"/>
      <c r="K2968" s="273"/>
      <c r="L2968" s="217"/>
      <c r="M2968" s="372" t="s">
        <v>1714</v>
      </c>
      <c r="N2968" s="372"/>
      <c r="O2968" s="372"/>
      <c r="P2968" s="217"/>
      <c r="Q2968" s="217"/>
      <c r="R2968" s="218"/>
    </row>
    <row r="2969" spans="2:18" ht="15.75">
      <c r="B2969" s="273"/>
      <c r="C2969" s="217"/>
      <c r="D2969" s="372" t="s">
        <v>1715</v>
      </c>
      <c r="E2969" s="372"/>
      <c r="F2969" s="372"/>
      <c r="G2969" s="217"/>
      <c r="H2969" s="217"/>
      <c r="I2969" s="218"/>
      <c r="K2969" s="273"/>
      <c r="L2969" s="217"/>
      <c r="M2969" s="372" t="s">
        <v>1715</v>
      </c>
      <c r="N2969" s="372"/>
      <c r="O2969" s="372"/>
      <c r="P2969" s="217"/>
      <c r="Q2969" s="217"/>
      <c r="R2969" s="218"/>
    </row>
    <row r="2970" spans="2:18" ht="15.75">
      <c r="B2970" s="273"/>
      <c r="C2970" s="217"/>
      <c r="D2970" s="217"/>
      <c r="E2970" s="217"/>
      <c r="F2970" s="217"/>
      <c r="G2970" s="217"/>
      <c r="H2970" s="217"/>
      <c r="I2970" s="218"/>
      <c r="K2970" s="273"/>
      <c r="L2970" s="217"/>
      <c r="M2970" s="217"/>
      <c r="N2970" s="217"/>
      <c r="O2970" s="217"/>
      <c r="P2970" s="217"/>
      <c r="Q2970" s="217"/>
      <c r="R2970" s="218"/>
    </row>
    <row r="2971" spans="2:18" ht="15.75">
      <c r="B2971" s="273"/>
      <c r="C2971" s="217"/>
      <c r="D2971" s="217"/>
      <c r="E2971" s="217"/>
      <c r="F2971" s="217"/>
      <c r="G2971" s="217"/>
      <c r="H2971" s="217"/>
      <c r="I2971" s="218"/>
      <c r="K2971" s="273"/>
      <c r="L2971" s="217"/>
      <c r="M2971" s="217"/>
      <c r="N2971" s="217"/>
      <c r="O2971" s="217"/>
      <c r="P2971" s="217"/>
      <c r="Q2971" s="217"/>
      <c r="R2971" s="218"/>
    </row>
    <row r="2972" spans="2:18" ht="15.75">
      <c r="B2972" s="293"/>
      <c r="E2972" s="217"/>
      <c r="F2972" s="217"/>
      <c r="G2972" s="201" t="s">
        <v>1563</v>
      </c>
      <c r="H2972" s="217"/>
      <c r="I2972" s="218"/>
      <c r="J2972" s="293"/>
      <c r="K2972" s="293"/>
      <c r="N2972" s="217"/>
      <c r="O2972" s="217"/>
      <c r="P2972" s="201" t="s">
        <v>1563</v>
      </c>
      <c r="Q2972" s="217"/>
      <c r="R2972" s="218"/>
    </row>
    <row r="2973" spans="2:18" ht="15.75">
      <c r="B2973" s="273" t="s">
        <v>1553</v>
      </c>
      <c r="C2973" s="360">
        <v>45840</v>
      </c>
      <c r="D2973" s="360"/>
      <c r="E2973" s="201"/>
      <c r="F2973" t="s">
        <v>1693</v>
      </c>
      <c r="H2973" s="201"/>
      <c r="I2973" s="202"/>
      <c r="K2973" s="273" t="s">
        <v>1553</v>
      </c>
      <c r="L2973" s="360">
        <v>45840</v>
      </c>
      <c r="M2973" s="360"/>
      <c r="N2973" s="201"/>
      <c r="O2973" t="s">
        <v>1693</v>
      </c>
      <c r="Q2973" s="201"/>
      <c r="R2973" s="202"/>
    </row>
    <row r="2974" spans="2:18" ht="16.5" thickBot="1">
      <c r="B2974" s="275"/>
      <c r="C2974" s="276"/>
      <c r="D2974" s="276"/>
      <c r="E2974" s="276"/>
      <c r="F2974" s="276"/>
      <c r="G2974" s="276"/>
      <c r="H2974" s="276"/>
      <c r="I2974" s="277"/>
      <c r="K2974" s="275"/>
      <c r="L2974" s="276"/>
      <c r="M2974" s="276"/>
      <c r="N2974" s="276"/>
      <c r="O2974" s="276"/>
      <c r="P2974" s="276"/>
      <c r="Q2974" s="276"/>
      <c r="R2974" s="277"/>
    </row>
    <row r="2976" spans="2:18" ht="15.75" thickBot="1"/>
    <row r="2977" spans="2:18">
      <c r="B2977" s="366" t="s">
        <v>1525</v>
      </c>
      <c r="C2977" s="367"/>
      <c r="D2977" s="367"/>
      <c r="E2977" s="367"/>
      <c r="F2977" s="367"/>
      <c r="G2977" s="367"/>
      <c r="H2977" s="367"/>
      <c r="I2977" s="368"/>
      <c r="K2977" s="366" t="s">
        <v>1525</v>
      </c>
      <c r="L2977" s="367"/>
      <c r="M2977" s="367"/>
      <c r="N2977" s="367"/>
      <c r="O2977" s="367"/>
      <c r="P2977" s="367"/>
      <c r="Q2977" s="367"/>
      <c r="R2977" s="368"/>
    </row>
    <row r="2978" spans="2:18" ht="15.75">
      <c r="B2978" s="200"/>
      <c r="C2978" s="201"/>
      <c r="D2978" s="201"/>
      <c r="E2978" s="201"/>
      <c r="F2978" s="201"/>
      <c r="G2978" s="201"/>
      <c r="H2978" s="201"/>
      <c r="I2978" s="202"/>
      <c r="K2978" s="200"/>
      <c r="L2978" s="201"/>
      <c r="M2978" s="201"/>
      <c r="N2978" s="201"/>
      <c r="O2978" s="201"/>
      <c r="P2978" s="201"/>
      <c r="Q2978" s="201"/>
      <c r="R2978" s="202"/>
    </row>
    <row r="2979" spans="2:18" ht="26.25">
      <c r="B2979" s="369" t="s">
        <v>1526</v>
      </c>
      <c r="C2979" s="370"/>
      <c r="D2979" s="370"/>
      <c r="E2979" s="370"/>
      <c r="F2979" s="370"/>
      <c r="G2979" s="370"/>
      <c r="H2979" s="370"/>
      <c r="I2979" s="371"/>
      <c r="K2979" s="369" t="s">
        <v>1526</v>
      </c>
      <c r="L2979" s="370"/>
      <c r="M2979" s="370"/>
      <c r="N2979" s="370"/>
      <c r="O2979" s="370"/>
      <c r="P2979" s="370"/>
      <c r="Q2979" s="370"/>
      <c r="R2979" s="371"/>
    </row>
    <row r="2980" spans="2:18" ht="24.95" customHeight="1">
      <c r="B2980" s="203"/>
      <c r="C2980" s="204"/>
      <c r="D2980" s="204"/>
      <c r="E2980" s="204"/>
      <c r="F2980" s="204"/>
      <c r="G2980" s="204"/>
      <c r="H2980" s="205" t="s">
        <v>1527</v>
      </c>
      <c r="I2980" s="206"/>
      <c r="K2980" s="203"/>
      <c r="L2980" s="204"/>
      <c r="M2980" s="204"/>
      <c r="N2980" s="204"/>
      <c r="O2980" s="204"/>
      <c r="P2980" s="204"/>
      <c r="Q2980" s="205" t="s">
        <v>1527</v>
      </c>
      <c r="R2980" s="206"/>
    </row>
    <row r="2981" spans="2:18" ht="24.95" customHeight="1">
      <c r="B2981" s="207" t="s">
        <v>1528</v>
      </c>
      <c r="C2981" s="208"/>
      <c r="D2981" s="208"/>
      <c r="E2981" s="208"/>
      <c r="F2981" s="208" t="s">
        <v>1529</v>
      </c>
      <c r="G2981" s="201"/>
      <c r="H2981" s="201" t="s">
        <v>1530</v>
      </c>
      <c r="I2981" s="202"/>
      <c r="K2981" s="207" t="s">
        <v>1528</v>
      </c>
      <c r="L2981" s="208"/>
      <c r="M2981" s="208"/>
      <c r="N2981" s="208"/>
      <c r="O2981" s="208" t="s">
        <v>1531</v>
      </c>
      <c r="P2981" s="201"/>
      <c r="Q2981" s="201" t="s">
        <v>1530</v>
      </c>
      <c r="R2981" s="202"/>
    </row>
    <row r="2982" spans="2:18" ht="24.95" customHeight="1">
      <c r="B2982" s="209" t="s">
        <v>1532</v>
      </c>
      <c r="C2982" s="210" t="s">
        <v>1912</v>
      </c>
      <c r="D2982" s="211"/>
      <c r="E2982" s="211"/>
      <c r="F2982" s="211"/>
      <c r="G2982" s="212"/>
      <c r="H2982" s="212"/>
      <c r="I2982" s="213"/>
      <c r="K2982" s="209" t="s">
        <v>1532</v>
      </c>
      <c r="L2982" s="210" t="s">
        <v>1913</v>
      </c>
      <c r="M2982" s="211"/>
      <c r="N2982" s="211"/>
      <c r="O2982" s="211"/>
      <c r="P2982" s="212"/>
      <c r="Q2982" s="212"/>
      <c r="R2982" s="213"/>
    </row>
    <row r="2983" spans="2:18" ht="24.95" customHeight="1">
      <c r="B2983" s="207" t="s">
        <v>1534</v>
      </c>
      <c r="C2983" s="214">
        <v>335</v>
      </c>
      <c r="D2983" s="208" t="s">
        <v>1535</v>
      </c>
      <c r="E2983" s="208"/>
      <c r="F2983" s="201"/>
      <c r="G2983" s="201"/>
      <c r="H2983" s="201"/>
      <c r="I2983" s="202"/>
      <c r="K2983" s="207" t="s">
        <v>1534</v>
      </c>
      <c r="L2983" s="214">
        <v>215</v>
      </c>
      <c r="M2983" s="208" t="s">
        <v>1535</v>
      </c>
      <c r="N2983" s="208"/>
      <c r="O2983" s="201"/>
      <c r="P2983" s="201"/>
      <c r="Q2983" s="201"/>
      <c r="R2983" s="202"/>
    </row>
    <row r="2984" spans="2:18" ht="24.95" customHeight="1">
      <c r="B2984" s="216" t="s">
        <v>1562</v>
      </c>
      <c r="C2984" s="217"/>
      <c r="D2984" s="217"/>
      <c r="E2984" s="217"/>
      <c r="F2984" s="217"/>
      <c r="G2984" s="217"/>
      <c r="H2984" s="217"/>
      <c r="I2984" s="218"/>
      <c r="K2984" s="216" t="s">
        <v>1562</v>
      </c>
      <c r="L2984" s="217"/>
      <c r="M2984" s="217"/>
      <c r="N2984" s="217"/>
      <c r="O2984" s="217"/>
      <c r="P2984" s="217"/>
      <c r="Q2984" s="217"/>
      <c r="R2984" s="218"/>
    </row>
    <row r="2985" spans="2:18" ht="24.95" customHeight="1" thickBot="1">
      <c r="B2985" s="207" t="s">
        <v>1537</v>
      </c>
      <c r="C2985" s="201"/>
      <c r="D2985" s="201"/>
      <c r="E2985" s="201"/>
      <c r="F2985" s="201"/>
      <c r="G2985" s="201"/>
      <c r="H2985" s="201"/>
      <c r="I2985" s="202"/>
      <c r="K2985" s="207" t="s">
        <v>1537</v>
      </c>
      <c r="L2985" s="201"/>
      <c r="M2985" s="201"/>
      <c r="N2985" s="201"/>
      <c r="O2985" s="201"/>
      <c r="P2985" s="201"/>
      <c r="Q2985" s="201"/>
      <c r="R2985" s="202"/>
    </row>
    <row r="2986" spans="2:18" ht="24.95" customHeight="1" thickTop="1">
      <c r="B2986" s="361" t="s">
        <v>1538</v>
      </c>
      <c r="C2986" s="362"/>
      <c r="D2986" s="358" t="s">
        <v>1241</v>
      </c>
      <c r="E2986" s="365"/>
      <c r="F2986" s="356" t="s">
        <v>1539</v>
      </c>
      <c r="G2986" s="359"/>
      <c r="H2986" s="358" t="s">
        <v>1404</v>
      </c>
      <c r="I2986" s="359"/>
      <c r="K2986" s="361" t="s">
        <v>1538</v>
      </c>
      <c r="L2986" s="362"/>
      <c r="M2986" s="358" t="s">
        <v>1241</v>
      </c>
      <c r="N2986" s="365"/>
      <c r="O2986" s="356" t="s">
        <v>1539</v>
      </c>
      <c r="P2986" s="359"/>
      <c r="Q2986" s="358" t="s">
        <v>1404</v>
      </c>
      <c r="R2986" s="359"/>
    </row>
    <row r="2987" spans="2:18" ht="24.95" customHeight="1" thickBot="1">
      <c r="B2987" s="363"/>
      <c r="C2987" s="364"/>
      <c r="D2987" s="219" t="s">
        <v>1540</v>
      </c>
      <c r="E2987" s="220" t="s">
        <v>1541</v>
      </c>
      <c r="F2987" s="220" t="s">
        <v>1540</v>
      </c>
      <c r="G2987" s="221" t="s">
        <v>1541</v>
      </c>
      <c r="H2987" s="222" t="s">
        <v>1540</v>
      </c>
      <c r="I2987" s="223" t="s">
        <v>1541</v>
      </c>
      <c r="K2987" s="363"/>
      <c r="L2987" s="364"/>
      <c r="M2987" s="219" t="s">
        <v>1540</v>
      </c>
      <c r="N2987" s="220" t="s">
        <v>1541</v>
      </c>
      <c r="O2987" s="220" t="s">
        <v>1540</v>
      </c>
      <c r="P2987" s="221" t="s">
        <v>1541</v>
      </c>
      <c r="Q2987" s="222" t="s">
        <v>1540</v>
      </c>
      <c r="R2987" s="223" t="s">
        <v>1541</v>
      </c>
    </row>
    <row r="2988" spans="2:18" ht="24.95" customHeight="1" thickTop="1">
      <c r="B2988" s="224" t="s">
        <v>1542</v>
      </c>
      <c r="C2988" s="225"/>
      <c r="D2988" s="226">
        <v>0</v>
      </c>
      <c r="E2988" s="227"/>
      <c r="F2988" s="227">
        <v>585</v>
      </c>
      <c r="G2988" s="228"/>
      <c r="H2988" s="229">
        <f t="shared" ref="H2988:H2996" si="174">D2988+F2988</f>
        <v>585</v>
      </c>
      <c r="I2988" s="230"/>
      <c r="K2988" s="224" t="s">
        <v>1542</v>
      </c>
      <c r="L2988" s="225"/>
      <c r="M2988" s="226">
        <v>0</v>
      </c>
      <c r="N2988" s="227"/>
      <c r="O2988" s="227">
        <v>504</v>
      </c>
      <c r="P2988" s="228"/>
      <c r="Q2988" s="229">
        <f t="shared" ref="Q2988:Q2996" si="175">M2988+O2988</f>
        <v>504</v>
      </c>
      <c r="R2988" s="230"/>
    </row>
    <row r="2989" spans="2:18" ht="24.95" customHeight="1">
      <c r="B2989" s="231" t="s">
        <v>1543</v>
      </c>
      <c r="C2989" s="232"/>
      <c r="D2989" s="233">
        <v>0</v>
      </c>
      <c r="E2989" s="234"/>
      <c r="F2989" s="234">
        <v>30</v>
      </c>
      <c r="G2989" s="235"/>
      <c r="H2989" s="229">
        <f t="shared" si="174"/>
        <v>30</v>
      </c>
      <c r="I2989" s="236"/>
      <c r="K2989" s="231" t="s">
        <v>1543</v>
      </c>
      <c r="L2989" s="232"/>
      <c r="M2989" s="233">
        <v>0</v>
      </c>
      <c r="N2989" s="234"/>
      <c r="O2989" s="234">
        <v>30</v>
      </c>
      <c r="P2989" s="235"/>
      <c r="Q2989" s="229">
        <f t="shared" si="175"/>
        <v>30</v>
      </c>
      <c r="R2989" s="236"/>
    </row>
    <row r="2990" spans="2:18" ht="24.95" customHeight="1">
      <c r="B2990" s="231" t="s">
        <v>1544</v>
      </c>
      <c r="C2990" s="232"/>
      <c r="D2990" s="233">
        <v>0</v>
      </c>
      <c r="E2990" s="234"/>
      <c r="F2990" s="234">
        <v>30</v>
      </c>
      <c r="G2990" s="235"/>
      <c r="H2990" s="229">
        <f t="shared" si="174"/>
        <v>30</v>
      </c>
      <c r="I2990" s="236"/>
      <c r="K2990" s="231" t="s">
        <v>1544</v>
      </c>
      <c r="L2990" s="232"/>
      <c r="M2990" s="233">
        <v>0</v>
      </c>
      <c r="N2990" s="234"/>
      <c r="O2990" s="234">
        <v>30</v>
      </c>
      <c r="P2990" s="235"/>
      <c r="Q2990" s="229">
        <f t="shared" si="175"/>
        <v>30</v>
      </c>
      <c r="R2990" s="236"/>
    </row>
    <row r="2991" spans="2:18" ht="24.95" customHeight="1" thickBot="1">
      <c r="B2991" s="237" t="s">
        <v>1545</v>
      </c>
      <c r="C2991" s="238"/>
      <c r="D2991" s="239"/>
      <c r="E2991" s="240"/>
      <c r="F2991" s="240">
        <v>750</v>
      </c>
      <c r="G2991" s="241"/>
      <c r="H2991" s="229">
        <f t="shared" si="174"/>
        <v>750</v>
      </c>
      <c r="I2991" s="242"/>
      <c r="K2991" s="237" t="s">
        <v>1545</v>
      </c>
      <c r="L2991" s="238"/>
      <c r="M2991" s="239">
        <v>0</v>
      </c>
      <c r="N2991" s="240"/>
      <c r="O2991" s="240">
        <v>750</v>
      </c>
      <c r="P2991" s="241"/>
      <c r="Q2991" s="229">
        <f t="shared" si="175"/>
        <v>750</v>
      </c>
      <c r="R2991" s="242"/>
    </row>
    <row r="2992" spans="2:18" ht="24.95" customHeight="1" thickTop="1" thickBot="1">
      <c r="B2992" s="243"/>
      <c r="C2992" s="244" t="s">
        <v>1399</v>
      </c>
      <c r="D2992" s="245">
        <f>D2988+D2989+D2990+D2991</f>
        <v>0</v>
      </c>
      <c r="E2992" s="246"/>
      <c r="F2992" s="247">
        <f>SUM(F2988:F2991)</f>
        <v>1395</v>
      </c>
      <c r="G2992" s="248"/>
      <c r="H2992" s="249">
        <f t="shared" si="174"/>
        <v>1395</v>
      </c>
      <c r="I2992" s="250"/>
      <c r="K2992" s="243"/>
      <c r="L2992" s="244" t="s">
        <v>1399</v>
      </c>
      <c r="M2992" s="245">
        <f>M2988+M2989+M2990+M2991</f>
        <v>0</v>
      </c>
      <c r="N2992" s="246"/>
      <c r="O2992" s="246">
        <f>SUM(O2988:O2991)</f>
        <v>1314</v>
      </c>
      <c r="P2992" s="248"/>
      <c r="Q2992" s="251">
        <f t="shared" si="175"/>
        <v>1314</v>
      </c>
      <c r="R2992" s="250"/>
    </row>
    <row r="2993" spans="2:18" ht="24.95" customHeight="1" thickTop="1">
      <c r="B2993" s="252" t="s">
        <v>1546</v>
      </c>
      <c r="C2993" s="253"/>
      <c r="D2993" s="254"/>
      <c r="E2993" s="255"/>
      <c r="F2993" s="255"/>
      <c r="G2993" s="256"/>
      <c r="H2993" s="257">
        <f t="shared" si="174"/>
        <v>0</v>
      </c>
      <c r="I2993" s="258"/>
      <c r="K2993" s="252" t="s">
        <v>1546</v>
      </c>
      <c r="L2993" s="253"/>
      <c r="M2993" s="254"/>
      <c r="N2993" s="255"/>
      <c r="O2993" s="255"/>
      <c r="P2993" s="256"/>
      <c r="Q2993" s="257">
        <f t="shared" si="175"/>
        <v>0</v>
      </c>
      <c r="R2993" s="258"/>
    </row>
    <row r="2994" spans="2:18" ht="24.95" customHeight="1">
      <c r="B2994" s="259" t="s">
        <v>1547</v>
      </c>
      <c r="C2994" s="260"/>
      <c r="D2994" s="233">
        <v>0</v>
      </c>
      <c r="E2994" s="234"/>
      <c r="F2994" s="234"/>
      <c r="G2994" s="261"/>
      <c r="H2994" s="262">
        <f t="shared" si="174"/>
        <v>0</v>
      </c>
      <c r="I2994" s="263"/>
      <c r="K2994" s="259" t="s">
        <v>1547</v>
      </c>
      <c r="L2994" s="260"/>
      <c r="M2994" s="233">
        <v>0</v>
      </c>
      <c r="N2994" s="234"/>
      <c r="O2994" s="234"/>
      <c r="P2994" s="261"/>
      <c r="Q2994" s="262">
        <f t="shared" si="175"/>
        <v>0</v>
      </c>
      <c r="R2994" s="263"/>
    </row>
    <row r="2995" spans="2:18" ht="24.95" customHeight="1">
      <c r="B2995" s="252" t="s">
        <v>1548</v>
      </c>
      <c r="C2995" s="253"/>
      <c r="D2995" s="233"/>
      <c r="E2995" s="234"/>
      <c r="F2995" s="234"/>
      <c r="G2995" s="261"/>
      <c r="H2995" s="262">
        <f t="shared" si="174"/>
        <v>0</v>
      </c>
      <c r="I2995" s="263"/>
      <c r="K2995" s="252" t="s">
        <v>1548</v>
      </c>
      <c r="L2995" s="253"/>
      <c r="M2995" s="233"/>
      <c r="N2995" s="234"/>
      <c r="O2995" s="234"/>
      <c r="P2995" s="261"/>
      <c r="Q2995" s="262">
        <f t="shared" si="175"/>
        <v>0</v>
      </c>
      <c r="R2995" s="263"/>
    </row>
    <row r="2996" spans="2:18" ht="24.95" customHeight="1" thickBot="1">
      <c r="B2996" s="264" t="s">
        <v>1549</v>
      </c>
      <c r="C2996" s="265"/>
      <c r="D2996" s="266"/>
      <c r="E2996" s="267"/>
      <c r="F2996" s="267"/>
      <c r="G2996" s="268"/>
      <c r="H2996" s="269">
        <f t="shared" si="174"/>
        <v>0</v>
      </c>
      <c r="I2996" s="270"/>
      <c r="K2996" s="264" t="s">
        <v>1549</v>
      </c>
      <c r="L2996" s="265"/>
      <c r="M2996" s="266"/>
      <c r="N2996" s="267"/>
      <c r="O2996" s="267"/>
      <c r="P2996" s="268"/>
      <c r="Q2996" s="269">
        <f t="shared" si="175"/>
        <v>0</v>
      </c>
      <c r="R2996" s="270"/>
    </row>
    <row r="2997" spans="2:18" ht="24.95" customHeight="1" thickTop="1" thickBot="1">
      <c r="B2997" s="243"/>
      <c r="C2997" s="244" t="s">
        <v>1399</v>
      </c>
      <c r="D2997" s="245">
        <f>SUM(D2992:D2996)</f>
        <v>0</v>
      </c>
      <c r="E2997" s="246"/>
      <c r="F2997" s="247">
        <f>F2992+F2994</f>
        <v>1395</v>
      </c>
      <c r="G2997" s="248"/>
      <c r="H2997" s="271">
        <f>D2997+F2997</f>
        <v>1395</v>
      </c>
      <c r="I2997" s="250"/>
      <c r="K2997" s="243"/>
      <c r="L2997" s="244" t="s">
        <v>1399</v>
      </c>
      <c r="M2997" s="245">
        <f>SUM(M2992:M2996)</f>
        <v>0</v>
      </c>
      <c r="N2997" s="246"/>
      <c r="O2997" s="246">
        <f>O2992+O2994</f>
        <v>1314</v>
      </c>
      <c r="P2997" s="248"/>
      <c r="Q2997" s="272">
        <f>M2997+O2997</f>
        <v>1314</v>
      </c>
      <c r="R2997" s="250"/>
    </row>
    <row r="2998" spans="2:18" ht="24.95" customHeight="1" thickTop="1">
      <c r="B2998" s="273"/>
      <c r="C2998" s="274" t="s">
        <v>1550</v>
      </c>
      <c r="D2998" s="217"/>
      <c r="E2998" s="217"/>
      <c r="F2998" s="217"/>
      <c r="G2998" s="217"/>
      <c r="H2998" s="217"/>
      <c r="I2998" s="218"/>
      <c r="K2998" s="273"/>
      <c r="L2998" s="274" t="s">
        <v>1550</v>
      </c>
      <c r="M2998" s="217"/>
      <c r="N2998" s="217"/>
      <c r="O2998" s="217"/>
      <c r="P2998" s="217"/>
      <c r="Q2998" s="217"/>
      <c r="R2998" s="218"/>
    </row>
    <row r="2999" spans="2:18" ht="24.95" customHeight="1">
      <c r="B2999" s="216" t="s">
        <v>1551</v>
      </c>
      <c r="C2999" s="217"/>
      <c r="D2999" s="217"/>
      <c r="E2999" s="217"/>
      <c r="F2999" s="217"/>
      <c r="G2999" s="217"/>
      <c r="H2999" s="217"/>
      <c r="I2999" s="218"/>
      <c r="K2999" s="216" t="s">
        <v>1551</v>
      </c>
      <c r="L2999" s="217"/>
      <c r="M2999" s="217"/>
      <c r="N2999" s="217"/>
      <c r="O2999" s="217"/>
      <c r="P2999" s="217"/>
      <c r="Q2999" s="217"/>
      <c r="R2999" s="218"/>
    </row>
    <row r="3000" spans="2:18" ht="24.95" customHeight="1">
      <c r="B3000" s="216" t="s">
        <v>1552</v>
      </c>
      <c r="C3000" s="217"/>
      <c r="D3000" s="217"/>
      <c r="E3000" s="217"/>
      <c r="F3000" s="217"/>
      <c r="G3000" s="217"/>
      <c r="H3000" s="217"/>
      <c r="I3000" s="218"/>
      <c r="K3000" s="216" t="s">
        <v>1552</v>
      </c>
      <c r="L3000" s="217"/>
      <c r="M3000" s="217"/>
      <c r="N3000" s="217"/>
      <c r="O3000" s="217"/>
      <c r="P3000" s="217"/>
      <c r="Q3000" s="217"/>
      <c r="R3000" s="218"/>
    </row>
    <row r="3001" spans="2:18" ht="15.75">
      <c r="B3001" s="273"/>
      <c r="C3001" s="217"/>
      <c r="D3001" s="217"/>
      <c r="E3001" s="217"/>
      <c r="F3001" s="217"/>
      <c r="G3001" s="217"/>
      <c r="H3001" s="217"/>
      <c r="I3001" s="218"/>
      <c r="K3001" s="273"/>
      <c r="L3001" s="217"/>
      <c r="M3001" s="217"/>
      <c r="N3001" s="217"/>
      <c r="O3001" s="217"/>
      <c r="P3001" s="217"/>
      <c r="Q3001" s="217"/>
      <c r="R3001" s="218"/>
    </row>
    <row r="3002" spans="2:18" ht="15.75">
      <c r="B3002" s="273"/>
      <c r="C3002" s="217"/>
      <c r="D3002" s="372" t="s">
        <v>1714</v>
      </c>
      <c r="E3002" s="372"/>
      <c r="F3002" s="372"/>
      <c r="G3002" s="217"/>
      <c r="H3002" s="217"/>
      <c r="I3002" s="218"/>
      <c r="K3002" s="273"/>
      <c r="L3002" s="217"/>
      <c r="M3002" s="372" t="s">
        <v>1714</v>
      </c>
      <c r="N3002" s="372"/>
      <c r="O3002" s="372"/>
      <c r="P3002" s="217"/>
      <c r="Q3002" s="217"/>
      <c r="R3002" s="218"/>
    </row>
    <row r="3003" spans="2:18" ht="15.75">
      <c r="B3003" s="273"/>
      <c r="C3003" s="217"/>
      <c r="D3003" s="372" t="s">
        <v>1715</v>
      </c>
      <c r="E3003" s="372"/>
      <c r="F3003" s="372"/>
      <c r="G3003" s="217"/>
      <c r="H3003" s="217"/>
      <c r="I3003" s="218"/>
      <c r="K3003" s="273"/>
      <c r="L3003" s="217"/>
      <c r="M3003" s="372" t="s">
        <v>1715</v>
      </c>
      <c r="N3003" s="372"/>
      <c r="O3003" s="372"/>
      <c r="P3003" s="217"/>
      <c r="Q3003" s="217"/>
      <c r="R3003" s="218"/>
    </row>
    <row r="3004" spans="2:18" ht="15.75">
      <c r="B3004" s="273"/>
      <c r="C3004" s="217"/>
      <c r="D3004" s="217"/>
      <c r="E3004" s="217"/>
      <c r="F3004" s="217"/>
      <c r="G3004" s="217"/>
      <c r="H3004" s="217"/>
      <c r="I3004" s="218"/>
      <c r="K3004" s="273"/>
      <c r="L3004" s="217"/>
      <c r="M3004" s="217"/>
      <c r="N3004" s="217"/>
      <c r="O3004" s="217"/>
      <c r="P3004" s="217"/>
      <c r="Q3004" s="217"/>
      <c r="R3004" s="218"/>
    </row>
    <row r="3005" spans="2:18" ht="15.75">
      <c r="B3005" s="273"/>
      <c r="C3005" s="217"/>
      <c r="D3005" s="217"/>
      <c r="E3005" s="217"/>
      <c r="F3005" s="217"/>
      <c r="G3005" s="217"/>
      <c r="H3005" s="217"/>
      <c r="I3005" s="218"/>
      <c r="K3005" s="273"/>
      <c r="L3005" s="217"/>
      <c r="M3005" s="217"/>
      <c r="N3005" s="217"/>
      <c r="O3005" s="217"/>
      <c r="P3005" s="217"/>
      <c r="Q3005" s="217"/>
      <c r="R3005" s="218"/>
    </row>
    <row r="3006" spans="2:18" ht="15.75">
      <c r="B3006" s="293"/>
      <c r="E3006" s="217"/>
      <c r="F3006" s="217"/>
      <c r="G3006" s="201" t="s">
        <v>1563</v>
      </c>
      <c r="H3006" s="217"/>
      <c r="I3006" s="218"/>
      <c r="J3006" s="293"/>
      <c r="K3006" s="293"/>
      <c r="N3006" s="217"/>
      <c r="O3006" s="217"/>
      <c r="P3006" s="201" t="s">
        <v>1563</v>
      </c>
      <c r="Q3006" s="217"/>
      <c r="R3006" s="218"/>
    </row>
    <row r="3007" spans="2:18" ht="15.75">
      <c r="B3007" s="273" t="s">
        <v>1553</v>
      </c>
      <c r="C3007" s="360">
        <v>45840</v>
      </c>
      <c r="D3007" s="360"/>
      <c r="E3007" s="201"/>
      <c r="F3007" t="s">
        <v>1693</v>
      </c>
      <c r="H3007" s="201"/>
      <c r="I3007" s="202"/>
      <c r="K3007" s="273" t="s">
        <v>1553</v>
      </c>
      <c r="L3007" s="360">
        <v>45840</v>
      </c>
      <c r="M3007" s="360"/>
      <c r="N3007" s="201"/>
      <c r="O3007" t="s">
        <v>1693</v>
      </c>
      <c r="Q3007" s="201"/>
      <c r="R3007" s="202"/>
    </row>
    <row r="3008" spans="2:18" ht="16.5" thickBot="1">
      <c r="B3008" s="275"/>
      <c r="C3008" s="276"/>
      <c r="D3008" s="276"/>
      <c r="E3008" s="276"/>
      <c r="F3008" s="276"/>
      <c r="G3008" s="276"/>
      <c r="H3008" s="276"/>
      <c r="I3008" s="277"/>
      <c r="K3008" s="275"/>
      <c r="L3008" s="276"/>
      <c r="M3008" s="276"/>
      <c r="N3008" s="276"/>
      <c r="O3008" s="276"/>
      <c r="P3008" s="276"/>
      <c r="Q3008" s="276"/>
      <c r="R3008" s="277"/>
    </row>
    <row r="3010" spans="2:18" ht="15.75" thickBot="1"/>
    <row r="3011" spans="2:18">
      <c r="B3011" s="366" t="s">
        <v>1525</v>
      </c>
      <c r="C3011" s="367"/>
      <c r="D3011" s="367"/>
      <c r="E3011" s="367"/>
      <c r="F3011" s="367"/>
      <c r="G3011" s="367"/>
      <c r="H3011" s="367"/>
      <c r="I3011" s="368"/>
      <c r="K3011" s="366" t="s">
        <v>1525</v>
      </c>
      <c r="L3011" s="367"/>
      <c r="M3011" s="367"/>
      <c r="N3011" s="367"/>
      <c r="O3011" s="367"/>
      <c r="P3011" s="367"/>
      <c r="Q3011" s="367"/>
      <c r="R3011" s="368"/>
    </row>
    <row r="3012" spans="2:18" ht="15.75">
      <c r="B3012" s="200"/>
      <c r="C3012" s="201"/>
      <c r="D3012" s="201"/>
      <c r="E3012" s="201"/>
      <c r="F3012" s="201"/>
      <c r="G3012" s="201"/>
      <c r="H3012" s="201"/>
      <c r="I3012" s="202"/>
      <c r="K3012" s="200"/>
      <c r="L3012" s="201"/>
      <c r="M3012" s="201"/>
      <c r="N3012" s="201"/>
      <c r="O3012" s="201"/>
      <c r="P3012" s="201"/>
      <c r="Q3012" s="201"/>
      <c r="R3012" s="202"/>
    </row>
    <row r="3013" spans="2:18" ht="26.25">
      <c r="B3013" s="369" t="s">
        <v>1526</v>
      </c>
      <c r="C3013" s="370"/>
      <c r="D3013" s="370"/>
      <c r="E3013" s="370"/>
      <c r="F3013" s="370"/>
      <c r="G3013" s="370"/>
      <c r="H3013" s="370"/>
      <c r="I3013" s="371"/>
      <c r="K3013" s="369" t="s">
        <v>1526</v>
      </c>
      <c r="L3013" s="370"/>
      <c r="M3013" s="370"/>
      <c r="N3013" s="370"/>
      <c r="O3013" s="370"/>
      <c r="P3013" s="370"/>
      <c r="Q3013" s="370"/>
      <c r="R3013" s="371"/>
    </row>
    <row r="3014" spans="2:18" ht="24.95" customHeight="1">
      <c r="B3014" s="203"/>
      <c r="C3014" s="204"/>
      <c r="D3014" s="204"/>
      <c r="E3014" s="204"/>
      <c r="F3014" s="204"/>
      <c r="G3014" s="204"/>
      <c r="H3014" s="205" t="s">
        <v>1527</v>
      </c>
      <c r="I3014" s="206"/>
      <c r="K3014" s="203"/>
      <c r="L3014" s="204"/>
      <c r="M3014" s="204"/>
      <c r="N3014" s="204"/>
      <c r="O3014" s="204"/>
      <c r="P3014" s="204"/>
      <c r="Q3014" s="205" t="s">
        <v>1527</v>
      </c>
      <c r="R3014" s="206"/>
    </row>
    <row r="3015" spans="2:18" ht="24.95" customHeight="1">
      <c r="B3015" s="207" t="s">
        <v>1528</v>
      </c>
      <c r="C3015" s="208"/>
      <c r="D3015" s="208"/>
      <c r="E3015" s="208"/>
      <c r="F3015" s="208" t="s">
        <v>1529</v>
      </c>
      <c r="G3015" s="201"/>
      <c r="H3015" s="201" t="s">
        <v>1530</v>
      </c>
      <c r="I3015" s="202"/>
      <c r="K3015" s="207" t="s">
        <v>1528</v>
      </c>
      <c r="L3015" s="208"/>
      <c r="M3015" s="208"/>
      <c r="N3015" s="208"/>
      <c r="O3015" s="208" t="s">
        <v>1531</v>
      </c>
      <c r="P3015" s="201"/>
      <c r="Q3015" s="201" t="s">
        <v>1530</v>
      </c>
      <c r="R3015" s="202"/>
    </row>
    <row r="3016" spans="2:18" ht="24.95" customHeight="1">
      <c r="B3016" s="209" t="s">
        <v>1532</v>
      </c>
      <c r="C3016" s="210" t="s">
        <v>1914</v>
      </c>
      <c r="E3016" s="211"/>
      <c r="F3016" s="211"/>
      <c r="G3016" s="212"/>
      <c r="H3016" s="212"/>
      <c r="I3016" s="213"/>
      <c r="K3016" s="209" t="s">
        <v>1532</v>
      </c>
      <c r="L3016" s="210" t="s">
        <v>1915</v>
      </c>
      <c r="M3016" s="211"/>
      <c r="N3016" s="211"/>
      <c r="O3016" s="211"/>
      <c r="P3016" s="212"/>
      <c r="Q3016" s="212"/>
      <c r="R3016" s="213"/>
    </row>
    <row r="3017" spans="2:18" ht="24.95" customHeight="1">
      <c r="B3017" s="207" t="s">
        <v>1534</v>
      </c>
      <c r="C3017" s="214">
        <v>152</v>
      </c>
      <c r="D3017" s="208" t="s">
        <v>1535</v>
      </c>
      <c r="E3017" s="208"/>
      <c r="F3017" s="201"/>
      <c r="G3017" s="201"/>
      <c r="H3017" s="201"/>
      <c r="I3017" s="202"/>
      <c r="K3017" s="207" t="s">
        <v>1534</v>
      </c>
      <c r="L3017" s="214">
        <v>270</v>
      </c>
      <c r="M3017" s="208" t="s">
        <v>1535</v>
      </c>
      <c r="N3017" s="208"/>
      <c r="O3017" s="201"/>
      <c r="P3017" s="201"/>
      <c r="Q3017" s="201"/>
      <c r="R3017" s="202"/>
    </row>
    <row r="3018" spans="2:18" ht="24.95" customHeight="1">
      <c r="B3018" s="216" t="s">
        <v>1562</v>
      </c>
      <c r="C3018" s="217"/>
      <c r="D3018" s="217"/>
      <c r="E3018" s="217"/>
      <c r="F3018" s="217"/>
      <c r="G3018" s="217"/>
      <c r="H3018" s="217"/>
      <c r="I3018" s="218"/>
      <c r="K3018" s="216" t="s">
        <v>1562</v>
      </c>
      <c r="L3018" s="217"/>
      <c r="M3018" s="217"/>
      <c r="N3018" s="217"/>
      <c r="O3018" s="217"/>
      <c r="P3018" s="217"/>
      <c r="Q3018" s="217"/>
      <c r="R3018" s="218"/>
    </row>
    <row r="3019" spans="2:18" ht="24.95" customHeight="1" thickBot="1">
      <c r="B3019" s="207" t="s">
        <v>1537</v>
      </c>
      <c r="C3019" s="201"/>
      <c r="D3019" s="201"/>
      <c r="E3019" s="201"/>
      <c r="F3019" s="201"/>
      <c r="G3019" s="201"/>
      <c r="H3019" s="201"/>
      <c r="I3019" s="202"/>
      <c r="K3019" s="207" t="s">
        <v>1537</v>
      </c>
      <c r="L3019" s="201"/>
      <c r="M3019" s="201"/>
      <c r="N3019" s="201"/>
      <c r="O3019" s="201"/>
      <c r="P3019" s="201"/>
      <c r="Q3019" s="201"/>
      <c r="R3019" s="202"/>
    </row>
    <row r="3020" spans="2:18" ht="24.95" customHeight="1" thickTop="1">
      <c r="B3020" s="361" t="s">
        <v>1538</v>
      </c>
      <c r="C3020" s="362"/>
      <c r="D3020" s="358" t="s">
        <v>1241</v>
      </c>
      <c r="E3020" s="365"/>
      <c r="F3020" s="356" t="s">
        <v>1539</v>
      </c>
      <c r="G3020" s="359"/>
      <c r="H3020" s="358" t="s">
        <v>1404</v>
      </c>
      <c r="I3020" s="359"/>
      <c r="K3020" s="361" t="s">
        <v>1538</v>
      </c>
      <c r="L3020" s="362"/>
      <c r="M3020" s="358" t="s">
        <v>1241</v>
      </c>
      <c r="N3020" s="365"/>
      <c r="O3020" s="356" t="s">
        <v>1539</v>
      </c>
      <c r="P3020" s="359"/>
      <c r="Q3020" s="358" t="s">
        <v>1404</v>
      </c>
      <c r="R3020" s="359"/>
    </row>
    <row r="3021" spans="2:18" ht="24.95" customHeight="1" thickBot="1">
      <c r="B3021" s="363"/>
      <c r="C3021" s="364"/>
      <c r="D3021" s="219" t="s">
        <v>1540</v>
      </c>
      <c r="E3021" s="220" t="s">
        <v>1541</v>
      </c>
      <c r="F3021" s="220" t="s">
        <v>1540</v>
      </c>
      <c r="G3021" s="221" t="s">
        <v>1541</v>
      </c>
      <c r="H3021" s="222" t="s">
        <v>1540</v>
      </c>
      <c r="I3021" s="223" t="s">
        <v>1541</v>
      </c>
      <c r="K3021" s="363"/>
      <c r="L3021" s="364"/>
      <c r="M3021" s="219" t="s">
        <v>1540</v>
      </c>
      <c r="N3021" s="220" t="s">
        <v>1541</v>
      </c>
      <c r="O3021" s="220" t="s">
        <v>1540</v>
      </c>
      <c r="P3021" s="221" t="s">
        <v>1541</v>
      </c>
      <c r="Q3021" s="222" t="s">
        <v>1540</v>
      </c>
      <c r="R3021" s="223" t="s">
        <v>1541</v>
      </c>
    </row>
    <row r="3022" spans="2:18" ht="24.95" customHeight="1" thickTop="1">
      <c r="B3022" s="224" t="s">
        <v>1542</v>
      </c>
      <c r="C3022" s="225"/>
      <c r="D3022" s="226">
        <v>0</v>
      </c>
      <c r="E3022" s="227"/>
      <c r="F3022" s="227">
        <v>410</v>
      </c>
      <c r="G3022" s="228"/>
      <c r="H3022" s="229">
        <f t="shared" ref="H3022:H3030" si="176">D3022+F3022</f>
        <v>410</v>
      </c>
      <c r="I3022" s="230"/>
      <c r="K3022" s="224" t="s">
        <v>1542</v>
      </c>
      <c r="L3022" s="225"/>
      <c r="M3022" s="226">
        <v>0</v>
      </c>
      <c r="N3022" s="227"/>
      <c r="O3022" s="227">
        <v>780</v>
      </c>
      <c r="P3022" s="228"/>
      <c r="Q3022" s="229">
        <f t="shared" ref="Q3022:Q3030" si="177">M3022+O3022</f>
        <v>780</v>
      </c>
      <c r="R3022" s="230"/>
    </row>
    <row r="3023" spans="2:18" ht="24.95" customHeight="1">
      <c r="B3023" s="231" t="s">
        <v>1543</v>
      </c>
      <c r="C3023" s="232"/>
      <c r="D3023" s="233">
        <v>0</v>
      </c>
      <c r="E3023" s="234"/>
      <c r="F3023" s="234">
        <v>30</v>
      </c>
      <c r="G3023" s="235"/>
      <c r="H3023" s="229">
        <f t="shared" si="176"/>
        <v>30</v>
      </c>
      <c r="I3023" s="236"/>
      <c r="K3023" s="231" t="s">
        <v>1543</v>
      </c>
      <c r="L3023" s="232"/>
      <c r="M3023" s="233">
        <v>0</v>
      </c>
      <c r="N3023" s="234"/>
      <c r="O3023" s="234">
        <v>40</v>
      </c>
      <c r="P3023" s="235"/>
      <c r="Q3023" s="229">
        <f t="shared" si="177"/>
        <v>40</v>
      </c>
      <c r="R3023" s="236"/>
    </row>
    <row r="3024" spans="2:18" ht="24.95" customHeight="1">
      <c r="B3024" s="231" t="s">
        <v>1544</v>
      </c>
      <c r="C3024" s="232"/>
      <c r="D3024" s="233">
        <v>0</v>
      </c>
      <c r="E3024" s="234"/>
      <c r="F3024" s="234">
        <v>30</v>
      </c>
      <c r="G3024" s="235"/>
      <c r="H3024" s="229">
        <f t="shared" si="176"/>
        <v>30</v>
      </c>
      <c r="I3024" s="236"/>
      <c r="K3024" s="231" t="s">
        <v>1544</v>
      </c>
      <c r="L3024" s="232"/>
      <c r="M3024" s="233">
        <v>0</v>
      </c>
      <c r="N3024" s="234"/>
      <c r="O3024" s="234">
        <v>40</v>
      </c>
      <c r="P3024" s="235"/>
      <c r="Q3024" s="229">
        <f t="shared" si="177"/>
        <v>40</v>
      </c>
      <c r="R3024" s="236"/>
    </row>
    <row r="3025" spans="2:18" ht="24.95" customHeight="1" thickBot="1">
      <c r="B3025" s="237" t="s">
        <v>1545</v>
      </c>
      <c r="C3025" s="238"/>
      <c r="D3025" s="239"/>
      <c r="E3025" s="240"/>
      <c r="F3025" s="240">
        <v>1500</v>
      </c>
      <c r="G3025" s="241"/>
      <c r="H3025" s="229">
        <f t="shared" si="176"/>
        <v>1500</v>
      </c>
      <c r="I3025" s="242"/>
      <c r="K3025" s="237" t="s">
        <v>1545</v>
      </c>
      <c r="L3025" s="238"/>
      <c r="M3025" s="239">
        <v>0</v>
      </c>
      <c r="N3025" s="240"/>
      <c r="O3025" s="240">
        <v>750</v>
      </c>
      <c r="P3025" s="241"/>
      <c r="Q3025" s="229">
        <f t="shared" si="177"/>
        <v>750</v>
      </c>
      <c r="R3025" s="242"/>
    </row>
    <row r="3026" spans="2:18" ht="24.95" customHeight="1" thickTop="1" thickBot="1">
      <c r="B3026" s="243"/>
      <c r="C3026" s="244" t="s">
        <v>1399</v>
      </c>
      <c r="D3026" s="245">
        <f>D3022+D3023+D3024+D3025</f>
        <v>0</v>
      </c>
      <c r="E3026" s="246"/>
      <c r="F3026" s="247">
        <f>SUM(F3022:F3025)</f>
        <v>1970</v>
      </c>
      <c r="G3026" s="248"/>
      <c r="H3026" s="249">
        <f t="shared" si="176"/>
        <v>1970</v>
      </c>
      <c r="I3026" s="250"/>
      <c r="K3026" s="243"/>
      <c r="L3026" s="244" t="s">
        <v>1399</v>
      </c>
      <c r="M3026" s="245">
        <f>M3022+M3023+M3024+M3025</f>
        <v>0</v>
      </c>
      <c r="N3026" s="246"/>
      <c r="O3026" s="246">
        <f>SUM(O3022:O3025)</f>
        <v>1610</v>
      </c>
      <c r="P3026" s="248"/>
      <c r="Q3026" s="251">
        <f t="shared" si="177"/>
        <v>1610</v>
      </c>
      <c r="R3026" s="250"/>
    </row>
    <row r="3027" spans="2:18" ht="24.95" customHeight="1" thickTop="1">
      <c r="B3027" s="252" t="s">
        <v>1546</v>
      </c>
      <c r="C3027" s="253"/>
      <c r="D3027" s="254"/>
      <c r="E3027" s="255"/>
      <c r="F3027" s="255"/>
      <c r="G3027" s="256"/>
      <c r="H3027" s="257">
        <f t="shared" si="176"/>
        <v>0</v>
      </c>
      <c r="I3027" s="258"/>
      <c r="K3027" s="252" t="s">
        <v>1546</v>
      </c>
      <c r="L3027" s="253"/>
      <c r="M3027" s="254"/>
      <c r="N3027" s="255"/>
      <c r="O3027" s="255"/>
      <c r="P3027" s="256"/>
      <c r="Q3027" s="257">
        <f t="shared" si="177"/>
        <v>0</v>
      </c>
      <c r="R3027" s="258"/>
    </row>
    <row r="3028" spans="2:18" ht="24.95" customHeight="1">
      <c r="B3028" s="259" t="s">
        <v>1547</v>
      </c>
      <c r="C3028" s="260"/>
      <c r="D3028" s="233">
        <v>0</v>
      </c>
      <c r="E3028" s="234"/>
      <c r="F3028" s="234"/>
      <c r="G3028" s="261"/>
      <c r="H3028" s="262">
        <f t="shared" si="176"/>
        <v>0</v>
      </c>
      <c r="I3028" s="263"/>
      <c r="K3028" s="259" t="s">
        <v>1547</v>
      </c>
      <c r="L3028" s="260"/>
      <c r="M3028" s="233">
        <v>0</v>
      </c>
      <c r="N3028" s="234"/>
      <c r="O3028" s="234"/>
      <c r="P3028" s="261"/>
      <c r="Q3028" s="262">
        <f t="shared" si="177"/>
        <v>0</v>
      </c>
      <c r="R3028" s="263"/>
    </row>
    <row r="3029" spans="2:18" ht="24.95" customHeight="1">
      <c r="B3029" s="252" t="s">
        <v>1548</v>
      </c>
      <c r="C3029" s="253"/>
      <c r="D3029" s="233"/>
      <c r="E3029" s="234"/>
      <c r="F3029" s="234"/>
      <c r="G3029" s="261"/>
      <c r="H3029" s="262">
        <f t="shared" si="176"/>
        <v>0</v>
      </c>
      <c r="I3029" s="263"/>
      <c r="K3029" s="252" t="s">
        <v>1548</v>
      </c>
      <c r="L3029" s="253"/>
      <c r="M3029" s="233"/>
      <c r="N3029" s="234"/>
      <c r="O3029" s="234"/>
      <c r="P3029" s="261"/>
      <c r="Q3029" s="262">
        <f t="shared" si="177"/>
        <v>0</v>
      </c>
      <c r="R3029" s="263"/>
    </row>
    <row r="3030" spans="2:18" ht="24.95" customHeight="1" thickBot="1">
      <c r="B3030" s="264" t="s">
        <v>1549</v>
      </c>
      <c r="C3030" s="265"/>
      <c r="D3030" s="266"/>
      <c r="E3030" s="267"/>
      <c r="F3030" s="267"/>
      <c r="G3030" s="268"/>
      <c r="H3030" s="269">
        <f t="shared" si="176"/>
        <v>0</v>
      </c>
      <c r="I3030" s="270"/>
      <c r="K3030" s="264" t="s">
        <v>1549</v>
      </c>
      <c r="L3030" s="265"/>
      <c r="M3030" s="266"/>
      <c r="N3030" s="267"/>
      <c r="O3030" s="267"/>
      <c r="P3030" s="268"/>
      <c r="Q3030" s="269">
        <f t="shared" si="177"/>
        <v>0</v>
      </c>
      <c r="R3030" s="270"/>
    </row>
    <row r="3031" spans="2:18" ht="24.95" customHeight="1" thickTop="1" thickBot="1">
      <c r="B3031" s="243"/>
      <c r="C3031" s="244" t="s">
        <v>1399</v>
      </c>
      <c r="D3031" s="245">
        <f>SUM(D3026:D3030)</f>
        <v>0</v>
      </c>
      <c r="E3031" s="246"/>
      <c r="F3031" s="247">
        <f>F3026+F3028</f>
        <v>1970</v>
      </c>
      <c r="G3031" s="248"/>
      <c r="H3031" s="271">
        <f>D3031+F3031</f>
        <v>1970</v>
      </c>
      <c r="I3031" s="250"/>
      <c r="K3031" s="243"/>
      <c r="L3031" s="244" t="s">
        <v>1399</v>
      </c>
      <c r="M3031" s="245">
        <f>SUM(M3026:M3030)</f>
        <v>0</v>
      </c>
      <c r="N3031" s="246"/>
      <c r="O3031" s="246">
        <f>O3026+O3028</f>
        <v>1610</v>
      </c>
      <c r="P3031" s="248"/>
      <c r="Q3031" s="272">
        <f>M3031+O3031</f>
        <v>1610</v>
      </c>
      <c r="R3031" s="250"/>
    </row>
    <row r="3032" spans="2:18" ht="24.95" customHeight="1" thickTop="1">
      <c r="B3032" s="273"/>
      <c r="C3032" s="274" t="s">
        <v>1550</v>
      </c>
      <c r="D3032" s="217"/>
      <c r="E3032" s="217"/>
      <c r="F3032" s="217"/>
      <c r="G3032" s="217"/>
      <c r="H3032" s="217"/>
      <c r="I3032" s="218"/>
      <c r="K3032" s="273"/>
      <c r="L3032" s="274" t="s">
        <v>1550</v>
      </c>
      <c r="M3032" s="217"/>
      <c r="N3032" s="217"/>
      <c r="O3032" s="217"/>
      <c r="P3032" s="217"/>
      <c r="Q3032" s="217"/>
      <c r="R3032" s="218"/>
    </row>
    <row r="3033" spans="2:18" ht="24.95" customHeight="1">
      <c r="B3033" s="216" t="s">
        <v>1551</v>
      </c>
      <c r="C3033" s="217"/>
      <c r="D3033" s="217"/>
      <c r="E3033" s="217"/>
      <c r="F3033" s="217"/>
      <c r="G3033" s="217"/>
      <c r="H3033" s="217"/>
      <c r="I3033" s="218"/>
      <c r="K3033" s="216" t="s">
        <v>1551</v>
      </c>
      <c r="L3033" s="217"/>
      <c r="M3033" s="217"/>
      <c r="N3033" s="217"/>
      <c r="O3033" s="217"/>
      <c r="P3033" s="217"/>
      <c r="Q3033" s="217"/>
      <c r="R3033" s="218"/>
    </row>
    <row r="3034" spans="2:18" ht="24.95" customHeight="1">
      <c r="B3034" s="216" t="s">
        <v>1552</v>
      </c>
      <c r="C3034" s="217"/>
      <c r="D3034" s="217"/>
      <c r="E3034" s="217"/>
      <c r="F3034" s="217"/>
      <c r="G3034" s="217"/>
      <c r="H3034" s="217"/>
      <c r="I3034" s="218"/>
      <c r="K3034" s="216" t="s">
        <v>1552</v>
      </c>
      <c r="L3034" s="217"/>
      <c r="M3034" s="217"/>
      <c r="N3034" s="217"/>
      <c r="O3034" s="217"/>
      <c r="P3034" s="217"/>
      <c r="Q3034" s="217"/>
      <c r="R3034" s="218"/>
    </row>
    <row r="3035" spans="2:18" ht="15.75">
      <c r="B3035" s="273"/>
      <c r="C3035" s="217"/>
      <c r="D3035" s="217"/>
      <c r="E3035" s="217"/>
      <c r="F3035" s="217"/>
      <c r="G3035" s="217"/>
      <c r="H3035" s="217"/>
      <c r="I3035" s="218"/>
      <c r="K3035" s="273"/>
      <c r="L3035" s="217"/>
      <c r="M3035" s="217"/>
      <c r="N3035" s="217"/>
      <c r="O3035" s="217"/>
      <c r="P3035" s="217"/>
      <c r="Q3035" s="217"/>
      <c r="R3035" s="218"/>
    </row>
    <row r="3036" spans="2:18" ht="15.75">
      <c r="B3036" s="273"/>
      <c r="C3036" s="217"/>
      <c r="D3036" s="372" t="s">
        <v>1714</v>
      </c>
      <c r="E3036" s="372"/>
      <c r="F3036" s="372"/>
      <c r="G3036" s="217"/>
      <c r="H3036" s="217"/>
      <c r="I3036" s="218"/>
      <c r="K3036" s="273"/>
      <c r="L3036" s="217"/>
      <c r="M3036" s="372" t="s">
        <v>1714</v>
      </c>
      <c r="N3036" s="372"/>
      <c r="O3036" s="372"/>
      <c r="P3036" s="217"/>
      <c r="Q3036" s="217"/>
      <c r="R3036" s="218"/>
    </row>
    <row r="3037" spans="2:18" ht="15.75">
      <c r="B3037" s="273"/>
      <c r="C3037" s="217"/>
      <c r="D3037" s="372" t="s">
        <v>1715</v>
      </c>
      <c r="E3037" s="372"/>
      <c r="F3037" s="372"/>
      <c r="G3037" s="217"/>
      <c r="H3037" s="217"/>
      <c r="I3037" s="218"/>
      <c r="K3037" s="273"/>
      <c r="L3037" s="217"/>
      <c r="M3037" s="372" t="s">
        <v>1715</v>
      </c>
      <c r="N3037" s="372"/>
      <c r="O3037" s="372"/>
      <c r="P3037" s="217"/>
      <c r="Q3037" s="217"/>
      <c r="R3037" s="218"/>
    </row>
    <row r="3038" spans="2:18" ht="15.75">
      <c r="B3038" s="273"/>
      <c r="C3038" s="217"/>
      <c r="D3038" s="217"/>
      <c r="E3038" s="217"/>
      <c r="F3038" s="217"/>
      <c r="G3038" s="217"/>
      <c r="H3038" s="217"/>
      <c r="I3038" s="218"/>
      <c r="K3038" s="273"/>
      <c r="L3038" s="217"/>
      <c r="M3038" s="217"/>
      <c r="N3038" s="217"/>
      <c r="O3038" s="217"/>
      <c r="P3038" s="217"/>
      <c r="Q3038" s="217"/>
      <c r="R3038" s="218"/>
    </row>
    <row r="3039" spans="2:18" ht="15.75">
      <c r="B3039" s="273"/>
      <c r="C3039" s="217"/>
      <c r="D3039" s="217"/>
      <c r="E3039" s="217"/>
      <c r="F3039" s="217"/>
      <c r="G3039" s="217"/>
      <c r="H3039" s="217"/>
      <c r="I3039" s="218"/>
      <c r="K3039" s="273"/>
      <c r="L3039" s="217"/>
      <c r="M3039" s="217"/>
      <c r="N3039" s="217"/>
      <c r="O3039" s="217"/>
      <c r="P3039" s="217"/>
      <c r="Q3039" s="217"/>
      <c r="R3039" s="218"/>
    </row>
    <row r="3040" spans="2:18" ht="15.75">
      <c r="B3040" s="293"/>
      <c r="E3040" s="217"/>
      <c r="F3040" s="217"/>
      <c r="G3040" s="201" t="s">
        <v>1563</v>
      </c>
      <c r="H3040" s="217"/>
      <c r="I3040" s="218"/>
      <c r="J3040" s="293"/>
      <c r="K3040" s="293"/>
      <c r="N3040" s="217"/>
      <c r="O3040" s="217"/>
      <c r="P3040" s="201" t="s">
        <v>1563</v>
      </c>
      <c r="Q3040" s="217"/>
      <c r="R3040" s="218"/>
    </row>
    <row r="3041" spans="2:18" ht="15.75">
      <c r="B3041" s="273" t="s">
        <v>1553</v>
      </c>
      <c r="C3041" s="360">
        <v>45840</v>
      </c>
      <c r="D3041" s="360"/>
      <c r="E3041" s="201"/>
      <c r="F3041" t="s">
        <v>1693</v>
      </c>
      <c r="H3041" s="201"/>
      <c r="I3041" s="202"/>
      <c r="K3041" s="273" t="s">
        <v>1553</v>
      </c>
      <c r="L3041" s="360">
        <v>45840</v>
      </c>
      <c r="M3041" s="360"/>
      <c r="N3041" s="201"/>
      <c r="O3041" t="s">
        <v>1693</v>
      </c>
      <c r="Q3041" s="201"/>
      <c r="R3041" s="202"/>
    </row>
    <row r="3042" spans="2:18" ht="16.5" thickBot="1">
      <c r="B3042" s="275"/>
      <c r="C3042" s="276"/>
      <c r="D3042" s="276"/>
      <c r="E3042" s="276"/>
      <c r="F3042" s="276"/>
      <c r="G3042" s="276"/>
      <c r="H3042" s="276"/>
      <c r="I3042" s="277"/>
      <c r="K3042" s="275"/>
      <c r="L3042" s="276"/>
      <c r="M3042" s="276"/>
      <c r="N3042" s="276"/>
      <c r="O3042" s="276"/>
      <c r="P3042" s="276"/>
      <c r="Q3042" s="276"/>
      <c r="R3042" s="277"/>
    </row>
    <row r="3044" spans="2:18" ht="15.75" thickBot="1"/>
    <row r="3045" spans="2:18">
      <c r="B3045" s="366" t="s">
        <v>1525</v>
      </c>
      <c r="C3045" s="367"/>
      <c r="D3045" s="367"/>
      <c r="E3045" s="367"/>
      <c r="F3045" s="367"/>
      <c r="G3045" s="367"/>
      <c r="H3045" s="367"/>
      <c r="I3045" s="368"/>
      <c r="K3045" s="366" t="s">
        <v>1525</v>
      </c>
      <c r="L3045" s="367"/>
      <c r="M3045" s="367"/>
      <c r="N3045" s="367"/>
      <c r="O3045" s="367"/>
      <c r="P3045" s="367"/>
      <c r="Q3045" s="367"/>
      <c r="R3045" s="368"/>
    </row>
    <row r="3046" spans="2:18" ht="15.75">
      <c r="B3046" s="200"/>
      <c r="C3046" s="201"/>
      <c r="D3046" s="201"/>
      <c r="E3046" s="201"/>
      <c r="F3046" s="201"/>
      <c r="G3046" s="201"/>
      <c r="H3046" s="201"/>
      <c r="I3046" s="202"/>
      <c r="K3046" s="200"/>
      <c r="L3046" s="201"/>
      <c r="M3046" s="201"/>
      <c r="N3046" s="201"/>
      <c r="O3046" s="201"/>
      <c r="P3046" s="201"/>
      <c r="Q3046" s="201"/>
      <c r="R3046" s="202"/>
    </row>
    <row r="3047" spans="2:18" ht="26.25">
      <c r="B3047" s="369" t="s">
        <v>1526</v>
      </c>
      <c r="C3047" s="370"/>
      <c r="D3047" s="370"/>
      <c r="E3047" s="370"/>
      <c r="F3047" s="370"/>
      <c r="G3047" s="370"/>
      <c r="H3047" s="370"/>
      <c r="I3047" s="371"/>
      <c r="K3047" s="369" t="s">
        <v>1526</v>
      </c>
      <c r="L3047" s="370"/>
      <c r="M3047" s="370"/>
      <c r="N3047" s="370"/>
      <c r="O3047" s="370"/>
      <c r="P3047" s="370"/>
      <c r="Q3047" s="370"/>
      <c r="R3047" s="371"/>
    </row>
    <row r="3048" spans="2:18" ht="24.95" customHeight="1">
      <c r="B3048" s="203"/>
      <c r="C3048" s="204"/>
      <c r="D3048" s="204"/>
      <c r="E3048" s="204"/>
      <c r="F3048" s="204"/>
      <c r="G3048" s="204"/>
      <c r="H3048" s="205" t="s">
        <v>1527</v>
      </c>
      <c r="I3048" s="206"/>
      <c r="K3048" s="203"/>
      <c r="L3048" s="204"/>
      <c r="M3048" s="204"/>
      <c r="N3048" s="204"/>
      <c r="O3048" s="204"/>
      <c r="P3048" s="204"/>
      <c r="Q3048" s="205" t="s">
        <v>1527</v>
      </c>
      <c r="R3048" s="206"/>
    </row>
    <row r="3049" spans="2:18" ht="24.95" customHeight="1">
      <c r="B3049" s="207" t="s">
        <v>1528</v>
      </c>
      <c r="C3049" s="208"/>
      <c r="D3049" s="208"/>
      <c r="E3049" s="208"/>
      <c r="F3049" s="208" t="s">
        <v>1529</v>
      </c>
      <c r="G3049" s="201"/>
      <c r="H3049" s="201" t="s">
        <v>1530</v>
      </c>
      <c r="I3049" s="202"/>
      <c r="K3049" s="207" t="s">
        <v>1528</v>
      </c>
      <c r="L3049" s="208"/>
      <c r="M3049" s="208"/>
      <c r="N3049" s="208"/>
      <c r="O3049" s="208" t="s">
        <v>1531</v>
      </c>
      <c r="P3049" s="201"/>
      <c r="Q3049" s="201" t="s">
        <v>1530</v>
      </c>
      <c r="R3049" s="202"/>
    </row>
    <row r="3050" spans="2:18" ht="24.95" customHeight="1">
      <c r="B3050" s="209" t="s">
        <v>1532</v>
      </c>
      <c r="C3050" s="210" t="s">
        <v>1916</v>
      </c>
      <c r="D3050" s="211"/>
      <c r="E3050" s="211"/>
      <c r="F3050" s="211"/>
      <c r="G3050" s="212"/>
      <c r="H3050" s="212"/>
      <c r="I3050" s="213"/>
      <c r="K3050" s="209" t="s">
        <v>1532</v>
      </c>
      <c r="L3050" s="210" t="s">
        <v>1916</v>
      </c>
      <c r="M3050" s="211"/>
      <c r="N3050" s="211"/>
      <c r="O3050" s="211"/>
      <c r="P3050" s="212"/>
      <c r="Q3050" s="212"/>
      <c r="R3050" s="213"/>
    </row>
    <row r="3051" spans="2:18" ht="24.95" customHeight="1">
      <c r="B3051" s="207" t="s">
        <v>1534</v>
      </c>
      <c r="C3051" s="214" t="s">
        <v>1917</v>
      </c>
      <c r="D3051" s="208" t="s">
        <v>1535</v>
      </c>
      <c r="E3051" s="208"/>
      <c r="F3051" s="201"/>
      <c r="G3051" s="201"/>
      <c r="H3051" s="201"/>
      <c r="I3051" s="202"/>
      <c r="K3051" s="207" t="s">
        <v>1534</v>
      </c>
      <c r="L3051" s="214">
        <v>602</v>
      </c>
      <c r="M3051" s="208" t="s">
        <v>1535</v>
      </c>
      <c r="N3051" s="208"/>
      <c r="O3051" s="201"/>
      <c r="P3051" s="201"/>
      <c r="Q3051" s="201"/>
      <c r="R3051" s="202"/>
    </row>
    <row r="3052" spans="2:18" ht="24.95" customHeight="1">
      <c r="B3052" s="216" t="s">
        <v>1562</v>
      </c>
      <c r="C3052" s="217"/>
      <c r="D3052" s="217"/>
      <c r="E3052" s="217"/>
      <c r="F3052" s="217"/>
      <c r="G3052" s="217"/>
      <c r="H3052" s="217"/>
      <c r="I3052" s="218"/>
      <c r="K3052" s="216" t="s">
        <v>1562</v>
      </c>
      <c r="L3052" s="217"/>
      <c r="M3052" s="217"/>
      <c r="N3052" s="217"/>
      <c r="O3052" s="217"/>
      <c r="P3052" s="217"/>
      <c r="Q3052" s="217"/>
      <c r="R3052" s="218"/>
    </row>
    <row r="3053" spans="2:18" ht="24.95" customHeight="1" thickBot="1">
      <c r="B3053" s="207" t="s">
        <v>1537</v>
      </c>
      <c r="C3053" s="201"/>
      <c r="D3053" s="201"/>
      <c r="E3053" s="201"/>
      <c r="F3053" s="201"/>
      <c r="G3053" s="201"/>
      <c r="H3053" s="201"/>
      <c r="I3053" s="202"/>
      <c r="K3053" s="207" t="s">
        <v>1537</v>
      </c>
      <c r="L3053" s="201"/>
      <c r="M3053" s="201"/>
      <c r="N3053" s="201"/>
      <c r="O3053" s="201"/>
      <c r="P3053" s="201"/>
      <c r="Q3053" s="201"/>
      <c r="R3053" s="202"/>
    </row>
    <row r="3054" spans="2:18" ht="24.95" customHeight="1" thickTop="1">
      <c r="B3054" s="361" t="s">
        <v>1538</v>
      </c>
      <c r="C3054" s="362"/>
      <c r="D3054" s="358" t="s">
        <v>1241</v>
      </c>
      <c r="E3054" s="365"/>
      <c r="F3054" s="356" t="s">
        <v>1539</v>
      </c>
      <c r="G3054" s="359"/>
      <c r="H3054" s="358" t="s">
        <v>1404</v>
      </c>
      <c r="I3054" s="359"/>
      <c r="K3054" s="361" t="s">
        <v>1538</v>
      </c>
      <c r="L3054" s="362"/>
      <c r="M3054" s="358" t="s">
        <v>1241</v>
      </c>
      <c r="N3054" s="365"/>
      <c r="O3054" s="356" t="s">
        <v>1539</v>
      </c>
      <c r="P3054" s="359"/>
      <c r="Q3054" s="358" t="s">
        <v>1404</v>
      </c>
      <c r="R3054" s="359"/>
    </row>
    <row r="3055" spans="2:18" ht="24.95" customHeight="1" thickBot="1">
      <c r="B3055" s="363"/>
      <c r="C3055" s="364"/>
      <c r="D3055" s="219" t="s">
        <v>1540</v>
      </c>
      <c r="E3055" s="220" t="s">
        <v>1541</v>
      </c>
      <c r="F3055" s="220" t="s">
        <v>1540</v>
      </c>
      <c r="G3055" s="221" t="s">
        <v>1541</v>
      </c>
      <c r="H3055" s="222" t="s">
        <v>1540</v>
      </c>
      <c r="I3055" s="223" t="s">
        <v>1541</v>
      </c>
      <c r="K3055" s="363"/>
      <c r="L3055" s="364"/>
      <c r="M3055" s="219" t="s">
        <v>1540</v>
      </c>
      <c r="N3055" s="220" t="s">
        <v>1541</v>
      </c>
      <c r="O3055" s="220" t="s">
        <v>1540</v>
      </c>
      <c r="P3055" s="221" t="s">
        <v>1541</v>
      </c>
      <c r="Q3055" s="222" t="s">
        <v>1540</v>
      </c>
      <c r="R3055" s="223" t="s">
        <v>1541</v>
      </c>
    </row>
    <row r="3056" spans="2:18" ht="24.95" customHeight="1" thickTop="1">
      <c r="B3056" s="224" t="s">
        <v>1542</v>
      </c>
      <c r="C3056" s="225"/>
      <c r="D3056" s="226">
        <v>0</v>
      </c>
      <c r="E3056" s="227"/>
      <c r="F3056" s="227">
        <v>491</v>
      </c>
      <c r="G3056" s="228"/>
      <c r="H3056" s="229">
        <f t="shared" ref="H3056:H3064" si="178">D3056+F3056</f>
        <v>491</v>
      </c>
      <c r="I3056" s="230"/>
      <c r="K3056" s="224" t="s">
        <v>1542</v>
      </c>
      <c r="L3056" s="225"/>
      <c r="M3056" s="226">
        <v>0</v>
      </c>
      <c r="N3056" s="227"/>
      <c r="O3056" s="227">
        <v>468</v>
      </c>
      <c r="P3056" s="228"/>
      <c r="Q3056" s="229">
        <f t="shared" ref="Q3056:Q3064" si="179">M3056+O3056</f>
        <v>468</v>
      </c>
      <c r="R3056" s="230"/>
    </row>
    <row r="3057" spans="2:18" ht="24.95" customHeight="1">
      <c r="B3057" s="231" t="s">
        <v>1543</v>
      </c>
      <c r="C3057" s="232"/>
      <c r="D3057" s="233">
        <v>0</v>
      </c>
      <c r="E3057" s="234"/>
      <c r="F3057" s="234">
        <v>40</v>
      </c>
      <c r="G3057" s="235"/>
      <c r="H3057" s="229">
        <f t="shared" si="178"/>
        <v>40</v>
      </c>
      <c r="I3057" s="236"/>
      <c r="K3057" s="231" t="s">
        <v>1543</v>
      </c>
      <c r="L3057" s="232"/>
      <c r="M3057" s="233">
        <v>0</v>
      </c>
      <c r="N3057" s="234"/>
      <c r="O3057" s="234">
        <v>0</v>
      </c>
      <c r="P3057" s="235"/>
      <c r="Q3057" s="229">
        <f t="shared" si="179"/>
        <v>0</v>
      </c>
      <c r="R3057" s="236"/>
    </row>
    <row r="3058" spans="2:18" ht="24.95" customHeight="1">
      <c r="B3058" s="231" t="s">
        <v>1544</v>
      </c>
      <c r="C3058" s="232"/>
      <c r="D3058" s="233">
        <v>0</v>
      </c>
      <c r="E3058" s="234"/>
      <c r="F3058" s="234">
        <v>40</v>
      </c>
      <c r="G3058" s="235"/>
      <c r="H3058" s="229">
        <f t="shared" si="178"/>
        <v>40</v>
      </c>
      <c r="I3058" s="236"/>
      <c r="K3058" s="231" t="s">
        <v>1544</v>
      </c>
      <c r="L3058" s="232"/>
      <c r="M3058" s="233">
        <v>0</v>
      </c>
      <c r="N3058" s="234"/>
      <c r="O3058" s="234">
        <v>0</v>
      </c>
      <c r="P3058" s="235"/>
      <c r="Q3058" s="229">
        <f t="shared" si="179"/>
        <v>0</v>
      </c>
      <c r="R3058" s="236"/>
    </row>
    <row r="3059" spans="2:18" ht="24.95" customHeight="1" thickBot="1">
      <c r="B3059" s="237" t="s">
        <v>1545</v>
      </c>
      <c r="C3059" s="238"/>
      <c r="D3059" s="239"/>
      <c r="E3059" s="240"/>
      <c r="F3059" s="240">
        <v>750</v>
      </c>
      <c r="G3059" s="241"/>
      <c r="H3059" s="229">
        <f t="shared" si="178"/>
        <v>750</v>
      </c>
      <c r="I3059" s="242"/>
      <c r="K3059" s="237" t="s">
        <v>1545</v>
      </c>
      <c r="L3059" s="238"/>
      <c r="M3059" s="239">
        <v>0</v>
      </c>
      <c r="N3059" s="240"/>
      <c r="O3059" s="240">
        <v>0</v>
      </c>
      <c r="P3059" s="241"/>
      <c r="Q3059" s="229">
        <f t="shared" si="179"/>
        <v>0</v>
      </c>
      <c r="R3059" s="242"/>
    </row>
    <row r="3060" spans="2:18" ht="24.95" customHeight="1" thickTop="1" thickBot="1">
      <c r="B3060" s="243"/>
      <c r="C3060" s="244" t="s">
        <v>1399</v>
      </c>
      <c r="D3060" s="245">
        <f>D3056+D3057+D3058+D3059</f>
        <v>0</v>
      </c>
      <c r="E3060" s="246"/>
      <c r="F3060" s="247">
        <f>SUM(F3056:F3059)</f>
        <v>1321</v>
      </c>
      <c r="G3060" s="248"/>
      <c r="H3060" s="249">
        <f t="shared" si="178"/>
        <v>1321</v>
      </c>
      <c r="I3060" s="250"/>
      <c r="K3060" s="243"/>
      <c r="L3060" s="244" t="s">
        <v>1399</v>
      </c>
      <c r="M3060" s="245">
        <f>M3056+M3057+M3058+M3059</f>
        <v>0</v>
      </c>
      <c r="N3060" s="246"/>
      <c r="O3060" s="246">
        <f>SUM(O3056:O3059)</f>
        <v>468</v>
      </c>
      <c r="P3060" s="248"/>
      <c r="Q3060" s="251">
        <f t="shared" si="179"/>
        <v>468</v>
      </c>
      <c r="R3060" s="250"/>
    </row>
    <row r="3061" spans="2:18" ht="24.95" customHeight="1" thickTop="1">
      <c r="B3061" s="252" t="s">
        <v>1546</v>
      </c>
      <c r="C3061" s="253"/>
      <c r="D3061" s="254"/>
      <c r="E3061" s="255"/>
      <c r="F3061" s="255"/>
      <c r="G3061" s="256"/>
      <c r="H3061" s="257">
        <f t="shared" si="178"/>
        <v>0</v>
      </c>
      <c r="I3061" s="258"/>
      <c r="K3061" s="252" t="s">
        <v>1546</v>
      </c>
      <c r="L3061" s="253"/>
      <c r="M3061" s="254"/>
      <c r="N3061" s="255"/>
      <c r="O3061" s="255"/>
      <c r="P3061" s="256"/>
      <c r="Q3061" s="257">
        <f t="shared" si="179"/>
        <v>0</v>
      </c>
      <c r="R3061" s="258"/>
    </row>
    <row r="3062" spans="2:18" ht="24.95" customHeight="1">
      <c r="B3062" s="259" t="s">
        <v>1547</v>
      </c>
      <c r="C3062" s="260"/>
      <c r="D3062" s="233">
        <v>0</v>
      </c>
      <c r="E3062" s="234"/>
      <c r="F3062" s="234"/>
      <c r="G3062" s="261"/>
      <c r="H3062" s="262">
        <f t="shared" si="178"/>
        <v>0</v>
      </c>
      <c r="I3062" s="263"/>
      <c r="K3062" s="259" t="s">
        <v>1547</v>
      </c>
      <c r="L3062" s="260"/>
      <c r="M3062" s="233">
        <v>0</v>
      </c>
      <c r="N3062" s="234"/>
      <c r="O3062" s="234"/>
      <c r="P3062" s="261"/>
      <c r="Q3062" s="262">
        <f t="shared" si="179"/>
        <v>0</v>
      </c>
      <c r="R3062" s="263"/>
    </row>
    <row r="3063" spans="2:18" ht="24.95" customHeight="1">
      <c r="B3063" s="252" t="s">
        <v>1548</v>
      </c>
      <c r="C3063" s="253"/>
      <c r="D3063" s="233"/>
      <c r="E3063" s="234"/>
      <c r="F3063" s="234"/>
      <c r="G3063" s="261"/>
      <c r="H3063" s="262">
        <f t="shared" si="178"/>
        <v>0</v>
      </c>
      <c r="I3063" s="263"/>
      <c r="K3063" s="252" t="s">
        <v>1548</v>
      </c>
      <c r="L3063" s="253"/>
      <c r="M3063" s="233"/>
      <c r="N3063" s="234"/>
      <c r="O3063" s="234"/>
      <c r="P3063" s="261"/>
      <c r="Q3063" s="262">
        <f t="shared" si="179"/>
        <v>0</v>
      </c>
      <c r="R3063" s="263"/>
    </row>
    <row r="3064" spans="2:18" ht="24.95" customHeight="1" thickBot="1">
      <c r="B3064" s="264" t="s">
        <v>1549</v>
      </c>
      <c r="C3064" s="265"/>
      <c r="D3064" s="266"/>
      <c r="E3064" s="267"/>
      <c r="F3064" s="267"/>
      <c r="G3064" s="268"/>
      <c r="H3064" s="269">
        <f t="shared" si="178"/>
        <v>0</v>
      </c>
      <c r="I3064" s="270"/>
      <c r="K3064" s="264" t="s">
        <v>1549</v>
      </c>
      <c r="L3064" s="265"/>
      <c r="M3064" s="266"/>
      <c r="N3064" s="267"/>
      <c r="O3064" s="267"/>
      <c r="P3064" s="268"/>
      <c r="Q3064" s="269">
        <f t="shared" si="179"/>
        <v>0</v>
      </c>
      <c r="R3064" s="270"/>
    </row>
    <row r="3065" spans="2:18" ht="24.95" customHeight="1" thickTop="1" thickBot="1">
      <c r="B3065" s="243"/>
      <c r="C3065" s="244" t="s">
        <v>1399</v>
      </c>
      <c r="D3065" s="245">
        <f>SUM(D3060:D3064)</f>
        <v>0</v>
      </c>
      <c r="E3065" s="246"/>
      <c r="F3065" s="247">
        <f>F3060+F3062</f>
        <v>1321</v>
      </c>
      <c r="G3065" s="248"/>
      <c r="H3065" s="271">
        <f>D3065+F3065</f>
        <v>1321</v>
      </c>
      <c r="I3065" s="250"/>
      <c r="K3065" s="243"/>
      <c r="L3065" s="244" t="s">
        <v>1399</v>
      </c>
      <c r="M3065" s="245">
        <f>SUM(M3060:M3064)</f>
        <v>0</v>
      </c>
      <c r="N3065" s="246"/>
      <c r="O3065" s="246">
        <f>O3060+O3062</f>
        <v>468</v>
      </c>
      <c r="P3065" s="248"/>
      <c r="Q3065" s="272">
        <f>M3065+O3065</f>
        <v>468</v>
      </c>
      <c r="R3065" s="250"/>
    </row>
    <row r="3066" spans="2:18" ht="24.95" customHeight="1" thickTop="1">
      <c r="B3066" s="273"/>
      <c r="C3066" s="274" t="s">
        <v>1550</v>
      </c>
      <c r="D3066" s="217"/>
      <c r="E3066" s="217"/>
      <c r="F3066" s="217"/>
      <c r="G3066" s="217"/>
      <c r="H3066" s="217"/>
      <c r="I3066" s="218"/>
      <c r="K3066" s="273"/>
      <c r="L3066" s="274" t="s">
        <v>1550</v>
      </c>
      <c r="M3066" s="217"/>
      <c r="N3066" s="217"/>
      <c r="O3066" s="217"/>
      <c r="P3066" s="217"/>
      <c r="Q3066" s="217"/>
      <c r="R3066" s="218"/>
    </row>
    <row r="3067" spans="2:18" ht="24.95" customHeight="1">
      <c r="B3067" s="216" t="s">
        <v>1551</v>
      </c>
      <c r="C3067" s="217"/>
      <c r="D3067" s="217"/>
      <c r="E3067" s="217"/>
      <c r="F3067" s="217"/>
      <c r="G3067" s="217"/>
      <c r="H3067" s="217"/>
      <c r="I3067" s="218"/>
      <c r="K3067" s="216" t="s">
        <v>1551</v>
      </c>
      <c r="L3067" s="217"/>
      <c r="M3067" s="217"/>
      <c r="N3067" s="217"/>
      <c r="O3067" s="217"/>
      <c r="P3067" s="217"/>
      <c r="Q3067" s="217"/>
      <c r="R3067" s="218"/>
    </row>
    <row r="3068" spans="2:18" ht="24.95" customHeight="1">
      <c r="B3068" s="216" t="s">
        <v>1552</v>
      </c>
      <c r="C3068" s="217"/>
      <c r="D3068" s="217"/>
      <c r="E3068" s="217"/>
      <c r="F3068" s="217"/>
      <c r="G3068" s="217"/>
      <c r="H3068" s="217"/>
      <c r="I3068" s="218"/>
      <c r="K3068" s="216" t="s">
        <v>1552</v>
      </c>
      <c r="L3068" s="217"/>
      <c r="M3068" s="217"/>
      <c r="N3068" s="217"/>
      <c r="O3068" s="217"/>
      <c r="P3068" s="217"/>
      <c r="Q3068" s="217"/>
      <c r="R3068" s="218"/>
    </row>
    <row r="3069" spans="2:18" ht="15.75">
      <c r="B3069" s="273"/>
      <c r="C3069" s="217"/>
      <c r="D3069" s="217"/>
      <c r="E3069" s="217"/>
      <c r="F3069" s="217"/>
      <c r="G3069" s="217"/>
      <c r="H3069" s="217"/>
      <c r="I3069" s="218"/>
      <c r="K3069" s="273"/>
      <c r="L3069" s="217"/>
      <c r="M3069" s="217"/>
      <c r="N3069" s="217"/>
      <c r="O3069" s="217"/>
      <c r="P3069" s="217"/>
      <c r="Q3069" s="217"/>
      <c r="R3069" s="218"/>
    </row>
    <row r="3070" spans="2:18" ht="15.75">
      <c r="B3070" s="273"/>
      <c r="C3070" s="217"/>
      <c r="D3070" s="372" t="s">
        <v>1714</v>
      </c>
      <c r="E3070" s="372"/>
      <c r="F3070" s="372"/>
      <c r="G3070" s="217"/>
      <c r="H3070" s="217"/>
      <c r="I3070" s="218"/>
      <c r="K3070" s="273"/>
      <c r="L3070" s="217"/>
      <c r="M3070" s="372" t="s">
        <v>1714</v>
      </c>
      <c r="N3070" s="372"/>
      <c r="O3070" s="372"/>
      <c r="P3070" s="217"/>
      <c r="Q3070" s="217"/>
      <c r="R3070" s="218"/>
    </row>
    <row r="3071" spans="2:18" ht="15.75">
      <c r="B3071" s="273"/>
      <c r="C3071" s="217"/>
      <c r="D3071" s="372" t="s">
        <v>1715</v>
      </c>
      <c r="E3071" s="372"/>
      <c r="F3071" s="372"/>
      <c r="G3071" s="217"/>
      <c r="H3071" s="217"/>
      <c r="I3071" s="218"/>
      <c r="K3071" s="273"/>
      <c r="L3071" s="217"/>
      <c r="M3071" s="372" t="s">
        <v>1715</v>
      </c>
      <c r="N3071" s="372"/>
      <c r="O3071" s="372"/>
      <c r="P3071" s="217"/>
      <c r="Q3071" s="217"/>
      <c r="R3071" s="218"/>
    </row>
    <row r="3072" spans="2:18" ht="15.75">
      <c r="B3072" s="273"/>
      <c r="C3072" s="217"/>
      <c r="D3072" s="217"/>
      <c r="E3072" s="217"/>
      <c r="F3072" s="217"/>
      <c r="G3072" s="217"/>
      <c r="H3072" s="217"/>
      <c r="I3072" s="218"/>
      <c r="K3072" s="273"/>
      <c r="L3072" s="217"/>
      <c r="M3072" s="217"/>
      <c r="N3072" s="217"/>
      <c r="O3072" s="217"/>
      <c r="P3072" s="217"/>
      <c r="Q3072" s="217"/>
      <c r="R3072" s="218"/>
    </row>
    <row r="3073" spans="2:18" ht="15.75">
      <c r="B3073" s="273"/>
      <c r="C3073" s="217"/>
      <c r="D3073" s="217"/>
      <c r="E3073" s="217"/>
      <c r="F3073" s="217"/>
      <c r="G3073" s="217"/>
      <c r="H3073" s="217"/>
      <c r="I3073" s="218"/>
      <c r="K3073" s="273"/>
      <c r="L3073" s="217"/>
      <c r="M3073" s="217"/>
      <c r="N3073" s="217"/>
      <c r="O3073" s="217"/>
      <c r="P3073" s="217"/>
      <c r="Q3073" s="217"/>
      <c r="R3073" s="218"/>
    </row>
    <row r="3074" spans="2:18" ht="15.75">
      <c r="B3074" s="293"/>
      <c r="E3074" s="217"/>
      <c r="F3074" s="217"/>
      <c r="G3074" s="201" t="s">
        <v>1563</v>
      </c>
      <c r="H3074" s="217"/>
      <c r="I3074" s="218"/>
      <c r="J3074" s="293"/>
      <c r="K3074" s="293"/>
      <c r="N3074" s="217"/>
      <c r="O3074" s="217"/>
      <c r="P3074" s="201" t="s">
        <v>1563</v>
      </c>
      <c r="Q3074" s="217"/>
      <c r="R3074" s="218"/>
    </row>
    <row r="3075" spans="2:18" ht="15.75">
      <c r="B3075" s="273" t="s">
        <v>1553</v>
      </c>
      <c r="C3075" s="360">
        <v>45840</v>
      </c>
      <c r="D3075" s="360"/>
      <c r="E3075" s="201"/>
      <c r="F3075" t="s">
        <v>1693</v>
      </c>
      <c r="H3075" s="201"/>
      <c r="I3075" s="202"/>
      <c r="K3075" s="273" t="s">
        <v>1553</v>
      </c>
      <c r="L3075" s="360">
        <v>45840</v>
      </c>
      <c r="M3075" s="360"/>
      <c r="N3075" s="201"/>
      <c r="O3075" t="s">
        <v>1693</v>
      </c>
      <c r="Q3075" s="201"/>
      <c r="R3075" s="202"/>
    </row>
    <row r="3076" spans="2:18" ht="16.5" thickBot="1">
      <c r="B3076" s="275"/>
      <c r="C3076" s="276"/>
      <c r="D3076" s="276"/>
      <c r="E3076" s="276"/>
      <c r="F3076" s="276"/>
      <c r="G3076" s="276"/>
      <c r="H3076" s="276"/>
      <c r="I3076" s="277"/>
      <c r="K3076" s="275"/>
      <c r="L3076" s="276"/>
      <c r="M3076" s="276"/>
      <c r="N3076" s="276"/>
      <c r="O3076" s="276"/>
      <c r="P3076" s="276"/>
      <c r="Q3076" s="276"/>
      <c r="R3076" s="277"/>
    </row>
    <row r="3078" spans="2:18" ht="15.75" thickBot="1"/>
    <row r="3079" spans="2:18">
      <c r="B3079" s="366" t="s">
        <v>1525</v>
      </c>
      <c r="C3079" s="367"/>
      <c r="D3079" s="367"/>
      <c r="E3079" s="367"/>
      <c r="F3079" s="367"/>
      <c r="G3079" s="367"/>
      <c r="H3079" s="367"/>
      <c r="I3079" s="368"/>
      <c r="K3079" s="366" t="s">
        <v>1525</v>
      </c>
      <c r="L3079" s="367"/>
      <c r="M3079" s="367"/>
      <c r="N3079" s="367"/>
      <c r="O3079" s="367"/>
      <c r="P3079" s="367"/>
      <c r="Q3079" s="367"/>
      <c r="R3079" s="368"/>
    </row>
    <row r="3080" spans="2:18" ht="15.75">
      <c r="B3080" s="200"/>
      <c r="C3080" s="201"/>
      <c r="D3080" s="201"/>
      <c r="E3080" s="201"/>
      <c r="F3080" s="201"/>
      <c r="G3080" s="201"/>
      <c r="H3080" s="201"/>
      <c r="I3080" s="202"/>
      <c r="K3080" s="200"/>
      <c r="L3080" s="201"/>
      <c r="M3080" s="201"/>
      <c r="N3080" s="201"/>
      <c r="O3080" s="201"/>
      <c r="P3080" s="201"/>
      <c r="Q3080" s="201"/>
      <c r="R3080" s="202"/>
    </row>
    <row r="3081" spans="2:18" ht="26.25">
      <c r="B3081" s="369" t="s">
        <v>1526</v>
      </c>
      <c r="C3081" s="370"/>
      <c r="D3081" s="370"/>
      <c r="E3081" s="370"/>
      <c r="F3081" s="370"/>
      <c r="G3081" s="370"/>
      <c r="H3081" s="370"/>
      <c r="I3081" s="371"/>
      <c r="K3081" s="369" t="s">
        <v>1526</v>
      </c>
      <c r="L3081" s="370"/>
      <c r="M3081" s="370"/>
      <c r="N3081" s="370"/>
      <c r="O3081" s="370"/>
      <c r="P3081" s="370"/>
      <c r="Q3081" s="370"/>
      <c r="R3081" s="371"/>
    </row>
    <row r="3082" spans="2:18" ht="24.95" customHeight="1">
      <c r="B3082" s="203"/>
      <c r="C3082" s="204"/>
      <c r="D3082" s="204"/>
      <c r="E3082" s="204"/>
      <c r="F3082" s="204"/>
      <c r="G3082" s="204"/>
      <c r="H3082" s="205" t="s">
        <v>1527</v>
      </c>
      <c r="I3082" s="206"/>
      <c r="K3082" s="203"/>
      <c r="L3082" s="204"/>
      <c r="M3082" s="204"/>
      <c r="N3082" s="204"/>
      <c r="O3082" s="204"/>
      <c r="P3082" s="204"/>
      <c r="Q3082" s="205" t="s">
        <v>1527</v>
      </c>
      <c r="R3082" s="206"/>
    </row>
    <row r="3083" spans="2:18" ht="24.95" customHeight="1">
      <c r="B3083" s="207" t="s">
        <v>1528</v>
      </c>
      <c r="C3083" s="208"/>
      <c r="D3083" s="208"/>
      <c r="E3083" s="208"/>
      <c r="F3083" s="208" t="s">
        <v>1529</v>
      </c>
      <c r="G3083" s="201"/>
      <c r="H3083" s="201" t="s">
        <v>1530</v>
      </c>
      <c r="I3083" s="202"/>
      <c r="K3083" s="207" t="s">
        <v>1528</v>
      </c>
      <c r="L3083" s="208"/>
      <c r="M3083" s="208"/>
      <c r="N3083" s="208"/>
      <c r="O3083" s="208" t="s">
        <v>1531</v>
      </c>
      <c r="P3083" s="201"/>
      <c r="Q3083" s="201" t="s">
        <v>1530</v>
      </c>
      <c r="R3083" s="202"/>
    </row>
    <row r="3084" spans="2:18" ht="24.95" customHeight="1">
      <c r="B3084" s="209" t="s">
        <v>1532</v>
      </c>
      <c r="C3084" s="210" t="s">
        <v>1918</v>
      </c>
      <c r="E3084" s="211"/>
      <c r="F3084" s="211"/>
      <c r="G3084" s="212"/>
      <c r="H3084" s="212"/>
      <c r="I3084" s="213"/>
      <c r="K3084" s="209" t="s">
        <v>1532</v>
      </c>
      <c r="L3084" s="210" t="s">
        <v>1919</v>
      </c>
      <c r="M3084" s="211"/>
      <c r="N3084" s="211"/>
      <c r="O3084" s="211"/>
      <c r="P3084" s="212"/>
      <c r="Q3084" s="212"/>
      <c r="R3084" s="213"/>
    </row>
    <row r="3085" spans="2:18" ht="24.95" customHeight="1">
      <c r="B3085" s="207" t="s">
        <v>1534</v>
      </c>
      <c r="C3085" s="214">
        <v>250</v>
      </c>
      <c r="D3085" s="208" t="s">
        <v>1535</v>
      </c>
      <c r="E3085" s="208"/>
      <c r="F3085" s="201"/>
      <c r="G3085" s="201"/>
      <c r="H3085" s="201"/>
      <c r="I3085" s="202"/>
      <c r="K3085" s="207" t="s">
        <v>1534</v>
      </c>
      <c r="L3085" s="214">
        <v>80</v>
      </c>
      <c r="M3085" s="208" t="s">
        <v>1535</v>
      </c>
      <c r="N3085" s="208"/>
      <c r="O3085" s="201"/>
      <c r="P3085" s="201"/>
      <c r="Q3085" s="201"/>
      <c r="R3085" s="202"/>
    </row>
    <row r="3086" spans="2:18" ht="24.95" customHeight="1">
      <c r="B3086" s="216" t="s">
        <v>1562</v>
      </c>
      <c r="C3086" s="217"/>
      <c r="D3086" s="217"/>
      <c r="E3086" s="217"/>
      <c r="F3086" s="217"/>
      <c r="G3086" s="217"/>
      <c r="H3086" s="217"/>
      <c r="I3086" s="218"/>
      <c r="K3086" s="216" t="s">
        <v>1562</v>
      </c>
      <c r="L3086" s="217"/>
      <c r="M3086" s="217"/>
      <c r="N3086" s="217"/>
      <c r="O3086" s="217"/>
      <c r="P3086" s="217"/>
      <c r="Q3086" s="217"/>
      <c r="R3086" s="218"/>
    </row>
    <row r="3087" spans="2:18" ht="24.95" customHeight="1" thickBot="1">
      <c r="B3087" s="207" t="s">
        <v>1537</v>
      </c>
      <c r="C3087" s="201"/>
      <c r="D3087" s="201"/>
      <c r="E3087" s="201"/>
      <c r="F3087" s="201"/>
      <c r="G3087" s="201"/>
      <c r="H3087" s="201"/>
      <c r="I3087" s="202"/>
      <c r="K3087" s="207" t="s">
        <v>1537</v>
      </c>
      <c r="L3087" s="201"/>
      <c r="M3087" s="201"/>
      <c r="N3087" s="201"/>
      <c r="O3087" s="201"/>
      <c r="P3087" s="201"/>
      <c r="Q3087" s="201"/>
      <c r="R3087" s="202"/>
    </row>
    <row r="3088" spans="2:18" ht="24.95" customHeight="1" thickTop="1">
      <c r="B3088" s="361" t="s">
        <v>1538</v>
      </c>
      <c r="C3088" s="362"/>
      <c r="D3088" s="358" t="s">
        <v>1241</v>
      </c>
      <c r="E3088" s="365"/>
      <c r="F3088" s="356" t="s">
        <v>1539</v>
      </c>
      <c r="G3088" s="359"/>
      <c r="H3088" s="358" t="s">
        <v>1404</v>
      </c>
      <c r="I3088" s="359"/>
      <c r="K3088" s="361" t="s">
        <v>1538</v>
      </c>
      <c r="L3088" s="362"/>
      <c r="M3088" s="358" t="s">
        <v>1241</v>
      </c>
      <c r="N3088" s="365"/>
      <c r="O3088" s="356" t="s">
        <v>1539</v>
      </c>
      <c r="P3088" s="359"/>
      <c r="Q3088" s="358" t="s">
        <v>1404</v>
      </c>
      <c r="R3088" s="359"/>
    </row>
    <row r="3089" spans="2:18" ht="24.95" customHeight="1" thickBot="1">
      <c r="B3089" s="363"/>
      <c r="C3089" s="364"/>
      <c r="D3089" s="219" t="s">
        <v>1540</v>
      </c>
      <c r="E3089" s="220" t="s">
        <v>1541</v>
      </c>
      <c r="F3089" s="220" t="s">
        <v>1540</v>
      </c>
      <c r="G3089" s="221" t="s">
        <v>1541</v>
      </c>
      <c r="H3089" s="222" t="s">
        <v>1540</v>
      </c>
      <c r="I3089" s="223" t="s">
        <v>1541</v>
      </c>
      <c r="K3089" s="363"/>
      <c r="L3089" s="364"/>
      <c r="M3089" s="219" t="s">
        <v>1540</v>
      </c>
      <c r="N3089" s="220" t="s">
        <v>1541</v>
      </c>
      <c r="O3089" s="220" t="s">
        <v>1540</v>
      </c>
      <c r="P3089" s="221" t="s">
        <v>1541</v>
      </c>
      <c r="Q3089" s="222" t="s">
        <v>1540</v>
      </c>
      <c r="R3089" s="223" t="s">
        <v>1541</v>
      </c>
    </row>
    <row r="3090" spans="2:18" ht="24.95" customHeight="1" thickTop="1">
      <c r="B3090" s="224" t="s">
        <v>1542</v>
      </c>
      <c r="C3090" s="225"/>
      <c r="D3090" s="226">
        <v>0</v>
      </c>
      <c r="E3090" s="227"/>
      <c r="F3090" s="227">
        <v>76</v>
      </c>
      <c r="G3090" s="228"/>
      <c r="H3090" s="229">
        <f t="shared" ref="H3090:H3098" si="180">D3090+F3090</f>
        <v>76</v>
      </c>
      <c r="I3090" s="230"/>
      <c r="K3090" s="224" t="s">
        <v>1542</v>
      </c>
      <c r="L3090" s="225"/>
      <c r="M3090" s="226">
        <v>0</v>
      </c>
      <c r="N3090" s="227"/>
      <c r="O3090" s="227">
        <v>704</v>
      </c>
      <c r="P3090" s="228"/>
      <c r="Q3090" s="229">
        <f t="shared" ref="Q3090:Q3098" si="181">M3090+O3090</f>
        <v>704</v>
      </c>
      <c r="R3090" s="230"/>
    </row>
    <row r="3091" spans="2:18" ht="24.95" customHeight="1">
      <c r="B3091" s="231" t="s">
        <v>1543</v>
      </c>
      <c r="C3091" s="232"/>
      <c r="D3091" s="233">
        <v>0</v>
      </c>
      <c r="E3091" s="234"/>
      <c r="F3091" s="234">
        <v>0</v>
      </c>
      <c r="G3091" s="235"/>
      <c r="H3091" s="229">
        <f t="shared" si="180"/>
        <v>0</v>
      </c>
      <c r="I3091" s="236"/>
      <c r="K3091" s="231" t="s">
        <v>1543</v>
      </c>
      <c r="L3091" s="232"/>
      <c r="M3091" s="233">
        <v>0</v>
      </c>
      <c r="N3091" s="234"/>
      <c r="O3091" s="234">
        <v>30</v>
      </c>
      <c r="P3091" s="235"/>
      <c r="Q3091" s="229">
        <f t="shared" si="181"/>
        <v>30</v>
      </c>
      <c r="R3091" s="236"/>
    </row>
    <row r="3092" spans="2:18" ht="24.95" customHeight="1">
      <c r="B3092" s="231" t="s">
        <v>1544</v>
      </c>
      <c r="C3092" s="232"/>
      <c r="D3092" s="233">
        <v>0</v>
      </c>
      <c r="E3092" s="234"/>
      <c r="F3092" s="234">
        <v>0</v>
      </c>
      <c r="G3092" s="235"/>
      <c r="H3092" s="229">
        <f t="shared" si="180"/>
        <v>0</v>
      </c>
      <c r="I3092" s="236"/>
      <c r="K3092" s="231" t="s">
        <v>1544</v>
      </c>
      <c r="L3092" s="232"/>
      <c r="M3092" s="233">
        <v>0</v>
      </c>
      <c r="N3092" s="234"/>
      <c r="O3092" s="234">
        <v>30</v>
      </c>
      <c r="P3092" s="235"/>
      <c r="Q3092" s="229">
        <f t="shared" si="181"/>
        <v>30</v>
      </c>
      <c r="R3092" s="236"/>
    </row>
    <row r="3093" spans="2:18" ht="24.95" customHeight="1" thickBot="1">
      <c r="B3093" s="237" t="s">
        <v>1545</v>
      </c>
      <c r="C3093" s="238"/>
      <c r="D3093" s="239"/>
      <c r="E3093" s="240"/>
      <c r="F3093" s="240">
        <v>0</v>
      </c>
      <c r="G3093" s="241"/>
      <c r="H3093" s="229">
        <f t="shared" si="180"/>
        <v>0</v>
      </c>
      <c r="I3093" s="242"/>
      <c r="K3093" s="237" t="s">
        <v>1545</v>
      </c>
      <c r="L3093" s="238"/>
      <c r="M3093" s="239">
        <v>0</v>
      </c>
      <c r="N3093" s="240"/>
      <c r="O3093" s="240">
        <v>750</v>
      </c>
      <c r="P3093" s="241"/>
      <c r="Q3093" s="229">
        <f t="shared" si="181"/>
        <v>750</v>
      </c>
      <c r="R3093" s="242"/>
    </row>
    <row r="3094" spans="2:18" ht="24.95" customHeight="1" thickTop="1" thickBot="1">
      <c r="B3094" s="243"/>
      <c r="C3094" s="244" t="s">
        <v>1399</v>
      </c>
      <c r="D3094" s="245">
        <f>D3090+D3091+D3092+D3093</f>
        <v>0</v>
      </c>
      <c r="E3094" s="246"/>
      <c r="F3094" s="247">
        <f>SUM(F3090:F3093)</f>
        <v>76</v>
      </c>
      <c r="G3094" s="248"/>
      <c r="H3094" s="249">
        <f t="shared" si="180"/>
        <v>76</v>
      </c>
      <c r="I3094" s="250"/>
      <c r="K3094" s="243"/>
      <c r="L3094" s="244" t="s">
        <v>1399</v>
      </c>
      <c r="M3094" s="245">
        <f>M3090+M3091+M3092+M3093</f>
        <v>0</v>
      </c>
      <c r="N3094" s="246"/>
      <c r="O3094" s="246">
        <f>SUM(O3090:O3093)</f>
        <v>1514</v>
      </c>
      <c r="P3094" s="248"/>
      <c r="Q3094" s="251">
        <f t="shared" si="181"/>
        <v>1514</v>
      </c>
      <c r="R3094" s="250"/>
    </row>
    <row r="3095" spans="2:18" ht="24.95" customHeight="1" thickTop="1">
      <c r="B3095" s="252" t="s">
        <v>1546</v>
      </c>
      <c r="C3095" s="253"/>
      <c r="D3095" s="254"/>
      <c r="E3095" s="255"/>
      <c r="F3095" s="255"/>
      <c r="G3095" s="256"/>
      <c r="H3095" s="257">
        <f t="shared" si="180"/>
        <v>0</v>
      </c>
      <c r="I3095" s="258"/>
      <c r="K3095" s="252" t="s">
        <v>1546</v>
      </c>
      <c r="L3095" s="253"/>
      <c r="M3095" s="254"/>
      <c r="N3095" s="255"/>
      <c r="O3095" s="255"/>
      <c r="P3095" s="256"/>
      <c r="Q3095" s="257">
        <f t="shared" si="181"/>
        <v>0</v>
      </c>
      <c r="R3095" s="258"/>
    </row>
    <row r="3096" spans="2:18" ht="24.95" customHeight="1">
      <c r="B3096" s="259" t="s">
        <v>1547</v>
      </c>
      <c r="C3096" s="260"/>
      <c r="D3096" s="233">
        <v>0</v>
      </c>
      <c r="E3096" s="234"/>
      <c r="F3096" s="234"/>
      <c r="G3096" s="261"/>
      <c r="H3096" s="262">
        <f t="shared" si="180"/>
        <v>0</v>
      </c>
      <c r="I3096" s="263"/>
      <c r="K3096" s="259" t="s">
        <v>1547</v>
      </c>
      <c r="L3096" s="260"/>
      <c r="M3096" s="233">
        <v>0</v>
      </c>
      <c r="N3096" s="234"/>
      <c r="O3096" s="234"/>
      <c r="P3096" s="261"/>
      <c r="Q3096" s="262">
        <f t="shared" si="181"/>
        <v>0</v>
      </c>
      <c r="R3096" s="263"/>
    </row>
    <row r="3097" spans="2:18" ht="24.95" customHeight="1">
      <c r="B3097" s="252" t="s">
        <v>1548</v>
      </c>
      <c r="C3097" s="253"/>
      <c r="D3097" s="233"/>
      <c r="E3097" s="234"/>
      <c r="F3097" s="234"/>
      <c r="G3097" s="261"/>
      <c r="H3097" s="262">
        <f t="shared" si="180"/>
        <v>0</v>
      </c>
      <c r="I3097" s="263"/>
      <c r="K3097" s="252" t="s">
        <v>1548</v>
      </c>
      <c r="L3097" s="253"/>
      <c r="M3097" s="233"/>
      <c r="N3097" s="234"/>
      <c r="O3097" s="234"/>
      <c r="P3097" s="261"/>
      <c r="Q3097" s="262">
        <f t="shared" si="181"/>
        <v>0</v>
      </c>
      <c r="R3097" s="263"/>
    </row>
    <row r="3098" spans="2:18" ht="24.95" customHeight="1" thickBot="1">
      <c r="B3098" s="264" t="s">
        <v>1549</v>
      </c>
      <c r="C3098" s="265"/>
      <c r="D3098" s="266"/>
      <c r="E3098" s="267"/>
      <c r="F3098" s="267"/>
      <c r="G3098" s="268"/>
      <c r="H3098" s="269">
        <f t="shared" si="180"/>
        <v>0</v>
      </c>
      <c r="I3098" s="270"/>
      <c r="K3098" s="264" t="s">
        <v>1549</v>
      </c>
      <c r="L3098" s="265"/>
      <c r="M3098" s="266"/>
      <c r="N3098" s="267"/>
      <c r="O3098" s="267"/>
      <c r="P3098" s="268"/>
      <c r="Q3098" s="269">
        <f t="shared" si="181"/>
        <v>0</v>
      </c>
      <c r="R3098" s="270"/>
    </row>
    <row r="3099" spans="2:18" ht="24.95" customHeight="1" thickTop="1" thickBot="1">
      <c r="B3099" s="243"/>
      <c r="C3099" s="244" t="s">
        <v>1399</v>
      </c>
      <c r="D3099" s="245">
        <f>SUM(D3094:D3098)</f>
        <v>0</v>
      </c>
      <c r="E3099" s="246"/>
      <c r="F3099" s="247">
        <f>F3094+F3096</f>
        <v>76</v>
      </c>
      <c r="G3099" s="248"/>
      <c r="H3099" s="271">
        <f>D3099+F3099</f>
        <v>76</v>
      </c>
      <c r="I3099" s="250"/>
      <c r="K3099" s="243"/>
      <c r="L3099" s="244" t="s">
        <v>1399</v>
      </c>
      <c r="M3099" s="245">
        <f>SUM(M3094:M3098)</f>
        <v>0</v>
      </c>
      <c r="N3099" s="246"/>
      <c r="O3099" s="246">
        <f>O3094+O3096</f>
        <v>1514</v>
      </c>
      <c r="P3099" s="248"/>
      <c r="Q3099" s="272">
        <f>M3099+O3099</f>
        <v>1514</v>
      </c>
      <c r="R3099" s="250"/>
    </row>
    <row r="3100" spans="2:18" ht="24.95" customHeight="1" thickTop="1">
      <c r="B3100" s="273"/>
      <c r="C3100" s="274" t="s">
        <v>1550</v>
      </c>
      <c r="D3100" s="217"/>
      <c r="E3100" s="217"/>
      <c r="F3100" s="217"/>
      <c r="G3100" s="217"/>
      <c r="H3100" s="217"/>
      <c r="I3100" s="218"/>
      <c r="K3100" s="273"/>
      <c r="L3100" s="274" t="s">
        <v>1550</v>
      </c>
      <c r="M3100" s="217"/>
      <c r="N3100" s="217"/>
      <c r="O3100" s="217"/>
      <c r="P3100" s="217"/>
      <c r="Q3100" s="217"/>
      <c r="R3100" s="218"/>
    </row>
    <row r="3101" spans="2:18" ht="24.95" customHeight="1">
      <c r="B3101" s="216" t="s">
        <v>1551</v>
      </c>
      <c r="C3101" s="217"/>
      <c r="D3101" s="217"/>
      <c r="E3101" s="217"/>
      <c r="F3101" s="217"/>
      <c r="G3101" s="217"/>
      <c r="H3101" s="217"/>
      <c r="I3101" s="218"/>
      <c r="K3101" s="216" t="s">
        <v>1551</v>
      </c>
      <c r="L3101" s="217"/>
      <c r="M3101" s="217"/>
      <c r="N3101" s="217"/>
      <c r="O3101" s="217"/>
      <c r="P3101" s="217"/>
      <c r="Q3101" s="217"/>
      <c r="R3101" s="218"/>
    </row>
    <row r="3102" spans="2:18" ht="24.95" customHeight="1">
      <c r="B3102" s="216" t="s">
        <v>1552</v>
      </c>
      <c r="C3102" s="217"/>
      <c r="D3102" s="217"/>
      <c r="E3102" s="217"/>
      <c r="F3102" s="217"/>
      <c r="G3102" s="217"/>
      <c r="H3102" s="217"/>
      <c r="I3102" s="218"/>
      <c r="K3102" s="216" t="s">
        <v>1552</v>
      </c>
      <c r="L3102" s="217"/>
      <c r="M3102" s="217"/>
      <c r="N3102" s="217"/>
      <c r="O3102" s="217"/>
      <c r="P3102" s="217"/>
      <c r="Q3102" s="217"/>
      <c r="R3102" s="218"/>
    </row>
    <row r="3103" spans="2:18" ht="15.75">
      <c r="B3103" s="273"/>
      <c r="C3103" s="217"/>
      <c r="D3103" s="217"/>
      <c r="E3103" s="217"/>
      <c r="F3103" s="217"/>
      <c r="G3103" s="217"/>
      <c r="H3103" s="217"/>
      <c r="I3103" s="218"/>
      <c r="K3103" s="273"/>
      <c r="L3103" s="217"/>
      <c r="M3103" s="217"/>
      <c r="N3103" s="217"/>
      <c r="O3103" s="217"/>
      <c r="P3103" s="217"/>
      <c r="Q3103" s="217"/>
      <c r="R3103" s="218"/>
    </row>
    <row r="3104" spans="2:18" ht="15.75">
      <c r="B3104" s="273"/>
      <c r="C3104" s="217"/>
      <c r="D3104" s="372" t="s">
        <v>1714</v>
      </c>
      <c r="E3104" s="372"/>
      <c r="F3104" s="372"/>
      <c r="G3104" s="217"/>
      <c r="H3104" s="217"/>
      <c r="I3104" s="218"/>
      <c r="K3104" s="273"/>
      <c r="L3104" s="217"/>
      <c r="M3104" s="372" t="s">
        <v>1714</v>
      </c>
      <c r="N3104" s="372"/>
      <c r="O3104" s="372"/>
      <c r="P3104" s="217"/>
      <c r="Q3104" s="217"/>
      <c r="R3104" s="218"/>
    </row>
    <row r="3105" spans="2:18" ht="15.75">
      <c r="B3105" s="273"/>
      <c r="C3105" s="217"/>
      <c r="D3105" s="372" t="s">
        <v>1715</v>
      </c>
      <c r="E3105" s="372"/>
      <c r="F3105" s="372"/>
      <c r="G3105" s="217"/>
      <c r="H3105" s="217"/>
      <c r="I3105" s="218"/>
      <c r="K3105" s="273"/>
      <c r="L3105" s="217"/>
      <c r="M3105" s="372" t="s">
        <v>1715</v>
      </c>
      <c r="N3105" s="372"/>
      <c r="O3105" s="372"/>
      <c r="P3105" s="217"/>
      <c r="Q3105" s="217"/>
      <c r="R3105" s="218"/>
    </row>
    <row r="3106" spans="2:18" ht="15.75">
      <c r="B3106" s="273"/>
      <c r="C3106" s="217"/>
      <c r="D3106" s="217"/>
      <c r="E3106" s="217"/>
      <c r="F3106" s="217"/>
      <c r="G3106" s="217"/>
      <c r="H3106" s="217"/>
      <c r="I3106" s="218"/>
      <c r="K3106" s="273"/>
      <c r="L3106" s="217"/>
      <c r="M3106" s="217"/>
      <c r="N3106" s="217"/>
      <c r="O3106" s="217"/>
      <c r="P3106" s="217"/>
      <c r="Q3106" s="217"/>
      <c r="R3106" s="218"/>
    </row>
    <row r="3107" spans="2:18" ht="15.75">
      <c r="B3107" s="273"/>
      <c r="C3107" s="217"/>
      <c r="D3107" s="217"/>
      <c r="E3107" s="217"/>
      <c r="F3107" s="217"/>
      <c r="G3107" s="217"/>
      <c r="H3107" s="217"/>
      <c r="I3107" s="218"/>
      <c r="K3107" s="273"/>
      <c r="L3107" s="217"/>
      <c r="M3107" s="217"/>
      <c r="N3107" s="217"/>
      <c r="O3107" s="217"/>
      <c r="P3107" s="217"/>
      <c r="Q3107" s="217"/>
      <c r="R3107" s="218"/>
    </row>
    <row r="3108" spans="2:18" ht="15.75">
      <c r="B3108" s="293"/>
      <c r="E3108" s="217"/>
      <c r="F3108" s="217"/>
      <c r="G3108" s="201" t="s">
        <v>1563</v>
      </c>
      <c r="H3108" s="217"/>
      <c r="I3108" s="218"/>
      <c r="J3108" s="293"/>
      <c r="K3108" s="293"/>
      <c r="N3108" s="217"/>
      <c r="O3108" s="217"/>
      <c r="P3108" s="201" t="s">
        <v>1563</v>
      </c>
      <c r="Q3108" s="217"/>
      <c r="R3108" s="218"/>
    </row>
    <row r="3109" spans="2:18" ht="15.75">
      <c r="B3109" s="273" t="s">
        <v>1553</v>
      </c>
      <c r="C3109" s="360">
        <v>45840</v>
      </c>
      <c r="D3109" s="360"/>
      <c r="E3109" s="201"/>
      <c r="F3109" t="s">
        <v>1693</v>
      </c>
      <c r="H3109" s="201"/>
      <c r="I3109" s="202"/>
      <c r="K3109" s="273" t="s">
        <v>1553</v>
      </c>
      <c r="L3109" s="360">
        <v>45840</v>
      </c>
      <c r="M3109" s="360"/>
      <c r="N3109" s="201"/>
      <c r="O3109" t="s">
        <v>1693</v>
      </c>
      <c r="Q3109" s="201"/>
      <c r="R3109" s="202"/>
    </row>
    <row r="3110" spans="2:18" ht="16.5" thickBot="1">
      <c r="B3110" s="275"/>
      <c r="C3110" s="276"/>
      <c r="D3110" s="276"/>
      <c r="E3110" s="276"/>
      <c r="F3110" s="276"/>
      <c r="G3110" s="276"/>
      <c r="H3110" s="276"/>
      <c r="I3110" s="277"/>
      <c r="K3110" s="275"/>
      <c r="L3110" s="276"/>
      <c r="M3110" s="276"/>
      <c r="N3110" s="276"/>
      <c r="O3110" s="276"/>
      <c r="P3110" s="276"/>
      <c r="Q3110" s="276"/>
      <c r="R3110" s="277"/>
    </row>
    <row r="3112" spans="2:18" ht="15.75" thickBot="1"/>
    <row r="3113" spans="2:18">
      <c r="B3113" s="366" t="s">
        <v>1525</v>
      </c>
      <c r="C3113" s="367"/>
      <c r="D3113" s="367"/>
      <c r="E3113" s="367"/>
      <c r="F3113" s="367"/>
      <c r="G3113" s="367"/>
      <c r="H3113" s="367"/>
      <c r="I3113" s="368"/>
      <c r="K3113" s="366" t="s">
        <v>1525</v>
      </c>
      <c r="L3113" s="367"/>
      <c r="M3113" s="367"/>
      <c r="N3113" s="367"/>
      <c r="O3113" s="367"/>
      <c r="P3113" s="367"/>
      <c r="Q3113" s="367"/>
      <c r="R3113" s="368"/>
    </row>
    <row r="3114" spans="2:18" ht="15.75">
      <c r="B3114" s="200"/>
      <c r="C3114" s="201"/>
      <c r="D3114" s="201"/>
      <c r="E3114" s="201"/>
      <c r="F3114" s="201"/>
      <c r="G3114" s="201"/>
      <c r="H3114" s="201"/>
      <c r="I3114" s="202"/>
      <c r="K3114" s="200"/>
      <c r="L3114" s="201"/>
      <c r="M3114" s="201"/>
      <c r="N3114" s="201"/>
      <c r="O3114" s="201"/>
      <c r="P3114" s="201"/>
      <c r="Q3114" s="201"/>
      <c r="R3114" s="202"/>
    </row>
    <row r="3115" spans="2:18" ht="26.25">
      <c r="B3115" s="369" t="s">
        <v>1526</v>
      </c>
      <c r="C3115" s="370"/>
      <c r="D3115" s="370"/>
      <c r="E3115" s="370"/>
      <c r="F3115" s="370"/>
      <c r="G3115" s="370"/>
      <c r="H3115" s="370"/>
      <c r="I3115" s="371"/>
      <c r="K3115" s="369" t="s">
        <v>1526</v>
      </c>
      <c r="L3115" s="370"/>
      <c r="M3115" s="370"/>
      <c r="N3115" s="370"/>
      <c r="O3115" s="370"/>
      <c r="P3115" s="370"/>
      <c r="Q3115" s="370"/>
      <c r="R3115" s="371"/>
    </row>
    <row r="3116" spans="2:18" ht="24.95" customHeight="1">
      <c r="B3116" s="203"/>
      <c r="C3116" s="204"/>
      <c r="D3116" s="204"/>
      <c r="E3116" s="204"/>
      <c r="F3116" s="204"/>
      <c r="G3116" s="204"/>
      <c r="H3116" s="205" t="s">
        <v>1527</v>
      </c>
      <c r="I3116" s="206"/>
      <c r="K3116" s="203"/>
      <c r="L3116" s="204"/>
      <c r="M3116" s="204"/>
      <c r="N3116" s="204"/>
      <c r="O3116" s="204"/>
      <c r="P3116" s="204"/>
      <c r="Q3116" s="205" t="s">
        <v>1527</v>
      </c>
      <c r="R3116" s="206"/>
    </row>
    <row r="3117" spans="2:18" ht="24.95" customHeight="1">
      <c r="B3117" s="207" t="s">
        <v>1528</v>
      </c>
      <c r="C3117" s="208"/>
      <c r="D3117" s="208"/>
      <c r="E3117" s="208"/>
      <c r="F3117" s="208" t="s">
        <v>1529</v>
      </c>
      <c r="G3117" s="201"/>
      <c r="H3117" s="201" t="s">
        <v>1530</v>
      </c>
      <c r="I3117" s="202"/>
      <c r="K3117" s="207" t="s">
        <v>1528</v>
      </c>
      <c r="L3117" s="208"/>
      <c r="M3117" s="208"/>
      <c r="N3117" s="208"/>
      <c r="O3117" s="208" t="s">
        <v>1531</v>
      </c>
      <c r="P3117" s="201"/>
      <c r="Q3117" s="201" t="s">
        <v>1530</v>
      </c>
      <c r="R3117" s="202"/>
    </row>
    <row r="3118" spans="2:18" ht="24.95" customHeight="1">
      <c r="B3118" s="209" t="s">
        <v>1532</v>
      </c>
      <c r="C3118" s="210" t="s">
        <v>1920</v>
      </c>
      <c r="D3118" s="211"/>
      <c r="E3118" s="211"/>
      <c r="F3118" s="211"/>
      <c r="G3118" s="212"/>
      <c r="H3118" s="212"/>
      <c r="I3118" s="213"/>
      <c r="K3118" s="209" t="s">
        <v>1532</v>
      </c>
      <c r="L3118" s="210" t="s">
        <v>1921</v>
      </c>
      <c r="M3118" s="211"/>
      <c r="N3118" s="211"/>
      <c r="O3118" s="211"/>
      <c r="P3118" s="212"/>
      <c r="Q3118" s="212"/>
      <c r="R3118" s="213"/>
    </row>
    <row r="3119" spans="2:18" ht="24.95" customHeight="1">
      <c r="B3119" s="207" t="s">
        <v>1534</v>
      </c>
      <c r="C3119" s="214">
        <v>194</v>
      </c>
      <c r="D3119" s="208" t="s">
        <v>1535</v>
      </c>
      <c r="E3119" s="208"/>
      <c r="F3119" s="201"/>
      <c r="G3119" s="201"/>
      <c r="H3119" s="201"/>
      <c r="I3119" s="202"/>
      <c r="K3119" s="207" t="s">
        <v>1534</v>
      </c>
      <c r="L3119" s="214" t="s">
        <v>1922</v>
      </c>
      <c r="M3119" s="208" t="s">
        <v>1535</v>
      </c>
      <c r="N3119" s="208"/>
      <c r="O3119" s="201"/>
      <c r="P3119" s="201"/>
      <c r="Q3119" s="201"/>
      <c r="R3119" s="202"/>
    </row>
    <row r="3120" spans="2:18" ht="24.95" customHeight="1">
      <c r="B3120" s="216" t="s">
        <v>1562</v>
      </c>
      <c r="C3120" s="217"/>
      <c r="D3120" s="217"/>
      <c r="E3120" s="217"/>
      <c r="F3120" s="217"/>
      <c r="G3120" s="217"/>
      <c r="H3120" s="217"/>
      <c r="I3120" s="218"/>
      <c r="K3120" s="216" t="s">
        <v>1562</v>
      </c>
      <c r="L3120" s="217"/>
      <c r="M3120" s="217"/>
      <c r="N3120" s="217"/>
      <c r="O3120" s="217"/>
      <c r="P3120" s="217"/>
      <c r="Q3120" s="217"/>
      <c r="R3120" s="218"/>
    </row>
    <row r="3121" spans="2:18" ht="24.95" customHeight="1" thickBot="1">
      <c r="B3121" s="207" t="s">
        <v>1537</v>
      </c>
      <c r="C3121" s="201"/>
      <c r="D3121" s="201"/>
      <c r="E3121" s="201"/>
      <c r="F3121" s="201"/>
      <c r="G3121" s="201"/>
      <c r="H3121" s="201"/>
      <c r="I3121" s="202"/>
      <c r="K3121" s="207" t="s">
        <v>1537</v>
      </c>
      <c r="L3121" s="201"/>
      <c r="M3121" s="201"/>
      <c r="N3121" s="201"/>
      <c r="O3121" s="201"/>
      <c r="P3121" s="201"/>
      <c r="Q3121" s="201"/>
      <c r="R3121" s="202"/>
    </row>
    <row r="3122" spans="2:18" ht="24.95" customHeight="1" thickTop="1">
      <c r="B3122" s="361" t="s">
        <v>1538</v>
      </c>
      <c r="C3122" s="362"/>
      <c r="D3122" s="358" t="s">
        <v>1241</v>
      </c>
      <c r="E3122" s="365"/>
      <c r="F3122" s="356" t="s">
        <v>1539</v>
      </c>
      <c r="G3122" s="359"/>
      <c r="H3122" s="358" t="s">
        <v>1404</v>
      </c>
      <c r="I3122" s="359"/>
      <c r="K3122" s="361" t="s">
        <v>1538</v>
      </c>
      <c r="L3122" s="362"/>
      <c r="M3122" s="358" t="s">
        <v>1241</v>
      </c>
      <c r="N3122" s="365"/>
      <c r="O3122" s="356" t="s">
        <v>1539</v>
      </c>
      <c r="P3122" s="359"/>
      <c r="Q3122" s="358" t="s">
        <v>1404</v>
      </c>
      <c r="R3122" s="359"/>
    </row>
    <row r="3123" spans="2:18" ht="24.95" customHeight="1" thickBot="1">
      <c r="B3123" s="363"/>
      <c r="C3123" s="364"/>
      <c r="D3123" s="219" t="s">
        <v>1540</v>
      </c>
      <c r="E3123" s="220" t="s">
        <v>1541</v>
      </c>
      <c r="F3123" s="220" t="s">
        <v>1540</v>
      </c>
      <c r="G3123" s="221" t="s">
        <v>1541</v>
      </c>
      <c r="H3123" s="222" t="s">
        <v>1540</v>
      </c>
      <c r="I3123" s="223" t="s">
        <v>1541</v>
      </c>
      <c r="K3123" s="363"/>
      <c r="L3123" s="364"/>
      <c r="M3123" s="219" t="s">
        <v>1540</v>
      </c>
      <c r="N3123" s="220" t="s">
        <v>1541</v>
      </c>
      <c r="O3123" s="220" t="s">
        <v>1540</v>
      </c>
      <c r="P3123" s="221" t="s">
        <v>1541</v>
      </c>
      <c r="Q3123" s="222" t="s">
        <v>1540</v>
      </c>
      <c r="R3123" s="223" t="s">
        <v>1541</v>
      </c>
    </row>
    <row r="3124" spans="2:18" ht="24.95" customHeight="1" thickTop="1">
      <c r="B3124" s="224" t="s">
        <v>1542</v>
      </c>
      <c r="C3124" s="225"/>
      <c r="D3124" s="226">
        <v>0</v>
      </c>
      <c r="E3124" s="227"/>
      <c r="F3124" s="227">
        <v>468</v>
      </c>
      <c r="G3124" s="228"/>
      <c r="H3124" s="229">
        <f t="shared" ref="H3124:H3132" si="182">D3124+F3124</f>
        <v>468</v>
      </c>
      <c r="I3124" s="230"/>
      <c r="K3124" s="224" t="s">
        <v>1542</v>
      </c>
      <c r="L3124" s="225"/>
      <c r="M3124" s="226">
        <v>0</v>
      </c>
      <c r="N3124" s="227"/>
      <c r="O3124" s="227">
        <v>154</v>
      </c>
      <c r="P3124" s="228"/>
      <c r="Q3124" s="229">
        <f t="shared" ref="Q3124:Q3132" si="183">M3124+O3124</f>
        <v>154</v>
      </c>
      <c r="R3124" s="230"/>
    </row>
    <row r="3125" spans="2:18" ht="24.95" customHeight="1">
      <c r="B3125" s="231" t="s">
        <v>1543</v>
      </c>
      <c r="C3125" s="232"/>
      <c r="D3125" s="233">
        <v>0</v>
      </c>
      <c r="E3125" s="234"/>
      <c r="F3125" s="234">
        <v>30</v>
      </c>
      <c r="G3125" s="235"/>
      <c r="H3125" s="229">
        <f t="shared" si="182"/>
        <v>30</v>
      </c>
      <c r="I3125" s="236"/>
      <c r="K3125" s="231" t="s">
        <v>1543</v>
      </c>
      <c r="L3125" s="232"/>
      <c r="M3125" s="233">
        <v>0</v>
      </c>
      <c r="N3125" s="234"/>
      <c r="O3125" s="234">
        <v>30</v>
      </c>
      <c r="P3125" s="235"/>
      <c r="Q3125" s="229">
        <f t="shared" si="183"/>
        <v>30</v>
      </c>
      <c r="R3125" s="236"/>
    </row>
    <row r="3126" spans="2:18" ht="24.95" customHeight="1">
      <c r="B3126" s="231" t="s">
        <v>1544</v>
      </c>
      <c r="C3126" s="232"/>
      <c r="D3126" s="233">
        <v>0</v>
      </c>
      <c r="E3126" s="234"/>
      <c r="F3126" s="234">
        <v>30</v>
      </c>
      <c r="G3126" s="235"/>
      <c r="H3126" s="229">
        <f t="shared" si="182"/>
        <v>30</v>
      </c>
      <c r="I3126" s="236"/>
      <c r="K3126" s="231" t="s">
        <v>1544</v>
      </c>
      <c r="L3126" s="232"/>
      <c r="M3126" s="233">
        <v>0</v>
      </c>
      <c r="N3126" s="234"/>
      <c r="O3126" s="234">
        <v>30</v>
      </c>
      <c r="P3126" s="235"/>
      <c r="Q3126" s="229">
        <f t="shared" si="183"/>
        <v>30</v>
      </c>
      <c r="R3126" s="236"/>
    </row>
    <row r="3127" spans="2:18" ht="24.95" customHeight="1" thickBot="1">
      <c r="B3127" s="237" t="s">
        <v>1545</v>
      </c>
      <c r="C3127" s="238"/>
      <c r="D3127" s="239"/>
      <c r="E3127" s="240"/>
      <c r="F3127" s="240">
        <v>750</v>
      </c>
      <c r="G3127" s="241"/>
      <c r="H3127" s="229">
        <f t="shared" si="182"/>
        <v>750</v>
      </c>
      <c r="I3127" s="242"/>
      <c r="K3127" s="237" t="s">
        <v>1545</v>
      </c>
      <c r="L3127" s="238"/>
      <c r="M3127" s="239">
        <v>0</v>
      </c>
      <c r="N3127" s="240"/>
      <c r="O3127" s="240">
        <v>750</v>
      </c>
      <c r="P3127" s="241"/>
      <c r="Q3127" s="229">
        <f t="shared" si="183"/>
        <v>750</v>
      </c>
      <c r="R3127" s="242"/>
    </row>
    <row r="3128" spans="2:18" ht="24.95" customHeight="1" thickTop="1" thickBot="1">
      <c r="B3128" s="243"/>
      <c r="C3128" s="244" t="s">
        <v>1399</v>
      </c>
      <c r="D3128" s="245">
        <f>D3124+D3125+D3126+D3127</f>
        <v>0</v>
      </c>
      <c r="E3128" s="246"/>
      <c r="F3128" s="247">
        <f>SUM(F3124:F3127)</f>
        <v>1278</v>
      </c>
      <c r="G3128" s="248"/>
      <c r="H3128" s="249">
        <f t="shared" si="182"/>
        <v>1278</v>
      </c>
      <c r="I3128" s="250"/>
      <c r="K3128" s="243"/>
      <c r="L3128" s="244" t="s">
        <v>1399</v>
      </c>
      <c r="M3128" s="245">
        <f>M3124+M3125+M3126+M3127</f>
        <v>0</v>
      </c>
      <c r="N3128" s="246"/>
      <c r="O3128" s="246">
        <f>SUM(O3124:O3127)</f>
        <v>964</v>
      </c>
      <c r="P3128" s="248"/>
      <c r="Q3128" s="251">
        <f t="shared" si="183"/>
        <v>964</v>
      </c>
      <c r="R3128" s="250"/>
    </row>
    <row r="3129" spans="2:18" ht="24.95" customHeight="1" thickTop="1">
      <c r="B3129" s="252" t="s">
        <v>1546</v>
      </c>
      <c r="C3129" s="253"/>
      <c r="D3129" s="254"/>
      <c r="E3129" s="255"/>
      <c r="F3129" s="255"/>
      <c r="G3129" s="256"/>
      <c r="H3129" s="257">
        <f t="shared" si="182"/>
        <v>0</v>
      </c>
      <c r="I3129" s="258"/>
      <c r="K3129" s="252" t="s">
        <v>1546</v>
      </c>
      <c r="L3129" s="253"/>
      <c r="M3129" s="254"/>
      <c r="N3129" s="255"/>
      <c r="O3129" s="255"/>
      <c r="P3129" s="256"/>
      <c r="Q3129" s="257">
        <f t="shared" si="183"/>
        <v>0</v>
      </c>
      <c r="R3129" s="258"/>
    </row>
    <row r="3130" spans="2:18" ht="24.95" customHeight="1">
      <c r="B3130" s="259" t="s">
        <v>1547</v>
      </c>
      <c r="C3130" s="260"/>
      <c r="D3130" s="233">
        <v>0</v>
      </c>
      <c r="E3130" s="234"/>
      <c r="F3130" s="234"/>
      <c r="G3130" s="261"/>
      <c r="H3130" s="262">
        <f t="shared" si="182"/>
        <v>0</v>
      </c>
      <c r="I3130" s="263"/>
      <c r="K3130" s="259" t="s">
        <v>1547</v>
      </c>
      <c r="L3130" s="260"/>
      <c r="M3130" s="233">
        <v>0</v>
      </c>
      <c r="N3130" s="234"/>
      <c r="O3130" s="234"/>
      <c r="P3130" s="261"/>
      <c r="Q3130" s="262">
        <f t="shared" si="183"/>
        <v>0</v>
      </c>
      <c r="R3130" s="263"/>
    </row>
    <row r="3131" spans="2:18" ht="24.95" customHeight="1">
      <c r="B3131" s="252" t="s">
        <v>1548</v>
      </c>
      <c r="C3131" s="253"/>
      <c r="D3131" s="233"/>
      <c r="E3131" s="234"/>
      <c r="F3131" s="234"/>
      <c r="G3131" s="261"/>
      <c r="H3131" s="262">
        <f t="shared" si="182"/>
        <v>0</v>
      </c>
      <c r="I3131" s="263"/>
      <c r="K3131" s="252" t="s">
        <v>1548</v>
      </c>
      <c r="L3131" s="253"/>
      <c r="M3131" s="233"/>
      <c r="N3131" s="234"/>
      <c r="O3131" s="234"/>
      <c r="P3131" s="261"/>
      <c r="Q3131" s="262">
        <f t="shared" si="183"/>
        <v>0</v>
      </c>
      <c r="R3131" s="263"/>
    </row>
    <row r="3132" spans="2:18" ht="24.95" customHeight="1" thickBot="1">
      <c r="B3132" s="264" t="s">
        <v>1549</v>
      </c>
      <c r="C3132" s="265"/>
      <c r="D3132" s="266"/>
      <c r="E3132" s="267"/>
      <c r="F3132" s="267"/>
      <c r="G3132" s="268"/>
      <c r="H3132" s="269">
        <f t="shared" si="182"/>
        <v>0</v>
      </c>
      <c r="I3132" s="270"/>
      <c r="K3132" s="264" t="s">
        <v>1549</v>
      </c>
      <c r="L3132" s="265"/>
      <c r="M3132" s="266"/>
      <c r="N3132" s="267"/>
      <c r="O3132" s="267"/>
      <c r="P3132" s="268"/>
      <c r="Q3132" s="269">
        <f t="shared" si="183"/>
        <v>0</v>
      </c>
      <c r="R3132" s="270"/>
    </row>
    <row r="3133" spans="2:18" ht="24.95" customHeight="1" thickTop="1" thickBot="1">
      <c r="B3133" s="243"/>
      <c r="C3133" s="244" t="s">
        <v>1399</v>
      </c>
      <c r="D3133" s="245">
        <f>SUM(D3128:D3132)</f>
        <v>0</v>
      </c>
      <c r="E3133" s="246"/>
      <c r="F3133" s="247">
        <f>F3128+F3130</f>
        <v>1278</v>
      </c>
      <c r="G3133" s="248"/>
      <c r="H3133" s="271">
        <f>D3133+F3133</f>
        <v>1278</v>
      </c>
      <c r="I3133" s="250"/>
      <c r="K3133" s="243"/>
      <c r="L3133" s="244" t="s">
        <v>1399</v>
      </c>
      <c r="M3133" s="245">
        <f>SUM(M3128:M3132)</f>
        <v>0</v>
      </c>
      <c r="N3133" s="246"/>
      <c r="O3133" s="246">
        <f>O3128+O3130</f>
        <v>964</v>
      </c>
      <c r="P3133" s="248"/>
      <c r="Q3133" s="272">
        <f>M3133+O3133</f>
        <v>964</v>
      </c>
      <c r="R3133" s="250"/>
    </row>
    <row r="3134" spans="2:18" ht="24.95" customHeight="1" thickTop="1">
      <c r="B3134" s="273"/>
      <c r="C3134" s="274" t="s">
        <v>1550</v>
      </c>
      <c r="D3134" s="217"/>
      <c r="E3134" s="217"/>
      <c r="F3134" s="217"/>
      <c r="G3134" s="217"/>
      <c r="H3134" s="217"/>
      <c r="I3134" s="218"/>
      <c r="K3134" s="273"/>
      <c r="L3134" s="274" t="s">
        <v>1550</v>
      </c>
      <c r="M3134" s="217"/>
      <c r="N3134" s="217"/>
      <c r="O3134" s="217"/>
      <c r="P3134" s="217"/>
      <c r="Q3134" s="217"/>
      <c r="R3134" s="218"/>
    </row>
    <row r="3135" spans="2:18" ht="24.95" customHeight="1">
      <c r="B3135" s="216" t="s">
        <v>1551</v>
      </c>
      <c r="C3135" s="217"/>
      <c r="D3135" s="217"/>
      <c r="E3135" s="217"/>
      <c r="F3135" s="217"/>
      <c r="G3135" s="217"/>
      <c r="H3135" s="217"/>
      <c r="I3135" s="218"/>
      <c r="K3135" s="216" t="s">
        <v>1551</v>
      </c>
      <c r="L3135" s="217"/>
      <c r="M3135" s="217"/>
      <c r="N3135" s="217"/>
      <c r="O3135" s="217"/>
      <c r="P3135" s="217"/>
      <c r="Q3135" s="217"/>
      <c r="R3135" s="218"/>
    </row>
    <row r="3136" spans="2:18" ht="24.95" customHeight="1">
      <c r="B3136" s="216" t="s">
        <v>1552</v>
      </c>
      <c r="C3136" s="217"/>
      <c r="D3136" s="217"/>
      <c r="E3136" s="217"/>
      <c r="F3136" s="217"/>
      <c r="G3136" s="217"/>
      <c r="H3136" s="217"/>
      <c r="I3136" s="218"/>
      <c r="K3136" s="216" t="s">
        <v>1552</v>
      </c>
      <c r="L3136" s="217"/>
      <c r="M3136" s="217"/>
      <c r="N3136" s="217"/>
      <c r="O3136" s="217"/>
      <c r="P3136" s="217"/>
      <c r="Q3136" s="217"/>
      <c r="R3136" s="218"/>
    </row>
    <row r="3137" spans="2:18" ht="15.75">
      <c r="B3137" s="273"/>
      <c r="C3137" s="217"/>
      <c r="D3137" s="217"/>
      <c r="E3137" s="217"/>
      <c r="F3137" s="217"/>
      <c r="G3137" s="217"/>
      <c r="H3137" s="217"/>
      <c r="I3137" s="218"/>
      <c r="K3137" s="273"/>
      <c r="L3137" s="217"/>
      <c r="M3137" s="217"/>
      <c r="N3137" s="217"/>
      <c r="O3137" s="217"/>
      <c r="P3137" s="217"/>
      <c r="Q3137" s="217"/>
      <c r="R3137" s="218"/>
    </row>
    <row r="3138" spans="2:18" ht="15.75">
      <c r="B3138" s="273"/>
      <c r="C3138" s="217"/>
      <c r="D3138" s="372" t="s">
        <v>1714</v>
      </c>
      <c r="E3138" s="372"/>
      <c r="F3138" s="372"/>
      <c r="G3138" s="217"/>
      <c r="H3138" s="217"/>
      <c r="I3138" s="218"/>
      <c r="K3138" s="273"/>
      <c r="L3138" s="217"/>
      <c r="M3138" s="372" t="s">
        <v>1714</v>
      </c>
      <c r="N3138" s="372"/>
      <c r="O3138" s="372"/>
      <c r="P3138" s="217"/>
      <c r="Q3138" s="217"/>
      <c r="R3138" s="218"/>
    </row>
    <row r="3139" spans="2:18" ht="15.75">
      <c r="B3139" s="273"/>
      <c r="C3139" s="217"/>
      <c r="D3139" s="372" t="s">
        <v>1715</v>
      </c>
      <c r="E3139" s="372"/>
      <c r="F3139" s="372"/>
      <c r="G3139" s="217"/>
      <c r="H3139" s="217"/>
      <c r="I3139" s="218"/>
      <c r="K3139" s="273"/>
      <c r="L3139" s="217"/>
      <c r="M3139" s="372" t="s">
        <v>1715</v>
      </c>
      <c r="N3139" s="372"/>
      <c r="O3139" s="372"/>
      <c r="P3139" s="217"/>
      <c r="Q3139" s="217"/>
      <c r="R3139" s="218"/>
    </row>
    <row r="3140" spans="2:18" ht="15.75">
      <c r="B3140" s="273"/>
      <c r="C3140" s="217"/>
      <c r="D3140" s="217"/>
      <c r="E3140" s="217"/>
      <c r="F3140" s="217"/>
      <c r="G3140" s="217"/>
      <c r="H3140" s="217"/>
      <c r="I3140" s="218"/>
      <c r="K3140" s="273"/>
      <c r="L3140" s="217"/>
      <c r="M3140" s="217"/>
      <c r="N3140" s="217"/>
      <c r="O3140" s="217"/>
      <c r="P3140" s="217"/>
      <c r="Q3140" s="217"/>
      <c r="R3140" s="218"/>
    </row>
    <row r="3141" spans="2:18" ht="15.75">
      <c r="B3141" s="273"/>
      <c r="C3141" s="217"/>
      <c r="D3141" s="217"/>
      <c r="E3141" s="217"/>
      <c r="F3141" s="217"/>
      <c r="G3141" s="217"/>
      <c r="H3141" s="217"/>
      <c r="I3141" s="218"/>
      <c r="K3141" s="273"/>
      <c r="L3141" s="217"/>
      <c r="M3141" s="217"/>
      <c r="N3141" s="217"/>
      <c r="O3141" s="217"/>
      <c r="P3141" s="217"/>
      <c r="Q3141" s="217"/>
      <c r="R3141" s="218"/>
    </row>
    <row r="3142" spans="2:18" ht="15.75">
      <c r="B3142" s="293"/>
      <c r="E3142" s="217"/>
      <c r="F3142" s="217"/>
      <c r="G3142" s="201" t="s">
        <v>1563</v>
      </c>
      <c r="H3142" s="217"/>
      <c r="I3142" s="218"/>
      <c r="J3142" s="293"/>
      <c r="K3142" s="293"/>
      <c r="N3142" s="217"/>
      <c r="O3142" s="217"/>
      <c r="P3142" s="201" t="s">
        <v>1563</v>
      </c>
      <c r="Q3142" s="217"/>
      <c r="R3142" s="218"/>
    </row>
    <row r="3143" spans="2:18" ht="15.75">
      <c r="B3143" s="273" t="s">
        <v>1553</v>
      </c>
      <c r="C3143" s="360">
        <v>45840</v>
      </c>
      <c r="D3143" s="360"/>
      <c r="E3143" s="201"/>
      <c r="F3143" t="s">
        <v>1693</v>
      </c>
      <c r="H3143" s="201"/>
      <c r="I3143" s="202"/>
      <c r="K3143" s="273" t="s">
        <v>1553</v>
      </c>
      <c r="L3143" s="360">
        <v>45840</v>
      </c>
      <c r="M3143" s="360"/>
      <c r="N3143" s="201"/>
      <c r="O3143" t="s">
        <v>1693</v>
      </c>
      <c r="Q3143" s="201"/>
      <c r="R3143" s="202"/>
    </row>
    <row r="3144" spans="2:18" ht="16.5" thickBot="1">
      <c r="B3144" s="275"/>
      <c r="C3144" s="276"/>
      <c r="D3144" s="276"/>
      <c r="E3144" s="276"/>
      <c r="F3144" s="276"/>
      <c r="G3144" s="276"/>
      <c r="H3144" s="276"/>
      <c r="I3144" s="277"/>
      <c r="K3144" s="275"/>
      <c r="L3144" s="276"/>
      <c r="M3144" s="276"/>
      <c r="N3144" s="276"/>
      <c r="O3144" s="276"/>
      <c r="P3144" s="276"/>
      <c r="Q3144" s="276"/>
      <c r="R3144" s="277"/>
    </row>
    <row r="3146" spans="2:18" ht="15.75" thickBot="1"/>
    <row r="3147" spans="2:18">
      <c r="B3147" s="366" t="s">
        <v>1525</v>
      </c>
      <c r="C3147" s="367"/>
      <c r="D3147" s="367"/>
      <c r="E3147" s="367"/>
      <c r="F3147" s="367"/>
      <c r="G3147" s="367"/>
      <c r="H3147" s="367"/>
      <c r="I3147" s="368"/>
      <c r="K3147" s="366" t="s">
        <v>1525</v>
      </c>
      <c r="L3147" s="367"/>
      <c r="M3147" s="367"/>
      <c r="N3147" s="367"/>
      <c r="O3147" s="367"/>
      <c r="P3147" s="367"/>
      <c r="Q3147" s="367"/>
      <c r="R3147" s="368"/>
    </row>
    <row r="3148" spans="2:18" ht="15.75">
      <c r="B3148" s="200"/>
      <c r="C3148" s="201"/>
      <c r="D3148" s="201"/>
      <c r="E3148" s="201"/>
      <c r="F3148" s="201"/>
      <c r="G3148" s="201"/>
      <c r="H3148" s="201"/>
      <c r="I3148" s="202"/>
      <c r="K3148" s="200"/>
      <c r="L3148" s="201"/>
      <c r="M3148" s="201"/>
      <c r="N3148" s="201"/>
      <c r="O3148" s="201"/>
      <c r="P3148" s="201"/>
      <c r="Q3148" s="201"/>
      <c r="R3148" s="202"/>
    </row>
    <row r="3149" spans="2:18" ht="26.25">
      <c r="B3149" s="369" t="s">
        <v>1526</v>
      </c>
      <c r="C3149" s="370"/>
      <c r="D3149" s="370"/>
      <c r="E3149" s="370"/>
      <c r="F3149" s="370"/>
      <c r="G3149" s="370"/>
      <c r="H3149" s="370"/>
      <c r="I3149" s="371"/>
      <c r="K3149" s="369" t="s">
        <v>1526</v>
      </c>
      <c r="L3149" s="370"/>
      <c r="M3149" s="370"/>
      <c r="N3149" s="370"/>
      <c r="O3149" s="370"/>
      <c r="P3149" s="370"/>
      <c r="Q3149" s="370"/>
      <c r="R3149" s="371"/>
    </row>
    <row r="3150" spans="2:18" ht="24.95" customHeight="1">
      <c r="B3150" s="203"/>
      <c r="C3150" s="204"/>
      <c r="D3150" s="204"/>
      <c r="E3150" s="204"/>
      <c r="F3150" s="204"/>
      <c r="G3150" s="204"/>
      <c r="H3150" s="205" t="s">
        <v>1527</v>
      </c>
      <c r="I3150" s="206"/>
      <c r="K3150" s="203"/>
      <c r="L3150" s="204"/>
      <c r="M3150" s="204"/>
      <c r="N3150" s="204"/>
      <c r="O3150" s="204"/>
      <c r="P3150" s="204"/>
      <c r="Q3150" s="205" t="s">
        <v>1527</v>
      </c>
      <c r="R3150" s="206"/>
    </row>
    <row r="3151" spans="2:18" ht="24.95" customHeight="1">
      <c r="B3151" s="207" t="s">
        <v>1528</v>
      </c>
      <c r="C3151" s="208"/>
      <c r="D3151" s="208"/>
      <c r="E3151" s="208"/>
      <c r="F3151" s="208" t="s">
        <v>1529</v>
      </c>
      <c r="G3151" s="201"/>
      <c r="H3151" s="201" t="s">
        <v>1530</v>
      </c>
      <c r="I3151" s="202"/>
      <c r="K3151" s="207" t="s">
        <v>1528</v>
      </c>
      <c r="L3151" s="208"/>
      <c r="M3151" s="208"/>
      <c r="N3151" s="208"/>
      <c r="O3151" s="208" t="s">
        <v>1531</v>
      </c>
      <c r="P3151" s="201"/>
      <c r="Q3151" s="201" t="s">
        <v>1530</v>
      </c>
      <c r="R3151" s="202"/>
    </row>
    <row r="3152" spans="2:18" ht="24.95" customHeight="1">
      <c r="B3152" s="209" t="s">
        <v>1532</v>
      </c>
      <c r="C3152" s="210" t="s">
        <v>1923</v>
      </c>
      <c r="E3152" s="211"/>
      <c r="F3152" s="211"/>
      <c r="G3152" s="212"/>
      <c r="H3152" s="212"/>
      <c r="I3152" s="213"/>
      <c r="K3152" s="209" t="s">
        <v>1532</v>
      </c>
      <c r="L3152" s="210" t="s">
        <v>1925</v>
      </c>
      <c r="M3152" s="211"/>
      <c r="N3152" s="211"/>
      <c r="O3152" s="211"/>
      <c r="P3152" s="212"/>
      <c r="Q3152" s="212"/>
      <c r="R3152" s="213"/>
    </row>
    <row r="3153" spans="2:18" ht="24.95" customHeight="1">
      <c r="B3153" s="207" t="s">
        <v>1534</v>
      </c>
      <c r="C3153" s="214" t="s">
        <v>1924</v>
      </c>
      <c r="D3153" s="208" t="s">
        <v>1535</v>
      </c>
      <c r="E3153" s="208"/>
      <c r="F3153" s="201"/>
      <c r="G3153" s="201"/>
      <c r="H3153" s="201"/>
      <c r="I3153" s="202"/>
      <c r="K3153" s="207" t="s">
        <v>1534</v>
      </c>
      <c r="L3153" s="214" t="s">
        <v>1885</v>
      </c>
      <c r="M3153" s="208" t="s">
        <v>1535</v>
      </c>
      <c r="N3153" s="208"/>
      <c r="O3153" s="201"/>
      <c r="P3153" s="201"/>
      <c r="Q3153" s="201"/>
      <c r="R3153" s="202"/>
    </row>
    <row r="3154" spans="2:18" ht="24.95" customHeight="1">
      <c r="B3154" s="216" t="s">
        <v>1562</v>
      </c>
      <c r="C3154" s="217"/>
      <c r="D3154" s="217"/>
      <c r="E3154" s="217"/>
      <c r="F3154" s="217"/>
      <c r="G3154" s="217"/>
      <c r="H3154" s="217"/>
      <c r="I3154" s="218"/>
      <c r="K3154" s="216" t="s">
        <v>1562</v>
      </c>
      <c r="L3154" s="217"/>
      <c r="M3154" s="217"/>
      <c r="N3154" s="217"/>
      <c r="O3154" s="217"/>
      <c r="P3154" s="217"/>
      <c r="Q3154" s="217"/>
      <c r="R3154" s="218"/>
    </row>
    <row r="3155" spans="2:18" ht="24.95" customHeight="1" thickBot="1">
      <c r="B3155" s="207" t="s">
        <v>1537</v>
      </c>
      <c r="C3155" s="201"/>
      <c r="D3155" s="201"/>
      <c r="E3155" s="201"/>
      <c r="F3155" s="201"/>
      <c r="G3155" s="201"/>
      <c r="H3155" s="201"/>
      <c r="I3155" s="202"/>
      <c r="K3155" s="207" t="s">
        <v>1537</v>
      </c>
      <c r="L3155" s="201"/>
      <c r="M3155" s="201"/>
      <c r="N3155" s="201"/>
      <c r="O3155" s="201"/>
      <c r="P3155" s="201"/>
      <c r="Q3155" s="201"/>
      <c r="R3155" s="202"/>
    </row>
    <row r="3156" spans="2:18" ht="24.95" customHeight="1" thickTop="1">
      <c r="B3156" s="361" t="s">
        <v>1538</v>
      </c>
      <c r="C3156" s="362"/>
      <c r="D3156" s="358" t="s">
        <v>1241</v>
      </c>
      <c r="E3156" s="365"/>
      <c r="F3156" s="356" t="s">
        <v>1539</v>
      </c>
      <c r="G3156" s="359"/>
      <c r="H3156" s="358" t="s">
        <v>1404</v>
      </c>
      <c r="I3156" s="359"/>
      <c r="K3156" s="361" t="s">
        <v>1538</v>
      </c>
      <c r="L3156" s="362"/>
      <c r="M3156" s="358" t="s">
        <v>1241</v>
      </c>
      <c r="N3156" s="365"/>
      <c r="O3156" s="356" t="s">
        <v>1539</v>
      </c>
      <c r="P3156" s="359"/>
      <c r="Q3156" s="358" t="s">
        <v>1404</v>
      </c>
      <c r="R3156" s="359"/>
    </row>
    <row r="3157" spans="2:18" ht="24.95" customHeight="1" thickBot="1">
      <c r="B3157" s="363"/>
      <c r="C3157" s="364"/>
      <c r="D3157" s="219" t="s">
        <v>1540</v>
      </c>
      <c r="E3157" s="220" t="s">
        <v>1541</v>
      </c>
      <c r="F3157" s="220" t="s">
        <v>1540</v>
      </c>
      <c r="G3157" s="221" t="s">
        <v>1541</v>
      </c>
      <c r="H3157" s="222" t="s">
        <v>1540</v>
      </c>
      <c r="I3157" s="223" t="s">
        <v>1541</v>
      </c>
      <c r="K3157" s="363"/>
      <c r="L3157" s="364"/>
      <c r="M3157" s="219" t="s">
        <v>1540</v>
      </c>
      <c r="N3157" s="220" t="s">
        <v>1541</v>
      </c>
      <c r="O3157" s="220" t="s">
        <v>1540</v>
      </c>
      <c r="P3157" s="221" t="s">
        <v>1541</v>
      </c>
      <c r="Q3157" s="222" t="s">
        <v>1540</v>
      </c>
      <c r="R3157" s="223" t="s">
        <v>1541</v>
      </c>
    </row>
    <row r="3158" spans="2:18" ht="24.95" customHeight="1" thickTop="1">
      <c r="B3158" s="224" t="s">
        <v>1542</v>
      </c>
      <c r="C3158" s="225"/>
      <c r="D3158" s="226">
        <v>0</v>
      </c>
      <c r="E3158" s="227"/>
      <c r="F3158" s="227">
        <v>468</v>
      </c>
      <c r="G3158" s="228"/>
      <c r="H3158" s="229">
        <f t="shared" ref="H3158:H3166" si="184">D3158+F3158</f>
        <v>468</v>
      </c>
      <c r="I3158" s="230"/>
      <c r="K3158" s="224" t="s">
        <v>1542</v>
      </c>
      <c r="L3158" s="225"/>
      <c r="M3158" s="226">
        <v>0</v>
      </c>
      <c r="N3158" s="227"/>
      <c r="O3158" s="227">
        <v>987</v>
      </c>
      <c r="P3158" s="228"/>
      <c r="Q3158" s="229">
        <f t="shared" ref="Q3158:Q3166" si="185">M3158+O3158</f>
        <v>987</v>
      </c>
      <c r="R3158" s="230"/>
    </row>
    <row r="3159" spans="2:18" ht="24.95" customHeight="1">
      <c r="B3159" s="231" t="s">
        <v>1543</v>
      </c>
      <c r="C3159" s="232"/>
      <c r="D3159" s="233">
        <v>0</v>
      </c>
      <c r="E3159" s="234"/>
      <c r="F3159" s="234">
        <v>30</v>
      </c>
      <c r="G3159" s="235"/>
      <c r="H3159" s="229">
        <f t="shared" si="184"/>
        <v>30</v>
      </c>
      <c r="I3159" s="236"/>
      <c r="K3159" s="231" t="s">
        <v>1543</v>
      </c>
      <c r="L3159" s="232"/>
      <c r="M3159" s="233">
        <v>0</v>
      </c>
      <c r="N3159" s="234"/>
      <c r="O3159" s="234">
        <v>40</v>
      </c>
      <c r="P3159" s="235"/>
      <c r="Q3159" s="229">
        <f t="shared" si="185"/>
        <v>40</v>
      </c>
      <c r="R3159" s="236"/>
    </row>
    <row r="3160" spans="2:18" ht="24.95" customHeight="1">
      <c r="B3160" s="231" t="s">
        <v>1544</v>
      </c>
      <c r="C3160" s="232"/>
      <c r="D3160" s="233">
        <v>0</v>
      </c>
      <c r="E3160" s="234"/>
      <c r="F3160" s="234">
        <v>30</v>
      </c>
      <c r="G3160" s="235"/>
      <c r="H3160" s="229">
        <f t="shared" si="184"/>
        <v>30</v>
      </c>
      <c r="I3160" s="236"/>
      <c r="K3160" s="231" t="s">
        <v>1544</v>
      </c>
      <c r="L3160" s="232"/>
      <c r="M3160" s="233">
        <v>0</v>
      </c>
      <c r="N3160" s="234"/>
      <c r="O3160" s="234">
        <v>40</v>
      </c>
      <c r="P3160" s="235"/>
      <c r="Q3160" s="229">
        <f t="shared" si="185"/>
        <v>40</v>
      </c>
      <c r="R3160" s="236"/>
    </row>
    <row r="3161" spans="2:18" ht="24.95" customHeight="1" thickBot="1">
      <c r="B3161" s="237" t="s">
        <v>1545</v>
      </c>
      <c r="C3161" s="238"/>
      <c r="D3161" s="239"/>
      <c r="E3161" s="240"/>
      <c r="F3161" s="240">
        <v>750</v>
      </c>
      <c r="G3161" s="241"/>
      <c r="H3161" s="229">
        <f t="shared" si="184"/>
        <v>750</v>
      </c>
      <c r="I3161" s="242"/>
      <c r="K3161" s="237" t="s">
        <v>1545</v>
      </c>
      <c r="L3161" s="238"/>
      <c r="M3161" s="239">
        <v>0</v>
      </c>
      <c r="N3161" s="240"/>
      <c r="O3161" s="240">
        <v>750</v>
      </c>
      <c r="P3161" s="241"/>
      <c r="Q3161" s="229">
        <f t="shared" si="185"/>
        <v>750</v>
      </c>
      <c r="R3161" s="242"/>
    </row>
    <row r="3162" spans="2:18" ht="24.95" customHeight="1" thickTop="1" thickBot="1">
      <c r="B3162" s="243"/>
      <c r="C3162" s="244" t="s">
        <v>1399</v>
      </c>
      <c r="D3162" s="245">
        <f>D3158+D3159+D3160+D3161</f>
        <v>0</v>
      </c>
      <c r="E3162" s="246"/>
      <c r="F3162" s="247">
        <f>SUM(F3158:F3161)</f>
        <v>1278</v>
      </c>
      <c r="G3162" s="248"/>
      <c r="H3162" s="249">
        <f t="shared" si="184"/>
        <v>1278</v>
      </c>
      <c r="I3162" s="250"/>
      <c r="K3162" s="243"/>
      <c r="L3162" s="244" t="s">
        <v>1399</v>
      </c>
      <c r="M3162" s="245">
        <f>M3158+M3159+M3160+M3161</f>
        <v>0</v>
      </c>
      <c r="N3162" s="246"/>
      <c r="O3162" s="246">
        <f>SUM(O3158:O3161)</f>
        <v>1817</v>
      </c>
      <c r="P3162" s="248"/>
      <c r="Q3162" s="251">
        <f t="shared" si="185"/>
        <v>1817</v>
      </c>
      <c r="R3162" s="250"/>
    </row>
    <row r="3163" spans="2:18" ht="24.95" customHeight="1" thickTop="1">
      <c r="B3163" s="252" t="s">
        <v>1546</v>
      </c>
      <c r="C3163" s="253"/>
      <c r="D3163" s="254"/>
      <c r="E3163" s="255"/>
      <c r="F3163" s="255"/>
      <c r="G3163" s="256"/>
      <c r="H3163" s="257">
        <f t="shared" si="184"/>
        <v>0</v>
      </c>
      <c r="I3163" s="258"/>
      <c r="K3163" s="252" t="s">
        <v>1546</v>
      </c>
      <c r="L3163" s="253"/>
      <c r="M3163" s="254"/>
      <c r="N3163" s="255"/>
      <c r="O3163" s="255"/>
      <c r="P3163" s="256"/>
      <c r="Q3163" s="257">
        <f t="shared" si="185"/>
        <v>0</v>
      </c>
      <c r="R3163" s="258"/>
    </row>
    <row r="3164" spans="2:18" ht="24.95" customHeight="1">
      <c r="B3164" s="259" t="s">
        <v>1547</v>
      </c>
      <c r="C3164" s="260"/>
      <c r="D3164" s="233">
        <v>0</v>
      </c>
      <c r="E3164" s="234"/>
      <c r="F3164" s="234"/>
      <c r="G3164" s="261"/>
      <c r="H3164" s="262">
        <f t="shared" si="184"/>
        <v>0</v>
      </c>
      <c r="I3164" s="263"/>
      <c r="K3164" s="259" t="s">
        <v>1547</v>
      </c>
      <c r="L3164" s="260"/>
      <c r="M3164" s="233">
        <v>0</v>
      </c>
      <c r="N3164" s="234"/>
      <c r="O3164" s="234"/>
      <c r="P3164" s="261"/>
      <c r="Q3164" s="262">
        <f t="shared" si="185"/>
        <v>0</v>
      </c>
      <c r="R3164" s="263"/>
    </row>
    <row r="3165" spans="2:18" ht="24.95" customHeight="1">
      <c r="B3165" s="252" t="s">
        <v>1548</v>
      </c>
      <c r="C3165" s="253"/>
      <c r="D3165" s="233"/>
      <c r="E3165" s="234"/>
      <c r="F3165" s="234"/>
      <c r="G3165" s="261"/>
      <c r="H3165" s="262">
        <f t="shared" si="184"/>
        <v>0</v>
      </c>
      <c r="I3165" s="263"/>
      <c r="K3165" s="252" t="s">
        <v>1548</v>
      </c>
      <c r="L3165" s="253"/>
      <c r="M3165" s="233"/>
      <c r="N3165" s="234"/>
      <c r="O3165" s="234"/>
      <c r="P3165" s="261"/>
      <c r="Q3165" s="262">
        <f t="shared" si="185"/>
        <v>0</v>
      </c>
      <c r="R3165" s="263"/>
    </row>
    <row r="3166" spans="2:18" ht="24.95" customHeight="1" thickBot="1">
      <c r="B3166" s="264" t="s">
        <v>1549</v>
      </c>
      <c r="C3166" s="265"/>
      <c r="D3166" s="266"/>
      <c r="E3166" s="267"/>
      <c r="F3166" s="267"/>
      <c r="G3166" s="268"/>
      <c r="H3166" s="269">
        <f t="shared" si="184"/>
        <v>0</v>
      </c>
      <c r="I3166" s="270"/>
      <c r="K3166" s="264" t="s">
        <v>1549</v>
      </c>
      <c r="L3166" s="265"/>
      <c r="M3166" s="266"/>
      <c r="N3166" s="267"/>
      <c r="O3166" s="267"/>
      <c r="P3166" s="268"/>
      <c r="Q3166" s="269">
        <f t="shared" si="185"/>
        <v>0</v>
      </c>
      <c r="R3166" s="270"/>
    </row>
    <row r="3167" spans="2:18" ht="24.95" customHeight="1" thickTop="1" thickBot="1">
      <c r="B3167" s="243"/>
      <c r="C3167" s="244" t="s">
        <v>1399</v>
      </c>
      <c r="D3167" s="245">
        <f>SUM(D3162:D3166)</f>
        <v>0</v>
      </c>
      <c r="E3167" s="246"/>
      <c r="F3167" s="247">
        <f>F3162+F3164</f>
        <v>1278</v>
      </c>
      <c r="G3167" s="248"/>
      <c r="H3167" s="271">
        <f>D3167+F3167</f>
        <v>1278</v>
      </c>
      <c r="I3167" s="250"/>
      <c r="K3167" s="243"/>
      <c r="L3167" s="244" t="s">
        <v>1399</v>
      </c>
      <c r="M3167" s="245">
        <f>SUM(M3162:M3166)</f>
        <v>0</v>
      </c>
      <c r="N3167" s="246"/>
      <c r="O3167" s="246">
        <f>O3162+O3164</f>
        <v>1817</v>
      </c>
      <c r="P3167" s="248"/>
      <c r="Q3167" s="272">
        <f>M3167+O3167</f>
        <v>1817</v>
      </c>
      <c r="R3167" s="250"/>
    </row>
    <row r="3168" spans="2:18" ht="24.95" customHeight="1" thickTop="1">
      <c r="B3168" s="273"/>
      <c r="C3168" s="274" t="s">
        <v>1550</v>
      </c>
      <c r="D3168" s="217"/>
      <c r="E3168" s="217"/>
      <c r="F3168" s="217"/>
      <c r="G3168" s="217"/>
      <c r="H3168" s="217"/>
      <c r="I3168" s="218"/>
      <c r="K3168" s="273"/>
      <c r="L3168" s="274" t="s">
        <v>1550</v>
      </c>
      <c r="M3168" s="217"/>
      <c r="N3168" s="217"/>
      <c r="O3168" s="217"/>
      <c r="P3168" s="217"/>
      <c r="Q3168" s="217"/>
      <c r="R3168" s="218"/>
    </row>
    <row r="3169" spans="2:18" ht="24.95" customHeight="1">
      <c r="B3169" s="216" t="s">
        <v>1551</v>
      </c>
      <c r="C3169" s="217"/>
      <c r="D3169" s="217"/>
      <c r="E3169" s="217"/>
      <c r="F3169" s="217"/>
      <c r="G3169" s="217"/>
      <c r="H3169" s="217"/>
      <c r="I3169" s="218"/>
      <c r="K3169" s="216" t="s">
        <v>1551</v>
      </c>
      <c r="L3169" s="217"/>
      <c r="M3169" s="217"/>
      <c r="N3169" s="217"/>
      <c r="O3169" s="217"/>
      <c r="P3169" s="217"/>
      <c r="Q3169" s="217"/>
      <c r="R3169" s="218"/>
    </row>
    <row r="3170" spans="2:18" ht="24.95" customHeight="1">
      <c r="B3170" s="216" t="s">
        <v>1552</v>
      </c>
      <c r="C3170" s="217"/>
      <c r="D3170" s="217"/>
      <c r="E3170" s="217"/>
      <c r="F3170" s="217"/>
      <c r="G3170" s="217"/>
      <c r="H3170" s="217"/>
      <c r="I3170" s="218"/>
      <c r="K3170" s="216" t="s">
        <v>1552</v>
      </c>
      <c r="L3170" s="217"/>
      <c r="M3170" s="217"/>
      <c r="N3170" s="217"/>
      <c r="O3170" s="217"/>
      <c r="P3170" s="217"/>
      <c r="Q3170" s="217"/>
      <c r="R3170" s="218"/>
    </row>
    <row r="3171" spans="2:18" ht="15.75">
      <c r="B3171" s="273"/>
      <c r="C3171" s="217"/>
      <c r="D3171" s="217"/>
      <c r="E3171" s="217"/>
      <c r="F3171" s="217"/>
      <c r="G3171" s="217"/>
      <c r="H3171" s="217"/>
      <c r="I3171" s="218"/>
      <c r="K3171" s="273"/>
      <c r="L3171" s="217"/>
      <c r="M3171" s="217"/>
      <c r="N3171" s="217"/>
      <c r="O3171" s="217"/>
      <c r="P3171" s="217"/>
      <c r="Q3171" s="217"/>
      <c r="R3171" s="218"/>
    </row>
    <row r="3172" spans="2:18" ht="15.75">
      <c r="B3172" s="273"/>
      <c r="C3172" s="217"/>
      <c r="D3172" s="372" t="s">
        <v>1714</v>
      </c>
      <c r="E3172" s="372"/>
      <c r="F3172" s="372"/>
      <c r="G3172" s="217"/>
      <c r="H3172" s="217"/>
      <c r="I3172" s="218"/>
      <c r="K3172" s="273"/>
      <c r="L3172" s="217"/>
      <c r="M3172" s="372" t="s">
        <v>1714</v>
      </c>
      <c r="N3172" s="372"/>
      <c r="O3172" s="372"/>
      <c r="P3172" s="217"/>
      <c r="Q3172" s="217"/>
      <c r="R3172" s="218"/>
    </row>
    <row r="3173" spans="2:18" ht="15.75">
      <c r="B3173" s="273"/>
      <c r="C3173" s="217"/>
      <c r="D3173" s="372" t="s">
        <v>1715</v>
      </c>
      <c r="E3173" s="372"/>
      <c r="F3173" s="372"/>
      <c r="G3173" s="217"/>
      <c r="H3173" s="217"/>
      <c r="I3173" s="218"/>
      <c r="K3173" s="273"/>
      <c r="L3173" s="217"/>
      <c r="M3173" s="372" t="s">
        <v>1715</v>
      </c>
      <c r="N3173" s="372"/>
      <c r="O3173" s="372"/>
      <c r="P3173" s="217"/>
      <c r="Q3173" s="217"/>
      <c r="R3173" s="218"/>
    </row>
    <row r="3174" spans="2:18" ht="15.75">
      <c r="B3174" s="273"/>
      <c r="C3174" s="217"/>
      <c r="D3174" s="217"/>
      <c r="E3174" s="217"/>
      <c r="F3174" s="217"/>
      <c r="G3174" s="217"/>
      <c r="H3174" s="217"/>
      <c r="I3174" s="218"/>
      <c r="K3174" s="273"/>
      <c r="L3174" s="217"/>
      <c r="M3174" s="217"/>
      <c r="N3174" s="217"/>
      <c r="O3174" s="217"/>
      <c r="P3174" s="217"/>
      <c r="Q3174" s="217"/>
      <c r="R3174" s="218"/>
    </row>
    <row r="3175" spans="2:18" ht="15.75">
      <c r="B3175" s="273"/>
      <c r="C3175" s="217"/>
      <c r="D3175" s="217"/>
      <c r="E3175" s="217"/>
      <c r="F3175" s="217"/>
      <c r="G3175" s="217"/>
      <c r="H3175" s="217"/>
      <c r="I3175" s="218"/>
      <c r="K3175" s="273"/>
      <c r="L3175" s="217"/>
      <c r="M3175" s="217"/>
      <c r="N3175" s="217"/>
      <c r="O3175" s="217"/>
      <c r="P3175" s="217"/>
      <c r="Q3175" s="217"/>
      <c r="R3175" s="218"/>
    </row>
    <row r="3176" spans="2:18" ht="15.75">
      <c r="B3176" s="293"/>
      <c r="E3176" s="217"/>
      <c r="F3176" s="217"/>
      <c r="G3176" s="201" t="s">
        <v>1563</v>
      </c>
      <c r="H3176" s="217"/>
      <c r="I3176" s="218"/>
      <c r="J3176" s="293"/>
      <c r="K3176" s="293"/>
      <c r="N3176" s="217"/>
      <c r="O3176" s="217"/>
      <c r="P3176" s="201" t="s">
        <v>1563</v>
      </c>
      <c r="Q3176" s="217"/>
      <c r="R3176" s="218"/>
    </row>
    <row r="3177" spans="2:18" ht="15.75">
      <c r="B3177" s="273" t="s">
        <v>1553</v>
      </c>
      <c r="C3177" s="360">
        <v>45840</v>
      </c>
      <c r="D3177" s="360"/>
      <c r="E3177" s="201"/>
      <c r="F3177" t="s">
        <v>1693</v>
      </c>
      <c r="H3177" s="201"/>
      <c r="I3177" s="202"/>
      <c r="K3177" s="273" t="s">
        <v>1553</v>
      </c>
      <c r="L3177" s="360">
        <v>45840</v>
      </c>
      <c r="M3177" s="360"/>
      <c r="N3177" s="201"/>
      <c r="O3177" t="s">
        <v>1693</v>
      </c>
      <c r="Q3177" s="201"/>
      <c r="R3177" s="202"/>
    </row>
    <row r="3178" spans="2:18" ht="16.5" thickBot="1">
      <c r="B3178" s="275"/>
      <c r="C3178" s="276"/>
      <c r="D3178" s="276"/>
      <c r="E3178" s="276"/>
      <c r="F3178" s="276"/>
      <c r="G3178" s="276"/>
      <c r="H3178" s="276"/>
      <c r="I3178" s="277"/>
      <c r="K3178" s="275"/>
      <c r="L3178" s="276"/>
      <c r="M3178" s="276"/>
      <c r="N3178" s="276"/>
      <c r="O3178" s="276"/>
      <c r="P3178" s="276"/>
      <c r="Q3178" s="276"/>
      <c r="R3178" s="277"/>
    </row>
    <row r="3180" spans="2:18" ht="15.75" thickBot="1"/>
    <row r="3181" spans="2:18">
      <c r="B3181" s="366" t="s">
        <v>1525</v>
      </c>
      <c r="C3181" s="367"/>
      <c r="D3181" s="367"/>
      <c r="E3181" s="367"/>
      <c r="F3181" s="367"/>
      <c r="G3181" s="367"/>
      <c r="H3181" s="367"/>
      <c r="I3181" s="368"/>
      <c r="K3181" s="366" t="s">
        <v>1525</v>
      </c>
      <c r="L3181" s="367"/>
      <c r="M3181" s="367"/>
      <c r="N3181" s="367"/>
      <c r="O3181" s="367"/>
      <c r="P3181" s="367"/>
      <c r="Q3181" s="367"/>
      <c r="R3181" s="368"/>
    </row>
    <row r="3182" spans="2:18" ht="15.75">
      <c r="B3182" s="200"/>
      <c r="C3182" s="201"/>
      <c r="D3182" s="201"/>
      <c r="E3182" s="201"/>
      <c r="F3182" s="201"/>
      <c r="G3182" s="201"/>
      <c r="H3182" s="201"/>
      <c r="I3182" s="202"/>
      <c r="K3182" s="200"/>
      <c r="L3182" s="201"/>
      <c r="M3182" s="201"/>
      <c r="N3182" s="201"/>
      <c r="O3182" s="201"/>
      <c r="P3182" s="201"/>
      <c r="Q3182" s="201"/>
      <c r="R3182" s="202"/>
    </row>
    <row r="3183" spans="2:18" ht="26.25">
      <c r="B3183" s="369" t="s">
        <v>1526</v>
      </c>
      <c r="C3183" s="370"/>
      <c r="D3183" s="370"/>
      <c r="E3183" s="370"/>
      <c r="F3183" s="370"/>
      <c r="G3183" s="370"/>
      <c r="H3183" s="370"/>
      <c r="I3183" s="371"/>
      <c r="K3183" s="369" t="s">
        <v>1526</v>
      </c>
      <c r="L3183" s="370"/>
      <c r="M3183" s="370"/>
      <c r="N3183" s="370"/>
      <c r="O3183" s="370"/>
      <c r="P3183" s="370"/>
      <c r="Q3183" s="370"/>
      <c r="R3183" s="371"/>
    </row>
    <row r="3184" spans="2:18" ht="24.95" customHeight="1">
      <c r="B3184" s="203"/>
      <c r="C3184" s="204"/>
      <c r="D3184" s="204"/>
      <c r="E3184" s="204"/>
      <c r="F3184" s="204"/>
      <c r="G3184" s="204"/>
      <c r="H3184" s="205" t="s">
        <v>1527</v>
      </c>
      <c r="I3184" s="206"/>
      <c r="K3184" s="203"/>
      <c r="L3184" s="204"/>
      <c r="M3184" s="204"/>
      <c r="N3184" s="204"/>
      <c r="O3184" s="204"/>
      <c r="P3184" s="204"/>
      <c r="Q3184" s="205" t="s">
        <v>1527</v>
      </c>
      <c r="R3184" s="206"/>
    </row>
    <row r="3185" spans="2:18" ht="24.95" customHeight="1">
      <c r="B3185" s="207" t="s">
        <v>1528</v>
      </c>
      <c r="C3185" s="208"/>
      <c r="D3185" s="208"/>
      <c r="E3185" s="208"/>
      <c r="F3185" s="208" t="s">
        <v>1529</v>
      </c>
      <c r="G3185" s="201"/>
      <c r="H3185" s="201" t="s">
        <v>1530</v>
      </c>
      <c r="I3185" s="202"/>
      <c r="K3185" s="207" t="s">
        <v>1528</v>
      </c>
      <c r="L3185" s="208"/>
      <c r="M3185" s="208"/>
      <c r="N3185" s="208"/>
      <c r="O3185" s="208" t="s">
        <v>1531</v>
      </c>
      <c r="P3185" s="201"/>
      <c r="Q3185" s="201" t="s">
        <v>1530</v>
      </c>
      <c r="R3185" s="202"/>
    </row>
    <row r="3186" spans="2:18" ht="24.95" customHeight="1">
      <c r="B3186" s="209" t="s">
        <v>1532</v>
      </c>
      <c r="C3186" s="210" t="s">
        <v>1926</v>
      </c>
      <c r="D3186" s="211"/>
      <c r="E3186" s="211"/>
      <c r="F3186" s="211"/>
      <c r="G3186" s="212"/>
      <c r="H3186" s="212"/>
      <c r="I3186" s="213"/>
      <c r="K3186" s="209" t="s">
        <v>1532</v>
      </c>
      <c r="L3186" s="210" t="s">
        <v>1928</v>
      </c>
      <c r="M3186" s="211"/>
      <c r="N3186" s="211"/>
      <c r="O3186" s="211"/>
      <c r="P3186" s="212"/>
      <c r="Q3186" s="212"/>
      <c r="R3186" s="213"/>
    </row>
    <row r="3187" spans="2:18" ht="24.95" customHeight="1">
      <c r="B3187" s="207" t="s">
        <v>1534</v>
      </c>
      <c r="C3187" s="214" t="s">
        <v>1927</v>
      </c>
      <c r="D3187" s="208" t="s">
        <v>1535</v>
      </c>
      <c r="E3187" s="208"/>
      <c r="F3187" s="201"/>
      <c r="G3187" s="201"/>
      <c r="H3187" s="201"/>
      <c r="I3187" s="202"/>
      <c r="K3187" s="207" t="s">
        <v>1534</v>
      </c>
      <c r="L3187" s="214" t="s">
        <v>1929</v>
      </c>
      <c r="M3187" s="208" t="s">
        <v>1535</v>
      </c>
      <c r="N3187" s="208"/>
      <c r="O3187" s="201"/>
      <c r="P3187" s="201"/>
      <c r="Q3187" s="201"/>
      <c r="R3187" s="202"/>
    </row>
    <row r="3188" spans="2:18" ht="24.95" customHeight="1">
      <c r="B3188" s="216" t="s">
        <v>1562</v>
      </c>
      <c r="C3188" s="217"/>
      <c r="D3188" s="217"/>
      <c r="E3188" s="217"/>
      <c r="F3188" s="217"/>
      <c r="G3188" s="217"/>
      <c r="H3188" s="217"/>
      <c r="I3188" s="218"/>
      <c r="K3188" s="216" t="s">
        <v>1562</v>
      </c>
      <c r="L3188" s="217"/>
      <c r="M3188" s="217"/>
      <c r="N3188" s="217"/>
      <c r="O3188" s="217"/>
      <c r="P3188" s="217"/>
      <c r="Q3188" s="217"/>
      <c r="R3188" s="218"/>
    </row>
    <row r="3189" spans="2:18" ht="24.95" customHeight="1" thickBot="1">
      <c r="B3189" s="207" t="s">
        <v>1537</v>
      </c>
      <c r="C3189" s="201"/>
      <c r="D3189" s="201"/>
      <c r="E3189" s="201"/>
      <c r="F3189" s="201"/>
      <c r="G3189" s="201"/>
      <c r="H3189" s="201"/>
      <c r="I3189" s="202"/>
      <c r="K3189" s="207" t="s">
        <v>1537</v>
      </c>
      <c r="L3189" s="201"/>
      <c r="M3189" s="201"/>
      <c r="N3189" s="201"/>
      <c r="O3189" s="201"/>
      <c r="P3189" s="201"/>
      <c r="Q3189" s="201"/>
      <c r="R3189" s="202"/>
    </row>
    <row r="3190" spans="2:18" ht="24.95" customHeight="1" thickTop="1">
      <c r="B3190" s="361" t="s">
        <v>1538</v>
      </c>
      <c r="C3190" s="362"/>
      <c r="D3190" s="358" t="s">
        <v>1241</v>
      </c>
      <c r="E3190" s="365"/>
      <c r="F3190" s="356" t="s">
        <v>1539</v>
      </c>
      <c r="G3190" s="359"/>
      <c r="H3190" s="358" t="s">
        <v>1404</v>
      </c>
      <c r="I3190" s="359"/>
      <c r="K3190" s="361" t="s">
        <v>1538</v>
      </c>
      <c r="L3190" s="362"/>
      <c r="M3190" s="358" t="s">
        <v>1241</v>
      </c>
      <c r="N3190" s="365"/>
      <c r="O3190" s="356" t="s">
        <v>1539</v>
      </c>
      <c r="P3190" s="359"/>
      <c r="Q3190" s="358" t="s">
        <v>1404</v>
      </c>
      <c r="R3190" s="359"/>
    </row>
    <row r="3191" spans="2:18" ht="24.95" customHeight="1" thickBot="1">
      <c r="B3191" s="363"/>
      <c r="C3191" s="364"/>
      <c r="D3191" s="219" t="s">
        <v>1540</v>
      </c>
      <c r="E3191" s="220" t="s">
        <v>1541</v>
      </c>
      <c r="F3191" s="220" t="s">
        <v>1540</v>
      </c>
      <c r="G3191" s="221" t="s">
        <v>1541</v>
      </c>
      <c r="H3191" s="222" t="s">
        <v>1540</v>
      </c>
      <c r="I3191" s="223" t="s">
        <v>1541</v>
      </c>
      <c r="K3191" s="363"/>
      <c r="L3191" s="364"/>
      <c r="M3191" s="219" t="s">
        <v>1540</v>
      </c>
      <c r="N3191" s="220" t="s">
        <v>1541</v>
      </c>
      <c r="O3191" s="220" t="s">
        <v>1540</v>
      </c>
      <c r="P3191" s="221" t="s">
        <v>1541</v>
      </c>
      <c r="Q3191" s="222" t="s">
        <v>1540</v>
      </c>
      <c r="R3191" s="223" t="s">
        <v>1541</v>
      </c>
    </row>
    <row r="3192" spans="2:18" ht="24.95" customHeight="1" thickTop="1">
      <c r="B3192" s="224" t="s">
        <v>1542</v>
      </c>
      <c r="C3192" s="225"/>
      <c r="D3192" s="226">
        <v>0</v>
      </c>
      <c r="E3192" s="227"/>
      <c r="F3192" s="227">
        <v>546</v>
      </c>
      <c r="G3192" s="228"/>
      <c r="H3192" s="229">
        <f t="shared" ref="H3192:H3200" si="186">D3192+F3192</f>
        <v>546</v>
      </c>
      <c r="I3192" s="230"/>
      <c r="K3192" s="224" t="s">
        <v>1542</v>
      </c>
      <c r="L3192" s="225"/>
      <c r="M3192" s="226">
        <v>0</v>
      </c>
      <c r="N3192" s="227"/>
      <c r="O3192" s="227">
        <v>260</v>
      </c>
      <c r="P3192" s="228"/>
      <c r="Q3192" s="229">
        <f t="shared" ref="Q3192:Q3200" si="187">M3192+O3192</f>
        <v>260</v>
      </c>
      <c r="R3192" s="230"/>
    </row>
    <row r="3193" spans="2:18" ht="24.95" customHeight="1">
      <c r="B3193" s="231" t="s">
        <v>1543</v>
      </c>
      <c r="C3193" s="232"/>
      <c r="D3193" s="233">
        <v>0</v>
      </c>
      <c r="E3193" s="234"/>
      <c r="F3193" s="234">
        <v>30</v>
      </c>
      <c r="G3193" s="235"/>
      <c r="H3193" s="229">
        <f t="shared" si="186"/>
        <v>30</v>
      </c>
      <c r="I3193" s="236"/>
      <c r="K3193" s="231" t="s">
        <v>1543</v>
      </c>
      <c r="L3193" s="232"/>
      <c r="M3193" s="233">
        <v>0</v>
      </c>
      <c r="N3193" s="234"/>
      <c r="O3193" s="234">
        <v>30</v>
      </c>
      <c r="P3193" s="235"/>
      <c r="Q3193" s="229">
        <f t="shared" si="187"/>
        <v>30</v>
      </c>
      <c r="R3193" s="236"/>
    </row>
    <row r="3194" spans="2:18" ht="24.95" customHeight="1">
      <c r="B3194" s="231" t="s">
        <v>1544</v>
      </c>
      <c r="C3194" s="232"/>
      <c r="D3194" s="233">
        <v>0</v>
      </c>
      <c r="E3194" s="234"/>
      <c r="F3194" s="234">
        <v>30</v>
      </c>
      <c r="G3194" s="235"/>
      <c r="H3194" s="229">
        <f t="shared" si="186"/>
        <v>30</v>
      </c>
      <c r="I3194" s="236"/>
      <c r="K3194" s="231" t="s">
        <v>1544</v>
      </c>
      <c r="L3194" s="232"/>
      <c r="M3194" s="233">
        <v>0</v>
      </c>
      <c r="N3194" s="234"/>
      <c r="O3194" s="234">
        <v>30</v>
      </c>
      <c r="P3194" s="235"/>
      <c r="Q3194" s="229">
        <f t="shared" si="187"/>
        <v>30</v>
      </c>
      <c r="R3194" s="236"/>
    </row>
    <row r="3195" spans="2:18" ht="24.95" customHeight="1" thickBot="1">
      <c r="B3195" s="237" t="s">
        <v>1545</v>
      </c>
      <c r="C3195" s="238"/>
      <c r="D3195" s="239"/>
      <c r="E3195" s="240"/>
      <c r="F3195" s="240">
        <v>0</v>
      </c>
      <c r="G3195" s="241"/>
      <c r="H3195" s="229">
        <f t="shared" si="186"/>
        <v>0</v>
      </c>
      <c r="I3195" s="242"/>
      <c r="K3195" s="237" t="s">
        <v>1545</v>
      </c>
      <c r="L3195" s="238"/>
      <c r="M3195" s="239">
        <v>0</v>
      </c>
      <c r="N3195" s="240"/>
      <c r="O3195" s="240">
        <v>750</v>
      </c>
      <c r="P3195" s="241"/>
      <c r="Q3195" s="229">
        <f t="shared" si="187"/>
        <v>750</v>
      </c>
      <c r="R3195" s="242"/>
    </row>
    <row r="3196" spans="2:18" ht="24.95" customHeight="1" thickTop="1" thickBot="1">
      <c r="B3196" s="243"/>
      <c r="C3196" s="244" t="s">
        <v>1399</v>
      </c>
      <c r="D3196" s="245">
        <f>D3192+D3193+D3194+D3195</f>
        <v>0</v>
      </c>
      <c r="E3196" s="246"/>
      <c r="F3196" s="247">
        <f>SUM(F3192:F3195)</f>
        <v>606</v>
      </c>
      <c r="G3196" s="248"/>
      <c r="H3196" s="249">
        <f t="shared" si="186"/>
        <v>606</v>
      </c>
      <c r="I3196" s="250"/>
      <c r="K3196" s="243"/>
      <c r="L3196" s="244" t="s">
        <v>1399</v>
      </c>
      <c r="M3196" s="245">
        <f>M3192+M3193+M3194+M3195</f>
        <v>0</v>
      </c>
      <c r="N3196" s="246"/>
      <c r="O3196" s="246">
        <f>SUM(O3192:O3195)</f>
        <v>1070</v>
      </c>
      <c r="P3196" s="248"/>
      <c r="Q3196" s="251">
        <f t="shared" si="187"/>
        <v>1070</v>
      </c>
      <c r="R3196" s="250"/>
    </row>
    <row r="3197" spans="2:18" ht="24.95" customHeight="1" thickTop="1">
      <c r="B3197" s="252" t="s">
        <v>1546</v>
      </c>
      <c r="C3197" s="253"/>
      <c r="D3197" s="254"/>
      <c r="E3197" s="255"/>
      <c r="F3197" s="255"/>
      <c r="G3197" s="256"/>
      <c r="H3197" s="257">
        <f t="shared" si="186"/>
        <v>0</v>
      </c>
      <c r="I3197" s="258"/>
      <c r="K3197" s="252" t="s">
        <v>1546</v>
      </c>
      <c r="L3197" s="253"/>
      <c r="M3197" s="254"/>
      <c r="N3197" s="255"/>
      <c r="O3197" s="255"/>
      <c r="P3197" s="256"/>
      <c r="Q3197" s="257">
        <f t="shared" si="187"/>
        <v>0</v>
      </c>
      <c r="R3197" s="258"/>
    </row>
    <row r="3198" spans="2:18" ht="24.95" customHeight="1">
      <c r="B3198" s="259" t="s">
        <v>1547</v>
      </c>
      <c r="C3198" s="260"/>
      <c r="D3198" s="233">
        <v>0</v>
      </c>
      <c r="E3198" s="234"/>
      <c r="F3198" s="234"/>
      <c r="G3198" s="261"/>
      <c r="H3198" s="262">
        <f t="shared" si="186"/>
        <v>0</v>
      </c>
      <c r="I3198" s="263"/>
      <c r="K3198" s="259" t="s">
        <v>1547</v>
      </c>
      <c r="L3198" s="260"/>
      <c r="M3198" s="233">
        <v>0</v>
      </c>
      <c r="N3198" s="234"/>
      <c r="O3198" s="234"/>
      <c r="P3198" s="261"/>
      <c r="Q3198" s="262">
        <f t="shared" si="187"/>
        <v>0</v>
      </c>
      <c r="R3198" s="263"/>
    </row>
    <row r="3199" spans="2:18" ht="24.95" customHeight="1">
      <c r="B3199" s="252" t="s">
        <v>1548</v>
      </c>
      <c r="C3199" s="253"/>
      <c r="D3199" s="233"/>
      <c r="E3199" s="234"/>
      <c r="F3199" s="234"/>
      <c r="G3199" s="261"/>
      <c r="H3199" s="262">
        <f t="shared" si="186"/>
        <v>0</v>
      </c>
      <c r="I3199" s="263"/>
      <c r="K3199" s="252" t="s">
        <v>1548</v>
      </c>
      <c r="L3199" s="253"/>
      <c r="M3199" s="233"/>
      <c r="N3199" s="234"/>
      <c r="O3199" s="234"/>
      <c r="P3199" s="261"/>
      <c r="Q3199" s="262">
        <f t="shared" si="187"/>
        <v>0</v>
      </c>
      <c r="R3199" s="263"/>
    </row>
    <row r="3200" spans="2:18" ht="24.95" customHeight="1" thickBot="1">
      <c r="B3200" s="264" t="s">
        <v>1549</v>
      </c>
      <c r="C3200" s="265"/>
      <c r="D3200" s="266"/>
      <c r="E3200" s="267"/>
      <c r="F3200" s="267"/>
      <c r="G3200" s="268"/>
      <c r="H3200" s="269">
        <f t="shared" si="186"/>
        <v>0</v>
      </c>
      <c r="I3200" s="270"/>
      <c r="K3200" s="264" t="s">
        <v>1549</v>
      </c>
      <c r="L3200" s="265"/>
      <c r="M3200" s="266"/>
      <c r="N3200" s="267"/>
      <c r="O3200" s="267"/>
      <c r="P3200" s="268"/>
      <c r="Q3200" s="269">
        <f t="shared" si="187"/>
        <v>0</v>
      </c>
      <c r="R3200" s="270"/>
    </row>
    <row r="3201" spans="2:18" ht="24.95" customHeight="1" thickTop="1" thickBot="1">
      <c r="B3201" s="243"/>
      <c r="C3201" s="244" t="s">
        <v>1399</v>
      </c>
      <c r="D3201" s="245">
        <f>SUM(D3196:D3200)</f>
        <v>0</v>
      </c>
      <c r="E3201" s="246"/>
      <c r="F3201" s="247">
        <f>F3196+F3198</f>
        <v>606</v>
      </c>
      <c r="G3201" s="248"/>
      <c r="H3201" s="271">
        <f>D3201+F3201</f>
        <v>606</v>
      </c>
      <c r="I3201" s="250"/>
      <c r="K3201" s="243"/>
      <c r="L3201" s="244" t="s">
        <v>1399</v>
      </c>
      <c r="M3201" s="245">
        <f>SUM(M3196:M3200)</f>
        <v>0</v>
      </c>
      <c r="N3201" s="246"/>
      <c r="O3201" s="246">
        <f>O3196+O3198</f>
        <v>1070</v>
      </c>
      <c r="P3201" s="248"/>
      <c r="Q3201" s="272">
        <f>M3201+O3201</f>
        <v>1070</v>
      </c>
      <c r="R3201" s="250"/>
    </row>
    <row r="3202" spans="2:18" ht="24.95" customHeight="1" thickTop="1">
      <c r="B3202" s="273"/>
      <c r="C3202" s="274" t="s">
        <v>1550</v>
      </c>
      <c r="D3202" s="217"/>
      <c r="E3202" s="217"/>
      <c r="F3202" s="217"/>
      <c r="G3202" s="217"/>
      <c r="H3202" s="217"/>
      <c r="I3202" s="218"/>
      <c r="K3202" s="273"/>
      <c r="L3202" s="274" t="s">
        <v>1550</v>
      </c>
      <c r="M3202" s="217"/>
      <c r="N3202" s="217"/>
      <c r="O3202" s="217"/>
      <c r="P3202" s="217"/>
      <c r="Q3202" s="217"/>
      <c r="R3202" s="218"/>
    </row>
    <row r="3203" spans="2:18" ht="24.95" customHeight="1">
      <c r="B3203" s="216" t="s">
        <v>1551</v>
      </c>
      <c r="C3203" s="217"/>
      <c r="D3203" s="217"/>
      <c r="E3203" s="217"/>
      <c r="F3203" s="217"/>
      <c r="G3203" s="217"/>
      <c r="H3203" s="217"/>
      <c r="I3203" s="218"/>
      <c r="K3203" s="216" t="s">
        <v>1551</v>
      </c>
      <c r="L3203" s="217"/>
      <c r="M3203" s="217"/>
      <c r="N3203" s="217"/>
      <c r="O3203" s="217"/>
      <c r="P3203" s="217"/>
      <c r="Q3203" s="217"/>
      <c r="R3203" s="218"/>
    </row>
    <row r="3204" spans="2:18" ht="24.95" customHeight="1">
      <c r="B3204" s="216" t="s">
        <v>1552</v>
      </c>
      <c r="C3204" s="217"/>
      <c r="D3204" s="217"/>
      <c r="E3204" s="217"/>
      <c r="F3204" s="217"/>
      <c r="G3204" s="217"/>
      <c r="H3204" s="217"/>
      <c r="I3204" s="218"/>
      <c r="K3204" s="216" t="s">
        <v>1552</v>
      </c>
      <c r="L3204" s="217"/>
      <c r="M3204" s="217"/>
      <c r="N3204" s="217"/>
      <c r="O3204" s="217"/>
      <c r="P3204" s="217"/>
      <c r="Q3204" s="217"/>
      <c r="R3204" s="218"/>
    </row>
    <row r="3205" spans="2:18" ht="15.75">
      <c r="B3205" s="273"/>
      <c r="C3205" s="217"/>
      <c r="D3205" s="217"/>
      <c r="E3205" s="217"/>
      <c r="F3205" s="217"/>
      <c r="G3205" s="217"/>
      <c r="H3205" s="217"/>
      <c r="I3205" s="218"/>
      <c r="K3205" s="273"/>
      <c r="L3205" s="217"/>
      <c r="M3205" s="217"/>
      <c r="N3205" s="217"/>
      <c r="O3205" s="217"/>
      <c r="P3205" s="217"/>
      <c r="Q3205" s="217"/>
      <c r="R3205" s="218"/>
    </row>
    <row r="3206" spans="2:18" ht="15.75">
      <c r="B3206" s="273"/>
      <c r="C3206" s="217"/>
      <c r="D3206" s="372" t="s">
        <v>1714</v>
      </c>
      <c r="E3206" s="372"/>
      <c r="F3206" s="372"/>
      <c r="G3206" s="217"/>
      <c r="H3206" s="217"/>
      <c r="I3206" s="218"/>
      <c r="K3206" s="273"/>
      <c r="L3206" s="217"/>
      <c r="M3206" s="372" t="s">
        <v>1714</v>
      </c>
      <c r="N3206" s="372"/>
      <c r="O3206" s="372"/>
      <c r="P3206" s="217"/>
      <c r="Q3206" s="217"/>
      <c r="R3206" s="218"/>
    </row>
    <row r="3207" spans="2:18" ht="15.75">
      <c r="B3207" s="273"/>
      <c r="C3207" s="217"/>
      <c r="D3207" s="372" t="s">
        <v>1715</v>
      </c>
      <c r="E3207" s="372"/>
      <c r="F3207" s="372"/>
      <c r="G3207" s="217"/>
      <c r="H3207" s="217"/>
      <c r="I3207" s="218"/>
      <c r="K3207" s="273"/>
      <c r="L3207" s="217"/>
      <c r="M3207" s="372" t="s">
        <v>1715</v>
      </c>
      <c r="N3207" s="372"/>
      <c r="O3207" s="372"/>
      <c r="P3207" s="217"/>
      <c r="Q3207" s="217"/>
      <c r="R3207" s="218"/>
    </row>
    <row r="3208" spans="2:18" ht="15.75">
      <c r="B3208" s="273"/>
      <c r="C3208" s="217"/>
      <c r="D3208" s="217"/>
      <c r="E3208" s="217"/>
      <c r="F3208" s="217"/>
      <c r="G3208" s="217"/>
      <c r="H3208" s="217"/>
      <c r="I3208" s="218"/>
      <c r="K3208" s="273"/>
      <c r="L3208" s="217"/>
      <c r="M3208" s="217"/>
      <c r="N3208" s="217"/>
      <c r="O3208" s="217"/>
      <c r="P3208" s="217"/>
      <c r="Q3208" s="217"/>
      <c r="R3208" s="218"/>
    </row>
    <row r="3209" spans="2:18" ht="15.75">
      <c r="B3209" s="273"/>
      <c r="C3209" s="217"/>
      <c r="D3209" s="217"/>
      <c r="E3209" s="217"/>
      <c r="F3209" s="217"/>
      <c r="G3209" s="217"/>
      <c r="H3209" s="217"/>
      <c r="I3209" s="218"/>
      <c r="K3209" s="273"/>
      <c r="L3209" s="217"/>
      <c r="M3209" s="217"/>
      <c r="N3209" s="217"/>
      <c r="O3209" s="217"/>
      <c r="P3209" s="217"/>
      <c r="Q3209" s="217"/>
      <c r="R3209" s="218"/>
    </row>
    <row r="3210" spans="2:18" ht="15.75">
      <c r="B3210" s="293"/>
      <c r="E3210" s="217"/>
      <c r="F3210" s="217"/>
      <c r="G3210" s="201" t="s">
        <v>1563</v>
      </c>
      <c r="H3210" s="217"/>
      <c r="I3210" s="218"/>
      <c r="J3210" s="293"/>
      <c r="K3210" s="293"/>
      <c r="N3210" s="217"/>
      <c r="O3210" s="217"/>
      <c r="P3210" s="201" t="s">
        <v>1563</v>
      </c>
      <c r="Q3210" s="217"/>
      <c r="R3210" s="218"/>
    </row>
    <row r="3211" spans="2:18" ht="15.75">
      <c r="B3211" s="273" t="s">
        <v>1553</v>
      </c>
      <c r="C3211" s="360">
        <v>45840</v>
      </c>
      <c r="D3211" s="360"/>
      <c r="E3211" s="201"/>
      <c r="F3211" t="s">
        <v>1693</v>
      </c>
      <c r="H3211" s="201"/>
      <c r="I3211" s="202"/>
      <c r="K3211" s="273" t="s">
        <v>1553</v>
      </c>
      <c r="L3211" s="360">
        <v>45840</v>
      </c>
      <c r="M3211" s="360"/>
      <c r="N3211" s="201"/>
      <c r="O3211" t="s">
        <v>1693</v>
      </c>
      <c r="Q3211" s="201"/>
      <c r="R3211" s="202"/>
    </row>
    <row r="3212" spans="2:18" ht="16.5" thickBot="1">
      <c r="B3212" s="275"/>
      <c r="C3212" s="276"/>
      <c r="D3212" s="276"/>
      <c r="E3212" s="276"/>
      <c r="F3212" s="276"/>
      <c r="G3212" s="276"/>
      <c r="H3212" s="276"/>
      <c r="I3212" s="277"/>
      <c r="K3212" s="275"/>
      <c r="L3212" s="276"/>
      <c r="M3212" s="276"/>
      <c r="N3212" s="276"/>
      <c r="O3212" s="276"/>
      <c r="P3212" s="276"/>
      <c r="Q3212" s="276"/>
      <c r="R3212" s="277"/>
    </row>
    <row r="3214" spans="2:18" ht="15.75" thickBot="1"/>
    <row r="3215" spans="2:18">
      <c r="B3215" s="366" t="s">
        <v>1525</v>
      </c>
      <c r="C3215" s="367"/>
      <c r="D3215" s="367"/>
      <c r="E3215" s="367"/>
      <c r="F3215" s="367"/>
      <c r="G3215" s="367"/>
      <c r="H3215" s="367"/>
      <c r="I3215" s="368"/>
      <c r="K3215" s="366" t="s">
        <v>1525</v>
      </c>
      <c r="L3215" s="367"/>
      <c r="M3215" s="367"/>
      <c r="N3215" s="367"/>
      <c r="O3215" s="367"/>
      <c r="P3215" s="367"/>
      <c r="Q3215" s="367"/>
      <c r="R3215" s="368"/>
    </row>
    <row r="3216" spans="2:18" ht="15.75">
      <c r="B3216" s="200"/>
      <c r="C3216" s="201"/>
      <c r="D3216" s="201"/>
      <c r="E3216" s="201"/>
      <c r="F3216" s="201"/>
      <c r="G3216" s="201"/>
      <c r="H3216" s="201"/>
      <c r="I3216" s="202"/>
      <c r="K3216" s="200"/>
      <c r="L3216" s="201"/>
      <c r="M3216" s="201"/>
      <c r="N3216" s="201"/>
      <c r="O3216" s="201"/>
      <c r="P3216" s="201"/>
      <c r="Q3216" s="201"/>
      <c r="R3216" s="202"/>
    </row>
    <row r="3217" spans="2:18" ht="26.25">
      <c r="B3217" s="369" t="s">
        <v>1526</v>
      </c>
      <c r="C3217" s="370"/>
      <c r="D3217" s="370"/>
      <c r="E3217" s="370"/>
      <c r="F3217" s="370"/>
      <c r="G3217" s="370"/>
      <c r="H3217" s="370"/>
      <c r="I3217" s="371"/>
      <c r="K3217" s="369" t="s">
        <v>1526</v>
      </c>
      <c r="L3217" s="370"/>
      <c r="M3217" s="370"/>
      <c r="N3217" s="370"/>
      <c r="O3217" s="370"/>
      <c r="P3217" s="370"/>
      <c r="Q3217" s="370"/>
      <c r="R3217" s="371"/>
    </row>
    <row r="3218" spans="2:18" ht="24.95" customHeight="1">
      <c r="B3218" s="203"/>
      <c r="C3218" s="204"/>
      <c r="D3218" s="204"/>
      <c r="E3218" s="204"/>
      <c r="F3218" s="204"/>
      <c r="G3218" s="204"/>
      <c r="H3218" s="205" t="s">
        <v>1527</v>
      </c>
      <c r="I3218" s="206"/>
      <c r="K3218" s="203"/>
      <c r="L3218" s="204"/>
      <c r="M3218" s="204"/>
      <c r="N3218" s="204"/>
      <c r="O3218" s="204"/>
      <c r="P3218" s="204"/>
      <c r="Q3218" s="205" t="s">
        <v>1527</v>
      </c>
      <c r="R3218" s="206"/>
    </row>
    <row r="3219" spans="2:18" ht="24.95" customHeight="1">
      <c r="B3219" s="207" t="s">
        <v>1528</v>
      </c>
      <c r="C3219" s="208"/>
      <c r="D3219" s="208"/>
      <c r="E3219" s="208"/>
      <c r="F3219" s="208" t="s">
        <v>1529</v>
      </c>
      <c r="G3219" s="201"/>
      <c r="H3219" s="201" t="s">
        <v>1530</v>
      </c>
      <c r="I3219" s="202"/>
      <c r="K3219" s="207" t="s">
        <v>1528</v>
      </c>
      <c r="L3219" s="208"/>
      <c r="M3219" s="208"/>
      <c r="N3219" s="208"/>
      <c r="O3219" s="208" t="s">
        <v>1531</v>
      </c>
      <c r="P3219" s="201"/>
      <c r="Q3219" s="201" t="s">
        <v>1530</v>
      </c>
      <c r="R3219" s="202"/>
    </row>
    <row r="3220" spans="2:18" ht="24.95" customHeight="1">
      <c r="B3220" s="209" t="s">
        <v>1532</v>
      </c>
      <c r="C3220" s="210" t="s">
        <v>1930</v>
      </c>
      <c r="E3220" s="211"/>
      <c r="F3220" s="211"/>
      <c r="G3220" s="212"/>
      <c r="H3220" s="212"/>
      <c r="I3220" s="213"/>
      <c r="K3220" s="209" t="s">
        <v>1532</v>
      </c>
      <c r="L3220" s="210" t="s">
        <v>1931</v>
      </c>
      <c r="M3220" s="211"/>
      <c r="N3220" s="211"/>
      <c r="O3220" s="211"/>
      <c r="P3220" s="212"/>
      <c r="Q3220" s="212"/>
      <c r="R3220" s="213"/>
    </row>
    <row r="3221" spans="2:18" ht="24.95" customHeight="1">
      <c r="B3221" s="207" t="s">
        <v>1534</v>
      </c>
      <c r="C3221" s="214">
        <v>212</v>
      </c>
      <c r="D3221" s="208" t="s">
        <v>1535</v>
      </c>
      <c r="E3221" s="208"/>
      <c r="F3221" s="201"/>
      <c r="G3221" s="201"/>
      <c r="H3221" s="201"/>
      <c r="I3221" s="202"/>
      <c r="K3221" s="207" t="s">
        <v>1534</v>
      </c>
      <c r="L3221" s="214" t="s">
        <v>1932</v>
      </c>
      <c r="M3221" s="208" t="s">
        <v>1535</v>
      </c>
      <c r="N3221" s="208"/>
      <c r="O3221" s="201"/>
      <c r="P3221" s="201"/>
      <c r="Q3221" s="201"/>
      <c r="R3221" s="202"/>
    </row>
    <row r="3222" spans="2:18" ht="24.95" customHeight="1">
      <c r="B3222" s="216" t="s">
        <v>1562</v>
      </c>
      <c r="C3222" s="217"/>
      <c r="D3222" s="217"/>
      <c r="E3222" s="217"/>
      <c r="F3222" s="217"/>
      <c r="G3222" s="217"/>
      <c r="H3222" s="217"/>
      <c r="I3222" s="218"/>
      <c r="K3222" s="216" t="s">
        <v>1562</v>
      </c>
      <c r="L3222" s="217"/>
      <c r="M3222" s="217"/>
      <c r="N3222" s="217"/>
      <c r="O3222" s="217"/>
      <c r="P3222" s="217"/>
      <c r="Q3222" s="217"/>
      <c r="R3222" s="218"/>
    </row>
    <row r="3223" spans="2:18" ht="24.95" customHeight="1" thickBot="1">
      <c r="B3223" s="207" t="s">
        <v>1537</v>
      </c>
      <c r="C3223" s="201"/>
      <c r="D3223" s="201"/>
      <c r="E3223" s="201"/>
      <c r="F3223" s="201"/>
      <c r="G3223" s="201"/>
      <c r="H3223" s="201"/>
      <c r="I3223" s="202"/>
      <c r="K3223" s="207" t="s">
        <v>1537</v>
      </c>
      <c r="L3223" s="201"/>
      <c r="M3223" s="201"/>
      <c r="N3223" s="201"/>
      <c r="O3223" s="201"/>
      <c r="P3223" s="201"/>
      <c r="Q3223" s="201"/>
      <c r="R3223" s="202"/>
    </row>
    <row r="3224" spans="2:18" ht="24.95" customHeight="1" thickTop="1">
      <c r="B3224" s="361" t="s">
        <v>1538</v>
      </c>
      <c r="C3224" s="362"/>
      <c r="D3224" s="358" t="s">
        <v>1241</v>
      </c>
      <c r="E3224" s="365"/>
      <c r="F3224" s="356" t="s">
        <v>1539</v>
      </c>
      <c r="G3224" s="359"/>
      <c r="H3224" s="358" t="s">
        <v>1404</v>
      </c>
      <c r="I3224" s="359"/>
      <c r="K3224" s="361" t="s">
        <v>1538</v>
      </c>
      <c r="L3224" s="362"/>
      <c r="M3224" s="358" t="s">
        <v>1241</v>
      </c>
      <c r="N3224" s="365"/>
      <c r="O3224" s="356" t="s">
        <v>1539</v>
      </c>
      <c r="P3224" s="359"/>
      <c r="Q3224" s="358" t="s">
        <v>1404</v>
      </c>
      <c r="R3224" s="359"/>
    </row>
    <row r="3225" spans="2:18" ht="24.95" customHeight="1" thickBot="1">
      <c r="B3225" s="363"/>
      <c r="C3225" s="364"/>
      <c r="D3225" s="219" t="s">
        <v>1540</v>
      </c>
      <c r="E3225" s="220" t="s">
        <v>1541</v>
      </c>
      <c r="F3225" s="220" t="s">
        <v>1540</v>
      </c>
      <c r="G3225" s="221" t="s">
        <v>1541</v>
      </c>
      <c r="H3225" s="222" t="s">
        <v>1540</v>
      </c>
      <c r="I3225" s="223" t="s">
        <v>1541</v>
      </c>
      <c r="K3225" s="363"/>
      <c r="L3225" s="364"/>
      <c r="M3225" s="219" t="s">
        <v>1540</v>
      </c>
      <c r="N3225" s="220" t="s">
        <v>1541</v>
      </c>
      <c r="O3225" s="220" t="s">
        <v>1540</v>
      </c>
      <c r="P3225" s="221" t="s">
        <v>1541</v>
      </c>
      <c r="Q3225" s="222" t="s">
        <v>1540</v>
      </c>
      <c r="R3225" s="223" t="s">
        <v>1541</v>
      </c>
    </row>
    <row r="3226" spans="2:18" ht="24.95" customHeight="1" thickTop="1">
      <c r="B3226" s="224" t="s">
        <v>1542</v>
      </c>
      <c r="C3226" s="225"/>
      <c r="D3226" s="226">
        <v>0</v>
      </c>
      <c r="E3226" s="227"/>
      <c r="F3226" s="227">
        <v>258</v>
      </c>
      <c r="G3226" s="228"/>
      <c r="H3226" s="229">
        <f t="shared" ref="H3226:H3234" si="188">D3226+F3226</f>
        <v>258</v>
      </c>
      <c r="I3226" s="230"/>
      <c r="K3226" s="224" t="s">
        <v>1542</v>
      </c>
      <c r="L3226" s="225"/>
      <c r="M3226" s="226">
        <v>0</v>
      </c>
      <c r="N3226" s="227"/>
      <c r="O3226" s="227">
        <v>355</v>
      </c>
      <c r="P3226" s="228"/>
      <c r="Q3226" s="229">
        <f t="shared" ref="Q3226:Q3234" si="189">M3226+O3226</f>
        <v>355</v>
      </c>
      <c r="R3226" s="230"/>
    </row>
    <row r="3227" spans="2:18" ht="24.95" customHeight="1">
      <c r="B3227" s="231" t="s">
        <v>1543</v>
      </c>
      <c r="C3227" s="232"/>
      <c r="D3227" s="233">
        <v>0</v>
      </c>
      <c r="E3227" s="234"/>
      <c r="F3227" s="234">
        <v>30</v>
      </c>
      <c r="G3227" s="235"/>
      <c r="H3227" s="229">
        <f t="shared" si="188"/>
        <v>30</v>
      </c>
      <c r="I3227" s="236"/>
      <c r="K3227" s="231" t="s">
        <v>1543</v>
      </c>
      <c r="L3227" s="232"/>
      <c r="M3227" s="233">
        <v>0</v>
      </c>
      <c r="N3227" s="234"/>
      <c r="O3227" s="234">
        <v>30</v>
      </c>
      <c r="P3227" s="235"/>
      <c r="Q3227" s="229">
        <f t="shared" si="189"/>
        <v>30</v>
      </c>
      <c r="R3227" s="236"/>
    </row>
    <row r="3228" spans="2:18" ht="24.95" customHeight="1">
      <c r="B3228" s="231" t="s">
        <v>1544</v>
      </c>
      <c r="C3228" s="232"/>
      <c r="D3228" s="233">
        <v>0</v>
      </c>
      <c r="E3228" s="234"/>
      <c r="F3228" s="234">
        <v>30</v>
      </c>
      <c r="G3228" s="235"/>
      <c r="H3228" s="229">
        <f t="shared" si="188"/>
        <v>30</v>
      </c>
      <c r="I3228" s="236"/>
      <c r="K3228" s="231" t="s">
        <v>1544</v>
      </c>
      <c r="L3228" s="232"/>
      <c r="M3228" s="233">
        <v>0</v>
      </c>
      <c r="N3228" s="234"/>
      <c r="O3228" s="234">
        <v>30</v>
      </c>
      <c r="P3228" s="235"/>
      <c r="Q3228" s="229">
        <f t="shared" si="189"/>
        <v>30</v>
      </c>
      <c r="R3228" s="236"/>
    </row>
    <row r="3229" spans="2:18" ht="24.95" customHeight="1" thickBot="1">
      <c r="B3229" s="237" t="s">
        <v>1545</v>
      </c>
      <c r="C3229" s="238"/>
      <c r="D3229" s="239"/>
      <c r="E3229" s="240"/>
      <c r="F3229" s="240">
        <v>750</v>
      </c>
      <c r="G3229" s="241"/>
      <c r="H3229" s="229">
        <f t="shared" si="188"/>
        <v>750</v>
      </c>
      <c r="I3229" s="242"/>
      <c r="K3229" s="237" t="s">
        <v>1545</v>
      </c>
      <c r="L3229" s="238"/>
      <c r="M3229" s="239">
        <v>0</v>
      </c>
      <c r="N3229" s="240"/>
      <c r="O3229" s="240">
        <v>750</v>
      </c>
      <c r="P3229" s="241"/>
      <c r="Q3229" s="229">
        <f t="shared" si="189"/>
        <v>750</v>
      </c>
      <c r="R3229" s="242"/>
    </row>
    <row r="3230" spans="2:18" ht="24.95" customHeight="1" thickTop="1" thickBot="1">
      <c r="B3230" s="243"/>
      <c r="C3230" s="244" t="s">
        <v>1399</v>
      </c>
      <c r="D3230" s="245">
        <f>D3226+D3227+D3228+D3229</f>
        <v>0</v>
      </c>
      <c r="E3230" s="246"/>
      <c r="F3230" s="247">
        <f>SUM(F3226:F3229)</f>
        <v>1068</v>
      </c>
      <c r="G3230" s="248"/>
      <c r="H3230" s="249">
        <f t="shared" si="188"/>
        <v>1068</v>
      </c>
      <c r="I3230" s="250"/>
      <c r="K3230" s="243"/>
      <c r="L3230" s="244" t="s">
        <v>1399</v>
      </c>
      <c r="M3230" s="245">
        <f>M3226+M3227+M3228+M3229</f>
        <v>0</v>
      </c>
      <c r="N3230" s="246"/>
      <c r="O3230" s="246">
        <f>SUM(O3226:O3229)</f>
        <v>1165</v>
      </c>
      <c r="P3230" s="248"/>
      <c r="Q3230" s="251">
        <f t="shared" si="189"/>
        <v>1165</v>
      </c>
      <c r="R3230" s="250"/>
    </row>
    <row r="3231" spans="2:18" ht="24.95" customHeight="1" thickTop="1">
      <c r="B3231" s="252" t="s">
        <v>1546</v>
      </c>
      <c r="C3231" s="253"/>
      <c r="D3231" s="254"/>
      <c r="E3231" s="255"/>
      <c r="F3231" s="255"/>
      <c r="G3231" s="256"/>
      <c r="H3231" s="257">
        <f t="shared" si="188"/>
        <v>0</v>
      </c>
      <c r="I3231" s="258"/>
      <c r="K3231" s="252" t="s">
        <v>1546</v>
      </c>
      <c r="L3231" s="253"/>
      <c r="M3231" s="254"/>
      <c r="N3231" s="255"/>
      <c r="O3231" s="255"/>
      <c r="P3231" s="256"/>
      <c r="Q3231" s="257">
        <f t="shared" si="189"/>
        <v>0</v>
      </c>
      <c r="R3231" s="258"/>
    </row>
    <row r="3232" spans="2:18" ht="24.95" customHeight="1">
      <c r="B3232" s="259" t="s">
        <v>1547</v>
      </c>
      <c r="C3232" s="260"/>
      <c r="D3232" s="233">
        <v>0</v>
      </c>
      <c r="E3232" s="234"/>
      <c r="F3232" s="234"/>
      <c r="G3232" s="261"/>
      <c r="H3232" s="262">
        <f t="shared" si="188"/>
        <v>0</v>
      </c>
      <c r="I3232" s="263"/>
      <c r="K3232" s="259" t="s">
        <v>1547</v>
      </c>
      <c r="L3232" s="260"/>
      <c r="M3232" s="233">
        <v>0</v>
      </c>
      <c r="N3232" s="234"/>
      <c r="O3232" s="234"/>
      <c r="P3232" s="261"/>
      <c r="Q3232" s="262">
        <f t="shared" si="189"/>
        <v>0</v>
      </c>
      <c r="R3232" s="263"/>
    </row>
    <row r="3233" spans="2:18" ht="24.95" customHeight="1">
      <c r="B3233" s="252" t="s">
        <v>1548</v>
      </c>
      <c r="C3233" s="253"/>
      <c r="D3233" s="233"/>
      <c r="E3233" s="234"/>
      <c r="F3233" s="234"/>
      <c r="G3233" s="261"/>
      <c r="H3233" s="262">
        <f t="shared" si="188"/>
        <v>0</v>
      </c>
      <c r="I3233" s="263"/>
      <c r="K3233" s="252" t="s">
        <v>1548</v>
      </c>
      <c r="L3233" s="253"/>
      <c r="M3233" s="233"/>
      <c r="N3233" s="234"/>
      <c r="O3233" s="234"/>
      <c r="P3233" s="261"/>
      <c r="Q3233" s="262">
        <f t="shared" si="189"/>
        <v>0</v>
      </c>
      <c r="R3233" s="263"/>
    </row>
    <row r="3234" spans="2:18" ht="24.95" customHeight="1" thickBot="1">
      <c r="B3234" s="264" t="s">
        <v>1549</v>
      </c>
      <c r="C3234" s="265"/>
      <c r="D3234" s="266"/>
      <c r="E3234" s="267"/>
      <c r="F3234" s="267"/>
      <c r="G3234" s="268"/>
      <c r="H3234" s="269">
        <f t="shared" si="188"/>
        <v>0</v>
      </c>
      <c r="I3234" s="270"/>
      <c r="K3234" s="264" t="s">
        <v>1549</v>
      </c>
      <c r="L3234" s="265"/>
      <c r="M3234" s="266"/>
      <c r="N3234" s="267"/>
      <c r="O3234" s="267"/>
      <c r="P3234" s="268"/>
      <c r="Q3234" s="269">
        <f t="shared" si="189"/>
        <v>0</v>
      </c>
      <c r="R3234" s="270"/>
    </row>
    <row r="3235" spans="2:18" ht="24.95" customHeight="1" thickTop="1" thickBot="1">
      <c r="B3235" s="243"/>
      <c r="C3235" s="244" t="s">
        <v>1399</v>
      </c>
      <c r="D3235" s="245">
        <f>SUM(D3230:D3234)</f>
        <v>0</v>
      </c>
      <c r="E3235" s="246"/>
      <c r="F3235" s="247">
        <f>F3230+F3232</f>
        <v>1068</v>
      </c>
      <c r="G3235" s="248"/>
      <c r="H3235" s="271">
        <f>D3235+F3235</f>
        <v>1068</v>
      </c>
      <c r="I3235" s="250"/>
      <c r="K3235" s="243"/>
      <c r="L3235" s="244" t="s">
        <v>1399</v>
      </c>
      <c r="M3235" s="245">
        <f>SUM(M3230:M3234)</f>
        <v>0</v>
      </c>
      <c r="N3235" s="246"/>
      <c r="O3235" s="246">
        <f>O3230+O3232</f>
        <v>1165</v>
      </c>
      <c r="P3235" s="248"/>
      <c r="Q3235" s="272">
        <f>M3235+O3235</f>
        <v>1165</v>
      </c>
      <c r="R3235" s="250"/>
    </row>
    <row r="3236" spans="2:18" ht="24.95" customHeight="1" thickTop="1">
      <c r="B3236" s="273"/>
      <c r="C3236" s="274" t="s">
        <v>1550</v>
      </c>
      <c r="D3236" s="217"/>
      <c r="E3236" s="217"/>
      <c r="F3236" s="217"/>
      <c r="G3236" s="217"/>
      <c r="H3236" s="217"/>
      <c r="I3236" s="218"/>
      <c r="K3236" s="273"/>
      <c r="L3236" s="274" t="s">
        <v>1550</v>
      </c>
      <c r="M3236" s="217"/>
      <c r="N3236" s="217"/>
      <c r="O3236" s="217"/>
      <c r="P3236" s="217"/>
      <c r="Q3236" s="217"/>
      <c r="R3236" s="218"/>
    </row>
    <row r="3237" spans="2:18" ht="24.95" customHeight="1">
      <c r="B3237" s="216" t="s">
        <v>1551</v>
      </c>
      <c r="C3237" s="217"/>
      <c r="D3237" s="217"/>
      <c r="E3237" s="217"/>
      <c r="F3237" s="217"/>
      <c r="G3237" s="217"/>
      <c r="H3237" s="217"/>
      <c r="I3237" s="218"/>
      <c r="K3237" s="216" t="s">
        <v>1551</v>
      </c>
      <c r="L3237" s="217"/>
      <c r="M3237" s="217"/>
      <c r="N3237" s="217"/>
      <c r="O3237" s="217"/>
      <c r="P3237" s="217"/>
      <c r="Q3237" s="217"/>
      <c r="R3237" s="218"/>
    </row>
    <row r="3238" spans="2:18" ht="24.95" customHeight="1">
      <c r="B3238" s="216" t="s">
        <v>1552</v>
      </c>
      <c r="C3238" s="217"/>
      <c r="D3238" s="217"/>
      <c r="E3238" s="217"/>
      <c r="F3238" s="217"/>
      <c r="G3238" s="217"/>
      <c r="H3238" s="217"/>
      <c r="I3238" s="218"/>
      <c r="K3238" s="216" t="s">
        <v>1552</v>
      </c>
      <c r="L3238" s="217"/>
      <c r="M3238" s="217"/>
      <c r="N3238" s="217"/>
      <c r="O3238" s="217"/>
      <c r="P3238" s="217"/>
      <c r="Q3238" s="217"/>
      <c r="R3238" s="218"/>
    </row>
    <row r="3239" spans="2:18" ht="15.75">
      <c r="B3239" s="273"/>
      <c r="C3239" s="217"/>
      <c r="D3239" s="217"/>
      <c r="E3239" s="217"/>
      <c r="F3239" s="217"/>
      <c r="G3239" s="217"/>
      <c r="H3239" s="217"/>
      <c r="I3239" s="218"/>
      <c r="K3239" s="273"/>
      <c r="L3239" s="217"/>
      <c r="M3239" s="217"/>
      <c r="N3239" s="217"/>
      <c r="O3239" s="217"/>
      <c r="P3239" s="217"/>
      <c r="Q3239" s="217"/>
      <c r="R3239" s="218"/>
    </row>
    <row r="3240" spans="2:18" ht="15.75">
      <c r="B3240" s="273"/>
      <c r="C3240" s="217"/>
      <c r="D3240" s="372" t="s">
        <v>1714</v>
      </c>
      <c r="E3240" s="372"/>
      <c r="F3240" s="372"/>
      <c r="G3240" s="217"/>
      <c r="H3240" s="217"/>
      <c r="I3240" s="218"/>
      <c r="K3240" s="273"/>
      <c r="L3240" s="217"/>
      <c r="M3240" s="372" t="s">
        <v>1714</v>
      </c>
      <c r="N3240" s="372"/>
      <c r="O3240" s="372"/>
      <c r="P3240" s="217"/>
      <c r="Q3240" s="217"/>
      <c r="R3240" s="218"/>
    </row>
    <row r="3241" spans="2:18" ht="15.75">
      <c r="B3241" s="273"/>
      <c r="C3241" s="217"/>
      <c r="D3241" s="372" t="s">
        <v>1715</v>
      </c>
      <c r="E3241" s="372"/>
      <c r="F3241" s="372"/>
      <c r="G3241" s="217"/>
      <c r="H3241" s="217"/>
      <c r="I3241" s="218"/>
      <c r="K3241" s="273"/>
      <c r="L3241" s="217"/>
      <c r="M3241" s="372" t="s">
        <v>1715</v>
      </c>
      <c r="N3241" s="372"/>
      <c r="O3241" s="372"/>
      <c r="P3241" s="217"/>
      <c r="Q3241" s="217"/>
      <c r="R3241" s="218"/>
    </row>
    <row r="3242" spans="2:18" ht="15.75">
      <c r="B3242" s="273"/>
      <c r="C3242" s="217"/>
      <c r="D3242" s="217"/>
      <c r="E3242" s="217"/>
      <c r="F3242" s="217"/>
      <c r="G3242" s="217"/>
      <c r="H3242" s="217"/>
      <c r="I3242" s="218"/>
      <c r="K3242" s="273"/>
      <c r="L3242" s="217"/>
      <c r="M3242" s="217"/>
      <c r="N3242" s="217"/>
      <c r="O3242" s="217"/>
      <c r="P3242" s="217"/>
      <c r="Q3242" s="217"/>
      <c r="R3242" s="218"/>
    </row>
    <row r="3243" spans="2:18" ht="15.75">
      <c r="B3243" s="273"/>
      <c r="C3243" s="217"/>
      <c r="D3243" s="217"/>
      <c r="E3243" s="217"/>
      <c r="F3243" s="217"/>
      <c r="G3243" s="217"/>
      <c r="H3243" s="217"/>
      <c r="I3243" s="218"/>
      <c r="K3243" s="273"/>
      <c r="L3243" s="217"/>
      <c r="M3243" s="217"/>
      <c r="N3243" s="217"/>
      <c r="O3243" s="217"/>
      <c r="P3243" s="217"/>
      <c r="Q3243" s="217"/>
      <c r="R3243" s="218"/>
    </row>
    <row r="3244" spans="2:18" ht="15.75">
      <c r="B3244" s="293"/>
      <c r="E3244" s="217"/>
      <c r="F3244" s="217"/>
      <c r="G3244" s="201" t="s">
        <v>1563</v>
      </c>
      <c r="H3244" s="217"/>
      <c r="I3244" s="218"/>
      <c r="J3244" s="293"/>
      <c r="K3244" s="293"/>
      <c r="N3244" s="217"/>
      <c r="O3244" s="217"/>
      <c r="P3244" s="201" t="s">
        <v>1563</v>
      </c>
      <c r="Q3244" s="217"/>
      <c r="R3244" s="218"/>
    </row>
    <row r="3245" spans="2:18" ht="15.75">
      <c r="B3245" s="273" t="s">
        <v>1553</v>
      </c>
      <c r="C3245" s="360">
        <v>45840</v>
      </c>
      <c r="D3245" s="360"/>
      <c r="E3245" s="201"/>
      <c r="F3245" t="s">
        <v>1693</v>
      </c>
      <c r="H3245" s="201"/>
      <c r="I3245" s="202"/>
      <c r="K3245" s="273" t="s">
        <v>1553</v>
      </c>
      <c r="L3245" s="360">
        <v>45840</v>
      </c>
      <c r="M3245" s="360"/>
      <c r="N3245" s="201"/>
      <c r="O3245" t="s">
        <v>1693</v>
      </c>
      <c r="Q3245" s="201"/>
      <c r="R3245" s="202"/>
    </row>
    <row r="3246" spans="2:18" ht="16.5" thickBot="1">
      <c r="B3246" s="275"/>
      <c r="C3246" s="276"/>
      <c r="D3246" s="276"/>
      <c r="E3246" s="276"/>
      <c r="F3246" s="276"/>
      <c r="G3246" s="276"/>
      <c r="H3246" s="276"/>
      <c r="I3246" s="277"/>
      <c r="K3246" s="275"/>
      <c r="L3246" s="276"/>
      <c r="M3246" s="276"/>
      <c r="N3246" s="276"/>
      <c r="O3246" s="276"/>
      <c r="P3246" s="276"/>
      <c r="Q3246" s="276"/>
      <c r="R3246" s="277"/>
    </row>
    <row r="3248" spans="2:18" ht="15.75" thickBot="1"/>
    <row r="3249" spans="2:18">
      <c r="B3249" s="366" t="s">
        <v>1525</v>
      </c>
      <c r="C3249" s="367"/>
      <c r="D3249" s="367"/>
      <c r="E3249" s="367"/>
      <c r="F3249" s="367"/>
      <c r="G3249" s="367"/>
      <c r="H3249" s="367"/>
      <c r="I3249" s="368"/>
      <c r="K3249" s="366" t="s">
        <v>1525</v>
      </c>
      <c r="L3249" s="367"/>
      <c r="M3249" s="367"/>
      <c r="N3249" s="367"/>
      <c r="O3249" s="367"/>
      <c r="P3249" s="367"/>
      <c r="Q3249" s="367"/>
      <c r="R3249" s="368"/>
    </row>
    <row r="3250" spans="2:18" ht="15.75">
      <c r="B3250" s="200"/>
      <c r="C3250" s="201"/>
      <c r="D3250" s="201"/>
      <c r="E3250" s="201"/>
      <c r="F3250" s="201"/>
      <c r="G3250" s="201"/>
      <c r="H3250" s="201"/>
      <c r="I3250" s="202"/>
      <c r="K3250" s="200"/>
      <c r="L3250" s="201"/>
      <c r="M3250" s="201"/>
      <c r="N3250" s="201"/>
      <c r="O3250" s="201"/>
      <c r="P3250" s="201"/>
      <c r="Q3250" s="201"/>
      <c r="R3250" s="202"/>
    </row>
    <row r="3251" spans="2:18" ht="26.25">
      <c r="B3251" s="369" t="s">
        <v>1526</v>
      </c>
      <c r="C3251" s="370"/>
      <c r="D3251" s="370"/>
      <c r="E3251" s="370"/>
      <c r="F3251" s="370"/>
      <c r="G3251" s="370"/>
      <c r="H3251" s="370"/>
      <c r="I3251" s="371"/>
      <c r="K3251" s="369" t="s">
        <v>1526</v>
      </c>
      <c r="L3251" s="370"/>
      <c r="M3251" s="370"/>
      <c r="N3251" s="370"/>
      <c r="O3251" s="370"/>
      <c r="P3251" s="370"/>
      <c r="Q3251" s="370"/>
      <c r="R3251" s="371"/>
    </row>
    <row r="3252" spans="2:18" ht="24.95" customHeight="1">
      <c r="B3252" s="203"/>
      <c r="C3252" s="204"/>
      <c r="D3252" s="204"/>
      <c r="E3252" s="204"/>
      <c r="F3252" s="204"/>
      <c r="G3252" s="204"/>
      <c r="H3252" s="205" t="s">
        <v>1527</v>
      </c>
      <c r="I3252" s="206"/>
      <c r="K3252" s="203"/>
      <c r="L3252" s="204"/>
      <c r="M3252" s="204"/>
      <c r="N3252" s="204"/>
      <c r="O3252" s="204"/>
      <c r="P3252" s="204"/>
      <c r="Q3252" s="205" t="s">
        <v>1527</v>
      </c>
      <c r="R3252" s="206"/>
    </row>
    <row r="3253" spans="2:18" ht="24.95" customHeight="1">
      <c r="B3253" s="207" t="s">
        <v>1528</v>
      </c>
      <c r="C3253" s="208"/>
      <c r="D3253" s="208"/>
      <c r="E3253" s="208"/>
      <c r="F3253" s="208" t="s">
        <v>1529</v>
      </c>
      <c r="G3253" s="201"/>
      <c r="H3253" s="201" t="s">
        <v>1530</v>
      </c>
      <c r="I3253" s="202"/>
      <c r="K3253" s="207" t="s">
        <v>1528</v>
      </c>
      <c r="L3253" s="208"/>
      <c r="M3253" s="208"/>
      <c r="N3253" s="208"/>
      <c r="O3253" s="208" t="s">
        <v>1531</v>
      </c>
      <c r="P3253" s="201"/>
      <c r="Q3253" s="201" t="s">
        <v>1530</v>
      </c>
      <c r="R3253" s="202"/>
    </row>
    <row r="3254" spans="2:18" ht="24.95" customHeight="1">
      <c r="B3254" s="209" t="s">
        <v>1532</v>
      </c>
      <c r="C3254" s="210" t="s">
        <v>1933</v>
      </c>
      <c r="D3254" s="211"/>
      <c r="E3254" s="211"/>
      <c r="F3254" s="211"/>
      <c r="G3254" s="212"/>
      <c r="H3254" s="212"/>
      <c r="I3254" s="213"/>
      <c r="K3254" s="209" t="s">
        <v>1532</v>
      </c>
      <c r="L3254" s="210" t="s">
        <v>1934</v>
      </c>
      <c r="M3254" s="211"/>
      <c r="N3254" s="211"/>
      <c r="O3254" s="211"/>
      <c r="P3254" s="212"/>
      <c r="Q3254" s="212"/>
      <c r="R3254" s="213"/>
    </row>
    <row r="3255" spans="2:18" ht="24.95" customHeight="1">
      <c r="B3255" s="207" t="s">
        <v>1534</v>
      </c>
      <c r="C3255" s="214">
        <v>337</v>
      </c>
      <c r="D3255" s="208" t="s">
        <v>1535</v>
      </c>
      <c r="E3255" s="208"/>
      <c r="F3255" s="201"/>
      <c r="G3255" s="201"/>
      <c r="H3255" s="201"/>
      <c r="I3255" s="202"/>
      <c r="K3255" s="207" t="s">
        <v>1534</v>
      </c>
      <c r="L3255" s="214" t="s">
        <v>1935</v>
      </c>
      <c r="M3255" s="208" t="s">
        <v>1535</v>
      </c>
      <c r="N3255" s="208"/>
      <c r="O3255" s="201"/>
      <c r="P3255" s="201"/>
      <c r="Q3255" s="201"/>
      <c r="R3255" s="202"/>
    </row>
    <row r="3256" spans="2:18" ht="24.95" customHeight="1">
      <c r="B3256" s="216" t="s">
        <v>1562</v>
      </c>
      <c r="C3256" s="217"/>
      <c r="D3256" s="217"/>
      <c r="E3256" s="217"/>
      <c r="F3256" s="217"/>
      <c r="G3256" s="217"/>
      <c r="H3256" s="217"/>
      <c r="I3256" s="218"/>
      <c r="K3256" s="216" t="s">
        <v>1562</v>
      </c>
      <c r="L3256" s="217"/>
      <c r="M3256" s="217"/>
      <c r="N3256" s="217"/>
      <c r="O3256" s="217"/>
      <c r="P3256" s="217"/>
      <c r="Q3256" s="217"/>
      <c r="R3256" s="218"/>
    </row>
    <row r="3257" spans="2:18" ht="24.95" customHeight="1" thickBot="1">
      <c r="B3257" s="207" t="s">
        <v>1537</v>
      </c>
      <c r="C3257" s="201"/>
      <c r="D3257" s="201"/>
      <c r="E3257" s="201"/>
      <c r="F3257" s="201"/>
      <c r="G3257" s="201"/>
      <c r="H3257" s="201"/>
      <c r="I3257" s="202"/>
      <c r="K3257" s="207" t="s">
        <v>1537</v>
      </c>
      <c r="L3257" s="201"/>
      <c r="M3257" s="201"/>
      <c r="N3257" s="201"/>
      <c r="O3257" s="201"/>
      <c r="P3257" s="201"/>
      <c r="Q3257" s="201"/>
      <c r="R3257" s="202"/>
    </row>
    <row r="3258" spans="2:18" ht="24.95" customHeight="1" thickTop="1">
      <c r="B3258" s="361" t="s">
        <v>1538</v>
      </c>
      <c r="C3258" s="362"/>
      <c r="D3258" s="358" t="s">
        <v>1241</v>
      </c>
      <c r="E3258" s="365"/>
      <c r="F3258" s="356" t="s">
        <v>1539</v>
      </c>
      <c r="G3258" s="359"/>
      <c r="H3258" s="358" t="s">
        <v>1404</v>
      </c>
      <c r="I3258" s="359"/>
      <c r="K3258" s="361" t="s">
        <v>1538</v>
      </c>
      <c r="L3258" s="362"/>
      <c r="M3258" s="358" t="s">
        <v>1241</v>
      </c>
      <c r="N3258" s="365"/>
      <c r="O3258" s="356" t="s">
        <v>1539</v>
      </c>
      <c r="P3258" s="359"/>
      <c r="Q3258" s="358" t="s">
        <v>1404</v>
      </c>
      <c r="R3258" s="359"/>
    </row>
    <row r="3259" spans="2:18" ht="24.95" customHeight="1" thickBot="1">
      <c r="B3259" s="363"/>
      <c r="C3259" s="364"/>
      <c r="D3259" s="219" t="s">
        <v>1540</v>
      </c>
      <c r="E3259" s="220" t="s">
        <v>1541</v>
      </c>
      <c r="F3259" s="220" t="s">
        <v>1540</v>
      </c>
      <c r="G3259" s="221" t="s">
        <v>1541</v>
      </c>
      <c r="H3259" s="222" t="s">
        <v>1540</v>
      </c>
      <c r="I3259" s="223" t="s">
        <v>1541</v>
      </c>
      <c r="K3259" s="363"/>
      <c r="L3259" s="364"/>
      <c r="M3259" s="219" t="s">
        <v>1540</v>
      </c>
      <c r="N3259" s="220" t="s">
        <v>1541</v>
      </c>
      <c r="O3259" s="220" t="s">
        <v>1540</v>
      </c>
      <c r="P3259" s="221" t="s">
        <v>1541</v>
      </c>
      <c r="Q3259" s="222" t="s">
        <v>1540</v>
      </c>
      <c r="R3259" s="223" t="s">
        <v>1541</v>
      </c>
    </row>
    <row r="3260" spans="2:18" ht="24.95" customHeight="1" thickTop="1">
      <c r="B3260" s="224" t="s">
        <v>1542</v>
      </c>
      <c r="C3260" s="225"/>
      <c r="D3260" s="226">
        <v>0</v>
      </c>
      <c r="E3260" s="227"/>
      <c r="F3260" s="227">
        <v>337</v>
      </c>
      <c r="G3260" s="228"/>
      <c r="H3260" s="229">
        <f t="shared" ref="H3260:H3268" si="190">D3260+F3260</f>
        <v>337</v>
      </c>
      <c r="I3260" s="230"/>
      <c r="K3260" s="224" t="s">
        <v>1542</v>
      </c>
      <c r="L3260" s="225"/>
      <c r="M3260" s="226">
        <v>0</v>
      </c>
      <c r="N3260" s="227"/>
      <c r="O3260" s="227">
        <v>226</v>
      </c>
      <c r="P3260" s="228"/>
      <c r="Q3260" s="229">
        <f t="shared" ref="Q3260:Q3268" si="191">M3260+O3260</f>
        <v>226</v>
      </c>
      <c r="R3260" s="230"/>
    </row>
    <row r="3261" spans="2:18" ht="24.95" customHeight="1">
      <c r="B3261" s="231" t="s">
        <v>1543</v>
      </c>
      <c r="C3261" s="232"/>
      <c r="D3261" s="233">
        <v>0</v>
      </c>
      <c r="E3261" s="234"/>
      <c r="F3261" s="234">
        <v>30</v>
      </c>
      <c r="G3261" s="235"/>
      <c r="H3261" s="229">
        <f t="shared" si="190"/>
        <v>30</v>
      </c>
      <c r="I3261" s="236"/>
      <c r="K3261" s="231" t="s">
        <v>1543</v>
      </c>
      <c r="L3261" s="232"/>
      <c r="M3261" s="233">
        <v>0</v>
      </c>
      <c r="N3261" s="234"/>
      <c r="O3261" s="234">
        <v>30</v>
      </c>
      <c r="P3261" s="235"/>
      <c r="Q3261" s="229">
        <f t="shared" si="191"/>
        <v>30</v>
      </c>
      <c r="R3261" s="236"/>
    </row>
    <row r="3262" spans="2:18" ht="24.95" customHeight="1">
      <c r="B3262" s="231" t="s">
        <v>1544</v>
      </c>
      <c r="C3262" s="232"/>
      <c r="D3262" s="233">
        <v>0</v>
      </c>
      <c r="E3262" s="234"/>
      <c r="F3262" s="234">
        <v>30</v>
      </c>
      <c r="G3262" s="235"/>
      <c r="H3262" s="229">
        <f t="shared" si="190"/>
        <v>30</v>
      </c>
      <c r="I3262" s="236"/>
      <c r="K3262" s="231" t="s">
        <v>1544</v>
      </c>
      <c r="L3262" s="232"/>
      <c r="M3262" s="233">
        <v>0</v>
      </c>
      <c r="N3262" s="234"/>
      <c r="O3262" s="234">
        <v>30</v>
      </c>
      <c r="P3262" s="235"/>
      <c r="Q3262" s="229">
        <f t="shared" si="191"/>
        <v>30</v>
      </c>
      <c r="R3262" s="236"/>
    </row>
    <row r="3263" spans="2:18" ht="24.95" customHeight="1" thickBot="1">
      <c r="B3263" s="237" t="s">
        <v>1545</v>
      </c>
      <c r="C3263" s="238"/>
      <c r="D3263" s="239"/>
      <c r="E3263" s="240"/>
      <c r="F3263" s="240">
        <v>750</v>
      </c>
      <c r="G3263" s="241"/>
      <c r="H3263" s="229">
        <f t="shared" si="190"/>
        <v>750</v>
      </c>
      <c r="I3263" s="242"/>
      <c r="K3263" s="237" t="s">
        <v>1545</v>
      </c>
      <c r="L3263" s="238"/>
      <c r="M3263" s="239">
        <v>0</v>
      </c>
      <c r="N3263" s="240"/>
      <c r="O3263" s="240">
        <v>750</v>
      </c>
      <c r="P3263" s="241"/>
      <c r="Q3263" s="229">
        <f t="shared" si="191"/>
        <v>750</v>
      </c>
      <c r="R3263" s="242"/>
    </row>
    <row r="3264" spans="2:18" ht="24.95" customHeight="1" thickTop="1" thickBot="1">
      <c r="B3264" s="243"/>
      <c r="C3264" s="244" t="s">
        <v>1399</v>
      </c>
      <c r="D3264" s="245">
        <f>D3260+D3261+D3262+D3263</f>
        <v>0</v>
      </c>
      <c r="E3264" s="246"/>
      <c r="F3264" s="247">
        <f>SUM(F3260:F3263)</f>
        <v>1147</v>
      </c>
      <c r="G3264" s="248"/>
      <c r="H3264" s="249">
        <f t="shared" si="190"/>
        <v>1147</v>
      </c>
      <c r="I3264" s="250"/>
      <c r="K3264" s="243"/>
      <c r="L3264" s="244" t="s">
        <v>1399</v>
      </c>
      <c r="M3264" s="245">
        <f>M3260+M3261+M3262+M3263</f>
        <v>0</v>
      </c>
      <c r="N3264" s="246"/>
      <c r="O3264" s="246">
        <f>SUM(O3260:O3263)</f>
        <v>1036</v>
      </c>
      <c r="P3264" s="248"/>
      <c r="Q3264" s="251">
        <f t="shared" si="191"/>
        <v>1036</v>
      </c>
      <c r="R3264" s="250"/>
    </row>
    <row r="3265" spans="2:18" ht="24.95" customHeight="1" thickTop="1">
      <c r="B3265" s="252" t="s">
        <v>1546</v>
      </c>
      <c r="C3265" s="253"/>
      <c r="D3265" s="254"/>
      <c r="E3265" s="255"/>
      <c r="F3265" s="255"/>
      <c r="G3265" s="256"/>
      <c r="H3265" s="257">
        <f t="shared" si="190"/>
        <v>0</v>
      </c>
      <c r="I3265" s="258"/>
      <c r="K3265" s="252" t="s">
        <v>1546</v>
      </c>
      <c r="L3265" s="253"/>
      <c r="M3265" s="254"/>
      <c r="N3265" s="255"/>
      <c r="O3265" s="255"/>
      <c r="P3265" s="256"/>
      <c r="Q3265" s="257">
        <f t="shared" si="191"/>
        <v>0</v>
      </c>
      <c r="R3265" s="258"/>
    </row>
    <row r="3266" spans="2:18" ht="24.95" customHeight="1">
      <c r="B3266" s="259" t="s">
        <v>1547</v>
      </c>
      <c r="C3266" s="260"/>
      <c r="D3266" s="233">
        <v>0</v>
      </c>
      <c r="E3266" s="234"/>
      <c r="F3266" s="234"/>
      <c r="G3266" s="261"/>
      <c r="H3266" s="262">
        <f t="shared" si="190"/>
        <v>0</v>
      </c>
      <c r="I3266" s="263"/>
      <c r="K3266" s="259" t="s">
        <v>1547</v>
      </c>
      <c r="L3266" s="260"/>
      <c r="M3266" s="233">
        <v>0</v>
      </c>
      <c r="N3266" s="234"/>
      <c r="O3266" s="234"/>
      <c r="P3266" s="261"/>
      <c r="Q3266" s="262">
        <f t="shared" si="191"/>
        <v>0</v>
      </c>
      <c r="R3266" s="263"/>
    </row>
    <row r="3267" spans="2:18" ht="24.95" customHeight="1">
      <c r="B3267" s="252" t="s">
        <v>1548</v>
      </c>
      <c r="C3267" s="253"/>
      <c r="D3267" s="233"/>
      <c r="E3267" s="234"/>
      <c r="F3267" s="234"/>
      <c r="G3267" s="261"/>
      <c r="H3267" s="262">
        <f t="shared" si="190"/>
        <v>0</v>
      </c>
      <c r="I3267" s="263"/>
      <c r="K3267" s="252" t="s">
        <v>1548</v>
      </c>
      <c r="L3267" s="253"/>
      <c r="M3267" s="233"/>
      <c r="N3267" s="234"/>
      <c r="O3267" s="234"/>
      <c r="P3267" s="261"/>
      <c r="Q3267" s="262">
        <f t="shared" si="191"/>
        <v>0</v>
      </c>
      <c r="R3267" s="263"/>
    </row>
    <row r="3268" spans="2:18" ht="24.95" customHeight="1" thickBot="1">
      <c r="B3268" s="264" t="s">
        <v>1549</v>
      </c>
      <c r="C3268" s="265"/>
      <c r="D3268" s="266"/>
      <c r="E3268" s="267"/>
      <c r="F3268" s="267"/>
      <c r="G3268" s="268"/>
      <c r="H3268" s="269">
        <f t="shared" si="190"/>
        <v>0</v>
      </c>
      <c r="I3268" s="270"/>
      <c r="K3268" s="264" t="s">
        <v>1549</v>
      </c>
      <c r="L3268" s="265"/>
      <c r="M3268" s="266"/>
      <c r="N3268" s="267"/>
      <c r="O3268" s="267"/>
      <c r="P3268" s="268"/>
      <c r="Q3268" s="269">
        <f t="shared" si="191"/>
        <v>0</v>
      </c>
      <c r="R3268" s="270"/>
    </row>
    <row r="3269" spans="2:18" ht="24.95" customHeight="1" thickTop="1" thickBot="1">
      <c r="B3269" s="243"/>
      <c r="C3269" s="244" t="s">
        <v>1399</v>
      </c>
      <c r="D3269" s="245">
        <f>SUM(D3264:D3268)</f>
        <v>0</v>
      </c>
      <c r="E3269" s="246"/>
      <c r="F3269" s="247">
        <f>F3264+F3266</f>
        <v>1147</v>
      </c>
      <c r="G3269" s="248"/>
      <c r="H3269" s="271">
        <f>D3269+F3269</f>
        <v>1147</v>
      </c>
      <c r="I3269" s="250"/>
      <c r="K3269" s="243"/>
      <c r="L3269" s="244" t="s">
        <v>1399</v>
      </c>
      <c r="M3269" s="245">
        <f>SUM(M3264:M3268)</f>
        <v>0</v>
      </c>
      <c r="N3269" s="246"/>
      <c r="O3269" s="246">
        <f>O3264+O3266</f>
        <v>1036</v>
      </c>
      <c r="P3269" s="248"/>
      <c r="Q3269" s="272">
        <f>M3269+O3269</f>
        <v>1036</v>
      </c>
      <c r="R3269" s="250"/>
    </row>
    <row r="3270" spans="2:18" ht="24.95" customHeight="1" thickTop="1">
      <c r="B3270" s="273"/>
      <c r="C3270" s="274" t="s">
        <v>1550</v>
      </c>
      <c r="D3270" s="217"/>
      <c r="E3270" s="217"/>
      <c r="F3270" s="217"/>
      <c r="G3270" s="217"/>
      <c r="H3270" s="217"/>
      <c r="I3270" s="218"/>
      <c r="K3270" s="273"/>
      <c r="L3270" s="274" t="s">
        <v>1550</v>
      </c>
      <c r="M3270" s="217"/>
      <c r="N3270" s="217"/>
      <c r="O3270" s="217"/>
      <c r="P3270" s="217"/>
      <c r="Q3270" s="217"/>
      <c r="R3270" s="218"/>
    </row>
    <row r="3271" spans="2:18" ht="24.95" customHeight="1">
      <c r="B3271" s="216" t="s">
        <v>1551</v>
      </c>
      <c r="C3271" s="217"/>
      <c r="D3271" s="217"/>
      <c r="E3271" s="217"/>
      <c r="F3271" s="217"/>
      <c r="G3271" s="217"/>
      <c r="H3271" s="217"/>
      <c r="I3271" s="218"/>
      <c r="K3271" s="216" t="s">
        <v>1551</v>
      </c>
      <c r="L3271" s="217"/>
      <c r="M3271" s="217"/>
      <c r="N3271" s="217"/>
      <c r="O3271" s="217"/>
      <c r="P3271" s="217"/>
      <c r="Q3271" s="217"/>
      <c r="R3271" s="218"/>
    </row>
    <row r="3272" spans="2:18" ht="24.95" customHeight="1">
      <c r="B3272" s="216" t="s">
        <v>1552</v>
      </c>
      <c r="C3272" s="217"/>
      <c r="D3272" s="217"/>
      <c r="E3272" s="217"/>
      <c r="F3272" s="217"/>
      <c r="G3272" s="217"/>
      <c r="H3272" s="217"/>
      <c r="I3272" s="218"/>
      <c r="K3272" s="216" t="s">
        <v>1552</v>
      </c>
      <c r="L3272" s="217"/>
      <c r="M3272" s="217"/>
      <c r="N3272" s="217"/>
      <c r="O3272" s="217"/>
      <c r="P3272" s="217"/>
      <c r="Q3272" s="217"/>
      <c r="R3272" s="218"/>
    </row>
    <row r="3273" spans="2:18" ht="15.75">
      <c r="B3273" s="273"/>
      <c r="C3273" s="217"/>
      <c r="D3273" s="217"/>
      <c r="E3273" s="217"/>
      <c r="F3273" s="217"/>
      <c r="G3273" s="217"/>
      <c r="H3273" s="217"/>
      <c r="I3273" s="218"/>
      <c r="K3273" s="273"/>
      <c r="L3273" s="217"/>
      <c r="M3273" s="217"/>
      <c r="N3273" s="217"/>
      <c r="O3273" s="217"/>
      <c r="P3273" s="217"/>
      <c r="Q3273" s="217"/>
      <c r="R3273" s="218"/>
    </row>
    <row r="3274" spans="2:18" ht="15.75">
      <c r="B3274" s="273"/>
      <c r="C3274" s="217"/>
      <c r="D3274" s="372" t="s">
        <v>1714</v>
      </c>
      <c r="E3274" s="372"/>
      <c r="F3274" s="372"/>
      <c r="G3274" s="217"/>
      <c r="H3274" s="217"/>
      <c r="I3274" s="218"/>
      <c r="K3274" s="273"/>
      <c r="L3274" s="217"/>
      <c r="M3274" s="372" t="s">
        <v>1714</v>
      </c>
      <c r="N3274" s="372"/>
      <c r="O3274" s="372"/>
      <c r="P3274" s="217"/>
      <c r="Q3274" s="217"/>
      <c r="R3274" s="218"/>
    </row>
    <row r="3275" spans="2:18" ht="15.75">
      <c r="B3275" s="273"/>
      <c r="C3275" s="217"/>
      <c r="D3275" s="372" t="s">
        <v>1715</v>
      </c>
      <c r="E3275" s="372"/>
      <c r="F3275" s="372"/>
      <c r="G3275" s="217"/>
      <c r="H3275" s="217"/>
      <c r="I3275" s="218"/>
      <c r="K3275" s="273"/>
      <c r="L3275" s="217"/>
      <c r="M3275" s="372" t="s">
        <v>1715</v>
      </c>
      <c r="N3275" s="372"/>
      <c r="O3275" s="372"/>
      <c r="P3275" s="217"/>
      <c r="Q3275" s="217"/>
      <c r="R3275" s="218"/>
    </row>
    <row r="3276" spans="2:18" ht="15.75">
      <c r="B3276" s="273"/>
      <c r="C3276" s="217"/>
      <c r="D3276" s="217"/>
      <c r="E3276" s="217"/>
      <c r="F3276" s="217"/>
      <c r="G3276" s="217"/>
      <c r="H3276" s="217"/>
      <c r="I3276" s="218"/>
      <c r="K3276" s="273"/>
      <c r="L3276" s="217"/>
      <c r="M3276" s="217"/>
      <c r="N3276" s="217"/>
      <c r="O3276" s="217"/>
      <c r="P3276" s="217"/>
      <c r="Q3276" s="217"/>
      <c r="R3276" s="218"/>
    </row>
    <row r="3277" spans="2:18" ht="15.75">
      <c r="B3277" s="273"/>
      <c r="C3277" s="217"/>
      <c r="D3277" s="217"/>
      <c r="E3277" s="217"/>
      <c r="F3277" s="217"/>
      <c r="G3277" s="217"/>
      <c r="H3277" s="217"/>
      <c r="I3277" s="218"/>
      <c r="K3277" s="273"/>
      <c r="L3277" s="217"/>
      <c r="M3277" s="217"/>
      <c r="N3277" s="217"/>
      <c r="O3277" s="217"/>
      <c r="P3277" s="217"/>
      <c r="Q3277" s="217"/>
      <c r="R3277" s="218"/>
    </row>
    <row r="3278" spans="2:18" ht="15.75">
      <c r="B3278" s="293"/>
      <c r="E3278" s="217"/>
      <c r="F3278" s="217"/>
      <c r="G3278" s="201" t="s">
        <v>1563</v>
      </c>
      <c r="H3278" s="217"/>
      <c r="I3278" s="218"/>
      <c r="J3278" s="293"/>
      <c r="K3278" s="293"/>
      <c r="N3278" s="217"/>
      <c r="O3278" s="217"/>
      <c r="P3278" s="201" t="s">
        <v>1563</v>
      </c>
      <c r="Q3278" s="217"/>
      <c r="R3278" s="218"/>
    </row>
    <row r="3279" spans="2:18" ht="15.75">
      <c r="B3279" s="273" t="s">
        <v>1553</v>
      </c>
      <c r="C3279" s="360">
        <v>45840</v>
      </c>
      <c r="D3279" s="360"/>
      <c r="E3279" s="201"/>
      <c r="F3279" t="s">
        <v>1693</v>
      </c>
      <c r="H3279" s="201"/>
      <c r="I3279" s="202"/>
      <c r="K3279" s="273" t="s">
        <v>1553</v>
      </c>
      <c r="L3279" s="360">
        <v>45840</v>
      </c>
      <c r="M3279" s="360"/>
      <c r="N3279" s="201"/>
      <c r="O3279" t="s">
        <v>1693</v>
      </c>
      <c r="Q3279" s="201"/>
      <c r="R3279" s="202"/>
    </row>
    <row r="3280" spans="2:18" ht="16.5" thickBot="1">
      <c r="B3280" s="275"/>
      <c r="C3280" s="276"/>
      <c r="D3280" s="276"/>
      <c r="E3280" s="276"/>
      <c r="F3280" s="276"/>
      <c r="G3280" s="276"/>
      <c r="H3280" s="276"/>
      <c r="I3280" s="277"/>
      <c r="K3280" s="275"/>
      <c r="L3280" s="276"/>
      <c r="M3280" s="276"/>
      <c r="N3280" s="276"/>
      <c r="O3280" s="276"/>
      <c r="P3280" s="276"/>
      <c r="Q3280" s="276"/>
      <c r="R3280" s="277"/>
    </row>
    <row r="3282" spans="2:18" ht="15.75" thickBot="1"/>
    <row r="3283" spans="2:18">
      <c r="B3283" s="366" t="s">
        <v>1525</v>
      </c>
      <c r="C3283" s="367"/>
      <c r="D3283" s="367"/>
      <c r="E3283" s="367"/>
      <c r="F3283" s="367"/>
      <c r="G3283" s="367"/>
      <c r="H3283" s="367"/>
      <c r="I3283" s="368"/>
      <c r="K3283" s="366" t="s">
        <v>1525</v>
      </c>
      <c r="L3283" s="367"/>
      <c r="M3283" s="367"/>
      <c r="N3283" s="367"/>
      <c r="O3283" s="367"/>
      <c r="P3283" s="367"/>
      <c r="Q3283" s="367"/>
      <c r="R3283" s="368"/>
    </row>
    <row r="3284" spans="2:18" ht="15.75">
      <c r="B3284" s="200"/>
      <c r="C3284" s="201"/>
      <c r="D3284" s="201"/>
      <c r="E3284" s="201"/>
      <c r="F3284" s="201"/>
      <c r="G3284" s="201"/>
      <c r="H3284" s="201"/>
      <c r="I3284" s="202"/>
      <c r="K3284" s="200"/>
      <c r="L3284" s="201"/>
      <c r="M3284" s="201"/>
      <c r="N3284" s="201"/>
      <c r="O3284" s="201"/>
      <c r="P3284" s="201"/>
      <c r="Q3284" s="201"/>
      <c r="R3284" s="202"/>
    </row>
    <row r="3285" spans="2:18" ht="26.25">
      <c r="B3285" s="369" t="s">
        <v>1526</v>
      </c>
      <c r="C3285" s="370"/>
      <c r="D3285" s="370"/>
      <c r="E3285" s="370"/>
      <c r="F3285" s="370"/>
      <c r="G3285" s="370"/>
      <c r="H3285" s="370"/>
      <c r="I3285" s="371"/>
      <c r="K3285" s="369" t="s">
        <v>1526</v>
      </c>
      <c r="L3285" s="370"/>
      <c r="M3285" s="370"/>
      <c r="N3285" s="370"/>
      <c r="O3285" s="370"/>
      <c r="P3285" s="370"/>
      <c r="Q3285" s="370"/>
      <c r="R3285" s="371"/>
    </row>
    <row r="3286" spans="2:18" ht="24.95" customHeight="1">
      <c r="B3286" s="203"/>
      <c r="C3286" s="204"/>
      <c r="D3286" s="204"/>
      <c r="E3286" s="204"/>
      <c r="F3286" s="204"/>
      <c r="G3286" s="204"/>
      <c r="H3286" s="205" t="s">
        <v>1527</v>
      </c>
      <c r="I3286" s="206"/>
      <c r="K3286" s="203"/>
      <c r="L3286" s="204"/>
      <c r="M3286" s="204"/>
      <c r="N3286" s="204"/>
      <c r="O3286" s="204"/>
      <c r="P3286" s="204"/>
      <c r="Q3286" s="205" t="s">
        <v>1527</v>
      </c>
      <c r="R3286" s="206"/>
    </row>
    <row r="3287" spans="2:18" ht="24.95" customHeight="1">
      <c r="B3287" s="207" t="s">
        <v>1528</v>
      </c>
      <c r="C3287" s="208"/>
      <c r="D3287" s="208"/>
      <c r="E3287" s="208"/>
      <c r="F3287" s="208" t="s">
        <v>1529</v>
      </c>
      <c r="G3287" s="201"/>
      <c r="H3287" s="201" t="s">
        <v>1530</v>
      </c>
      <c r="I3287" s="202"/>
      <c r="K3287" s="207" t="s">
        <v>1528</v>
      </c>
      <c r="L3287" s="208"/>
      <c r="M3287" s="208"/>
      <c r="N3287" s="208"/>
      <c r="O3287" s="208" t="s">
        <v>1531</v>
      </c>
      <c r="P3287" s="201"/>
      <c r="Q3287" s="201" t="s">
        <v>1530</v>
      </c>
      <c r="R3287" s="202"/>
    </row>
    <row r="3288" spans="2:18" ht="24.95" customHeight="1">
      <c r="B3288" s="209" t="s">
        <v>1532</v>
      </c>
      <c r="C3288" s="210" t="s">
        <v>1936</v>
      </c>
      <c r="E3288" s="211"/>
      <c r="F3288" s="211"/>
      <c r="G3288" s="212"/>
      <c r="H3288" s="212"/>
      <c r="I3288" s="213"/>
      <c r="K3288" s="209" t="s">
        <v>1532</v>
      </c>
      <c r="L3288" s="210" t="s">
        <v>1652</v>
      </c>
      <c r="M3288" s="211"/>
      <c r="N3288" s="211"/>
      <c r="O3288" s="211"/>
      <c r="P3288" s="212"/>
      <c r="Q3288" s="212"/>
      <c r="R3288" s="213"/>
    </row>
    <row r="3289" spans="2:18" ht="24.95" customHeight="1">
      <c r="B3289" s="207" t="s">
        <v>1534</v>
      </c>
      <c r="C3289" s="214" t="s">
        <v>1937</v>
      </c>
      <c r="D3289" s="208" t="s">
        <v>1535</v>
      </c>
      <c r="E3289" s="208"/>
      <c r="F3289" s="201"/>
      <c r="G3289" s="201"/>
      <c r="H3289" s="201"/>
      <c r="I3289" s="202"/>
      <c r="K3289" s="207" t="s">
        <v>1534</v>
      </c>
      <c r="L3289" s="214" t="s">
        <v>1938</v>
      </c>
      <c r="M3289" s="208" t="s">
        <v>1535</v>
      </c>
      <c r="N3289" s="208"/>
      <c r="O3289" s="201"/>
      <c r="P3289" s="201"/>
      <c r="Q3289" s="201"/>
      <c r="R3289" s="202"/>
    </row>
    <row r="3290" spans="2:18" ht="24.95" customHeight="1">
      <c r="B3290" s="216" t="s">
        <v>1562</v>
      </c>
      <c r="C3290" s="217"/>
      <c r="D3290" s="217"/>
      <c r="E3290" s="217"/>
      <c r="F3290" s="217"/>
      <c r="G3290" s="217"/>
      <c r="H3290" s="217"/>
      <c r="I3290" s="218"/>
      <c r="K3290" s="216" t="s">
        <v>1562</v>
      </c>
      <c r="L3290" s="217"/>
      <c r="M3290" s="217"/>
      <c r="N3290" s="217"/>
      <c r="O3290" s="217"/>
      <c r="P3290" s="217"/>
      <c r="Q3290" s="217"/>
      <c r="R3290" s="218"/>
    </row>
    <row r="3291" spans="2:18" ht="24.95" customHeight="1" thickBot="1">
      <c r="B3291" s="207" t="s">
        <v>1537</v>
      </c>
      <c r="C3291" s="201"/>
      <c r="D3291" s="201"/>
      <c r="E3291" s="201"/>
      <c r="F3291" s="201"/>
      <c r="G3291" s="201"/>
      <c r="H3291" s="201"/>
      <c r="I3291" s="202"/>
      <c r="K3291" s="207" t="s">
        <v>1537</v>
      </c>
      <c r="L3291" s="201"/>
      <c r="M3291" s="201"/>
      <c r="N3291" s="201"/>
      <c r="O3291" s="201"/>
      <c r="P3291" s="201"/>
      <c r="Q3291" s="201"/>
      <c r="R3291" s="202"/>
    </row>
    <row r="3292" spans="2:18" ht="24.95" customHeight="1" thickTop="1">
      <c r="B3292" s="361" t="s">
        <v>1538</v>
      </c>
      <c r="C3292" s="362"/>
      <c r="D3292" s="358" t="s">
        <v>1241</v>
      </c>
      <c r="E3292" s="365"/>
      <c r="F3292" s="356" t="s">
        <v>1539</v>
      </c>
      <c r="G3292" s="359"/>
      <c r="H3292" s="358" t="s">
        <v>1404</v>
      </c>
      <c r="I3292" s="359"/>
      <c r="K3292" s="361" t="s">
        <v>1538</v>
      </c>
      <c r="L3292" s="362"/>
      <c r="M3292" s="358" t="s">
        <v>1241</v>
      </c>
      <c r="N3292" s="365"/>
      <c r="O3292" s="356" t="s">
        <v>1539</v>
      </c>
      <c r="P3292" s="359"/>
      <c r="Q3292" s="358" t="s">
        <v>1404</v>
      </c>
      <c r="R3292" s="359"/>
    </row>
    <row r="3293" spans="2:18" ht="24.95" customHeight="1" thickBot="1">
      <c r="B3293" s="363"/>
      <c r="C3293" s="364"/>
      <c r="D3293" s="219" t="s">
        <v>1540</v>
      </c>
      <c r="E3293" s="220" t="s">
        <v>1541</v>
      </c>
      <c r="F3293" s="220" t="s">
        <v>1540</v>
      </c>
      <c r="G3293" s="221" t="s">
        <v>1541</v>
      </c>
      <c r="H3293" s="222" t="s">
        <v>1540</v>
      </c>
      <c r="I3293" s="223" t="s">
        <v>1541</v>
      </c>
      <c r="K3293" s="363"/>
      <c r="L3293" s="364"/>
      <c r="M3293" s="219" t="s">
        <v>1540</v>
      </c>
      <c r="N3293" s="220" t="s">
        <v>1541</v>
      </c>
      <c r="O3293" s="220" t="s">
        <v>1540</v>
      </c>
      <c r="P3293" s="221" t="s">
        <v>1541</v>
      </c>
      <c r="Q3293" s="222" t="s">
        <v>1540</v>
      </c>
      <c r="R3293" s="223" t="s">
        <v>1541</v>
      </c>
    </row>
    <row r="3294" spans="2:18" ht="24.95" customHeight="1" thickTop="1">
      <c r="B3294" s="224" t="s">
        <v>1542</v>
      </c>
      <c r="C3294" s="225"/>
      <c r="D3294" s="226">
        <v>0</v>
      </c>
      <c r="E3294" s="227"/>
      <c r="F3294" s="227">
        <v>328</v>
      </c>
      <c r="G3294" s="228"/>
      <c r="H3294" s="229">
        <f t="shared" ref="H3294:H3302" si="192">D3294+F3294</f>
        <v>328</v>
      </c>
      <c r="I3294" s="230"/>
      <c r="K3294" s="224" t="s">
        <v>1542</v>
      </c>
      <c r="L3294" s="225"/>
      <c r="M3294" s="226">
        <v>0</v>
      </c>
      <c r="N3294" s="227"/>
      <c r="O3294" s="227">
        <v>203</v>
      </c>
      <c r="P3294" s="228"/>
      <c r="Q3294" s="229">
        <f t="shared" ref="Q3294:Q3302" si="193">M3294+O3294</f>
        <v>203</v>
      </c>
      <c r="R3294" s="230"/>
    </row>
    <row r="3295" spans="2:18" ht="24.95" customHeight="1">
      <c r="B3295" s="231" t="s">
        <v>1543</v>
      </c>
      <c r="C3295" s="232"/>
      <c r="D3295" s="233">
        <v>0</v>
      </c>
      <c r="E3295" s="234"/>
      <c r="F3295" s="234">
        <v>30</v>
      </c>
      <c r="G3295" s="235"/>
      <c r="H3295" s="229">
        <f t="shared" si="192"/>
        <v>30</v>
      </c>
      <c r="I3295" s="236"/>
      <c r="K3295" s="231" t="s">
        <v>1543</v>
      </c>
      <c r="L3295" s="232"/>
      <c r="M3295" s="233">
        <v>0</v>
      </c>
      <c r="N3295" s="234"/>
      <c r="O3295" s="234">
        <v>20</v>
      </c>
      <c r="P3295" s="235"/>
      <c r="Q3295" s="229">
        <f t="shared" si="193"/>
        <v>20</v>
      </c>
      <c r="R3295" s="236"/>
    </row>
    <row r="3296" spans="2:18" ht="24.95" customHeight="1">
      <c r="B3296" s="231" t="s">
        <v>1544</v>
      </c>
      <c r="C3296" s="232"/>
      <c r="D3296" s="233">
        <v>0</v>
      </c>
      <c r="E3296" s="234"/>
      <c r="F3296" s="234">
        <v>30</v>
      </c>
      <c r="G3296" s="235"/>
      <c r="H3296" s="229">
        <f t="shared" si="192"/>
        <v>30</v>
      </c>
      <c r="I3296" s="236"/>
      <c r="K3296" s="231" t="s">
        <v>1544</v>
      </c>
      <c r="L3296" s="232"/>
      <c r="M3296" s="233">
        <v>0</v>
      </c>
      <c r="N3296" s="234"/>
      <c r="O3296" s="234">
        <v>20</v>
      </c>
      <c r="P3296" s="235"/>
      <c r="Q3296" s="229">
        <f t="shared" si="193"/>
        <v>20</v>
      </c>
      <c r="R3296" s="236"/>
    </row>
    <row r="3297" spans="2:18" ht="24.95" customHeight="1" thickBot="1">
      <c r="B3297" s="237" t="s">
        <v>1545</v>
      </c>
      <c r="C3297" s="238"/>
      <c r="D3297" s="239"/>
      <c r="E3297" s="240"/>
      <c r="F3297" s="240">
        <v>200</v>
      </c>
      <c r="G3297" s="241"/>
      <c r="H3297" s="229">
        <f t="shared" si="192"/>
        <v>200</v>
      </c>
      <c r="I3297" s="242"/>
      <c r="K3297" s="237" t="s">
        <v>1545</v>
      </c>
      <c r="L3297" s="238"/>
      <c r="M3297" s="239">
        <v>0</v>
      </c>
      <c r="N3297" s="240"/>
      <c r="O3297" s="240">
        <v>0</v>
      </c>
      <c r="P3297" s="241"/>
      <c r="Q3297" s="229">
        <f t="shared" si="193"/>
        <v>0</v>
      </c>
      <c r="R3297" s="242"/>
    </row>
    <row r="3298" spans="2:18" ht="24.95" customHeight="1" thickTop="1" thickBot="1">
      <c r="B3298" s="243"/>
      <c r="C3298" s="244" t="s">
        <v>1399</v>
      </c>
      <c r="D3298" s="245">
        <f>D3294+D3295+D3296+D3297</f>
        <v>0</v>
      </c>
      <c r="E3298" s="246"/>
      <c r="F3298" s="247">
        <f>SUM(F3294:F3297)</f>
        <v>588</v>
      </c>
      <c r="G3298" s="248"/>
      <c r="H3298" s="249">
        <f t="shared" si="192"/>
        <v>588</v>
      </c>
      <c r="I3298" s="250"/>
      <c r="K3298" s="243"/>
      <c r="L3298" s="244" t="s">
        <v>1399</v>
      </c>
      <c r="M3298" s="245">
        <f>M3294+M3295+M3296+M3297</f>
        <v>0</v>
      </c>
      <c r="N3298" s="246"/>
      <c r="O3298" s="246">
        <f>SUM(O3294:O3297)</f>
        <v>243</v>
      </c>
      <c r="P3298" s="248"/>
      <c r="Q3298" s="251">
        <f t="shared" si="193"/>
        <v>243</v>
      </c>
      <c r="R3298" s="250"/>
    </row>
    <row r="3299" spans="2:18" ht="24.95" customHeight="1" thickTop="1">
      <c r="B3299" s="252" t="s">
        <v>1546</v>
      </c>
      <c r="C3299" s="253"/>
      <c r="D3299" s="254"/>
      <c r="E3299" s="255"/>
      <c r="F3299" s="255"/>
      <c r="G3299" s="256"/>
      <c r="H3299" s="257">
        <f t="shared" si="192"/>
        <v>0</v>
      </c>
      <c r="I3299" s="258"/>
      <c r="K3299" s="252" t="s">
        <v>1546</v>
      </c>
      <c r="L3299" s="253"/>
      <c r="M3299" s="254"/>
      <c r="N3299" s="255"/>
      <c r="O3299" s="255"/>
      <c r="P3299" s="256"/>
      <c r="Q3299" s="257">
        <f t="shared" si="193"/>
        <v>0</v>
      </c>
      <c r="R3299" s="258"/>
    </row>
    <row r="3300" spans="2:18" ht="24.95" customHeight="1">
      <c r="B3300" s="259" t="s">
        <v>1547</v>
      </c>
      <c r="C3300" s="260"/>
      <c r="D3300" s="233">
        <v>0</v>
      </c>
      <c r="E3300" s="234"/>
      <c r="F3300" s="234"/>
      <c r="G3300" s="261"/>
      <c r="H3300" s="262">
        <f t="shared" si="192"/>
        <v>0</v>
      </c>
      <c r="I3300" s="263"/>
      <c r="K3300" s="259" t="s">
        <v>1547</v>
      </c>
      <c r="L3300" s="260"/>
      <c r="M3300" s="233">
        <v>0</v>
      </c>
      <c r="N3300" s="234"/>
      <c r="O3300" s="234"/>
      <c r="P3300" s="261"/>
      <c r="Q3300" s="262">
        <f t="shared" si="193"/>
        <v>0</v>
      </c>
      <c r="R3300" s="263"/>
    </row>
    <row r="3301" spans="2:18" ht="24.95" customHeight="1">
      <c r="B3301" s="252" t="s">
        <v>1548</v>
      </c>
      <c r="C3301" s="253"/>
      <c r="D3301" s="233"/>
      <c r="E3301" s="234"/>
      <c r="F3301" s="234"/>
      <c r="G3301" s="261"/>
      <c r="H3301" s="262">
        <f t="shared" si="192"/>
        <v>0</v>
      </c>
      <c r="I3301" s="263"/>
      <c r="K3301" s="252" t="s">
        <v>1548</v>
      </c>
      <c r="L3301" s="253"/>
      <c r="M3301" s="233"/>
      <c r="N3301" s="234"/>
      <c r="O3301" s="234"/>
      <c r="P3301" s="261"/>
      <c r="Q3301" s="262">
        <f t="shared" si="193"/>
        <v>0</v>
      </c>
      <c r="R3301" s="263"/>
    </row>
    <row r="3302" spans="2:18" ht="24.95" customHeight="1" thickBot="1">
      <c r="B3302" s="264" t="s">
        <v>1549</v>
      </c>
      <c r="C3302" s="265"/>
      <c r="D3302" s="266"/>
      <c r="E3302" s="267"/>
      <c r="F3302" s="267"/>
      <c r="G3302" s="268"/>
      <c r="H3302" s="269">
        <f t="shared" si="192"/>
        <v>0</v>
      </c>
      <c r="I3302" s="270"/>
      <c r="K3302" s="264" t="s">
        <v>1549</v>
      </c>
      <c r="L3302" s="265"/>
      <c r="M3302" s="266"/>
      <c r="N3302" s="267"/>
      <c r="O3302" s="267"/>
      <c r="P3302" s="268"/>
      <c r="Q3302" s="269">
        <f t="shared" si="193"/>
        <v>0</v>
      </c>
      <c r="R3302" s="270"/>
    </row>
    <row r="3303" spans="2:18" ht="24.95" customHeight="1" thickTop="1" thickBot="1">
      <c r="B3303" s="243"/>
      <c r="C3303" s="244" t="s">
        <v>1399</v>
      </c>
      <c r="D3303" s="245">
        <f>SUM(D3298:D3302)</f>
        <v>0</v>
      </c>
      <c r="E3303" s="246"/>
      <c r="F3303" s="247">
        <f>F3298+F3300</f>
        <v>588</v>
      </c>
      <c r="G3303" s="248"/>
      <c r="H3303" s="271">
        <f>D3303+F3303</f>
        <v>588</v>
      </c>
      <c r="I3303" s="250"/>
      <c r="K3303" s="243"/>
      <c r="L3303" s="244" t="s">
        <v>1399</v>
      </c>
      <c r="M3303" s="245">
        <f>SUM(M3298:M3302)</f>
        <v>0</v>
      </c>
      <c r="N3303" s="246"/>
      <c r="O3303" s="246">
        <f>O3298+O3300</f>
        <v>243</v>
      </c>
      <c r="P3303" s="248"/>
      <c r="Q3303" s="272">
        <f>M3303+O3303</f>
        <v>243</v>
      </c>
      <c r="R3303" s="250"/>
    </row>
    <row r="3304" spans="2:18" ht="24.95" customHeight="1" thickTop="1">
      <c r="B3304" s="273"/>
      <c r="C3304" s="274" t="s">
        <v>1550</v>
      </c>
      <c r="D3304" s="217"/>
      <c r="E3304" s="217"/>
      <c r="F3304" s="217"/>
      <c r="G3304" s="217"/>
      <c r="H3304" s="217"/>
      <c r="I3304" s="218"/>
      <c r="K3304" s="273"/>
      <c r="L3304" s="274" t="s">
        <v>1550</v>
      </c>
      <c r="M3304" s="217"/>
      <c r="N3304" s="217"/>
      <c r="O3304" s="217"/>
      <c r="P3304" s="217"/>
      <c r="Q3304" s="217"/>
      <c r="R3304" s="218"/>
    </row>
    <row r="3305" spans="2:18" ht="24.95" customHeight="1">
      <c r="B3305" s="216" t="s">
        <v>1551</v>
      </c>
      <c r="C3305" s="217"/>
      <c r="D3305" s="217"/>
      <c r="E3305" s="217"/>
      <c r="F3305" s="217"/>
      <c r="G3305" s="217"/>
      <c r="H3305" s="217"/>
      <c r="I3305" s="218"/>
      <c r="K3305" s="216" t="s">
        <v>1551</v>
      </c>
      <c r="L3305" s="217"/>
      <c r="M3305" s="217"/>
      <c r="N3305" s="217"/>
      <c r="O3305" s="217"/>
      <c r="P3305" s="217"/>
      <c r="Q3305" s="217"/>
      <c r="R3305" s="218"/>
    </row>
    <row r="3306" spans="2:18" ht="24.95" customHeight="1">
      <c r="B3306" s="216" t="s">
        <v>1552</v>
      </c>
      <c r="C3306" s="217"/>
      <c r="D3306" s="217"/>
      <c r="E3306" s="217"/>
      <c r="F3306" s="217"/>
      <c r="G3306" s="217"/>
      <c r="H3306" s="217"/>
      <c r="I3306" s="218"/>
      <c r="K3306" s="216" t="s">
        <v>1552</v>
      </c>
      <c r="L3306" s="217"/>
      <c r="M3306" s="217"/>
      <c r="N3306" s="217"/>
      <c r="O3306" s="217"/>
      <c r="P3306" s="217"/>
      <c r="Q3306" s="217"/>
      <c r="R3306" s="218"/>
    </row>
    <row r="3307" spans="2:18" ht="15.75">
      <c r="B3307" s="273"/>
      <c r="C3307" s="217"/>
      <c r="D3307" s="217"/>
      <c r="E3307" s="217"/>
      <c r="F3307" s="217"/>
      <c r="G3307" s="217"/>
      <c r="H3307" s="217"/>
      <c r="I3307" s="218"/>
      <c r="K3307" s="273"/>
      <c r="L3307" s="217"/>
      <c r="M3307" s="217"/>
      <c r="N3307" s="217"/>
      <c r="O3307" s="217"/>
      <c r="P3307" s="217"/>
      <c r="Q3307" s="217"/>
      <c r="R3307" s="218"/>
    </row>
    <row r="3308" spans="2:18" ht="15.75">
      <c r="B3308" s="273"/>
      <c r="C3308" s="217"/>
      <c r="D3308" s="372" t="s">
        <v>1714</v>
      </c>
      <c r="E3308" s="372"/>
      <c r="F3308" s="372"/>
      <c r="G3308" s="217"/>
      <c r="H3308" s="217"/>
      <c r="I3308" s="218"/>
      <c r="K3308" s="273"/>
      <c r="L3308" s="217"/>
      <c r="M3308" s="372" t="s">
        <v>1714</v>
      </c>
      <c r="N3308" s="372"/>
      <c r="O3308" s="372"/>
      <c r="P3308" s="217"/>
      <c r="Q3308" s="217"/>
      <c r="R3308" s="218"/>
    </row>
    <row r="3309" spans="2:18" ht="15.75">
      <c r="B3309" s="273"/>
      <c r="C3309" s="217"/>
      <c r="D3309" s="372" t="s">
        <v>1715</v>
      </c>
      <c r="E3309" s="372"/>
      <c r="F3309" s="372"/>
      <c r="G3309" s="217"/>
      <c r="H3309" s="217"/>
      <c r="I3309" s="218"/>
      <c r="K3309" s="273"/>
      <c r="L3309" s="217"/>
      <c r="M3309" s="372" t="s">
        <v>1715</v>
      </c>
      <c r="N3309" s="372"/>
      <c r="O3309" s="372"/>
      <c r="P3309" s="217"/>
      <c r="Q3309" s="217"/>
      <c r="R3309" s="218"/>
    </row>
    <row r="3310" spans="2:18" ht="15.75">
      <c r="B3310" s="273"/>
      <c r="C3310" s="217"/>
      <c r="D3310" s="217"/>
      <c r="E3310" s="217"/>
      <c r="F3310" s="217"/>
      <c r="G3310" s="217"/>
      <c r="H3310" s="217"/>
      <c r="I3310" s="218"/>
      <c r="K3310" s="273"/>
      <c r="L3310" s="217"/>
      <c r="M3310" s="217"/>
      <c r="N3310" s="217"/>
      <c r="O3310" s="217"/>
      <c r="P3310" s="217"/>
      <c r="Q3310" s="217"/>
      <c r="R3310" s="218"/>
    </row>
    <row r="3311" spans="2:18" ht="15.75">
      <c r="B3311" s="273"/>
      <c r="C3311" s="217"/>
      <c r="D3311" s="217"/>
      <c r="E3311" s="217"/>
      <c r="F3311" s="217"/>
      <c r="G3311" s="217"/>
      <c r="H3311" s="217"/>
      <c r="I3311" s="218"/>
      <c r="K3311" s="273"/>
      <c r="L3311" s="217"/>
      <c r="M3311" s="217"/>
      <c r="N3311" s="217"/>
      <c r="O3311" s="217"/>
      <c r="P3311" s="217"/>
      <c r="Q3311" s="217"/>
      <c r="R3311" s="218"/>
    </row>
    <row r="3312" spans="2:18" ht="15.75">
      <c r="B3312" s="293"/>
      <c r="E3312" s="217"/>
      <c r="F3312" s="217"/>
      <c r="G3312" s="201" t="s">
        <v>1563</v>
      </c>
      <c r="H3312" s="217"/>
      <c r="I3312" s="218"/>
      <c r="J3312" s="293"/>
      <c r="K3312" s="293"/>
      <c r="N3312" s="217"/>
      <c r="O3312" s="217"/>
      <c r="P3312" s="201" t="s">
        <v>1563</v>
      </c>
      <c r="Q3312" s="217"/>
      <c r="R3312" s="218"/>
    </row>
    <row r="3313" spans="2:18" ht="15.75">
      <c r="B3313" s="273" t="s">
        <v>1553</v>
      </c>
      <c r="C3313" s="360">
        <v>45840</v>
      </c>
      <c r="D3313" s="360"/>
      <c r="E3313" s="201"/>
      <c r="F3313" t="s">
        <v>1693</v>
      </c>
      <c r="H3313" s="201"/>
      <c r="I3313" s="202"/>
      <c r="K3313" s="273" t="s">
        <v>1553</v>
      </c>
      <c r="L3313" s="360">
        <v>45840</v>
      </c>
      <c r="M3313" s="360"/>
      <c r="N3313" s="201"/>
      <c r="O3313" t="s">
        <v>1693</v>
      </c>
      <c r="Q3313" s="201"/>
      <c r="R3313" s="202"/>
    </row>
    <row r="3314" spans="2:18" ht="16.5" thickBot="1">
      <c r="B3314" s="275"/>
      <c r="C3314" s="276"/>
      <c r="D3314" s="276"/>
      <c r="E3314" s="276"/>
      <c r="F3314" s="276"/>
      <c r="G3314" s="276"/>
      <c r="H3314" s="276"/>
      <c r="I3314" s="277"/>
      <c r="K3314" s="275"/>
      <c r="L3314" s="276"/>
      <c r="M3314" s="276"/>
      <c r="N3314" s="276"/>
      <c r="O3314" s="276"/>
      <c r="P3314" s="276"/>
      <c r="Q3314" s="276"/>
      <c r="R3314" s="277"/>
    </row>
    <row r="3316" spans="2:18" ht="15.75" thickBot="1"/>
    <row r="3317" spans="2:18">
      <c r="B3317" s="366" t="s">
        <v>1525</v>
      </c>
      <c r="C3317" s="367"/>
      <c r="D3317" s="367"/>
      <c r="E3317" s="367"/>
      <c r="F3317" s="367"/>
      <c r="G3317" s="367"/>
      <c r="H3317" s="367"/>
      <c r="I3317" s="368"/>
      <c r="K3317" s="366" t="s">
        <v>1525</v>
      </c>
      <c r="L3317" s="367"/>
      <c r="M3317" s="367"/>
      <c r="N3317" s="367"/>
      <c r="O3317" s="367"/>
      <c r="P3317" s="367"/>
      <c r="Q3317" s="367"/>
      <c r="R3317" s="368"/>
    </row>
    <row r="3318" spans="2:18" ht="15.75">
      <c r="B3318" s="200"/>
      <c r="C3318" s="201"/>
      <c r="D3318" s="201"/>
      <c r="E3318" s="201"/>
      <c r="F3318" s="201"/>
      <c r="G3318" s="201"/>
      <c r="H3318" s="201"/>
      <c r="I3318" s="202"/>
      <c r="K3318" s="200"/>
      <c r="L3318" s="201"/>
      <c r="M3318" s="201"/>
      <c r="N3318" s="201"/>
      <c r="O3318" s="201"/>
      <c r="P3318" s="201"/>
      <c r="Q3318" s="201"/>
      <c r="R3318" s="202"/>
    </row>
    <row r="3319" spans="2:18" ht="26.25">
      <c r="B3319" s="369" t="s">
        <v>1526</v>
      </c>
      <c r="C3319" s="370"/>
      <c r="D3319" s="370"/>
      <c r="E3319" s="370"/>
      <c r="F3319" s="370"/>
      <c r="G3319" s="370"/>
      <c r="H3319" s="370"/>
      <c r="I3319" s="371"/>
      <c r="K3319" s="369" t="s">
        <v>1526</v>
      </c>
      <c r="L3319" s="370"/>
      <c r="M3319" s="370"/>
      <c r="N3319" s="370"/>
      <c r="O3319" s="370"/>
      <c r="P3319" s="370"/>
      <c r="Q3319" s="370"/>
      <c r="R3319" s="371"/>
    </row>
    <row r="3320" spans="2:18" ht="24.95" customHeight="1">
      <c r="B3320" s="203"/>
      <c r="C3320" s="204"/>
      <c r="D3320" s="204"/>
      <c r="E3320" s="204"/>
      <c r="F3320" s="204"/>
      <c r="G3320" s="204"/>
      <c r="H3320" s="205" t="s">
        <v>1527</v>
      </c>
      <c r="I3320" s="206"/>
      <c r="K3320" s="203"/>
      <c r="L3320" s="204"/>
      <c r="M3320" s="204"/>
      <c r="N3320" s="204"/>
      <c r="O3320" s="204"/>
      <c r="P3320" s="204"/>
      <c r="Q3320" s="205" t="s">
        <v>1527</v>
      </c>
      <c r="R3320" s="206"/>
    </row>
    <row r="3321" spans="2:18" ht="24.95" customHeight="1">
      <c r="B3321" s="207" t="s">
        <v>1528</v>
      </c>
      <c r="C3321" s="208"/>
      <c r="D3321" s="208"/>
      <c r="E3321" s="208"/>
      <c r="F3321" s="208" t="s">
        <v>1529</v>
      </c>
      <c r="G3321" s="201"/>
      <c r="H3321" s="201" t="s">
        <v>1530</v>
      </c>
      <c r="I3321" s="202"/>
      <c r="K3321" s="207" t="s">
        <v>1528</v>
      </c>
      <c r="L3321" s="208"/>
      <c r="M3321" s="208"/>
      <c r="N3321" s="208"/>
      <c r="O3321" s="208" t="s">
        <v>1531</v>
      </c>
      <c r="P3321" s="201"/>
      <c r="Q3321" s="201" t="s">
        <v>1530</v>
      </c>
      <c r="R3321" s="202"/>
    </row>
    <row r="3322" spans="2:18" ht="24.95" customHeight="1">
      <c r="B3322" s="209" t="s">
        <v>1532</v>
      </c>
      <c r="C3322" s="210" t="s">
        <v>1939</v>
      </c>
      <c r="D3322" s="211"/>
      <c r="E3322" s="211"/>
      <c r="F3322" s="211"/>
      <c r="G3322" s="212"/>
      <c r="H3322" s="212"/>
      <c r="I3322" s="213"/>
      <c r="K3322" s="209" t="s">
        <v>1532</v>
      </c>
      <c r="L3322" s="210" t="s">
        <v>1941</v>
      </c>
      <c r="M3322" s="211"/>
      <c r="N3322" s="211"/>
      <c r="O3322" s="211"/>
      <c r="P3322" s="212"/>
      <c r="Q3322" s="212"/>
      <c r="R3322" s="213"/>
    </row>
    <row r="3323" spans="2:18" ht="24.95" customHeight="1">
      <c r="B3323" s="207" t="s">
        <v>1534</v>
      </c>
      <c r="C3323" s="214" t="s">
        <v>1940</v>
      </c>
      <c r="D3323" s="208" t="s">
        <v>1535</v>
      </c>
      <c r="E3323" s="208"/>
      <c r="F3323" s="201"/>
      <c r="G3323" s="201"/>
      <c r="H3323" s="201"/>
      <c r="I3323" s="202"/>
      <c r="K3323" s="207" t="s">
        <v>1534</v>
      </c>
      <c r="L3323" s="214">
        <v>492</v>
      </c>
      <c r="M3323" s="208" t="s">
        <v>1535</v>
      </c>
      <c r="N3323" s="208"/>
      <c r="O3323" s="201"/>
      <c r="P3323" s="201"/>
      <c r="Q3323" s="201"/>
      <c r="R3323" s="202"/>
    </row>
    <row r="3324" spans="2:18" ht="24.95" customHeight="1">
      <c r="B3324" s="216" t="s">
        <v>1562</v>
      </c>
      <c r="C3324" s="217"/>
      <c r="D3324" s="217"/>
      <c r="E3324" s="217"/>
      <c r="F3324" s="217"/>
      <c r="G3324" s="217"/>
      <c r="H3324" s="217"/>
      <c r="I3324" s="218"/>
      <c r="K3324" s="216" t="s">
        <v>1562</v>
      </c>
      <c r="L3324" s="217"/>
      <c r="M3324" s="217"/>
      <c r="N3324" s="217"/>
      <c r="O3324" s="217"/>
      <c r="P3324" s="217"/>
      <c r="Q3324" s="217"/>
      <c r="R3324" s="218"/>
    </row>
    <row r="3325" spans="2:18" ht="24.95" customHeight="1" thickBot="1">
      <c r="B3325" s="207" t="s">
        <v>1537</v>
      </c>
      <c r="C3325" s="201"/>
      <c r="D3325" s="201"/>
      <c r="E3325" s="201"/>
      <c r="F3325" s="201"/>
      <c r="G3325" s="201"/>
      <c r="H3325" s="201"/>
      <c r="I3325" s="202"/>
      <c r="K3325" s="207" t="s">
        <v>1537</v>
      </c>
      <c r="L3325" s="201"/>
      <c r="M3325" s="201"/>
      <c r="N3325" s="201"/>
      <c r="O3325" s="201"/>
      <c r="P3325" s="201"/>
      <c r="Q3325" s="201"/>
      <c r="R3325" s="202"/>
    </row>
    <row r="3326" spans="2:18" ht="24.95" customHeight="1" thickTop="1">
      <c r="B3326" s="361" t="s">
        <v>1538</v>
      </c>
      <c r="C3326" s="362"/>
      <c r="D3326" s="358" t="s">
        <v>1241</v>
      </c>
      <c r="E3326" s="365"/>
      <c r="F3326" s="356" t="s">
        <v>1539</v>
      </c>
      <c r="G3326" s="359"/>
      <c r="H3326" s="358" t="s">
        <v>1404</v>
      </c>
      <c r="I3326" s="359"/>
      <c r="K3326" s="361" t="s">
        <v>1538</v>
      </c>
      <c r="L3326" s="362"/>
      <c r="M3326" s="358" t="s">
        <v>1241</v>
      </c>
      <c r="N3326" s="365"/>
      <c r="O3326" s="356" t="s">
        <v>1539</v>
      </c>
      <c r="P3326" s="359"/>
      <c r="Q3326" s="358" t="s">
        <v>1404</v>
      </c>
      <c r="R3326" s="359"/>
    </row>
    <row r="3327" spans="2:18" ht="24.95" customHeight="1" thickBot="1">
      <c r="B3327" s="363"/>
      <c r="C3327" s="364"/>
      <c r="D3327" s="219" t="s">
        <v>1540</v>
      </c>
      <c r="E3327" s="220" t="s">
        <v>1541</v>
      </c>
      <c r="F3327" s="220" t="s">
        <v>1540</v>
      </c>
      <c r="G3327" s="221" t="s">
        <v>1541</v>
      </c>
      <c r="H3327" s="222" t="s">
        <v>1540</v>
      </c>
      <c r="I3327" s="223" t="s">
        <v>1541</v>
      </c>
      <c r="K3327" s="363"/>
      <c r="L3327" s="364"/>
      <c r="M3327" s="219" t="s">
        <v>1540</v>
      </c>
      <c r="N3327" s="220" t="s">
        <v>1541</v>
      </c>
      <c r="O3327" s="220" t="s">
        <v>1540</v>
      </c>
      <c r="P3327" s="221" t="s">
        <v>1541</v>
      </c>
      <c r="Q3327" s="222" t="s">
        <v>1540</v>
      </c>
      <c r="R3327" s="223" t="s">
        <v>1541</v>
      </c>
    </row>
    <row r="3328" spans="2:18" ht="24.95" customHeight="1" thickTop="1">
      <c r="B3328" s="224" t="s">
        <v>1542</v>
      </c>
      <c r="C3328" s="225"/>
      <c r="D3328" s="226">
        <v>0</v>
      </c>
      <c r="E3328" s="227"/>
      <c r="F3328" s="227">
        <v>1302</v>
      </c>
      <c r="G3328" s="228"/>
      <c r="H3328" s="229">
        <f t="shared" ref="H3328:H3336" si="194">D3328+F3328</f>
        <v>1302</v>
      </c>
      <c r="I3328" s="230"/>
      <c r="K3328" s="224" t="s">
        <v>1542</v>
      </c>
      <c r="L3328" s="225"/>
      <c r="M3328" s="226">
        <v>0</v>
      </c>
      <c r="N3328" s="227"/>
      <c r="O3328" s="227">
        <v>252</v>
      </c>
      <c r="P3328" s="228"/>
      <c r="Q3328" s="229">
        <f t="shared" ref="Q3328:Q3336" si="195">M3328+O3328</f>
        <v>252</v>
      </c>
      <c r="R3328" s="230"/>
    </row>
    <row r="3329" spans="2:18" ht="24.95" customHeight="1">
      <c r="B3329" s="231" t="s">
        <v>1543</v>
      </c>
      <c r="C3329" s="232"/>
      <c r="D3329" s="233">
        <v>0</v>
      </c>
      <c r="E3329" s="234"/>
      <c r="F3329" s="234">
        <v>40</v>
      </c>
      <c r="G3329" s="235"/>
      <c r="H3329" s="229">
        <f t="shared" si="194"/>
        <v>40</v>
      </c>
      <c r="I3329" s="236"/>
      <c r="K3329" s="231" t="s">
        <v>1543</v>
      </c>
      <c r="L3329" s="232"/>
      <c r="M3329" s="233">
        <v>0</v>
      </c>
      <c r="N3329" s="234"/>
      <c r="O3329" s="234">
        <v>30</v>
      </c>
      <c r="P3329" s="235"/>
      <c r="Q3329" s="229">
        <f t="shared" si="195"/>
        <v>30</v>
      </c>
      <c r="R3329" s="236"/>
    </row>
    <row r="3330" spans="2:18" ht="24.95" customHeight="1">
      <c r="B3330" s="231" t="s">
        <v>1544</v>
      </c>
      <c r="C3330" s="232"/>
      <c r="D3330" s="233">
        <v>0</v>
      </c>
      <c r="E3330" s="234"/>
      <c r="F3330" s="234">
        <v>40</v>
      </c>
      <c r="G3330" s="235"/>
      <c r="H3330" s="229">
        <f t="shared" si="194"/>
        <v>40</v>
      </c>
      <c r="I3330" s="236"/>
      <c r="K3330" s="231" t="s">
        <v>1544</v>
      </c>
      <c r="L3330" s="232"/>
      <c r="M3330" s="233">
        <v>0</v>
      </c>
      <c r="N3330" s="234"/>
      <c r="O3330" s="234">
        <v>30</v>
      </c>
      <c r="P3330" s="235"/>
      <c r="Q3330" s="229">
        <f t="shared" si="195"/>
        <v>30</v>
      </c>
      <c r="R3330" s="236"/>
    </row>
    <row r="3331" spans="2:18" ht="24.95" customHeight="1" thickBot="1">
      <c r="B3331" s="237" t="s">
        <v>1545</v>
      </c>
      <c r="C3331" s="238"/>
      <c r="D3331" s="239"/>
      <c r="E3331" s="240"/>
      <c r="F3331" s="240">
        <v>750</v>
      </c>
      <c r="G3331" s="241"/>
      <c r="H3331" s="229">
        <f t="shared" si="194"/>
        <v>750</v>
      </c>
      <c r="I3331" s="242"/>
      <c r="K3331" s="237" t="s">
        <v>1545</v>
      </c>
      <c r="L3331" s="238"/>
      <c r="M3331" s="239">
        <v>0</v>
      </c>
      <c r="N3331" s="240"/>
      <c r="O3331" s="240">
        <v>750</v>
      </c>
      <c r="P3331" s="241"/>
      <c r="Q3331" s="229">
        <f t="shared" si="195"/>
        <v>750</v>
      </c>
      <c r="R3331" s="242"/>
    </row>
    <row r="3332" spans="2:18" ht="24.95" customHeight="1" thickTop="1" thickBot="1">
      <c r="B3332" s="243"/>
      <c r="C3332" s="244" t="s">
        <v>1399</v>
      </c>
      <c r="D3332" s="245">
        <f>D3328+D3329+D3330+D3331</f>
        <v>0</v>
      </c>
      <c r="E3332" s="246"/>
      <c r="F3332" s="247">
        <f>SUM(F3328:F3331)</f>
        <v>2132</v>
      </c>
      <c r="G3332" s="248"/>
      <c r="H3332" s="249">
        <f t="shared" si="194"/>
        <v>2132</v>
      </c>
      <c r="I3332" s="250"/>
      <c r="K3332" s="243"/>
      <c r="L3332" s="244" t="s">
        <v>1399</v>
      </c>
      <c r="M3332" s="245">
        <f>M3328+M3329+M3330+M3331</f>
        <v>0</v>
      </c>
      <c r="N3332" s="246"/>
      <c r="O3332" s="246">
        <f>SUM(O3328:O3331)</f>
        <v>1062</v>
      </c>
      <c r="P3332" s="248"/>
      <c r="Q3332" s="251">
        <f t="shared" si="195"/>
        <v>1062</v>
      </c>
      <c r="R3332" s="250"/>
    </row>
    <row r="3333" spans="2:18" ht="24.95" customHeight="1" thickTop="1">
      <c r="B3333" s="252" t="s">
        <v>1546</v>
      </c>
      <c r="C3333" s="253"/>
      <c r="D3333" s="254"/>
      <c r="E3333" s="255"/>
      <c r="F3333" s="255"/>
      <c r="G3333" s="256"/>
      <c r="H3333" s="257">
        <f t="shared" si="194"/>
        <v>0</v>
      </c>
      <c r="I3333" s="258"/>
      <c r="K3333" s="252" t="s">
        <v>1546</v>
      </c>
      <c r="L3333" s="253"/>
      <c r="M3333" s="254"/>
      <c r="N3333" s="255"/>
      <c r="O3333" s="255"/>
      <c r="P3333" s="256"/>
      <c r="Q3333" s="257">
        <f t="shared" si="195"/>
        <v>0</v>
      </c>
      <c r="R3333" s="258"/>
    </row>
    <row r="3334" spans="2:18" ht="24.95" customHeight="1">
      <c r="B3334" s="259" t="s">
        <v>1547</v>
      </c>
      <c r="C3334" s="260"/>
      <c r="D3334" s="233">
        <v>0</v>
      </c>
      <c r="E3334" s="234"/>
      <c r="F3334" s="234"/>
      <c r="G3334" s="261"/>
      <c r="H3334" s="262">
        <f t="shared" si="194"/>
        <v>0</v>
      </c>
      <c r="I3334" s="263"/>
      <c r="K3334" s="259" t="s">
        <v>1547</v>
      </c>
      <c r="L3334" s="260"/>
      <c r="M3334" s="233">
        <v>0</v>
      </c>
      <c r="N3334" s="234"/>
      <c r="O3334" s="234"/>
      <c r="P3334" s="261"/>
      <c r="Q3334" s="262">
        <f t="shared" si="195"/>
        <v>0</v>
      </c>
      <c r="R3334" s="263"/>
    </row>
    <row r="3335" spans="2:18" ht="24.95" customHeight="1">
      <c r="B3335" s="252" t="s">
        <v>1548</v>
      </c>
      <c r="C3335" s="253"/>
      <c r="D3335" s="233"/>
      <c r="E3335" s="234"/>
      <c r="F3335" s="234"/>
      <c r="G3335" s="261"/>
      <c r="H3335" s="262">
        <f t="shared" si="194"/>
        <v>0</v>
      </c>
      <c r="I3335" s="263"/>
      <c r="K3335" s="252" t="s">
        <v>1548</v>
      </c>
      <c r="L3335" s="253"/>
      <c r="M3335" s="233"/>
      <c r="N3335" s="234"/>
      <c r="O3335" s="234"/>
      <c r="P3335" s="261"/>
      <c r="Q3335" s="262">
        <f t="shared" si="195"/>
        <v>0</v>
      </c>
      <c r="R3335" s="263"/>
    </row>
    <row r="3336" spans="2:18" ht="24.95" customHeight="1" thickBot="1">
      <c r="B3336" s="264" t="s">
        <v>1549</v>
      </c>
      <c r="C3336" s="265"/>
      <c r="D3336" s="266"/>
      <c r="E3336" s="267"/>
      <c r="F3336" s="267"/>
      <c r="G3336" s="268"/>
      <c r="H3336" s="269">
        <f t="shared" si="194"/>
        <v>0</v>
      </c>
      <c r="I3336" s="270"/>
      <c r="K3336" s="264" t="s">
        <v>1549</v>
      </c>
      <c r="L3336" s="265"/>
      <c r="M3336" s="266"/>
      <c r="N3336" s="267"/>
      <c r="O3336" s="267"/>
      <c r="P3336" s="268"/>
      <c r="Q3336" s="269">
        <f t="shared" si="195"/>
        <v>0</v>
      </c>
      <c r="R3336" s="270"/>
    </row>
    <row r="3337" spans="2:18" ht="24.95" customHeight="1" thickTop="1" thickBot="1">
      <c r="B3337" s="243"/>
      <c r="C3337" s="244" t="s">
        <v>1399</v>
      </c>
      <c r="D3337" s="245">
        <f>SUM(D3332:D3336)</f>
        <v>0</v>
      </c>
      <c r="E3337" s="246"/>
      <c r="F3337" s="247">
        <f>F3332+F3334</f>
        <v>2132</v>
      </c>
      <c r="G3337" s="248"/>
      <c r="H3337" s="271">
        <f>D3337+F3337</f>
        <v>2132</v>
      </c>
      <c r="I3337" s="250"/>
      <c r="K3337" s="243"/>
      <c r="L3337" s="244" t="s">
        <v>1399</v>
      </c>
      <c r="M3337" s="245">
        <f>SUM(M3332:M3336)</f>
        <v>0</v>
      </c>
      <c r="N3337" s="246"/>
      <c r="O3337" s="246">
        <f>O3332+O3334</f>
        <v>1062</v>
      </c>
      <c r="P3337" s="248"/>
      <c r="Q3337" s="272">
        <f>M3337+O3337</f>
        <v>1062</v>
      </c>
      <c r="R3337" s="250"/>
    </row>
    <row r="3338" spans="2:18" ht="24.95" customHeight="1" thickTop="1">
      <c r="B3338" s="273"/>
      <c r="C3338" s="274" t="s">
        <v>1550</v>
      </c>
      <c r="D3338" s="217"/>
      <c r="E3338" s="217"/>
      <c r="F3338" s="217"/>
      <c r="G3338" s="217"/>
      <c r="H3338" s="217"/>
      <c r="I3338" s="218"/>
      <c r="K3338" s="273"/>
      <c r="L3338" s="274" t="s">
        <v>1550</v>
      </c>
      <c r="M3338" s="217"/>
      <c r="N3338" s="217"/>
      <c r="O3338" s="217"/>
      <c r="P3338" s="217"/>
      <c r="Q3338" s="217"/>
      <c r="R3338" s="218"/>
    </row>
    <row r="3339" spans="2:18" ht="24.95" customHeight="1">
      <c r="B3339" s="216" t="s">
        <v>1551</v>
      </c>
      <c r="C3339" s="217"/>
      <c r="D3339" s="217"/>
      <c r="E3339" s="217"/>
      <c r="F3339" s="217"/>
      <c r="G3339" s="217"/>
      <c r="H3339" s="217"/>
      <c r="I3339" s="218"/>
      <c r="K3339" s="216" t="s">
        <v>1551</v>
      </c>
      <c r="L3339" s="217"/>
      <c r="M3339" s="217"/>
      <c r="N3339" s="217"/>
      <c r="O3339" s="217"/>
      <c r="P3339" s="217"/>
      <c r="Q3339" s="217"/>
      <c r="R3339" s="218"/>
    </row>
    <row r="3340" spans="2:18" ht="24.95" customHeight="1">
      <c r="B3340" s="216" t="s">
        <v>1552</v>
      </c>
      <c r="C3340" s="217"/>
      <c r="D3340" s="217"/>
      <c r="E3340" s="217"/>
      <c r="F3340" s="217"/>
      <c r="G3340" s="217"/>
      <c r="H3340" s="217"/>
      <c r="I3340" s="218"/>
      <c r="K3340" s="216" t="s">
        <v>1552</v>
      </c>
      <c r="L3340" s="217"/>
      <c r="M3340" s="217"/>
      <c r="N3340" s="217"/>
      <c r="O3340" s="217"/>
      <c r="P3340" s="217"/>
      <c r="Q3340" s="217"/>
      <c r="R3340" s="218"/>
    </row>
    <row r="3341" spans="2:18" ht="15.75">
      <c r="B3341" s="273"/>
      <c r="C3341" s="217"/>
      <c r="D3341" s="217"/>
      <c r="E3341" s="217"/>
      <c r="F3341" s="217"/>
      <c r="G3341" s="217"/>
      <c r="H3341" s="217"/>
      <c r="I3341" s="218"/>
      <c r="K3341" s="273"/>
      <c r="L3341" s="217"/>
      <c r="M3341" s="217"/>
      <c r="N3341" s="217"/>
      <c r="O3341" s="217"/>
      <c r="P3341" s="217"/>
      <c r="Q3341" s="217"/>
      <c r="R3341" s="218"/>
    </row>
    <row r="3342" spans="2:18" ht="15.75">
      <c r="B3342" s="273"/>
      <c r="C3342" s="217"/>
      <c r="D3342" s="372" t="s">
        <v>1714</v>
      </c>
      <c r="E3342" s="372"/>
      <c r="F3342" s="372"/>
      <c r="G3342" s="217"/>
      <c r="H3342" s="217"/>
      <c r="I3342" s="218"/>
      <c r="K3342" s="273"/>
      <c r="L3342" s="217"/>
      <c r="M3342" s="372" t="s">
        <v>1714</v>
      </c>
      <c r="N3342" s="372"/>
      <c r="O3342" s="372"/>
      <c r="P3342" s="217"/>
      <c r="Q3342" s="217"/>
      <c r="R3342" s="218"/>
    </row>
    <row r="3343" spans="2:18" ht="15.75">
      <c r="B3343" s="273"/>
      <c r="C3343" s="217"/>
      <c r="D3343" s="372" t="s">
        <v>1715</v>
      </c>
      <c r="E3343" s="372"/>
      <c r="F3343" s="372"/>
      <c r="G3343" s="217"/>
      <c r="H3343" s="217"/>
      <c r="I3343" s="218"/>
      <c r="K3343" s="273"/>
      <c r="L3343" s="217"/>
      <c r="M3343" s="372" t="s">
        <v>1715</v>
      </c>
      <c r="N3343" s="372"/>
      <c r="O3343" s="372"/>
      <c r="P3343" s="217"/>
      <c r="Q3343" s="217"/>
      <c r="R3343" s="218"/>
    </row>
    <row r="3344" spans="2:18" ht="15.75">
      <c r="B3344" s="273"/>
      <c r="C3344" s="217"/>
      <c r="D3344" s="217"/>
      <c r="E3344" s="217"/>
      <c r="F3344" s="217"/>
      <c r="G3344" s="217"/>
      <c r="H3344" s="217"/>
      <c r="I3344" s="218"/>
      <c r="K3344" s="273"/>
      <c r="L3344" s="217"/>
      <c r="M3344" s="217"/>
      <c r="N3344" s="217"/>
      <c r="O3344" s="217"/>
      <c r="P3344" s="217"/>
      <c r="Q3344" s="217"/>
      <c r="R3344" s="218"/>
    </row>
    <row r="3345" spans="2:18" ht="15.75">
      <c r="B3345" s="273"/>
      <c r="C3345" s="217"/>
      <c r="D3345" s="217"/>
      <c r="E3345" s="217"/>
      <c r="F3345" s="217"/>
      <c r="G3345" s="217"/>
      <c r="H3345" s="217"/>
      <c r="I3345" s="218"/>
      <c r="K3345" s="273"/>
      <c r="L3345" s="217"/>
      <c r="M3345" s="217"/>
      <c r="N3345" s="217"/>
      <c r="O3345" s="217"/>
      <c r="P3345" s="217"/>
      <c r="Q3345" s="217"/>
      <c r="R3345" s="218"/>
    </row>
    <row r="3346" spans="2:18" ht="15.75">
      <c r="B3346" s="293"/>
      <c r="E3346" s="217"/>
      <c r="F3346" s="217"/>
      <c r="G3346" s="201" t="s">
        <v>1563</v>
      </c>
      <c r="H3346" s="217"/>
      <c r="I3346" s="218"/>
      <c r="J3346" s="293"/>
      <c r="K3346" s="293"/>
      <c r="N3346" s="217"/>
      <c r="O3346" s="217"/>
      <c r="P3346" s="201" t="s">
        <v>1563</v>
      </c>
      <c r="Q3346" s="217"/>
      <c r="R3346" s="218"/>
    </row>
    <row r="3347" spans="2:18" ht="15.75">
      <c r="B3347" s="273" t="s">
        <v>1553</v>
      </c>
      <c r="C3347" s="360">
        <v>45840</v>
      </c>
      <c r="D3347" s="360"/>
      <c r="E3347" s="201"/>
      <c r="F3347" t="s">
        <v>1693</v>
      </c>
      <c r="H3347" s="201"/>
      <c r="I3347" s="202"/>
      <c r="K3347" s="273" t="s">
        <v>1553</v>
      </c>
      <c r="L3347" s="360">
        <v>45840</v>
      </c>
      <c r="M3347" s="360"/>
      <c r="N3347" s="201"/>
      <c r="O3347" t="s">
        <v>1693</v>
      </c>
      <c r="Q3347" s="201"/>
      <c r="R3347" s="202"/>
    </row>
    <row r="3348" spans="2:18" ht="16.5" thickBot="1">
      <c r="B3348" s="275"/>
      <c r="C3348" s="276"/>
      <c r="D3348" s="276"/>
      <c r="E3348" s="276"/>
      <c r="F3348" s="276"/>
      <c r="G3348" s="276"/>
      <c r="H3348" s="276"/>
      <c r="I3348" s="277"/>
      <c r="K3348" s="275"/>
      <c r="L3348" s="276"/>
      <c r="M3348" s="276"/>
      <c r="N3348" s="276"/>
      <c r="O3348" s="276"/>
      <c r="P3348" s="276"/>
      <c r="Q3348" s="276"/>
      <c r="R3348" s="277"/>
    </row>
    <row r="3350" spans="2:18" ht="15.75" thickBot="1"/>
    <row r="3351" spans="2:18">
      <c r="B3351" s="366" t="s">
        <v>1525</v>
      </c>
      <c r="C3351" s="367"/>
      <c r="D3351" s="367"/>
      <c r="E3351" s="367"/>
      <c r="F3351" s="367"/>
      <c r="G3351" s="367"/>
      <c r="H3351" s="367"/>
      <c r="I3351" s="368"/>
      <c r="K3351" s="366" t="s">
        <v>1525</v>
      </c>
      <c r="L3351" s="367"/>
      <c r="M3351" s="367"/>
      <c r="N3351" s="367"/>
      <c r="O3351" s="367"/>
      <c r="P3351" s="367"/>
      <c r="Q3351" s="367"/>
      <c r="R3351" s="368"/>
    </row>
    <row r="3352" spans="2:18" ht="15.75">
      <c r="B3352" s="200"/>
      <c r="C3352" s="201"/>
      <c r="D3352" s="201"/>
      <c r="E3352" s="201"/>
      <c r="F3352" s="201"/>
      <c r="G3352" s="201"/>
      <c r="H3352" s="201"/>
      <c r="I3352" s="202"/>
      <c r="K3352" s="200"/>
      <c r="L3352" s="201"/>
      <c r="M3352" s="201"/>
      <c r="N3352" s="201"/>
      <c r="O3352" s="201"/>
      <c r="P3352" s="201"/>
      <c r="Q3352" s="201"/>
      <c r="R3352" s="202"/>
    </row>
    <row r="3353" spans="2:18" ht="26.25">
      <c r="B3353" s="369" t="s">
        <v>1526</v>
      </c>
      <c r="C3353" s="370"/>
      <c r="D3353" s="370"/>
      <c r="E3353" s="370"/>
      <c r="F3353" s="370"/>
      <c r="G3353" s="370"/>
      <c r="H3353" s="370"/>
      <c r="I3353" s="371"/>
      <c r="K3353" s="369" t="s">
        <v>1526</v>
      </c>
      <c r="L3353" s="370"/>
      <c r="M3353" s="370"/>
      <c r="N3353" s="370"/>
      <c r="O3353" s="370"/>
      <c r="P3353" s="370"/>
      <c r="Q3353" s="370"/>
      <c r="R3353" s="371"/>
    </row>
    <row r="3354" spans="2:18" ht="24.95" customHeight="1">
      <c r="B3354" s="203"/>
      <c r="C3354" s="204"/>
      <c r="D3354" s="204"/>
      <c r="E3354" s="204"/>
      <c r="F3354" s="204"/>
      <c r="G3354" s="204"/>
      <c r="H3354" s="205" t="s">
        <v>1527</v>
      </c>
      <c r="I3354" s="206"/>
      <c r="K3354" s="203"/>
      <c r="L3354" s="204"/>
      <c r="M3354" s="204"/>
      <c r="N3354" s="204"/>
      <c r="O3354" s="204"/>
      <c r="P3354" s="204"/>
      <c r="Q3354" s="205" t="s">
        <v>1527</v>
      </c>
      <c r="R3354" s="206"/>
    </row>
    <row r="3355" spans="2:18" ht="24.95" customHeight="1">
      <c r="B3355" s="207" t="s">
        <v>1528</v>
      </c>
      <c r="C3355" s="208"/>
      <c r="D3355" s="208"/>
      <c r="E3355" s="208"/>
      <c r="F3355" s="208" t="s">
        <v>1529</v>
      </c>
      <c r="G3355" s="201"/>
      <c r="H3355" s="201" t="s">
        <v>1530</v>
      </c>
      <c r="I3355" s="202"/>
      <c r="K3355" s="207" t="s">
        <v>1528</v>
      </c>
      <c r="L3355" s="208"/>
      <c r="M3355" s="208"/>
      <c r="N3355" s="208"/>
      <c r="O3355" s="208" t="s">
        <v>1531</v>
      </c>
      <c r="P3355" s="201"/>
      <c r="Q3355" s="201" t="s">
        <v>1530</v>
      </c>
      <c r="R3355" s="202"/>
    </row>
    <row r="3356" spans="2:18" ht="24.95" customHeight="1">
      <c r="B3356" s="209" t="s">
        <v>1532</v>
      </c>
      <c r="C3356" s="210" t="s">
        <v>1942</v>
      </c>
      <c r="E3356" s="211"/>
      <c r="F3356" s="211"/>
      <c r="G3356" s="212"/>
      <c r="H3356" s="212"/>
      <c r="I3356" s="213"/>
      <c r="K3356" s="209" t="s">
        <v>1532</v>
      </c>
      <c r="L3356" s="210" t="s">
        <v>1944</v>
      </c>
      <c r="M3356" s="211"/>
      <c r="N3356" s="211"/>
      <c r="O3356" s="211"/>
      <c r="P3356" s="212"/>
      <c r="Q3356" s="212"/>
      <c r="R3356" s="213"/>
    </row>
    <row r="3357" spans="2:18" ht="24.95" customHeight="1">
      <c r="B3357" s="207" t="s">
        <v>1534</v>
      </c>
      <c r="C3357" s="214" t="s">
        <v>1943</v>
      </c>
      <c r="D3357" s="208" t="s">
        <v>1535</v>
      </c>
      <c r="E3357" s="208"/>
      <c r="F3357" s="201"/>
      <c r="G3357" s="201"/>
      <c r="H3357" s="201"/>
      <c r="I3357" s="202"/>
      <c r="K3357" s="207" t="s">
        <v>1534</v>
      </c>
      <c r="L3357" s="214" t="s">
        <v>1945</v>
      </c>
      <c r="M3357" s="208" t="s">
        <v>1535</v>
      </c>
      <c r="N3357" s="208"/>
      <c r="O3357" s="201"/>
      <c r="P3357" s="201"/>
      <c r="Q3357" s="201"/>
      <c r="R3357" s="202"/>
    </row>
    <row r="3358" spans="2:18" ht="24.95" customHeight="1">
      <c r="B3358" s="216" t="s">
        <v>1562</v>
      </c>
      <c r="C3358" s="217"/>
      <c r="D3358" s="217"/>
      <c r="E3358" s="217"/>
      <c r="F3358" s="217"/>
      <c r="G3358" s="217"/>
      <c r="H3358" s="217"/>
      <c r="I3358" s="218"/>
      <c r="K3358" s="216" t="s">
        <v>1562</v>
      </c>
      <c r="L3358" s="217"/>
      <c r="M3358" s="217"/>
      <c r="N3358" s="217"/>
      <c r="O3358" s="217"/>
      <c r="P3358" s="217"/>
      <c r="Q3358" s="217"/>
      <c r="R3358" s="218"/>
    </row>
    <row r="3359" spans="2:18" ht="24.95" customHeight="1" thickBot="1">
      <c r="B3359" s="207" t="s">
        <v>1537</v>
      </c>
      <c r="C3359" s="201"/>
      <c r="D3359" s="201"/>
      <c r="E3359" s="201"/>
      <c r="F3359" s="201"/>
      <c r="G3359" s="201"/>
      <c r="H3359" s="201"/>
      <c r="I3359" s="202"/>
      <c r="K3359" s="207" t="s">
        <v>1537</v>
      </c>
      <c r="L3359" s="201"/>
      <c r="M3359" s="201"/>
      <c r="N3359" s="201"/>
      <c r="O3359" s="201"/>
      <c r="P3359" s="201"/>
      <c r="Q3359" s="201"/>
      <c r="R3359" s="202"/>
    </row>
    <row r="3360" spans="2:18" ht="24.95" customHeight="1" thickTop="1">
      <c r="B3360" s="361" t="s">
        <v>1538</v>
      </c>
      <c r="C3360" s="362"/>
      <c r="D3360" s="358" t="s">
        <v>1241</v>
      </c>
      <c r="E3360" s="365"/>
      <c r="F3360" s="356" t="s">
        <v>1539</v>
      </c>
      <c r="G3360" s="359"/>
      <c r="H3360" s="358" t="s">
        <v>1404</v>
      </c>
      <c r="I3360" s="359"/>
      <c r="K3360" s="361" t="s">
        <v>1538</v>
      </c>
      <c r="L3360" s="362"/>
      <c r="M3360" s="358" t="s">
        <v>1241</v>
      </c>
      <c r="N3360" s="365"/>
      <c r="O3360" s="356" t="s">
        <v>1539</v>
      </c>
      <c r="P3360" s="359"/>
      <c r="Q3360" s="358" t="s">
        <v>1404</v>
      </c>
      <c r="R3360" s="359"/>
    </row>
    <row r="3361" spans="2:18" ht="24.95" customHeight="1" thickBot="1">
      <c r="B3361" s="363"/>
      <c r="C3361" s="364"/>
      <c r="D3361" s="219" t="s">
        <v>1540</v>
      </c>
      <c r="E3361" s="220" t="s">
        <v>1541</v>
      </c>
      <c r="F3361" s="220" t="s">
        <v>1540</v>
      </c>
      <c r="G3361" s="221" t="s">
        <v>1541</v>
      </c>
      <c r="H3361" s="222" t="s">
        <v>1540</v>
      </c>
      <c r="I3361" s="223" t="s">
        <v>1541</v>
      </c>
      <c r="K3361" s="363"/>
      <c r="L3361" s="364"/>
      <c r="M3361" s="219" t="s">
        <v>1540</v>
      </c>
      <c r="N3361" s="220" t="s">
        <v>1541</v>
      </c>
      <c r="O3361" s="220" t="s">
        <v>1540</v>
      </c>
      <c r="P3361" s="221" t="s">
        <v>1541</v>
      </c>
      <c r="Q3361" s="222" t="s">
        <v>1540</v>
      </c>
      <c r="R3361" s="223" t="s">
        <v>1541</v>
      </c>
    </row>
    <row r="3362" spans="2:18" ht="24.95" customHeight="1" thickTop="1">
      <c r="B3362" s="224" t="s">
        <v>1542</v>
      </c>
      <c r="C3362" s="225"/>
      <c r="D3362" s="226">
        <v>0</v>
      </c>
      <c r="E3362" s="227"/>
      <c r="F3362" s="227">
        <v>200</v>
      </c>
      <c r="G3362" s="228"/>
      <c r="H3362" s="229">
        <f t="shared" ref="H3362:H3370" si="196">D3362+F3362</f>
        <v>200</v>
      </c>
      <c r="I3362" s="230"/>
      <c r="K3362" s="224" t="s">
        <v>1542</v>
      </c>
      <c r="L3362" s="225"/>
      <c r="M3362" s="226">
        <v>0</v>
      </c>
      <c r="N3362" s="227"/>
      <c r="O3362" s="227">
        <v>406</v>
      </c>
      <c r="P3362" s="228"/>
      <c r="Q3362" s="229">
        <f t="shared" ref="Q3362:Q3370" si="197">M3362+O3362</f>
        <v>406</v>
      </c>
      <c r="R3362" s="230"/>
    </row>
    <row r="3363" spans="2:18" ht="24.95" customHeight="1">
      <c r="B3363" s="231" t="s">
        <v>1543</v>
      </c>
      <c r="C3363" s="232"/>
      <c r="D3363" s="233">
        <v>0</v>
      </c>
      <c r="E3363" s="234"/>
      <c r="F3363" s="234">
        <v>20</v>
      </c>
      <c r="G3363" s="235"/>
      <c r="H3363" s="229">
        <f t="shared" si="196"/>
        <v>20</v>
      </c>
      <c r="I3363" s="236"/>
      <c r="K3363" s="231" t="s">
        <v>1543</v>
      </c>
      <c r="L3363" s="232"/>
      <c r="M3363" s="233">
        <v>0</v>
      </c>
      <c r="N3363" s="234"/>
      <c r="O3363" s="234">
        <v>30</v>
      </c>
      <c r="P3363" s="235"/>
      <c r="Q3363" s="229">
        <f t="shared" si="197"/>
        <v>30</v>
      </c>
      <c r="R3363" s="236"/>
    </row>
    <row r="3364" spans="2:18" ht="24.95" customHeight="1">
      <c r="B3364" s="231" t="s">
        <v>1544</v>
      </c>
      <c r="C3364" s="232"/>
      <c r="D3364" s="233">
        <v>0</v>
      </c>
      <c r="E3364" s="234"/>
      <c r="F3364" s="234">
        <v>20</v>
      </c>
      <c r="G3364" s="235"/>
      <c r="H3364" s="229">
        <f t="shared" si="196"/>
        <v>20</v>
      </c>
      <c r="I3364" s="236"/>
      <c r="K3364" s="231" t="s">
        <v>1544</v>
      </c>
      <c r="L3364" s="232"/>
      <c r="M3364" s="233">
        <v>0</v>
      </c>
      <c r="N3364" s="234"/>
      <c r="O3364" s="234">
        <v>30</v>
      </c>
      <c r="P3364" s="235"/>
      <c r="Q3364" s="229">
        <f t="shared" si="197"/>
        <v>30</v>
      </c>
      <c r="R3364" s="236"/>
    </row>
    <row r="3365" spans="2:18" ht="24.95" customHeight="1" thickBot="1">
      <c r="B3365" s="237" t="s">
        <v>1545</v>
      </c>
      <c r="C3365" s="238"/>
      <c r="D3365" s="239"/>
      <c r="E3365" s="240"/>
      <c r="F3365" s="240">
        <v>750</v>
      </c>
      <c r="G3365" s="241"/>
      <c r="H3365" s="229">
        <f t="shared" si="196"/>
        <v>750</v>
      </c>
      <c r="I3365" s="242"/>
      <c r="K3365" s="237" t="s">
        <v>1545</v>
      </c>
      <c r="L3365" s="238"/>
      <c r="M3365" s="239">
        <v>0</v>
      </c>
      <c r="N3365" s="240"/>
      <c r="O3365" s="240">
        <v>750</v>
      </c>
      <c r="P3365" s="241"/>
      <c r="Q3365" s="229">
        <f t="shared" si="197"/>
        <v>750</v>
      </c>
      <c r="R3365" s="242"/>
    </row>
    <row r="3366" spans="2:18" ht="24.95" customHeight="1" thickTop="1" thickBot="1">
      <c r="B3366" s="243"/>
      <c r="C3366" s="244" t="s">
        <v>1399</v>
      </c>
      <c r="D3366" s="245">
        <f>D3362+D3363+D3364+D3365</f>
        <v>0</v>
      </c>
      <c r="E3366" s="246"/>
      <c r="F3366" s="247">
        <f>SUM(F3362:F3365)</f>
        <v>990</v>
      </c>
      <c r="G3366" s="248"/>
      <c r="H3366" s="249">
        <f t="shared" si="196"/>
        <v>990</v>
      </c>
      <c r="I3366" s="250"/>
      <c r="K3366" s="243"/>
      <c r="L3366" s="244" t="s">
        <v>1399</v>
      </c>
      <c r="M3366" s="245">
        <f>M3362+M3363+M3364+M3365</f>
        <v>0</v>
      </c>
      <c r="N3366" s="246"/>
      <c r="O3366" s="246">
        <f>SUM(O3362:O3365)</f>
        <v>1216</v>
      </c>
      <c r="P3366" s="248"/>
      <c r="Q3366" s="251">
        <f t="shared" si="197"/>
        <v>1216</v>
      </c>
      <c r="R3366" s="250"/>
    </row>
    <row r="3367" spans="2:18" ht="24.95" customHeight="1" thickTop="1">
      <c r="B3367" s="252" t="s">
        <v>1546</v>
      </c>
      <c r="C3367" s="253"/>
      <c r="D3367" s="254"/>
      <c r="E3367" s="255"/>
      <c r="F3367" s="255"/>
      <c r="G3367" s="256"/>
      <c r="H3367" s="257">
        <f t="shared" si="196"/>
        <v>0</v>
      </c>
      <c r="I3367" s="258"/>
      <c r="K3367" s="252" t="s">
        <v>1546</v>
      </c>
      <c r="L3367" s="253"/>
      <c r="M3367" s="254"/>
      <c r="N3367" s="255"/>
      <c r="O3367" s="255"/>
      <c r="P3367" s="256"/>
      <c r="Q3367" s="257">
        <f t="shared" si="197"/>
        <v>0</v>
      </c>
      <c r="R3367" s="258"/>
    </row>
    <row r="3368" spans="2:18" ht="24.95" customHeight="1">
      <c r="B3368" s="259" t="s">
        <v>1547</v>
      </c>
      <c r="C3368" s="260"/>
      <c r="D3368" s="233">
        <v>0</v>
      </c>
      <c r="E3368" s="234"/>
      <c r="F3368" s="234"/>
      <c r="G3368" s="261"/>
      <c r="H3368" s="262">
        <f t="shared" si="196"/>
        <v>0</v>
      </c>
      <c r="I3368" s="263"/>
      <c r="K3368" s="259" t="s">
        <v>1547</v>
      </c>
      <c r="L3368" s="260"/>
      <c r="M3368" s="233">
        <v>0</v>
      </c>
      <c r="N3368" s="234"/>
      <c r="O3368" s="234"/>
      <c r="P3368" s="261"/>
      <c r="Q3368" s="262">
        <f t="shared" si="197"/>
        <v>0</v>
      </c>
      <c r="R3368" s="263"/>
    </row>
    <row r="3369" spans="2:18" ht="24.95" customHeight="1">
      <c r="B3369" s="252" t="s">
        <v>1548</v>
      </c>
      <c r="C3369" s="253"/>
      <c r="D3369" s="233"/>
      <c r="E3369" s="234"/>
      <c r="F3369" s="234"/>
      <c r="G3369" s="261"/>
      <c r="H3369" s="262">
        <f t="shared" si="196"/>
        <v>0</v>
      </c>
      <c r="I3369" s="263"/>
      <c r="K3369" s="252" t="s">
        <v>1548</v>
      </c>
      <c r="L3369" s="253"/>
      <c r="M3369" s="233"/>
      <c r="N3369" s="234"/>
      <c r="O3369" s="234"/>
      <c r="P3369" s="261"/>
      <c r="Q3369" s="262">
        <f t="shared" si="197"/>
        <v>0</v>
      </c>
      <c r="R3369" s="263"/>
    </row>
    <row r="3370" spans="2:18" ht="24.95" customHeight="1" thickBot="1">
      <c r="B3370" s="264" t="s">
        <v>1549</v>
      </c>
      <c r="C3370" s="265"/>
      <c r="D3370" s="266"/>
      <c r="E3370" s="267"/>
      <c r="F3370" s="267"/>
      <c r="G3370" s="268"/>
      <c r="H3370" s="269">
        <f t="shared" si="196"/>
        <v>0</v>
      </c>
      <c r="I3370" s="270"/>
      <c r="K3370" s="264" t="s">
        <v>1549</v>
      </c>
      <c r="L3370" s="265"/>
      <c r="M3370" s="266"/>
      <c r="N3370" s="267"/>
      <c r="O3370" s="267"/>
      <c r="P3370" s="268"/>
      <c r="Q3370" s="269">
        <f t="shared" si="197"/>
        <v>0</v>
      </c>
      <c r="R3370" s="270"/>
    </row>
    <row r="3371" spans="2:18" ht="24.95" customHeight="1" thickTop="1" thickBot="1">
      <c r="B3371" s="243"/>
      <c r="C3371" s="244" t="s">
        <v>1399</v>
      </c>
      <c r="D3371" s="245">
        <f>SUM(D3366:D3370)</f>
        <v>0</v>
      </c>
      <c r="E3371" s="246"/>
      <c r="F3371" s="247">
        <f>F3366+F3368</f>
        <v>990</v>
      </c>
      <c r="G3371" s="248"/>
      <c r="H3371" s="271">
        <f>D3371+F3371</f>
        <v>990</v>
      </c>
      <c r="I3371" s="250"/>
      <c r="K3371" s="243"/>
      <c r="L3371" s="244" t="s">
        <v>1399</v>
      </c>
      <c r="M3371" s="245">
        <f>SUM(M3366:M3370)</f>
        <v>0</v>
      </c>
      <c r="N3371" s="246"/>
      <c r="O3371" s="246">
        <f>O3366+O3368</f>
        <v>1216</v>
      </c>
      <c r="P3371" s="248"/>
      <c r="Q3371" s="272">
        <f>M3371+O3371</f>
        <v>1216</v>
      </c>
      <c r="R3371" s="250"/>
    </row>
    <row r="3372" spans="2:18" ht="24.95" customHeight="1" thickTop="1">
      <c r="B3372" s="273"/>
      <c r="C3372" s="274" t="s">
        <v>1550</v>
      </c>
      <c r="D3372" s="217"/>
      <c r="E3372" s="217"/>
      <c r="F3372" s="217"/>
      <c r="G3372" s="217"/>
      <c r="H3372" s="217"/>
      <c r="I3372" s="218"/>
      <c r="K3372" s="273"/>
      <c r="L3372" s="274" t="s">
        <v>1550</v>
      </c>
      <c r="M3372" s="217"/>
      <c r="N3372" s="217"/>
      <c r="O3372" s="217"/>
      <c r="P3372" s="217"/>
      <c r="Q3372" s="217"/>
      <c r="R3372" s="218"/>
    </row>
    <row r="3373" spans="2:18" ht="24.95" customHeight="1">
      <c r="B3373" s="216" t="s">
        <v>1551</v>
      </c>
      <c r="C3373" s="217"/>
      <c r="D3373" s="217"/>
      <c r="E3373" s="217"/>
      <c r="F3373" s="217"/>
      <c r="G3373" s="217"/>
      <c r="H3373" s="217"/>
      <c r="I3373" s="218"/>
      <c r="K3373" s="216" t="s">
        <v>1551</v>
      </c>
      <c r="L3373" s="217"/>
      <c r="M3373" s="217"/>
      <c r="N3373" s="217"/>
      <c r="O3373" s="217"/>
      <c r="P3373" s="217"/>
      <c r="Q3373" s="217"/>
      <c r="R3373" s="218"/>
    </row>
    <row r="3374" spans="2:18" ht="24.95" customHeight="1">
      <c r="B3374" s="216" t="s">
        <v>1552</v>
      </c>
      <c r="C3374" s="217"/>
      <c r="D3374" s="217"/>
      <c r="E3374" s="217"/>
      <c r="F3374" s="217"/>
      <c r="G3374" s="217"/>
      <c r="H3374" s="217"/>
      <c r="I3374" s="218"/>
      <c r="K3374" s="216" t="s">
        <v>1552</v>
      </c>
      <c r="L3374" s="217"/>
      <c r="M3374" s="217"/>
      <c r="N3374" s="217"/>
      <c r="O3374" s="217"/>
      <c r="P3374" s="217"/>
      <c r="Q3374" s="217"/>
      <c r="R3374" s="218"/>
    </row>
    <row r="3375" spans="2:18" ht="15.75">
      <c r="B3375" s="273"/>
      <c r="C3375" s="217"/>
      <c r="D3375" s="217"/>
      <c r="E3375" s="217"/>
      <c r="F3375" s="217"/>
      <c r="G3375" s="217"/>
      <c r="H3375" s="217"/>
      <c r="I3375" s="218"/>
      <c r="K3375" s="273"/>
      <c r="L3375" s="217"/>
      <c r="M3375" s="217"/>
      <c r="N3375" s="217"/>
      <c r="O3375" s="217"/>
      <c r="P3375" s="217"/>
      <c r="Q3375" s="217"/>
      <c r="R3375" s="218"/>
    </row>
    <row r="3376" spans="2:18" ht="15.75">
      <c r="B3376" s="273"/>
      <c r="C3376" s="217"/>
      <c r="D3376" s="372" t="s">
        <v>1714</v>
      </c>
      <c r="E3376" s="372"/>
      <c r="F3376" s="372"/>
      <c r="G3376" s="217"/>
      <c r="H3376" s="217"/>
      <c r="I3376" s="218"/>
      <c r="K3376" s="273"/>
      <c r="L3376" s="217"/>
      <c r="M3376" s="372" t="s">
        <v>1714</v>
      </c>
      <c r="N3376" s="372"/>
      <c r="O3376" s="372"/>
      <c r="P3376" s="217"/>
      <c r="Q3376" s="217"/>
      <c r="R3376" s="218"/>
    </row>
    <row r="3377" spans="2:18" ht="15.75">
      <c r="B3377" s="273"/>
      <c r="C3377" s="217"/>
      <c r="D3377" s="372" t="s">
        <v>1715</v>
      </c>
      <c r="E3377" s="372"/>
      <c r="F3377" s="372"/>
      <c r="G3377" s="217"/>
      <c r="H3377" s="217"/>
      <c r="I3377" s="218"/>
      <c r="K3377" s="273"/>
      <c r="L3377" s="217"/>
      <c r="M3377" s="372" t="s">
        <v>1715</v>
      </c>
      <c r="N3377" s="372"/>
      <c r="O3377" s="372"/>
      <c r="P3377" s="217"/>
      <c r="Q3377" s="217"/>
      <c r="R3377" s="218"/>
    </row>
    <row r="3378" spans="2:18" ht="15.75">
      <c r="B3378" s="273"/>
      <c r="C3378" s="217"/>
      <c r="D3378" s="217"/>
      <c r="E3378" s="217"/>
      <c r="F3378" s="217"/>
      <c r="G3378" s="217"/>
      <c r="H3378" s="217"/>
      <c r="I3378" s="218"/>
      <c r="K3378" s="273"/>
      <c r="L3378" s="217"/>
      <c r="M3378" s="217"/>
      <c r="N3378" s="217"/>
      <c r="O3378" s="217"/>
      <c r="P3378" s="217"/>
      <c r="Q3378" s="217"/>
      <c r="R3378" s="218"/>
    </row>
    <row r="3379" spans="2:18" ht="15.75">
      <c r="B3379" s="273"/>
      <c r="C3379" s="217"/>
      <c r="D3379" s="217"/>
      <c r="E3379" s="217"/>
      <c r="F3379" s="217"/>
      <c r="G3379" s="217"/>
      <c r="H3379" s="217"/>
      <c r="I3379" s="218"/>
      <c r="K3379" s="273"/>
      <c r="L3379" s="217"/>
      <c r="M3379" s="217"/>
      <c r="N3379" s="217"/>
      <c r="O3379" s="217"/>
      <c r="P3379" s="217"/>
      <c r="Q3379" s="217"/>
      <c r="R3379" s="218"/>
    </row>
    <row r="3380" spans="2:18" ht="15.75">
      <c r="B3380" s="293"/>
      <c r="E3380" s="217"/>
      <c r="F3380" s="217"/>
      <c r="G3380" s="201" t="s">
        <v>1563</v>
      </c>
      <c r="H3380" s="217"/>
      <c r="I3380" s="218"/>
      <c r="J3380" s="293"/>
      <c r="K3380" s="293"/>
      <c r="N3380" s="217"/>
      <c r="O3380" s="217"/>
      <c r="P3380" s="201" t="s">
        <v>1563</v>
      </c>
      <c r="Q3380" s="217"/>
      <c r="R3380" s="218"/>
    </row>
    <row r="3381" spans="2:18" ht="15.75">
      <c r="B3381" s="273" t="s">
        <v>1553</v>
      </c>
      <c r="C3381" s="360">
        <v>45840</v>
      </c>
      <c r="D3381" s="360"/>
      <c r="E3381" s="201"/>
      <c r="F3381" t="s">
        <v>1693</v>
      </c>
      <c r="H3381" s="201"/>
      <c r="I3381" s="202"/>
      <c r="K3381" s="273" t="s">
        <v>1553</v>
      </c>
      <c r="L3381" s="360">
        <v>45840</v>
      </c>
      <c r="M3381" s="360"/>
      <c r="N3381" s="201"/>
      <c r="O3381" t="s">
        <v>1693</v>
      </c>
      <c r="Q3381" s="201"/>
      <c r="R3381" s="202"/>
    </row>
    <row r="3382" spans="2:18" ht="16.5" thickBot="1">
      <c r="B3382" s="275"/>
      <c r="C3382" s="276"/>
      <c r="D3382" s="276"/>
      <c r="E3382" s="276"/>
      <c r="F3382" s="276"/>
      <c r="G3382" s="276"/>
      <c r="H3382" s="276"/>
      <c r="I3382" s="277"/>
      <c r="K3382" s="275"/>
      <c r="L3382" s="276"/>
      <c r="M3382" s="276"/>
      <c r="N3382" s="276"/>
      <c r="O3382" s="276"/>
      <c r="P3382" s="276"/>
      <c r="Q3382" s="276"/>
      <c r="R3382" s="277"/>
    </row>
    <row r="3384" spans="2:18" ht="15.75" thickBot="1"/>
    <row r="3385" spans="2:18">
      <c r="B3385" s="366" t="s">
        <v>1525</v>
      </c>
      <c r="C3385" s="367"/>
      <c r="D3385" s="367"/>
      <c r="E3385" s="367"/>
      <c r="F3385" s="367"/>
      <c r="G3385" s="367"/>
      <c r="H3385" s="367"/>
      <c r="I3385" s="368"/>
      <c r="K3385" s="366" t="s">
        <v>1525</v>
      </c>
      <c r="L3385" s="367"/>
      <c r="M3385" s="367"/>
      <c r="N3385" s="367"/>
      <c r="O3385" s="367"/>
      <c r="P3385" s="367"/>
      <c r="Q3385" s="367"/>
      <c r="R3385" s="368"/>
    </row>
    <row r="3386" spans="2:18" ht="15.75">
      <c r="B3386" s="200"/>
      <c r="C3386" s="201"/>
      <c r="D3386" s="201"/>
      <c r="E3386" s="201"/>
      <c r="F3386" s="201"/>
      <c r="G3386" s="201"/>
      <c r="H3386" s="201"/>
      <c r="I3386" s="202"/>
      <c r="K3386" s="200"/>
      <c r="L3386" s="201"/>
      <c r="M3386" s="201"/>
      <c r="N3386" s="201"/>
      <c r="O3386" s="201"/>
      <c r="P3386" s="201"/>
      <c r="Q3386" s="201"/>
      <c r="R3386" s="202"/>
    </row>
    <row r="3387" spans="2:18" ht="26.25">
      <c r="B3387" s="369" t="s">
        <v>1526</v>
      </c>
      <c r="C3387" s="370"/>
      <c r="D3387" s="370"/>
      <c r="E3387" s="370"/>
      <c r="F3387" s="370"/>
      <c r="G3387" s="370"/>
      <c r="H3387" s="370"/>
      <c r="I3387" s="371"/>
      <c r="K3387" s="369" t="s">
        <v>1526</v>
      </c>
      <c r="L3387" s="370"/>
      <c r="M3387" s="370"/>
      <c r="N3387" s="370"/>
      <c r="O3387" s="370"/>
      <c r="P3387" s="370"/>
      <c r="Q3387" s="370"/>
      <c r="R3387" s="371"/>
    </row>
    <row r="3388" spans="2:18" ht="24.95" customHeight="1">
      <c r="B3388" s="203"/>
      <c r="C3388" s="204"/>
      <c r="D3388" s="204"/>
      <c r="E3388" s="204"/>
      <c r="F3388" s="204"/>
      <c r="G3388" s="204"/>
      <c r="H3388" s="205" t="s">
        <v>1527</v>
      </c>
      <c r="I3388" s="206"/>
      <c r="K3388" s="203"/>
      <c r="L3388" s="204"/>
      <c r="M3388" s="204"/>
      <c r="N3388" s="204"/>
      <c r="O3388" s="204"/>
      <c r="P3388" s="204"/>
      <c r="Q3388" s="205" t="s">
        <v>1527</v>
      </c>
      <c r="R3388" s="206"/>
    </row>
    <row r="3389" spans="2:18" ht="24.95" customHeight="1">
      <c r="B3389" s="207" t="s">
        <v>1528</v>
      </c>
      <c r="C3389" s="208"/>
      <c r="D3389" s="208"/>
      <c r="E3389" s="208"/>
      <c r="F3389" s="208" t="s">
        <v>1529</v>
      </c>
      <c r="G3389" s="201"/>
      <c r="H3389" s="201" t="s">
        <v>1530</v>
      </c>
      <c r="I3389" s="202"/>
      <c r="K3389" s="207" t="s">
        <v>1528</v>
      </c>
      <c r="L3389" s="208"/>
      <c r="M3389" s="208"/>
      <c r="N3389" s="208"/>
      <c r="O3389" s="208" t="s">
        <v>1531</v>
      </c>
      <c r="P3389" s="201"/>
      <c r="Q3389" s="201" t="s">
        <v>1530</v>
      </c>
      <c r="R3389" s="202"/>
    </row>
    <row r="3390" spans="2:18" ht="24.95" customHeight="1">
      <c r="B3390" s="209" t="s">
        <v>1532</v>
      </c>
      <c r="C3390" s="210" t="s">
        <v>1946</v>
      </c>
      <c r="D3390" s="211"/>
      <c r="E3390" s="211"/>
      <c r="F3390" s="211"/>
      <c r="G3390" s="212"/>
      <c r="H3390" s="212"/>
      <c r="I3390" s="213"/>
      <c r="K3390" s="209" t="s">
        <v>1532</v>
      </c>
      <c r="L3390" s="210" t="s">
        <v>1947</v>
      </c>
      <c r="M3390" s="211"/>
      <c r="N3390" s="211"/>
      <c r="O3390" s="211"/>
      <c r="P3390" s="212"/>
      <c r="Q3390" s="212"/>
      <c r="R3390" s="213"/>
    </row>
    <row r="3391" spans="2:18" ht="24.95" customHeight="1">
      <c r="B3391" s="207" t="s">
        <v>1534</v>
      </c>
      <c r="C3391" s="214">
        <v>174</v>
      </c>
      <c r="D3391" s="208" t="s">
        <v>1535</v>
      </c>
      <c r="E3391" s="208"/>
      <c r="F3391" s="201"/>
      <c r="G3391" s="201"/>
      <c r="H3391" s="201"/>
      <c r="I3391" s="202"/>
      <c r="K3391" s="207" t="s">
        <v>1534</v>
      </c>
      <c r="L3391" s="214">
        <v>560</v>
      </c>
      <c r="M3391" s="208" t="s">
        <v>1535</v>
      </c>
      <c r="N3391" s="208"/>
      <c r="O3391" s="201"/>
      <c r="P3391" s="201"/>
      <c r="Q3391" s="201"/>
      <c r="R3391" s="202"/>
    </row>
    <row r="3392" spans="2:18" ht="24.95" customHeight="1">
      <c r="B3392" s="216" t="s">
        <v>1562</v>
      </c>
      <c r="C3392" s="217"/>
      <c r="D3392" s="217"/>
      <c r="E3392" s="217"/>
      <c r="F3392" s="217"/>
      <c r="G3392" s="217"/>
      <c r="H3392" s="217"/>
      <c r="I3392" s="218"/>
      <c r="K3392" s="216" t="s">
        <v>1562</v>
      </c>
      <c r="L3392" s="217"/>
      <c r="M3392" s="217"/>
      <c r="N3392" s="217"/>
      <c r="O3392" s="217"/>
      <c r="P3392" s="217"/>
      <c r="Q3392" s="217"/>
      <c r="R3392" s="218"/>
    </row>
    <row r="3393" spans="2:18" ht="24.95" customHeight="1" thickBot="1">
      <c r="B3393" s="207" t="s">
        <v>1537</v>
      </c>
      <c r="C3393" s="201"/>
      <c r="D3393" s="201"/>
      <c r="E3393" s="201"/>
      <c r="F3393" s="201"/>
      <c r="G3393" s="201"/>
      <c r="H3393" s="201"/>
      <c r="I3393" s="202"/>
      <c r="K3393" s="207" t="s">
        <v>1537</v>
      </c>
      <c r="L3393" s="201"/>
      <c r="M3393" s="201"/>
      <c r="N3393" s="201"/>
      <c r="O3393" s="201"/>
      <c r="P3393" s="201"/>
      <c r="Q3393" s="201"/>
      <c r="R3393" s="202"/>
    </row>
    <row r="3394" spans="2:18" ht="24.95" customHeight="1" thickTop="1">
      <c r="B3394" s="361" t="s">
        <v>1538</v>
      </c>
      <c r="C3394" s="362"/>
      <c r="D3394" s="358" t="s">
        <v>1241</v>
      </c>
      <c r="E3394" s="365"/>
      <c r="F3394" s="356" t="s">
        <v>1539</v>
      </c>
      <c r="G3394" s="359"/>
      <c r="H3394" s="358" t="s">
        <v>1404</v>
      </c>
      <c r="I3394" s="359"/>
      <c r="K3394" s="361" t="s">
        <v>1538</v>
      </c>
      <c r="L3394" s="362"/>
      <c r="M3394" s="358" t="s">
        <v>1241</v>
      </c>
      <c r="N3394" s="365"/>
      <c r="O3394" s="356" t="s">
        <v>1539</v>
      </c>
      <c r="P3394" s="359"/>
      <c r="Q3394" s="358" t="s">
        <v>1404</v>
      </c>
      <c r="R3394" s="359"/>
    </row>
    <row r="3395" spans="2:18" ht="24.95" customHeight="1" thickBot="1">
      <c r="B3395" s="363"/>
      <c r="C3395" s="364"/>
      <c r="D3395" s="219" t="s">
        <v>1540</v>
      </c>
      <c r="E3395" s="220" t="s">
        <v>1541</v>
      </c>
      <c r="F3395" s="220" t="s">
        <v>1540</v>
      </c>
      <c r="G3395" s="221" t="s">
        <v>1541</v>
      </c>
      <c r="H3395" s="222" t="s">
        <v>1540</v>
      </c>
      <c r="I3395" s="223" t="s">
        <v>1541</v>
      </c>
      <c r="K3395" s="363"/>
      <c r="L3395" s="364"/>
      <c r="M3395" s="219" t="s">
        <v>1540</v>
      </c>
      <c r="N3395" s="220" t="s">
        <v>1541</v>
      </c>
      <c r="O3395" s="220" t="s">
        <v>1540</v>
      </c>
      <c r="P3395" s="221" t="s">
        <v>1541</v>
      </c>
      <c r="Q3395" s="222" t="s">
        <v>1540</v>
      </c>
      <c r="R3395" s="223" t="s">
        <v>1541</v>
      </c>
    </row>
    <row r="3396" spans="2:18" ht="24.95" customHeight="1" thickTop="1">
      <c r="B3396" s="224" t="s">
        <v>1542</v>
      </c>
      <c r="C3396" s="225"/>
      <c r="D3396" s="226">
        <v>0</v>
      </c>
      <c r="E3396" s="227"/>
      <c r="F3396" s="227">
        <v>412</v>
      </c>
      <c r="G3396" s="228"/>
      <c r="H3396" s="229">
        <f t="shared" ref="H3396:H3404" si="198">D3396+F3396</f>
        <v>412</v>
      </c>
      <c r="I3396" s="230"/>
      <c r="K3396" s="224" t="s">
        <v>1542</v>
      </c>
      <c r="L3396" s="225"/>
      <c r="M3396" s="226">
        <v>0</v>
      </c>
      <c r="N3396" s="227"/>
      <c r="O3396" s="227">
        <v>494</v>
      </c>
      <c r="P3396" s="228"/>
      <c r="Q3396" s="229">
        <f t="shared" ref="Q3396:Q3404" si="199">M3396+O3396</f>
        <v>494</v>
      </c>
      <c r="R3396" s="230"/>
    </row>
    <row r="3397" spans="2:18" ht="24.95" customHeight="1">
      <c r="B3397" s="231" t="s">
        <v>1543</v>
      </c>
      <c r="C3397" s="232"/>
      <c r="D3397" s="233">
        <v>0</v>
      </c>
      <c r="E3397" s="234"/>
      <c r="F3397" s="234">
        <v>30</v>
      </c>
      <c r="G3397" s="235"/>
      <c r="H3397" s="229">
        <f t="shared" si="198"/>
        <v>30</v>
      </c>
      <c r="I3397" s="236"/>
      <c r="K3397" s="231" t="s">
        <v>1543</v>
      </c>
      <c r="L3397" s="232"/>
      <c r="M3397" s="233">
        <v>0</v>
      </c>
      <c r="N3397" s="234"/>
      <c r="O3397" s="234">
        <v>30</v>
      </c>
      <c r="P3397" s="235"/>
      <c r="Q3397" s="229">
        <f t="shared" si="199"/>
        <v>30</v>
      </c>
      <c r="R3397" s="236"/>
    </row>
    <row r="3398" spans="2:18" ht="24.95" customHeight="1">
      <c r="B3398" s="231" t="s">
        <v>1544</v>
      </c>
      <c r="C3398" s="232"/>
      <c r="D3398" s="233">
        <v>0</v>
      </c>
      <c r="E3398" s="234"/>
      <c r="F3398" s="234">
        <v>30</v>
      </c>
      <c r="G3398" s="235"/>
      <c r="H3398" s="229">
        <f t="shared" si="198"/>
        <v>30</v>
      </c>
      <c r="I3398" s="236"/>
      <c r="K3398" s="231" t="s">
        <v>1544</v>
      </c>
      <c r="L3398" s="232"/>
      <c r="M3398" s="233">
        <v>0</v>
      </c>
      <c r="N3398" s="234"/>
      <c r="O3398" s="234">
        <v>30</v>
      </c>
      <c r="P3398" s="235"/>
      <c r="Q3398" s="229">
        <f t="shared" si="199"/>
        <v>30</v>
      </c>
      <c r="R3398" s="236"/>
    </row>
    <row r="3399" spans="2:18" ht="24.95" customHeight="1" thickBot="1">
      <c r="B3399" s="237" t="s">
        <v>1545</v>
      </c>
      <c r="C3399" s="238"/>
      <c r="D3399" s="239"/>
      <c r="E3399" s="240"/>
      <c r="F3399" s="240">
        <v>750</v>
      </c>
      <c r="G3399" s="241"/>
      <c r="H3399" s="229">
        <f t="shared" si="198"/>
        <v>750</v>
      </c>
      <c r="I3399" s="242"/>
      <c r="K3399" s="237" t="s">
        <v>1545</v>
      </c>
      <c r="L3399" s="238"/>
      <c r="M3399" s="239">
        <v>0</v>
      </c>
      <c r="N3399" s="240"/>
      <c r="O3399" s="240">
        <v>200</v>
      </c>
      <c r="P3399" s="241"/>
      <c r="Q3399" s="229">
        <f t="shared" si="199"/>
        <v>200</v>
      </c>
      <c r="R3399" s="242"/>
    </row>
    <row r="3400" spans="2:18" ht="24.95" customHeight="1" thickTop="1" thickBot="1">
      <c r="B3400" s="243"/>
      <c r="C3400" s="244" t="s">
        <v>1399</v>
      </c>
      <c r="D3400" s="245">
        <f>D3396+D3397+D3398+D3399</f>
        <v>0</v>
      </c>
      <c r="E3400" s="246"/>
      <c r="F3400" s="247">
        <f>SUM(F3396:F3399)</f>
        <v>1222</v>
      </c>
      <c r="G3400" s="248"/>
      <c r="H3400" s="249">
        <f t="shared" si="198"/>
        <v>1222</v>
      </c>
      <c r="I3400" s="250"/>
      <c r="K3400" s="243"/>
      <c r="L3400" s="244" t="s">
        <v>1399</v>
      </c>
      <c r="M3400" s="245">
        <f>M3396+M3397+M3398+M3399</f>
        <v>0</v>
      </c>
      <c r="N3400" s="246"/>
      <c r="O3400" s="246">
        <f>SUM(O3396:O3399)</f>
        <v>754</v>
      </c>
      <c r="P3400" s="248"/>
      <c r="Q3400" s="251">
        <f t="shared" si="199"/>
        <v>754</v>
      </c>
      <c r="R3400" s="250"/>
    </row>
    <row r="3401" spans="2:18" ht="24.95" customHeight="1" thickTop="1">
      <c r="B3401" s="252" t="s">
        <v>1546</v>
      </c>
      <c r="C3401" s="253"/>
      <c r="D3401" s="254"/>
      <c r="E3401" s="255"/>
      <c r="F3401" s="255"/>
      <c r="G3401" s="256"/>
      <c r="H3401" s="257">
        <f t="shared" si="198"/>
        <v>0</v>
      </c>
      <c r="I3401" s="258"/>
      <c r="K3401" s="252" t="s">
        <v>1546</v>
      </c>
      <c r="L3401" s="253"/>
      <c r="M3401" s="254"/>
      <c r="N3401" s="255"/>
      <c r="O3401" s="255"/>
      <c r="P3401" s="256"/>
      <c r="Q3401" s="257">
        <f t="shared" si="199"/>
        <v>0</v>
      </c>
      <c r="R3401" s="258"/>
    </row>
    <row r="3402" spans="2:18" ht="24.95" customHeight="1">
      <c r="B3402" s="259" t="s">
        <v>1547</v>
      </c>
      <c r="C3402" s="260"/>
      <c r="D3402" s="233">
        <v>0</v>
      </c>
      <c r="E3402" s="234"/>
      <c r="F3402" s="234"/>
      <c r="G3402" s="261"/>
      <c r="H3402" s="262">
        <f t="shared" si="198"/>
        <v>0</v>
      </c>
      <c r="I3402" s="263"/>
      <c r="K3402" s="259" t="s">
        <v>1547</v>
      </c>
      <c r="L3402" s="260"/>
      <c r="M3402" s="233">
        <v>0</v>
      </c>
      <c r="N3402" s="234"/>
      <c r="O3402" s="234"/>
      <c r="P3402" s="261"/>
      <c r="Q3402" s="262">
        <f t="shared" si="199"/>
        <v>0</v>
      </c>
      <c r="R3402" s="263"/>
    </row>
    <row r="3403" spans="2:18" ht="24.95" customHeight="1">
      <c r="B3403" s="252" t="s">
        <v>1548</v>
      </c>
      <c r="C3403" s="253"/>
      <c r="D3403" s="233"/>
      <c r="E3403" s="234"/>
      <c r="F3403" s="234"/>
      <c r="G3403" s="261"/>
      <c r="H3403" s="262">
        <f t="shared" si="198"/>
        <v>0</v>
      </c>
      <c r="I3403" s="263"/>
      <c r="K3403" s="252" t="s">
        <v>1548</v>
      </c>
      <c r="L3403" s="253"/>
      <c r="M3403" s="233"/>
      <c r="N3403" s="234"/>
      <c r="O3403" s="234"/>
      <c r="P3403" s="261"/>
      <c r="Q3403" s="262">
        <f t="shared" si="199"/>
        <v>0</v>
      </c>
      <c r="R3403" s="263"/>
    </row>
    <row r="3404" spans="2:18" ht="24.95" customHeight="1" thickBot="1">
      <c r="B3404" s="264" t="s">
        <v>1549</v>
      </c>
      <c r="C3404" s="265"/>
      <c r="D3404" s="266"/>
      <c r="E3404" s="267"/>
      <c r="F3404" s="267"/>
      <c r="G3404" s="268"/>
      <c r="H3404" s="269">
        <f t="shared" si="198"/>
        <v>0</v>
      </c>
      <c r="I3404" s="270"/>
      <c r="K3404" s="264" t="s">
        <v>1549</v>
      </c>
      <c r="L3404" s="265"/>
      <c r="M3404" s="266"/>
      <c r="N3404" s="267"/>
      <c r="O3404" s="267"/>
      <c r="P3404" s="268"/>
      <c r="Q3404" s="269">
        <f t="shared" si="199"/>
        <v>0</v>
      </c>
      <c r="R3404" s="270"/>
    </row>
    <row r="3405" spans="2:18" ht="24.95" customHeight="1" thickTop="1" thickBot="1">
      <c r="B3405" s="243"/>
      <c r="C3405" s="244" t="s">
        <v>1399</v>
      </c>
      <c r="D3405" s="245">
        <f>SUM(D3400:D3404)</f>
        <v>0</v>
      </c>
      <c r="E3405" s="246"/>
      <c r="F3405" s="247">
        <f>F3400+F3402</f>
        <v>1222</v>
      </c>
      <c r="G3405" s="248"/>
      <c r="H3405" s="271">
        <f>D3405+F3405</f>
        <v>1222</v>
      </c>
      <c r="I3405" s="250"/>
      <c r="K3405" s="243"/>
      <c r="L3405" s="244" t="s">
        <v>1399</v>
      </c>
      <c r="M3405" s="245">
        <f>SUM(M3400:M3404)</f>
        <v>0</v>
      </c>
      <c r="N3405" s="246"/>
      <c r="O3405" s="246">
        <f>O3400+O3402</f>
        <v>754</v>
      </c>
      <c r="P3405" s="248"/>
      <c r="Q3405" s="272">
        <f>M3405+O3405</f>
        <v>754</v>
      </c>
      <c r="R3405" s="250"/>
    </row>
    <row r="3406" spans="2:18" ht="24.95" customHeight="1" thickTop="1">
      <c r="B3406" s="273"/>
      <c r="C3406" s="274" t="s">
        <v>1550</v>
      </c>
      <c r="D3406" s="217"/>
      <c r="E3406" s="217"/>
      <c r="F3406" s="217"/>
      <c r="G3406" s="217"/>
      <c r="H3406" s="217"/>
      <c r="I3406" s="218"/>
      <c r="K3406" s="273"/>
      <c r="L3406" s="274" t="s">
        <v>1550</v>
      </c>
      <c r="M3406" s="217"/>
      <c r="N3406" s="217"/>
      <c r="O3406" s="217"/>
      <c r="P3406" s="217"/>
      <c r="Q3406" s="217"/>
      <c r="R3406" s="218"/>
    </row>
    <row r="3407" spans="2:18" ht="24.95" customHeight="1">
      <c r="B3407" s="216" t="s">
        <v>1551</v>
      </c>
      <c r="C3407" s="217"/>
      <c r="D3407" s="217"/>
      <c r="E3407" s="217"/>
      <c r="F3407" s="217"/>
      <c r="G3407" s="217"/>
      <c r="H3407" s="217"/>
      <c r="I3407" s="218"/>
      <c r="K3407" s="216" t="s">
        <v>1551</v>
      </c>
      <c r="L3407" s="217"/>
      <c r="M3407" s="217"/>
      <c r="N3407" s="217"/>
      <c r="O3407" s="217"/>
      <c r="P3407" s="217"/>
      <c r="Q3407" s="217"/>
      <c r="R3407" s="218"/>
    </row>
    <row r="3408" spans="2:18" ht="24.95" customHeight="1">
      <c r="B3408" s="216" t="s">
        <v>1552</v>
      </c>
      <c r="C3408" s="217"/>
      <c r="D3408" s="217"/>
      <c r="E3408" s="217"/>
      <c r="F3408" s="217"/>
      <c r="G3408" s="217"/>
      <c r="H3408" s="217"/>
      <c r="I3408" s="218"/>
      <c r="K3408" s="216" t="s">
        <v>1552</v>
      </c>
      <c r="L3408" s="217"/>
      <c r="M3408" s="217"/>
      <c r="N3408" s="217"/>
      <c r="O3408" s="217"/>
      <c r="P3408" s="217"/>
      <c r="Q3408" s="217"/>
      <c r="R3408" s="218"/>
    </row>
    <row r="3409" spans="2:18" ht="15.75">
      <c r="B3409" s="273"/>
      <c r="C3409" s="217"/>
      <c r="D3409" s="217"/>
      <c r="E3409" s="217"/>
      <c r="F3409" s="217"/>
      <c r="G3409" s="217"/>
      <c r="H3409" s="217"/>
      <c r="I3409" s="218"/>
      <c r="K3409" s="273"/>
      <c r="L3409" s="217"/>
      <c r="M3409" s="217"/>
      <c r="N3409" s="217"/>
      <c r="O3409" s="217"/>
      <c r="P3409" s="217"/>
      <c r="Q3409" s="217"/>
      <c r="R3409" s="218"/>
    </row>
    <row r="3410" spans="2:18" ht="15.75">
      <c r="B3410" s="273"/>
      <c r="C3410" s="217"/>
      <c r="D3410" s="372" t="s">
        <v>1714</v>
      </c>
      <c r="E3410" s="372"/>
      <c r="F3410" s="372"/>
      <c r="G3410" s="217"/>
      <c r="H3410" s="217"/>
      <c r="I3410" s="218"/>
      <c r="K3410" s="273"/>
      <c r="L3410" s="217"/>
      <c r="M3410" s="372" t="s">
        <v>1714</v>
      </c>
      <c r="N3410" s="372"/>
      <c r="O3410" s="372"/>
      <c r="P3410" s="217"/>
      <c r="Q3410" s="217"/>
      <c r="R3410" s="218"/>
    </row>
    <row r="3411" spans="2:18" ht="15.75">
      <c r="B3411" s="273"/>
      <c r="C3411" s="217"/>
      <c r="D3411" s="372" t="s">
        <v>1715</v>
      </c>
      <c r="E3411" s="372"/>
      <c r="F3411" s="372"/>
      <c r="G3411" s="217"/>
      <c r="H3411" s="217"/>
      <c r="I3411" s="218"/>
      <c r="K3411" s="273"/>
      <c r="L3411" s="217"/>
      <c r="M3411" s="372" t="s">
        <v>1715</v>
      </c>
      <c r="N3411" s="372"/>
      <c r="O3411" s="372"/>
      <c r="P3411" s="217"/>
      <c r="Q3411" s="217"/>
      <c r="R3411" s="218"/>
    </row>
    <row r="3412" spans="2:18" ht="15.75">
      <c r="B3412" s="273"/>
      <c r="C3412" s="217"/>
      <c r="D3412" s="217"/>
      <c r="E3412" s="217"/>
      <c r="F3412" s="217"/>
      <c r="G3412" s="217"/>
      <c r="H3412" s="217"/>
      <c r="I3412" s="218"/>
      <c r="K3412" s="273"/>
      <c r="L3412" s="217"/>
      <c r="M3412" s="217"/>
      <c r="N3412" s="217"/>
      <c r="O3412" s="217"/>
      <c r="P3412" s="217"/>
      <c r="Q3412" s="217"/>
      <c r="R3412" s="218"/>
    </row>
    <row r="3413" spans="2:18" ht="15.75">
      <c r="B3413" s="273"/>
      <c r="C3413" s="217"/>
      <c r="D3413" s="217"/>
      <c r="E3413" s="217"/>
      <c r="F3413" s="217"/>
      <c r="G3413" s="217"/>
      <c r="H3413" s="217"/>
      <c r="I3413" s="218"/>
      <c r="K3413" s="273"/>
      <c r="L3413" s="217"/>
      <c r="M3413" s="217"/>
      <c r="N3413" s="217"/>
      <c r="O3413" s="217"/>
      <c r="P3413" s="217"/>
      <c r="Q3413" s="217"/>
      <c r="R3413" s="218"/>
    </row>
    <row r="3414" spans="2:18" ht="15.75">
      <c r="B3414" s="293"/>
      <c r="E3414" s="217"/>
      <c r="F3414" s="217"/>
      <c r="G3414" s="201" t="s">
        <v>1563</v>
      </c>
      <c r="H3414" s="217"/>
      <c r="I3414" s="218"/>
      <c r="J3414" s="293"/>
      <c r="K3414" s="293"/>
      <c r="N3414" s="217"/>
      <c r="O3414" s="217"/>
      <c r="P3414" s="201" t="s">
        <v>1563</v>
      </c>
      <c r="Q3414" s="217"/>
      <c r="R3414" s="218"/>
    </row>
    <row r="3415" spans="2:18" ht="15.75">
      <c r="B3415" s="273" t="s">
        <v>1553</v>
      </c>
      <c r="C3415" s="360">
        <v>45840</v>
      </c>
      <c r="D3415" s="360"/>
      <c r="E3415" s="201"/>
      <c r="F3415" t="s">
        <v>1693</v>
      </c>
      <c r="H3415" s="201"/>
      <c r="I3415" s="202"/>
      <c r="K3415" s="273" t="s">
        <v>1553</v>
      </c>
      <c r="L3415" s="360">
        <v>45840</v>
      </c>
      <c r="M3415" s="360"/>
      <c r="N3415" s="201"/>
      <c r="O3415" t="s">
        <v>1693</v>
      </c>
      <c r="Q3415" s="201"/>
      <c r="R3415" s="202"/>
    </row>
    <row r="3416" spans="2:18" ht="16.5" thickBot="1">
      <c r="B3416" s="275"/>
      <c r="C3416" s="276"/>
      <c r="D3416" s="276"/>
      <c r="E3416" s="276"/>
      <c r="F3416" s="276"/>
      <c r="G3416" s="276"/>
      <c r="H3416" s="276"/>
      <c r="I3416" s="277"/>
      <c r="K3416" s="275"/>
      <c r="L3416" s="276"/>
      <c r="M3416" s="276"/>
      <c r="N3416" s="276"/>
      <c r="O3416" s="276"/>
      <c r="P3416" s="276"/>
      <c r="Q3416" s="276"/>
      <c r="R3416" s="277"/>
    </row>
    <row r="3418" spans="2:18" ht="15.75" thickBot="1"/>
    <row r="3419" spans="2:18">
      <c r="B3419" s="366" t="s">
        <v>1525</v>
      </c>
      <c r="C3419" s="367"/>
      <c r="D3419" s="367"/>
      <c r="E3419" s="367"/>
      <c r="F3419" s="367"/>
      <c r="G3419" s="367"/>
      <c r="H3419" s="367"/>
      <c r="I3419" s="368"/>
      <c r="K3419" s="366" t="s">
        <v>1525</v>
      </c>
      <c r="L3419" s="367"/>
      <c r="M3419" s="367"/>
      <c r="N3419" s="367"/>
      <c r="O3419" s="367"/>
      <c r="P3419" s="367"/>
      <c r="Q3419" s="367"/>
      <c r="R3419" s="368"/>
    </row>
    <row r="3420" spans="2:18" ht="15.75">
      <c r="B3420" s="200"/>
      <c r="C3420" s="201"/>
      <c r="D3420" s="201"/>
      <c r="E3420" s="201"/>
      <c r="F3420" s="201"/>
      <c r="G3420" s="201"/>
      <c r="H3420" s="201"/>
      <c r="I3420" s="202"/>
      <c r="K3420" s="200"/>
      <c r="L3420" s="201"/>
      <c r="M3420" s="201"/>
      <c r="N3420" s="201"/>
      <c r="O3420" s="201"/>
      <c r="P3420" s="201"/>
      <c r="Q3420" s="201"/>
      <c r="R3420" s="202"/>
    </row>
    <row r="3421" spans="2:18" ht="26.25">
      <c r="B3421" s="369" t="s">
        <v>1526</v>
      </c>
      <c r="C3421" s="370"/>
      <c r="D3421" s="370"/>
      <c r="E3421" s="370"/>
      <c r="F3421" s="370"/>
      <c r="G3421" s="370"/>
      <c r="H3421" s="370"/>
      <c r="I3421" s="371"/>
      <c r="K3421" s="369" t="s">
        <v>1526</v>
      </c>
      <c r="L3421" s="370"/>
      <c r="M3421" s="370"/>
      <c r="N3421" s="370"/>
      <c r="O3421" s="370"/>
      <c r="P3421" s="370"/>
      <c r="Q3421" s="370"/>
      <c r="R3421" s="371"/>
    </row>
    <row r="3422" spans="2:18" ht="24.95" customHeight="1">
      <c r="B3422" s="203"/>
      <c r="C3422" s="204"/>
      <c r="D3422" s="204"/>
      <c r="E3422" s="204"/>
      <c r="F3422" s="204"/>
      <c r="G3422" s="204"/>
      <c r="H3422" s="205" t="s">
        <v>1527</v>
      </c>
      <c r="I3422" s="206"/>
      <c r="K3422" s="203"/>
      <c r="L3422" s="204"/>
      <c r="M3422" s="204"/>
      <c r="N3422" s="204"/>
      <c r="O3422" s="204"/>
      <c r="P3422" s="204"/>
      <c r="Q3422" s="205" t="s">
        <v>1527</v>
      </c>
      <c r="R3422" s="206"/>
    </row>
    <row r="3423" spans="2:18" ht="24.95" customHeight="1">
      <c r="B3423" s="207" t="s">
        <v>1528</v>
      </c>
      <c r="C3423" s="208"/>
      <c r="D3423" s="208"/>
      <c r="E3423" s="208"/>
      <c r="F3423" s="208" t="s">
        <v>1529</v>
      </c>
      <c r="G3423" s="201"/>
      <c r="H3423" s="201" t="s">
        <v>1530</v>
      </c>
      <c r="I3423" s="202"/>
      <c r="K3423" s="207" t="s">
        <v>1528</v>
      </c>
      <c r="L3423" s="208"/>
      <c r="M3423" s="208"/>
      <c r="N3423" s="208"/>
      <c r="O3423" s="208" t="s">
        <v>1531</v>
      </c>
      <c r="P3423" s="201"/>
      <c r="Q3423" s="201" t="s">
        <v>1530</v>
      </c>
      <c r="R3423" s="202"/>
    </row>
    <row r="3424" spans="2:18" ht="24.95" customHeight="1">
      <c r="B3424" s="209" t="s">
        <v>1532</v>
      </c>
      <c r="C3424" s="210" t="s">
        <v>1948</v>
      </c>
      <c r="E3424" s="211"/>
      <c r="F3424" s="211"/>
      <c r="G3424" s="212"/>
      <c r="H3424" s="212"/>
      <c r="I3424" s="213"/>
      <c r="K3424" s="209" t="s">
        <v>1532</v>
      </c>
      <c r="L3424" s="210" t="s">
        <v>1950</v>
      </c>
      <c r="M3424" s="211"/>
      <c r="N3424" s="211"/>
      <c r="O3424" s="211"/>
      <c r="P3424" s="212"/>
      <c r="Q3424" s="212"/>
      <c r="R3424" s="213"/>
    </row>
    <row r="3425" spans="2:18" ht="24.95" customHeight="1">
      <c r="B3425" s="207" t="s">
        <v>1534</v>
      </c>
      <c r="C3425" s="214" t="s">
        <v>1949</v>
      </c>
      <c r="D3425" s="208" t="s">
        <v>1535</v>
      </c>
      <c r="E3425" s="208"/>
      <c r="F3425" s="201"/>
      <c r="G3425" s="201"/>
      <c r="H3425" s="201"/>
      <c r="I3425" s="202"/>
      <c r="K3425" s="207" t="s">
        <v>1534</v>
      </c>
      <c r="L3425" s="214" t="s">
        <v>1951</v>
      </c>
      <c r="M3425" s="208" t="s">
        <v>1535</v>
      </c>
      <c r="N3425" s="208"/>
      <c r="O3425" s="201"/>
      <c r="P3425" s="201"/>
      <c r="Q3425" s="201"/>
      <c r="R3425" s="202"/>
    </row>
    <row r="3426" spans="2:18" ht="24.95" customHeight="1">
      <c r="B3426" s="216" t="s">
        <v>1562</v>
      </c>
      <c r="C3426" s="217"/>
      <c r="D3426" s="217"/>
      <c r="E3426" s="217"/>
      <c r="F3426" s="217"/>
      <c r="G3426" s="217"/>
      <c r="H3426" s="217"/>
      <c r="I3426" s="218"/>
      <c r="K3426" s="216" t="s">
        <v>1562</v>
      </c>
      <c r="L3426" s="217"/>
      <c r="M3426" s="217"/>
      <c r="N3426" s="217"/>
      <c r="O3426" s="217"/>
      <c r="P3426" s="217"/>
      <c r="Q3426" s="217"/>
      <c r="R3426" s="218"/>
    </row>
    <row r="3427" spans="2:18" ht="24.95" customHeight="1" thickBot="1">
      <c r="B3427" s="207" t="s">
        <v>1537</v>
      </c>
      <c r="C3427" s="201"/>
      <c r="D3427" s="201"/>
      <c r="E3427" s="201"/>
      <c r="F3427" s="201"/>
      <c r="G3427" s="201"/>
      <c r="H3427" s="201"/>
      <c r="I3427" s="202"/>
      <c r="K3427" s="207" t="s">
        <v>1537</v>
      </c>
      <c r="L3427" s="201"/>
      <c r="M3427" s="201"/>
      <c r="N3427" s="201"/>
      <c r="O3427" s="201"/>
      <c r="P3427" s="201"/>
      <c r="Q3427" s="201"/>
      <c r="R3427" s="202"/>
    </row>
    <row r="3428" spans="2:18" ht="24.95" customHeight="1" thickTop="1">
      <c r="B3428" s="361" t="s">
        <v>1538</v>
      </c>
      <c r="C3428" s="362"/>
      <c r="D3428" s="358" t="s">
        <v>1241</v>
      </c>
      <c r="E3428" s="365"/>
      <c r="F3428" s="356" t="s">
        <v>1539</v>
      </c>
      <c r="G3428" s="359"/>
      <c r="H3428" s="358" t="s">
        <v>1404</v>
      </c>
      <c r="I3428" s="359"/>
      <c r="K3428" s="361" t="s">
        <v>1538</v>
      </c>
      <c r="L3428" s="362"/>
      <c r="M3428" s="358" t="s">
        <v>1241</v>
      </c>
      <c r="N3428" s="365"/>
      <c r="O3428" s="356" t="s">
        <v>1539</v>
      </c>
      <c r="P3428" s="359"/>
      <c r="Q3428" s="358" t="s">
        <v>1404</v>
      </c>
      <c r="R3428" s="359"/>
    </row>
    <row r="3429" spans="2:18" ht="24.95" customHeight="1" thickBot="1">
      <c r="B3429" s="363"/>
      <c r="C3429" s="364"/>
      <c r="D3429" s="219" t="s">
        <v>1540</v>
      </c>
      <c r="E3429" s="220" t="s">
        <v>1541</v>
      </c>
      <c r="F3429" s="220" t="s">
        <v>1540</v>
      </c>
      <c r="G3429" s="221" t="s">
        <v>1541</v>
      </c>
      <c r="H3429" s="222" t="s">
        <v>1540</v>
      </c>
      <c r="I3429" s="223" t="s">
        <v>1541</v>
      </c>
      <c r="K3429" s="363"/>
      <c r="L3429" s="364"/>
      <c r="M3429" s="219" t="s">
        <v>1540</v>
      </c>
      <c r="N3429" s="220" t="s">
        <v>1541</v>
      </c>
      <c r="O3429" s="220" t="s">
        <v>1540</v>
      </c>
      <c r="P3429" s="221" t="s">
        <v>1541</v>
      </c>
      <c r="Q3429" s="222" t="s">
        <v>1540</v>
      </c>
      <c r="R3429" s="223" t="s">
        <v>1541</v>
      </c>
    </row>
    <row r="3430" spans="2:18" ht="24.95" customHeight="1" thickTop="1">
      <c r="B3430" s="224" t="s">
        <v>1542</v>
      </c>
      <c r="C3430" s="225"/>
      <c r="D3430" s="226">
        <v>0</v>
      </c>
      <c r="E3430" s="227"/>
      <c r="F3430" s="227">
        <v>421</v>
      </c>
      <c r="G3430" s="228"/>
      <c r="H3430" s="229">
        <f t="shared" ref="H3430:H3438" si="200">D3430+F3430</f>
        <v>421</v>
      </c>
      <c r="I3430" s="230"/>
      <c r="K3430" s="224" t="s">
        <v>1542</v>
      </c>
      <c r="L3430" s="225"/>
      <c r="M3430" s="226">
        <v>0</v>
      </c>
      <c r="N3430" s="227"/>
      <c r="O3430" s="227">
        <v>143</v>
      </c>
      <c r="P3430" s="228"/>
      <c r="Q3430" s="229">
        <f t="shared" ref="Q3430:Q3438" si="201">M3430+O3430</f>
        <v>143</v>
      </c>
      <c r="R3430" s="230"/>
    </row>
    <row r="3431" spans="2:18" ht="24.95" customHeight="1">
      <c r="B3431" s="231" t="s">
        <v>1543</v>
      </c>
      <c r="C3431" s="232"/>
      <c r="D3431" s="233">
        <v>0</v>
      </c>
      <c r="E3431" s="234"/>
      <c r="F3431" s="234">
        <v>30</v>
      </c>
      <c r="G3431" s="235"/>
      <c r="H3431" s="229">
        <f t="shared" si="200"/>
        <v>30</v>
      </c>
      <c r="I3431" s="236"/>
      <c r="K3431" s="231" t="s">
        <v>1543</v>
      </c>
      <c r="L3431" s="232"/>
      <c r="M3431" s="233">
        <v>0</v>
      </c>
      <c r="N3431" s="234"/>
      <c r="O3431" s="234">
        <v>30</v>
      </c>
      <c r="P3431" s="235"/>
      <c r="Q3431" s="229">
        <f t="shared" si="201"/>
        <v>30</v>
      </c>
      <c r="R3431" s="236"/>
    </row>
    <row r="3432" spans="2:18" ht="24.95" customHeight="1">
      <c r="B3432" s="231" t="s">
        <v>1544</v>
      </c>
      <c r="C3432" s="232"/>
      <c r="D3432" s="233">
        <v>0</v>
      </c>
      <c r="E3432" s="234"/>
      <c r="F3432" s="234">
        <v>30</v>
      </c>
      <c r="G3432" s="235"/>
      <c r="H3432" s="229">
        <f t="shared" si="200"/>
        <v>30</v>
      </c>
      <c r="I3432" s="236"/>
      <c r="K3432" s="231" t="s">
        <v>1544</v>
      </c>
      <c r="L3432" s="232"/>
      <c r="M3432" s="233">
        <v>0</v>
      </c>
      <c r="N3432" s="234"/>
      <c r="O3432" s="234">
        <v>30</v>
      </c>
      <c r="P3432" s="235"/>
      <c r="Q3432" s="229">
        <f t="shared" si="201"/>
        <v>30</v>
      </c>
      <c r="R3432" s="236"/>
    </row>
    <row r="3433" spans="2:18" ht="24.95" customHeight="1" thickBot="1">
      <c r="B3433" s="237" t="s">
        <v>1545</v>
      </c>
      <c r="C3433" s="238"/>
      <c r="D3433" s="239"/>
      <c r="E3433" s="240"/>
      <c r="F3433" s="240">
        <v>750</v>
      </c>
      <c r="G3433" s="241"/>
      <c r="H3433" s="229">
        <f t="shared" si="200"/>
        <v>750</v>
      </c>
      <c r="I3433" s="242"/>
      <c r="K3433" s="237" t="s">
        <v>1545</v>
      </c>
      <c r="L3433" s="238"/>
      <c r="M3433" s="239">
        <v>0</v>
      </c>
      <c r="N3433" s="240"/>
      <c r="O3433" s="240">
        <v>200</v>
      </c>
      <c r="P3433" s="241"/>
      <c r="Q3433" s="229">
        <f t="shared" si="201"/>
        <v>200</v>
      </c>
      <c r="R3433" s="242"/>
    </row>
    <row r="3434" spans="2:18" ht="24.95" customHeight="1" thickTop="1" thickBot="1">
      <c r="B3434" s="243"/>
      <c r="C3434" s="244" t="s">
        <v>1399</v>
      </c>
      <c r="D3434" s="245">
        <f>D3430+D3431+D3432+D3433</f>
        <v>0</v>
      </c>
      <c r="E3434" s="246"/>
      <c r="F3434" s="247">
        <f>SUM(F3430:F3433)</f>
        <v>1231</v>
      </c>
      <c r="G3434" s="248"/>
      <c r="H3434" s="249">
        <f t="shared" si="200"/>
        <v>1231</v>
      </c>
      <c r="I3434" s="250"/>
      <c r="K3434" s="243"/>
      <c r="L3434" s="244" t="s">
        <v>1399</v>
      </c>
      <c r="M3434" s="245">
        <f>M3430+M3431+M3432+M3433</f>
        <v>0</v>
      </c>
      <c r="N3434" s="246"/>
      <c r="O3434" s="246">
        <f>SUM(O3430:O3433)</f>
        <v>403</v>
      </c>
      <c r="P3434" s="248"/>
      <c r="Q3434" s="251">
        <f t="shared" si="201"/>
        <v>403</v>
      </c>
      <c r="R3434" s="250"/>
    </row>
    <row r="3435" spans="2:18" ht="24.95" customHeight="1" thickTop="1">
      <c r="B3435" s="252" t="s">
        <v>1546</v>
      </c>
      <c r="C3435" s="253"/>
      <c r="D3435" s="254"/>
      <c r="E3435" s="255"/>
      <c r="F3435" s="255"/>
      <c r="G3435" s="256"/>
      <c r="H3435" s="257">
        <f t="shared" si="200"/>
        <v>0</v>
      </c>
      <c r="I3435" s="258"/>
      <c r="K3435" s="252" t="s">
        <v>1546</v>
      </c>
      <c r="L3435" s="253"/>
      <c r="M3435" s="254"/>
      <c r="N3435" s="255"/>
      <c r="O3435" s="255"/>
      <c r="P3435" s="256"/>
      <c r="Q3435" s="257">
        <f t="shared" si="201"/>
        <v>0</v>
      </c>
      <c r="R3435" s="258"/>
    </row>
    <row r="3436" spans="2:18" ht="24.95" customHeight="1">
      <c r="B3436" s="259" t="s">
        <v>1547</v>
      </c>
      <c r="C3436" s="260"/>
      <c r="D3436" s="233">
        <v>0</v>
      </c>
      <c r="E3436" s="234"/>
      <c r="F3436" s="234"/>
      <c r="G3436" s="261"/>
      <c r="H3436" s="262">
        <f t="shared" si="200"/>
        <v>0</v>
      </c>
      <c r="I3436" s="263"/>
      <c r="K3436" s="259" t="s">
        <v>1547</v>
      </c>
      <c r="L3436" s="260"/>
      <c r="M3436" s="233">
        <v>0</v>
      </c>
      <c r="N3436" s="234"/>
      <c r="O3436" s="234"/>
      <c r="P3436" s="261"/>
      <c r="Q3436" s="262">
        <f t="shared" si="201"/>
        <v>0</v>
      </c>
      <c r="R3436" s="263"/>
    </row>
    <row r="3437" spans="2:18" ht="24.95" customHeight="1">
      <c r="B3437" s="252" t="s">
        <v>1548</v>
      </c>
      <c r="C3437" s="253"/>
      <c r="D3437" s="233"/>
      <c r="E3437" s="234"/>
      <c r="F3437" s="234"/>
      <c r="G3437" s="261"/>
      <c r="H3437" s="262">
        <f t="shared" si="200"/>
        <v>0</v>
      </c>
      <c r="I3437" s="263"/>
      <c r="K3437" s="252" t="s">
        <v>1548</v>
      </c>
      <c r="L3437" s="253"/>
      <c r="M3437" s="233"/>
      <c r="N3437" s="234"/>
      <c r="O3437" s="234"/>
      <c r="P3437" s="261"/>
      <c r="Q3437" s="262">
        <f t="shared" si="201"/>
        <v>0</v>
      </c>
      <c r="R3437" s="263"/>
    </row>
    <row r="3438" spans="2:18" ht="24.95" customHeight="1" thickBot="1">
      <c r="B3438" s="264" t="s">
        <v>1549</v>
      </c>
      <c r="C3438" s="265"/>
      <c r="D3438" s="266"/>
      <c r="E3438" s="267"/>
      <c r="F3438" s="267"/>
      <c r="G3438" s="268"/>
      <c r="H3438" s="269">
        <f t="shared" si="200"/>
        <v>0</v>
      </c>
      <c r="I3438" s="270"/>
      <c r="K3438" s="264" t="s">
        <v>1549</v>
      </c>
      <c r="L3438" s="265"/>
      <c r="M3438" s="266"/>
      <c r="N3438" s="267"/>
      <c r="O3438" s="267"/>
      <c r="P3438" s="268"/>
      <c r="Q3438" s="269">
        <f t="shared" si="201"/>
        <v>0</v>
      </c>
      <c r="R3438" s="270"/>
    </row>
    <row r="3439" spans="2:18" ht="24.95" customHeight="1" thickTop="1" thickBot="1">
      <c r="B3439" s="243"/>
      <c r="C3439" s="244" t="s">
        <v>1399</v>
      </c>
      <c r="D3439" s="245">
        <f>SUM(D3434:D3438)</f>
        <v>0</v>
      </c>
      <c r="E3439" s="246"/>
      <c r="F3439" s="247">
        <f>F3434+F3436</f>
        <v>1231</v>
      </c>
      <c r="G3439" s="248"/>
      <c r="H3439" s="271">
        <f>D3439+F3439</f>
        <v>1231</v>
      </c>
      <c r="I3439" s="250"/>
      <c r="K3439" s="243"/>
      <c r="L3439" s="244" t="s">
        <v>1399</v>
      </c>
      <c r="M3439" s="245">
        <f>SUM(M3434:M3438)</f>
        <v>0</v>
      </c>
      <c r="N3439" s="246"/>
      <c r="O3439" s="246">
        <f>O3434+O3436</f>
        <v>403</v>
      </c>
      <c r="P3439" s="248"/>
      <c r="Q3439" s="272">
        <f>M3439+O3439</f>
        <v>403</v>
      </c>
      <c r="R3439" s="250"/>
    </row>
    <row r="3440" spans="2:18" ht="24.95" customHeight="1" thickTop="1">
      <c r="B3440" s="273"/>
      <c r="C3440" s="274" t="s">
        <v>1550</v>
      </c>
      <c r="D3440" s="217"/>
      <c r="E3440" s="217"/>
      <c r="F3440" s="217"/>
      <c r="G3440" s="217"/>
      <c r="H3440" s="217"/>
      <c r="I3440" s="218"/>
      <c r="K3440" s="273"/>
      <c r="L3440" s="274" t="s">
        <v>1550</v>
      </c>
      <c r="M3440" s="217"/>
      <c r="N3440" s="217"/>
      <c r="O3440" s="217"/>
      <c r="P3440" s="217"/>
      <c r="Q3440" s="217"/>
      <c r="R3440" s="218"/>
    </row>
    <row r="3441" spans="2:18" ht="24.95" customHeight="1">
      <c r="B3441" s="216" t="s">
        <v>1551</v>
      </c>
      <c r="C3441" s="217"/>
      <c r="D3441" s="217"/>
      <c r="E3441" s="217"/>
      <c r="F3441" s="217"/>
      <c r="G3441" s="217"/>
      <c r="H3441" s="217"/>
      <c r="I3441" s="218"/>
      <c r="K3441" s="216" t="s">
        <v>1551</v>
      </c>
      <c r="L3441" s="217"/>
      <c r="M3441" s="217"/>
      <c r="N3441" s="217"/>
      <c r="O3441" s="217"/>
      <c r="P3441" s="217"/>
      <c r="Q3441" s="217"/>
      <c r="R3441" s="218"/>
    </row>
    <row r="3442" spans="2:18" ht="24.95" customHeight="1">
      <c r="B3442" s="216" t="s">
        <v>1552</v>
      </c>
      <c r="C3442" s="217"/>
      <c r="D3442" s="217"/>
      <c r="E3442" s="217"/>
      <c r="F3442" s="217"/>
      <c r="G3442" s="217"/>
      <c r="H3442" s="217"/>
      <c r="I3442" s="218"/>
      <c r="K3442" s="216" t="s">
        <v>1552</v>
      </c>
      <c r="L3442" s="217"/>
      <c r="M3442" s="217"/>
      <c r="N3442" s="217"/>
      <c r="O3442" s="217"/>
      <c r="P3442" s="217"/>
      <c r="Q3442" s="217"/>
      <c r="R3442" s="218"/>
    </row>
    <row r="3443" spans="2:18" ht="15.75">
      <c r="B3443" s="273"/>
      <c r="C3443" s="217"/>
      <c r="D3443" s="217"/>
      <c r="E3443" s="217"/>
      <c r="F3443" s="217"/>
      <c r="G3443" s="217"/>
      <c r="H3443" s="217"/>
      <c r="I3443" s="218"/>
      <c r="K3443" s="273"/>
      <c r="L3443" s="217"/>
      <c r="M3443" s="217"/>
      <c r="N3443" s="217"/>
      <c r="O3443" s="217"/>
      <c r="P3443" s="217"/>
      <c r="Q3443" s="217"/>
      <c r="R3443" s="218"/>
    </row>
    <row r="3444" spans="2:18" ht="15.75">
      <c r="B3444" s="273"/>
      <c r="C3444" s="217"/>
      <c r="D3444" s="372" t="s">
        <v>1714</v>
      </c>
      <c r="E3444" s="372"/>
      <c r="F3444" s="372"/>
      <c r="G3444" s="217"/>
      <c r="H3444" s="217"/>
      <c r="I3444" s="218"/>
      <c r="K3444" s="273"/>
      <c r="L3444" s="217"/>
      <c r="M3444" s="372" t="s">
        <v>1714</v>
      </c>
      <c r="N3444" s="372"/>
      <c r="O3444" s="372"/>
      <c r="P3444" s="217"/>
      <c r="Q3444" s="217"/>
      <c r="R3444" s="218"/>
    </row>
    <row r="3445" spans="2:18" ht="15.75">
      <c r="B3445" s="273"/>
      <c r="C3445" s="217"/>
      <c r="D3445" s="372" t="s">
        <v>1715</v>
      </c>
      <c r="E3445" s="372"/>
      <c r="F3445" s="372"/>
      <c r="G3445" s="217"/>
      <c r="H3445" s="217"/>
      <c r="I3445" s="218"/>
      <c r="K3445" s="273"/>
      <c r="L3445" s="217"/>
      <c r="M3445" s="372" t="s">
        <v>1715</v>
      </c>
      <c r="N3445" s="372"/>
      <c r="O3445" s="372"/>
      <c r="P3445" s="217"/>
      <c r="Q3445" s="217"/>
      <c r="R3445" s="218"/>
    </row>
    <row r="3446" spans="2:18" ht="15.75">
      <c r="B3446" s="273"/>
      <c r="C3446" s="217"/>
      <c r="D3446" s="217"/>
      <c r="E3446" s="217"/>
      <c r="F3446" s="217"/>
      <c r="G3446" s="217"/>
      <c r="H3446" s="217"/>
      <c r="I3446" s="218"/>
      <c r="K3446" s="273"/>
      <c r="L3446" s="217"/>
      <c r="M3446" s="217"/>
      <c r="N3446" s="217"/>
      <c r="O3446" s="217"/>
      <c r="P3446" s="217"/>
      <c r="Q3446" s="217"/>
      <c r="R3446" s="218"/>
    </row>
    <row r="3447" spans="2:18" ht="15.75">
      <c r="B3447" s="273"/>
      <c r="C3447" s="217"/>
      <c r="D3447" s="217"/>
      <c r="E3447" s="217"/>
      <c r="F3447" s="217"/>
      <c r="G3447" s="217"/>
      <c r="H3447" s="217"/>
      <c r="I3447" s="218"/>
      <c r="K3447" s="273"/>
      <c r="L3447" s="217"/>
      <c r="M3447" s="217"/>
      <c r="N3447" s="217"/>
      <c r="O3447" s="217"/>
      <c r="P3447" s="217"/>
      <c r="Q3447" s="217"/>
      <c r="R3447" s="218"/>
    </row>
    <row r="3448" spans="2:18" ht="15.75">
      <c r="B3448" s="293"/>
      <c r="E3448" s="217"/>
      <c r="F3448" s="217"/>
      <c r="G3448" s="201" t="s">
        <v>1563</v>
      </c>
      <c r="H3448" s="217"/>
      <c r="I3448" s="218"/>
      <c r="J3448" s="293"/>
      <c r="K3448" s="293"/>
      <c r="N3448" s="217"/>
      <c r="O3448" s="217"/>
      <c r="P3448" s="201" t="s">
        <v>1563</v>
      </c>
      <c r="Q3448" s="217"/>
      <c r="R3448" s="218"/>
    </row>
    <row r="3449" spans="2:18" ht="15.75">
      <c r="B3449" s="273" t="s">
        <v>1553</v>
      </c>
      <c r="C3449" s="360">
        <v>45840</v>
      </c>
      <c r="D3449" s="360"/>
      <c r="E3449" s="201"/>
      <c r="F3449" t="s">
        <v>1693</v>
      </c>
      <c r="H3449" s="201"/>
      <c r="I3449" s="202"/>
      <c r="K3449" s="273" t="s">
        <v>1553</v>
      </c>
      <c r="L3449" s="360">
        <v>45840</v>
      </c>
      <c r="M3449" s="360"/>
      <c r="N3449" s="201"/>
      <c r="O3449" t="s">
        <v>1693</v>
      </c>
      <c r="Q3449" s="201"/>
      <c r="R3449" s="202"/>
    </row>
    <row r="3450" spans="2:18" ht="16.5" thickBot="1">
      <c r="B3450" s="275"/>
      <c r="C3450" s="276"/>
      <c r="D3450" s="276"/>
      <c r="E3450" s="276"/>
      <c r="F3450" s="276"/>
      <c r="G3450" s="276"/>
      <c r="H3450" s="276"/>
      <c r="I3450" s="277"/>
      <c r="K3450" s="275"/>
      <c r="L3450" s="276"/>
      <c r="M3450" s="276"/>
      <c r="N3450" s="276"/>
      <c r="O3450" s="276"/>
      <c r="P3450" s="276"/>
      <c r="Q3450" s="276"/>
      <c r="R3450" s="277"/>
    </row>
    <row r="3452" spans="2:18" ht="15.75" thickBot="1"/>
    <row r="3453" spans="2:18">
      <c r="B3453" s="366" t="s">
        <v>1525</v>
      </c>
      <c r="C3453" s="367"/>
      <c r="D3453" s="367"/>
      <c r="E3453" s="367"/>
      <c r="F3453" s="367"/>
      <c r="G3453" s="367"/>
      <c r="H3453" s="367"/>
      <c r="I3453" s="368"/>
      <c r="K3453" s="366" t="s">
        <v>1525</v>
      </c>
      <c r="L3453" s="367"/>
      <c r="M3453" s="367"/>
      <c r="N3453" s="367"/>
      <c r="O3453" s="367"/>
      <c r="P3453" s="367"/>
      <c r="Q3453" s="367"/>
      <c r="R3453" s="368"/>
    </row>
    <row r="3454" spans="2:18" ht="15.75">
      <c r="B3454" s="200"/>
      <c r="C3454" s="201"/>
      <c r="D3454" s="201"/>
      <c r="E3454" s="201"/>
      <c r="F3454" s="201"/>
      <c r="G3454" s="201"/>
      <c r="H3454" s="201"/>
      <c r="I3454" s="202"/>
      <c r="K3454" s="200"/>
      <c r="L3454" s="201"/>
      <c r="M3454" s="201"/>
      <c r="N3454" s="201"/>
      <c r="O3454" s="201"/>
      <c r="P3454" s="201"/>
      <c r="Q3454" s="201"/>
      <c r="R3454" s="202"/>
    </row>
    <row r="3455" spans="2:18" ht="26.25">
      <c r="B3455" s="369" t="s">
        <v>1526</v>
      </c>
      <c r="C3455" s="370"/>
      <c r="D3455" s="370"/>
      <c r="E3455" s="370"/>
      <c r="F3455" s="370"/>
      <c r="G3455" s="370"/>
      <c r="H3455" s="370"/>
      <c r="I3455" s="371"/>
      <c r="K3455" s="369" t="s">
        <v>1526</v>
      </c>
      <c r="L3455" s="370"/>
      <c r="M3455" s="370"/>
      <c r="N3455" s="370"/>
      <c r="O3455" s="370"/>
      <c r="P3455" s="370"/>
      <c r="Q3455" s="370"/>
      <c r="R3455" s="371"/>
    </row>
    <row r="3456" spans="2:18" ht="24.95" customHeight="1">
      <c r="B3456" s="203"/>
      <c r="C3456" s="204"/>
      <c r="D3456" s="204"/>
      <c r="E3456" s="204"/>
      <c r="F3456" s="204"/>
      <c r="G3456" s="204"/>
      <c r="H3456" s="205" t="s">
        <v>1527</v>
      </c>
      <c r="I3456" s="206"/>
      <c r="K3456" s="203"/>
      <c r="L3456" s="204"/>
      <c r="M3456" s="204"/>
      <c r="N3456" s="204"/>
      <c r="O3456" s="204"/>
      <c r="P3456" s="204"/>
      <c r="Q3456" s="205" t="s">
        <v>1527</v>
      </c>
      <c r="R3456" s="206"/>
    </row>
    <row r="3457" spans="2:18" ht="24.95" customHeight="1">
      <c r="B3457" s="207" t="s">
        <v>1528</v>
      </c>
      <c r="C3457" s="208"/>
      <c r="D3457" s="208"/>
      <c r="E3457" s="208"/>
      <c r="F3457" s="208" t="s">
        <v>1529</v>
      </c>
      <c r="G3457" s="201"/>
      <c r="H3457" s="201" t="s">
        <v>1530</v>
      </c>
      <c r="I3457" s="202"/>
      <c r="K3457" s="207" t="s">
        <v>1528</v>
      </c>
      <c r="L3457" s="208"/>
      <c r="M3457" s="208"/>
      <c r="N3457" s="208"/>
      <c r="O3457" s="208" t="s">
        <v>1531</v>
      </c>
      <c r="P3457" s="201"/>
      <c r="Q3457" s="201" t="s">
        <v>1530</v>
      </c>
      <c r="R3457" s="202"/>
    </row>
    <row r="3458" spans="2:18" ht="24.95" customHeight="1">
      <c r="B3458" s="209" t="s">
        <v>1532</v>
      </c>
      <c r="C3458" s="210" t="s">
        <v>1952</v>
      </c>
      <c r="D3458" s="211"/>
      <c r="E3458" s="211"/>
      <c r="F3458" s="211"/>
      <c r="G3458" s="212"/>
      <c r="H3458" s="212"/>
      <c r="I3458" s="213"/>
      <c r="K3458" s="209" t="s">
        <v>1532</v>
      </c>
      <c r="L3458" s="210" t="s">
        <v>1953</v>
      </c>
      <c r="M3458" s="211"/>
      <c r="N3458" s="211"/>
      <c r="O3458" s="211"/>
      <c r="P3458" s="212"/>
      <c r="Q3458" s="212"/>
      <c r="R3458" s="213"/>
    </row>
    <row r="3459" spans="2:18" ht="24.95" customHeight="1">
      <c r="B3459" s="207" t="s">
        <v>1534</v>
      </c>
      <c r="C3459" s="214">
        <v>148</v>
      </c>
      <c r="D3459" s="208" t="s">
        <v>1535</v>
      </c>
      <c r="E3459" s="208"/>
      <c r="F3459" s="201"/>
      <c r="G3459" s="201"/>
      <c r="H3459" s="201"/>
      <c r="I3459" s="202"/>
      <c r="K3459" s="207" t="s">
        <v>1534</v>
      </c>
      <c r="L3459" s="214">
        <v>491</v>
      </c>
      <c r="M3459" s="208" t="s">
        <v>1535</v>
      </c>
      <c r="N3459" s="208"/>
      <c r="O3459" s="201"/>
      <c r="P3459" s="201"/>
      <c r="Q3459" s="201"/>
      <c r="R3459" s="202"/>
    </row>
    <row r="3460" spans="2:18" ht="24.95" customHeight="1">
      <c r="B3460" s="216" t="s">
        <v>1562</v>
      </c>
      <c r="C3460" s="217"/>
      <c r="D3460" s="217"/>
      <c r="E3460" s="217"/>
      <c r="F3460" s="217"/>
      <c r="G3460" s="217"/>
      <c r="H3460" s="217"/>
      <c r="I3460" s="218"/>
      <c r="K3460" s="216" t="s">
        <v>1562</v>
      </c>
      <c r="L3460" s="217"/>
      <c r="M3460" s="217"/>
      <c r="N3460" s="217"/>
      <c r="O3460" s="217"/>
      <c r="P3460" s="217"/>
      <c r="Q3460" s="217"/>
      <c r="R3460" s="218"/>
    </row>
    <row r="3461" spans="2:18" ht="24.95" customHeight="1" thickBot="1">
      <c r="B3461" s="207" t="s">
        <v>1537</v>
      </c>
      <c r="C3461" s="201"/>
      <c r="D3461" s="201"/>
      <c r="E3461" s="201"/>
      <c r="F3461" s="201"/>
      <c r="G3461" s="201"/>
      <c r="H3461" s="201"/>
      <c r="I3461" s="202"/>
      <c r="K3461" s="207" t="s">
        <v>1537</v>
      </c>
      <c r="L3461" s="201"/>
      <c r="M3461" s="201"/>
      <c r="N3461" s="201"/>
      <c r="O3461" s="201"/>
      <c r="P3461" s="201"/>
      <c r="Q3461" s="201"/>
      <c r="R3461" s="202"/>
    </row>
    <row r="3462" spans="2:18" ht="24.95" customHeight="1" thickTop="1">
      <c r="B3462" s="361" t="s">
        <v>1538</v>
      </c>
      <c r="C3462" s="362"/>
      <c r="D3462" s="358" t="s">
        <v>1241</v>
      </c>
      <c r="E3462" s="365"/>
      <c r="F3462" s="356" t="s">
        <v>1539</v>
      </c>
      <c r="G3462" s="359"/>
      <c r="H3462" s="358" t="s">
        <v>1404</v>
      </c>
      <c r="I3462" s="359"/>
      <c r="K3462" s="361" t="s">
        <v>1538</v>
      </c>
      <c r="L3462" s="362"/>
      <c r="M3462" s="358" t="s">
        <v>1241</v>
      </c>
      <c r="N3462" s="365"/>
      <c r="O3462" s="356" t="s">
        <v>1539</v>
      </c>
      <c r="P3462" s="359"/>
      <c r="Q3462" s="358" t="s">
        <v>1404</v>
      </c>
      <c r="R3462" s="359"/>
    </row>
    <row r="3463" spans="2:18" ht="24.95" customHeight="1" thickBot="1">
      <c r="B3463" s="363"/>
      <c r="C3463" s="364"/>
      <c r="D3463" s="219" t="s">
        <v>1540</v>
      </c>
      <c r="E3463" s="220" t="s">
        <v>1541</v>
      </c>
      <c r="F3463" s="220" t="s">
        <v>1540</v>
      </c>
      <c r="G3463" s="221" t="s">
        <v>1541</v>
      </c>
      <c r="H3463" s="222" t="s">
        <v>1540</v>
      </c>
      <c r="I3463" s="223" t="s">
        <v>1541</v>
      </c>
      <c r="K3463" s="363"/>
      <c r="L3463" s="364"/>
      <c r="M3463" s="219" t="s">
        <v>1540</v>
      </c>
      <c r="N3463" s="220" t="s">
        <v>1541</v>
      </c>
      <c r="O3463" s="220" t="s">
        <v>1540</v>
      </c>
      <c r="P3463" s="221" t="s">
        <v>1541</v>
      </c>
      <c r="Q3463" s="222" t="s">
        <v>1540</v>
      </c>
      <c r="R3463" s="223" t="s">
        <v>1541</v>
      </c>
    </row>
    <row r="3464" spans="2:18" ht="24.95" customHeight="1" thickTop="1">
      <c r="B3464" s="224" t="s">
        <v>1542</v>
      </c>
      <c r="C3464" s="225"/>
      <c r="D3464" s="226">
        <v>0</v>
      </c>
      <c r="E3464" s="227"/>
      <c r="F3464" s="227">
        <v>420</v>
      </c>
      <c r="G3464" s="228"/>
      <c r="H3464" s="229">
        <f t="shared" ref="H3464:H3472" si="202">D3464+F3464</f>
        <v>420</v>
      </c>
      <c r="I3464" s="230"/>
      <c r="K3464" s="224" t="s">
        <v>1542</v>
      </c>
      <c r="L3464" s="225"/>
      <c r="M3464" s="226">
        <v>0</v>
      </c>
      <c r="N3464" s="227"/>
      <c r="O3464" s="227">
        <v>421</v>
      </c>
      <c r="P3464" s="228"/>
      <c r="Q3464" s="229">
        <f t="shared" ref="Q3464:Q3472" si="203">M3464+O3464</f>
        <v>421</v>
      </c>
      <c r="R3464" s="230"/>
    </row>
    <row r="3465" spans="2:18" ht="24.95" customHeight="1">
      <c r="B3465" s="231" t="s">
        <v>1543</v>
      </c>
      <c r="C3465" s="232"/>
      <c r="D3465" s="233">
        <v>0</v>
      </c>
      <c r="E3465" s="234"/>
      <c r="F3465" s="234">
        <v>30</v>
      </c>
      <c r="G3465" s="235"/>
      <c r="H3465" s="229">
        <f t="shared" si="202"/>
        <v>30</v>
      </c>
      <c r="I3465" s="236"/>
      <c r="K3465" s="231" t="s">
        <v>1543</v>
      </c>
      <c r="L3465" s="232"/>
      <c r="M3465" s="233">
        <v>0</v>
      </c>
      <c r="N3465" s="234"/>
      <c r="O3465" s="234">
        <v>30</v>
      </c>
      <c r="P3465" s="235"/>
      <c r="Q3465" s="229">
        <f t="shared" si="203"/>
        <v>30</v>
      </c>
      <c r="R3465" s="236"/>
    </row>
    <row r="3466" spans="2:18" ht="24.95" customHeight="1">
      <c r="B3466" s="231" t="s">
        <v>1544</v>
      </c>
      <c r="C3466" s="232"/>
      <c r="D3466" s="233">
        <v>0</v>
      </c>
      <c r="E3466" s="234"/>
      <c r="F3466" s="234">
        <v>30</v>
      </c>
      <c r="G3466" s="235"/>
      <c r="H3466" s="229">
        <f t="shared" si="202"/>
        <v>30</v>
      </c>
      <c r="I3466" s="236"/>
      <c r="K3466" s="231" t="s">
        <v>1544</v>
      </c>
      <c r="L3466" s="232"/>
      <c r="M3466" s="233">
        <v>0</v>
      </c>
      <c r="N3466" s="234"/>
      <c r="O3466" s="234">
        <v>30</v>
      </c>
      <c r="P3466" s="235"/>
      <c r="Q3466" s="229">
        <f t="shared" si="203"/>
        <v>30</v>
      </c>
      <c r="R3466" s="236"/>
    </row>
    <row r="3467" spans="2:18" ht="24.95" customHeight="1" thickBot="1">
      <c r="B3467" s="237" t="s">
        <v>1545</v>
      </c>
      <c r="C3467" s="238"/>
      <c r="D3467" s="239"/>
      <c r="E3467" s="240"/>
      <c r="F3467" s="240">
        <v>750</v>
      </c>
      <c r="G3467" s="241"/>
      <c r="H3467" s="229">
        <f t="shared" si="202"/>
        <v>750</v>
      </c>
      <c r="I3467" s="242"/>
      <c r="K3467" s="237" t="s">
        <v>1545</v>
      </c>
      <c r="L3467" s="238"/>
      <c r="M3467" s="239">
        <v>0</v>
      </c>
      <c r="N3467" s="240"/>
      <c r="O3467" s="240">
        <v>750</v>
      </c>
      <c r="P3467" s="241"/>
      <c r="Q3467" s="229">
        <f t="shared" si="203"/>
        <v>750</v>
      </c>
      <c r="R3467" s="242"/>
    </row>
    <row r="3468" spans="2:18" ht="24.95" customHeight="1" thickTop="1" thickBot="1">
      <c r="B3468" s="243"/>
      <c r="C3468" s="244" t="s">
        <v>1399</v>
      </c>
      <c r="D3468" s="245">
        <f>D3464+D3465+D3466+D3467</f>
        <v>0</v>
      </c>
      <c r="E3468" s="246"/>
      <c r="F3468" s="247">
        <f>SUM(F3464:F3467)</f>
        <v>1230</v>
      </c>
      <c r="G3468" s="248"/>
      <c r="H3468" s="249">
        <f t="shared" si="202"/>
        <v>1230</v>
      </c>
      <c r="I3468" s="250"/>
      <c r="K3468" s="243"/>
      <c r="L3468" s="244" t="s">
        <v>1399</v>
      </c>
      <c r="M3468" s="245">
        <f>M3464+M3465+M3466+M3467</f>
        <v>0</v>
      </c>
      <c r="N3468" s="246"/>
      <c r="O3468" s="246">
        <f>SUM(O3464:O3467)</f>
        <v>1231</v>
      </c>
      <c r="P3468" s="248"/>
      <c r="Q3468" s="251">
        <f t="shared" si="203"/>
        <v>1231</v>
      </c>
      <c r="R3468" s="250"/>
    </row>
    <row r="3469" spans="2:18" ht="24.95" customHeight="1" thickTop="1">
      <c r="B3469" s="252" t="s">
        <v>1546</v>
      </c>
      <c r="C3469" s="253"/>
      <c r="D3469" s="254"/>
      <c r="E3469" s="255"/>
      <c r="F3469" s="255"/>
      <c r="G3469" s="256"/>
      <c r="H3469" s="257">
        <f t="shared" si="202"/>
        <v>0</v>
      </c>
      <c r="I3469" s="258"/>
      <c r="K3469" s="252" t="s">
        <v>1546</v>
      </c>
      <c r="L3469" s="253"/>
      <c r="M3469" s="254"/>
      <c r="N3469" s="255"/>
      <c r="O3469" s="255"/>
      <c r="P3469" s="256"/>
      <c r="Q3469" s="257">
        <f t="shared" si="203"/>
        <v>0</v>
      </c>
      <c r="R3469" s="258"/>
    </row>
    <row r="3470" spans="2:18" ht="24.95" customHeight="1">
      <c r="B3470" s="259" t="s">
        <v>1547</v>
      </c>
      <c r="C3470" s="260"/>
      <c r="D3470" s="233">
        <v>0</v>
      </c>
      <c r="E3470" s="234"/>
      <c r="F3470" s="234"/>
      <c r="G3470" s="261"/>
      <c r="H3470" s="262">
        <f t="shared" si="202"/>
        <v>0</v>
      </c>
      <c r="I3470" s="263"/>
      <c r="K3470" s="259" t="s">
        <v>1547</v>
      </c>
      <c r="L3470" s="260"/>
      <c r="M3470" s="233">
        <v>0</v>
      </c>
      <c r="N3470" s="234"/>
      <c r="O3470" s="234"/>
      <c r="P3470" s="261"/>
      <c r="Q3470" s="262">
        <f t="shared" si="203"/>
        <v>0</v>
      </c>
      <c r="R3470" s="263"/>
    </row>
    <row r="3471" spans="2:18" ht="24.95" customHeight="1">
      <c r="B3471" s="252" t="s">
        <v>1548</v>
      </c>
      <c r="C3471" s="253"/>
      <c r="D3471" s="233"/>
      <c r="E3471" s="234"/>
      <c r="F3471" s="234"/>
      <c r="G3471" s="261"/>
      <c r="H3471" s="262">
        <f t="shared" si="202"/>
        <v>0</v>
      </c>
      <c r="I3471" s="263"/>
      <c r="K3471" s="252" t="s">
        <v>1548</v>
      </c>
      <c r="L3471" s="253"/>
      <c r="M3471" s="233"/>
      <c r="N3471" s="234"/>
      <c r="O3471" s="234"/>
      <c r="P3471" s="261"/>
      <c r="Q3471" s="262">
        <f t="shared" si="203"/>
        <v>0</v>
      </c>
      <c r="R3471" s="263"/>
    </row>
    <row r="3472" spans="2:18" ht="24.95" customHeight="1" thickBot="1">
      <c r="B3472" s="264" t="s">
        <v>1549</v>
      </c>
      <c r="C3472" s="265"/>
      <c r="D3472" s="266"/>
      <c r="E3472" s="267"/>
      <c r="F3472" s="267"/>
      <c r="G3472" s="268"/>
      <c r="H3472" s="269">
        <f t="shared" si="202"/>
        <v>0</v>
      </c>
      <c r="I3472" s="270"/>
      <c r="K3472" s="264" t="s">
        <v>1549</v>
      </c>
      <c r="L3472" s="265"/>
      <c r="M3472" s="266"/>
      <c r="N3472" s="267"/>
      <c r="O3472" s="267"/>
      <c r="P3472" s="268"/>
      <c r="Q3472" s="269">
        <f t="shared" si="203"/>
        <v>0</v>
      </c>
      <c r="R3472" s="270"/>
    </row>
    <row r="3473" spans="2:18" ht="24.95" customHeight="1" thickTop="1" thickBot="1">
      <c r="B3473" s="243"/>
      <c r="C3473" s="244" t="s">
        <v>1399</v>
      </c>
      <c r="D3473" s="245">
        <f>SUM(D3468:D3472)</f>
        <v>0</v>
      </c>
      <c r="E3473" s="246"/>
      <c r="F3473" s="247">
        <f>F3468+F3470</f>
        <v>1230</v>
      </c>
      <c r="G3473" s="248"/>
      <c r="H3473" s="271">
        <f>D3473+F3473</f>
        <v>1230</v>
      </c>
      <c r="I3473" s="250"/>
      <c r="K3473" s="243"/>
      <c r="L3473" s="244" t="s">
        <v>1399</v>
      </c>
      <c r="M3473" s="245">
        <f>SUM(M3468:M3472)</f>
        <v>0</v>
      </c>
      <c r="N3473" s="246"/>
      <c r="O3473" s="246">
        <f>O3468+O3470</f>
        <v>1231</v>
      </c>
      <c r="P3473" s="248"/>
      <c r="Q3473" s="272">
        <f>M3473+O3473</f>
        <v>1231</v>
      </c>
      <c r="R3473" s="250"/>
    </row>
    <row r="3474" spans="2:18" ht="24.95" customHeight="1" thickTop="1">
      <c r="B3474" s="273"/>
      <c r="C3474" s="274" t="s">
        <v>1550</v>
      </c>
      <c r="D3474" s="217"/>
      <c r="E3474" s="217"/>
      <c r="F3474" s="217"/>
      <c r="G3474" s="217"/>
      <c r="H3474" s="217"/>
      <c r="I3474" s="218"/>
      <c r="K3474" s="273"/>
      <c r="L3474" s="274" t="s">
        <v>1550</v>
      </c>
      <c r="M3474" s="217"/>
      <c r="N3474" s="217"/>
      <c r="O3474" s="217"/>
      <c r="P3474" s="217"/>
      <c r="Q3474" s="217"/>
      <c r="R3474" s="218"/>
    </row>
    <row r="3475" spans="2:18" ht="24.95" customHeight="1">
      <c r="B3475" s="216" t="s">
        <v>1551</v>
      </c>
      <c r="C3475" s="217"/>
      <c r="D3475" s="217"/>
      <c r="E3475" s="217"/>
      <c r="F3475" s="217"/>
      <c r="G3475" s="217"/>
      <c r="H3475" s="217"/>
      <c r="I3475" s="218"/>
      <c r="K3475" s="216" t="s">
        <v>1551</v>
      </c>
      <c r="L3475" s="217"/>
      <c r="M3475" s="217"/>
      <c r="N3475" s="217"/>
      <c r="O3475" s="217"/>
      <c r="P3475" s="217"/>
      <c r="Q3475" s="217"/>
      <c r="R3475" s="218"/>
    </row>
    <row r="3476" spans="2:18" ht="24.95" customHeight="1">
      <c r="B3476" s="216" t="s">
        <v>1552</v>
      </c>
      <c r="C3476" s="217"/>
      <c r="D3476" s="217"/>
      <c r="E3476" s="217"/>
      <c r="F3476" s="217"/>
      <c r="G3476" s="217"/>
      <c r="H3476" s="217"/>
      <c r="I3476" s="218"/>
      <c r="K3476" s="216" t="s">
        <v>1552</v>
      </c>
      <c r="L3476" s="217"/>
      <c r="M3476" s="217"/>
      <c r="N3476" s="217"/>
      <c r="O3476" s="217"/>
      <c r="P3476" s="217"/>
      <c r="Q3476" s="217"/>
      <c r="R3476" s="218"/>
    </row>
    <row r="3477" spans="2:18" ht="15.75">
      <c r="B3477" s="273"/>
      <c r="C3477" s="217"/>
      <c r="D3477" s="217"/>
      <c r="E3477" s="217"/>
      <c r="F3477" s="217"/>
      <c r="G3477" s="217"/>
      <c r="H3477" s="217"/>
      <c r="I3477" s="218"/>
      <c r="K3477" s="273"/>
      <c r="L3477" s="217"/>
      <c r="M3477" s="217"/>
      <c r="N3477" s="217"/>
      <c r="O3477" s="217"/>
      <c r="P3477" s="217"/>
      <c r="Q3477" s="217"/>
      <c r="R3477" s="218"/>
    </row>
    <row r="3478" spans="2:18" ht="15.75">
      <c r="B3478" s="273"/>
      <c r="C3478" s="217"/>
      <c r="D3478" s="372" t="s">
        <v>1714</v>
      </c>
      <c r="E3478" s="372"/>
      <c r="F3478" s="372"/>
      <c r="G3478" s="217"/>
      <c r="H3478" s="217"/>
      <c r="I3478" s="218"/>
      <c r="K3478" s="273"/>
      <c r="L3478" s="217"/>
      <c r="M3478" s="372" t="s">
        <v>1714</v>
      </c>
      <c r="N3478" s="372"/>
      <c r="O3478" s="372"/>
      <c r="P3478" s="217"/>
      <c r="Q3478" s="217"/>
      <c r="R3478" s="218"/>
    </row>
    <row r="3479" spans="2:18" ht="15.75">
      <c r="B3479" s="273"/>
      <c r="C3479" s="217"/>
      <c r="D3479" s="372" t="s">
        <v>1715</v>
      </c>
      <c r="E3479" s="372"/>
      <c r="F3479" s="372"/>
      <c r="G3479" s="217"/>
      <c r="H3479" s="217"/>
      <c r="I3479" s="218"/>
      <c r="K3479" s="273"/>
      <c r="L3479" s="217"/>
      <c r="M3479" s="372" t="s">
        <v>1715</v>
      </c>
      <c r="N3479" s="372"/>
      <c r="O3479" s="372"/>
      <c r="P3479" s="217"/>
      <c r="Q3479" s="217"/>
      <c r="R3479" s="218"/>
    </row>
    <row r="3480" spans="2:18" ht="15.75">
      <c r="B3480" s="273"/>
      <c r="C3480" s="217"/>
      <c r="D3480" s="217"/>
      <c r="E3480" s="217"/>
      <c r="F3480" s="217"/>
      <c r="G3480" s="217"/>
      <c r="H3480" s="217"/>
      <c r="I3480" s="218"/>
      <c r="K3480" s="273"/>
      <c r="L3480" s="217"/>
      <c r="M3480" s="217"/>
      <c r="N3480" s="217"/>
      <c r="O3480" s="217"/>
      <c r="P3480" s="217"/>
      <c r="Q3480" s="217"/>
      <c r="R3480" s="218"/>
    </row>
    <row r="3481" spans="2:18" ht="15.75">
      <c r="B3481" s="273"/>
      <c r="C3481" s="217"/>
      <c r="D3481" s="217"/>
      <c r="E3481" s="217"/>
      <c r="F3481" s="217"/>
      <c r="G3481" s="217"/>
      <c r="H3481" s="217"/>
      <c r="I3481" s="218"/>
      <c r="K3481" s="273"/>
      <c r="L3481" s="217"/>
      <c r="M3481" s="217"/>
      <c r="N3481" s="217"/>
      <c r="O3481" s="217"/>
      <c r="P3481" s="217"/>
      <c r="Q3481" s="217"/>
      <c r="R3481" s="218"/>
    </row>
    <row r="3482" spans="2:18" ht="15.75">
      <c r="B3482" s="293"/>
      <c r="E3482" s="217"/>
      <c r="F3482" s="217"/>
      <c r="G3482" s="201" t="s">
        <v>1563</v>
      </c>
      <c r="H3482" s="217"/>
      <c r="I3482" s="218"/>
      <c r="J3482" s="293"/>
      <c r="K3482" s="293"/>
      <c r="N3482" s="217"/>
      <c r="O3482" s="217"/>
      <c r="P3482" s="201" t="s">
        <v>1563</v>
      </c>
      <c r="Q3482" s="217"/>
      <c r="R3482" s="218"/>
    </row>
    <row r="3483" spans="2:18" ht="15.75">
      <c r="B3483" s="273" t="s">
        <v>1553</v>
      </c>
      <c r="C3483" s="360">
        <v>45840</v>
      </c>
      <c r="D3483" s="360"/>
      <c r="E3483" s="201"/>
      <c r="F3483" t="s">
        <v>1693</v>
      </c>
      <c r="H3483" s="201"/>
      <c r="I3483" s="202"/>
      <c r="K3483" s="273" t="s">
        <v>1553</v>
      </c>
      <c r="L3483" s="360">
        <v>45840</v>
      </c>
      <c r="M3483" s="360"/>
      <c r="N3483" s="201"/>
      <c r="O3483" t="s">
        <v>1693</v>
      </c>
      <c r="Q3483" s="201"/>
      <c r="R3483" s="202"/>
    </row>
    <row r="3484" spans="2:18" ht="16.5" thickBot="1">
      <c r="B3484" s="275"/>
      <c r="C3484" s="276"/>
      <c r="D3484" s="276"/>
      <c r="E3484" s="276"/>
      <c r="F3484" s="276"/>
      <c r="G3484" s="276"/>
      <c r="H3484" s="276"/>
      <c r="I3484" s="277"/>
      <c r="K3484" s="275"/>
      <c r="L3484" s="276"/>
      <c r="M3484" s="276"/>
      <c r="N3484" s="276"/>
      <c r="O3484" s="276"/>
      <c r="P3484" s="276"/>
      <c r="Q3484" s="276"/>
      <c r="R3484" s="277"/>
    </row>
    <row r="3486" spans="2:18" ht="15.75" thickBot="1"/>
    <row r="3487" spans="2:18">
      <c r="B3487" s="366" t="s">
        <v>1525</v>
      </c>
      <c r="C3487" s="367"/>
      <c r="D3487" s="367"/>
      <c r="E3487" s="367"/>
      <c r="F3487" s="367"/>
      <c r="G3487" s="367"/>
      <c r="H3487" s="367"/>
      <c r="I3487" s="368"/>
      <c r="K3487" s="366" t="s">
        <v>1525</v>
      </c>
      <c r="L3487" s="367"/>
      <c r="M3487" s="367"/>
      <c r="N3487" s="367"/>
      <c r="O3487" s="367"/>
      <c r="P3487" s="367"/>
      <c r="Q3487" s="367"/>
      <c r="R3487" s="368"/>
    </row>
    <row r="3488" spans="2:18" ht="15.75">
      <c r="B3488" s="200"/>
      <c r="C3488" s="201"/>
      <c r="D3488" s="201"/>
      <c r="E3488" s="201"/>
      <c r="F3488" s="201"/>
      <c r="G3488" s="201"/>
      <c r="H3488" s="201"/>
      <c r="I3488" s="202"/>
      <c r="K3488" s="200"/>
      <c r="L3488" s="201"/>
      <c r="M3488" s="201"/>
      <c r="N3488" s="201"/>
      <c r="O3488" s="201"/>
      <c r="P3488" s="201"/>
      <c r="Q3488" s="201"/>
      <c r="R3488" s="202"/>
    </row>
    <row r="3489" spans="2:18" ht="26.25">
      <c r="B3489" s="369" t="s">
        <v>1526</v>
      </c>
      <c r="C3489" s="370"/>
      <c r="D3489" s="370"/>
      <c r="E3489" s="370"/>
      <c r="F3489" s="370"/>
      <c r="G3489" s="370"/>
      <c r="H3489" s="370"/>
      <c r="I3489" s="371"/>
      <c r="K3489" s="369" t="s">
        <v>1526</v>
      </c>
      <c r="L3489" s="370"/>
      <c r="M3489" s="370"/>
      <c r="N3489" s="370"/>
      <c r="O3489" s="370"/>
      <c r="P3489" s="370"/>
      <c r="Q3489" s="370"/>
      <c r="R3489" s="371"/>
    </row>
    <row r="3490" spans="2:18" ht="24.95" customHeight="1">
      <c r="B3490" s="203"/>
      <c r="C3490" s="204"/>
      <c r="D3490" s="204"/>
      <c r="E3490" s="204"/>
      <c r="F3490" s="204"/>
      <c r="G3490" s="204"/>
      <c r="H3490" s="205" t="s">
        <v>1527</v>
      </c>
      <c r="I3490" s="206"/>
      <c r="K3490" s="203"/>
      <c r="L3490" s="204"/>
      <c r="M3490" s="204"/>
      <c r="N3490" s="204"/>
      <c r="O3490" s="204"/>
      <c r="P3490" s="204"/>
      <c r="Q3490" s="205" t="s">
        <v>1527</v>
      </c>
      <c r="R3490" s="206"/>
    </row>
    <row r="3491" spans="2:18" ht="24.95" customHeight="1">
      <c r="B3491" s="207" t="s">
        <v>1528</v>
      </c>
      <c r="C3491" s="208"/>
      <c r="D3491" s="208"/>
      <c r="E3491" s="208"/>
      <c r="F3491" s="208" t="s">
        <v>1529</v>
      </c>
      <c r="G3491" s="201"/>
      <c r="H3491" s="201" t="s">
        <v>1530</v>
      </c>
      <c r="I3491" s="202"/>
      <c r="K3491" s="207" t="s">
        <v>1528</v>
      </c>
      <c r="L3491" s="208"/>
      <c r="M3491" s="208"/>
      <c r="N3491" s="208"/>
      <c r="O3491" s="208" t="s">
        <v>1531</v>
      </c>
      <c r="P3491" s="201"/>
      <c r="Q3491" s="201" t="s">
        <v>1530</v>
      </c>
      <c r="R3491" s="202"/>
    </row>
    <row r="3492" spans="2:18" ht="24.95" customHeight="1">
      <c r="B3492" s="209" t="s">
        <v>1532</v>
      </c>
      <c r="C3492" s="210" t="s">
        <v>1954</v>
      </c>
      <c r="E3492" s="211"/>
      <c r="F3492" s="211"/>
      <c r="G3492" s="212"/>
      <c r="H3492" s="212"/>
      <c r="I3492" s="213"/>
      <c r="K3492" s="209" t="s">
        <v>1532</v>
      </c>
      <c r="L3492" s="210" t="s">
        <v>1955</v>
      </c>
      <c r="M3492" s="211"/>
      <c r="N3492" s="211"/>
      <c r="O3492" s="211"/>
      <c r="P3492" s="212"/>
      <c r="Q3492" s="212"/>
      <c r="R3492" s="213"/>
    </row>
    <row r="3493" spans="2:18" ht="24.95" customHeight="1">
      <c r="B3493" s="207" t="s">
        <v>1534</v>
      </c>
      <c r="C3493" s="214">
        <v>198</v>
      </c>
      <c r="D3493" s="208" t="s">
        <v>1535</v>
      </c>
      <c r="E3493" s="208"/>
      <c r="F3493" s="201"/>
      <c r="G3493" s="201"/>
      <c r="H3493" s="201"/>
      <c r="I3493" s="202"/>
      <c r="K3493" s="207" t="s">
        <v>1534</v>
      </c>
      <c r="L3493" s="214" t="s">
        <v>1956</v>
      </c>
      <c r="M3493" s="208" t="s">
        <v>1535</v>
      </c>
      <c r="N3493" s="208"/>
      <c r="O3493" s="201"/>
      <c r="P3493" s="201"/>
      <c r="Q3493" s="201"/>
      <c r="R3493" s="202"/>
    </row>
    <row r="3494" spans="2:18" ht="24.95" customHeight="1">
      <c r="B3494" s="216" t="s">
        <v>1562</v>
      </c>
      <c r="C3494" s="217"/>
      <c r="D3494" s="217"/>
      <c r="E3494" s="217"/>
      <c r="F3494" s="217"/>
      <c r="G3494" s="217"/>
      <c r="H3494" s="217"/>
      <c r="I3494" s="218"/>
      <c r="K3494" s="216" t="s">
        <v>1562</v>
      </c>
      <c r="L3494" s="217"/>
      <c r="M3494" s="217"/>
      <c r="N3494" s="217"/>
      <c r="O3494" s="217"/>
      <c r="P3494" s="217"/>
      <c r="Q3494" s="217"/>
      <c r="R3494" s="218"/>
    </row>
    <row r="3495" spans="2:18" ht="24.95" customHeight="1" thickBot="1">
      <c r="B3495" s="207" t="s">
        <v>1537</v>
      </c>
      <c r="C3495" s="201"/>
      <c r="D3495" s="201"/>
      <c r="E3495" s="201"/>
      <c r="F3495" s="201"/>
      <c r="G3495" s="201"/>
      <c r="H3495" s="201"/>
      <c r="I3495" s="202"/>
      <c r="K3495" s="207" t="s">
        <v>1537</v>
      </c>
      <c r="L3495" s="201"/>
      <c r="M3495" s="201"/>
      <c r="N3495" s="201"/>
      <c r="O3495" s="201"/>
      <c r="P3495" s="201"/>
      <c r="Q3495" s="201"/>
      <c r="R3495" s="202"/>
    </row>
    <row r="3496" spans="2:18" ht="24.95" customHeight="1" thickTop="1">
      <c r="B3496" s="361" t="s">
        <v>1538</v>
      </c>
      <c r="C3496" s="362"/>
      <c r="D3496" s="358" t="s">
        <v>1241</v>
      </c>
      <c r="E3496" s="365"/>
      <c r="F3496" s="356" t="s">
        <v>1539</v>
      </c>
      <c r="G3496" s="359"/>
      <c r="H3496" s="358" t="s">
        <v>1404</v>
      </c>
      <c r="I3496" s="359"/>
      <c r="K3496" s="361" t="s">
        <v>1538</v>
      </c>
      <c r="L3496" s="362"/>
      <c r="M3496" s="358" t="s">
        <v>1241</v>
      </c>
      <c r="N3496" s="365"/>
      <c r="O3496" s="356" t="s">
        <v>1539</v>
      </c>
      <c r="P3496" s="359"/>
      <c r="Q3496" s="358" t="s">
        <v>1404</v>
      </c>
      <c r="R3496" s="359"/>
    </row>
    <row r="3497" spans="2:18" ht="24.95" customHeight="1" thickBot="1">
      <c r="B3497" s="363"/>
      <c r="C3497" s="364"/>
      <c r="D3497" s="219" t="s">
        <v>1540</v>
      </c>
      <c r="E3497" s="220" t="s">
        <v>1541</v>
      </c>
      <c r="F3497" s="220" t="s">
        <v>1540</v>
      </c>
      <c r="G3497" s="221" t="s">
        <v>1541</v>
      </c>
      <c r="H3497" s="222" t="s">
        <v>1540</v>
      </c>
      <c r="I3497" s="223" t="s">
        <v>1541</v>
      </c>
      <c r="K3497" s="363"/>
      <c r="L3497" s="364"/>
      <c r="M3497" s="219" t="s">
        <v>1540</v>
      </c>
      <c r="N3497" s="220" t="s">
        <v>1541</v>
      </c>
      <c r="O3497" s="220" t="s">
        <v>1540</v>
      </c>
      <c r="P3497" s="221" t="s">
        <v>1541</v>
      </c>
      <c r="Q3497" s="222" t="s">
        <v>1540</v>
      </c>
      <c r="R3497" s="223" t="s">
        <v>1541</v>
      </c>
    </row>
    <row r="3498" spans="2:18" ht="24.95" customHeight="1" thickTop="1">
      <c r="B3498" s="224" t="s">
        <v>1542</v>
      </c>
      <c r="C3498" s="225"/>
      <c r="D3498" s="226">
        <v>0</v>
      </c>
      <c r="E3498" s="227"/>
      <c r="F3498" s="227">
        <v>648</v>
      </c>
      <c r="G3498" s="228"/>
      <c r="H3498" s="229">
        <f t="shared" ref="H3498:H3506" si="204">D3498+F3498</f>
        <v>648</v>
      </c>
      <c r="I3498" s="230"/>
      <c r="K3498" s="224" t="s">
        <v>1542</v>
      </c>
      <c r="L3498" s="225"/>
      <c r="M3498" s="226">
        <v>0</v>
      </c>
      <c r="N3498" s="227"/>
      <c r="O3498" s="227">
        <v>237</v>
      </c>
      <c r="P3498" s="228"/>
      <c r="Q3498" s="229">
        <f t="shared" ref="Q3498:Q3506" si="205">M3498+O3498</f>
        <v>237</v>
      </c>
      <c r="R3498" s="230"/>
    </row>
    <row r="3499" spans="2:18" ht="24.95" customHeight="1">
      <c r="B3499" s="231" t="s">
        <v>1543</v>
      </c>
      <c r="C3499" s="232"/>
      <c r="D3499" s="233">
        <v>0</v>
      </c>
      <c r="E3499" s="234"/>
      <c r="F3499" s="234">
        <v>30</v>
      </c>
      <c r="G3499" s="235"/>
      <c r="H3499" s="229">
        <f t="shared" si="204"/>
        <v>30</v>
      </c>
      <c r="I3499" s="236"/>
      <c r="K3499" s="231" t="s">
        <v>1543</v>
      </c>
      <c r="L3499" s="232"/>
      <c r="M3499" s="233">
        <v>0</v>
      </c>
      <c r="N3499" s="234"/>
      <c r="O3499" s="234">
        <v>30</v>
      </c>
      <c r="P3499" s="235"/>
      <c r="Q3499" s="229">
        <f t="shared" si="205"/>
        <v>30</v>
      </c>
      <c r="R3499" s="236"/>
    </row>
    <row r="3500" spans="2:18" ht="24.95" customHeight="1">
      <c r="B3500" s="231" t="s">
        <v>1544</v>
      </c>
      <c r="C3500" s="232"/>
      <c r="D3500" s="233">
        <v>0</v>
      </c>
      <c r="E3500" s="234"/>
      <c r="F3500" s="234">
        <v>30</v>
      </c>
      <c r="G3500" s="235"/>
      <c r="H3500" s="229">
        <f t="shared" si="204"/>
        <v>30</v>
      </c>
      <c r="I3500" s="236"/>
      <c r="K3500" s="231" t="s">
        <v>1544</v>
      </c>
      <c r="L3500" s="232"/>
      <c r="M3500" s="233">
        <v>0</v>
      </c>
      <c r="N3500" s="234"/>
      <c r="O3500" s="234">
        <v>30</v>
      </c>
      <c r="P3500" s="235"/>
      <c r="Q3500" s="229">
        <f t="shared" si="205"/>
        <v>30</v>
      </c>
      <c r="R3500" s="236"/>
    </row>
    <row r="3501" spans="2:18" ht="24.95" customHeight="1" thickBot="1">
      <c r="B3501" s="237" t="s">
        <v>1545</v>
      </c>
      <c r="C3501" s="238"/>
      <c r="D3501" s="239"/>
      <c r="E3501" s="240"/>
      <c r="F3501" s="240">
        <v>750</v>
      </c>
      <c r="G3501" s="241"/>
      <c r="H3501" s="229">
        <f t="shared" si="204"/>
        <v>750</v>
      </c>
      <c r="I3501" s="242"/>
      <c r="K3501" s="237" t="s">
        <v>1545</v>
      </c>
      <c r="L3501" s="238"/>
      <c r="M3501" s="239">
        <v>0</v>
      </c>
      <c r="N3501" s="240"/>
      <c r="O3501" s="240">
        <v>200</v>
      </c>
      <c r="P3501" s="241"/>
      <c r="Q3501" s="229">
        <f t="shared" si="205"/>
        <v>200</v>
      </c>
      <c r="R3501" s="242"/>
    </row>
    <row r="3502" spans="2:18" ht="24.95" customHeight="1" thickTop="1" thickBot="1">
      <c r="B3502" s="243"/>
      <c r="C3502" s="244" t="s">
        <v>1399</v>
      </c>
      <c r="D3502" s="245">
        <f>D3498+D3499+D3500+D3501</f>
        <v>0</v>
      </c>
      <c r="E3502" s="246"/>
      <c r="F3502" s="247">
        <f>SUM(F3498:F3501)</f>
        <v>1458</v>
      </c>
      <c r="G3502" s="248"/>
      <c r="H3502" s="249">
        <f t="shared" si="204"/>
        <v>1458</v>
      </c>
      <c r="I3502" s="250"/>
      <c r="K3502" s="243"/>
      <c r="L3502" s="244" t="s">
        <v>1399</v>
      </c>
      <c r="M3502" s="245">
        <f>M3498+M3499+M3500+M3501</f>
        <v>0</v>
      </c>
      <c r="N3502" s="246"/>
      <c r="O3502" s="246">
        <f>SUM(O3498:O3501)</f>
        <v>497</v>
      </c>
      <c r="P3502" s="248"/>
      <c r="Q3502" s="251">
        <f t="shared" si="205"/>
        <v>497</v>
      </c>
      <c r="R3502" s="250"/>
    </row>
    <row r="3503" spans="2:18" ht="24.95" customHeight="1" thickTop="1">
      <c r="B3503" s="252" t="s">
        <v>1546</v>
      </c>
      <c r="C3503" s="253"/>
      <c r="D3503" s="254"/>
      <c r="E3503" s="255"/>
      <c r="F3503" s="255"/>
      <c r="G3503" s="256"/>
      <c r="H3503" s="257">
        <f t="shared" si="204"/>
        <v>0</v>
      </c>
      <c r="I3503" s="258"/>
      <c r="K3503" s="252" t="s">
        <v>1546</v>
      </c>
      <c r="L3503" s="253"/>
      <c r="M3503" s="254"/>
      <c r="N3503" s="255"/>
      <c r="O3503" s="255"/>
      <c r="P3503" s="256"/>
      <c r="Q3503" s="257">
        <f t="shared" si="205"/>
        <v>0</v>
      </c>
      <c r="R3503" s="258"/>
    </row>
    <row r="3504" spans="2:18" ht="24.95" customHeight="1">
      <c r="B3504" s="259" t="s">
        <v>1547</v>
      </c>
      <c r="C3504" s="260"/>
      <c r="D3504" s="233">
        <v>0</v>
      </c>
      <c r="E3504" s="234"/>
      <c r="F3504" s="234"/>
      <c r="G3504" s="261"/>
      <c r="H3504" s="262">
        <f t="shared" si="204"/>
        <v>0</v>
      </c>
      <c r="I3504" s="263"/>
      <c r="K3504" s="259" t="s">
        <v>1547</v>
      </c>
      <c r="L3504" s="260"/>
      <c r="M3504" s="233">
        <v>0</v>
      </c>
      <c r="N3504" s="234"/>
      <c r="O3504" s="234"/>
      <c r="P3504" s="261"/>
      <c r="Q3504" s="262">
        <f t="shared" si="205"/>
        <v>0</v>
      </c>
      <c r="R3504" s="263"/>
    </row>
    <row r="3505" spans="2:18" ht="24.95" customHeight="1">
      <c r="B3505" s="252" t="s">
        <v>1548</v>
      </c>
      <c r="C3505" s="253"/>
      <c r="D3505" s="233"/>
      <c r="E3505" s="234"/>
      <c r="F3505" s="234"/>
      <c r="G3505" s="261"/>
      <c r="H3505" s="262">
        <f t="shared" si="204"/>
        <v>0</v>
      </c>
      <c r="I3505" s="263"/>
      <c r="K3505" s="252" t="s">
        <v>1548</v>
      </c>
      <c r="L3505" s="253"/>
      <c r="M3505" s="233"/>
      <c r="N3505" s="234"/>
      <c r="O3505" s="234"/>
      <c r="P3505" s="261"/>
      <c r="Q3505" s="262">
        <f t="shared" si="205"/>
        <v>0</v>
      </c>
      <c r="R3505" s="263"/>
    </row>
    <row r="3506" spans="2:18" ht="24.95" customHeight="1" thickBot="1">
      <c r="B3506" s="264" t="s">
        <v>1549</v>
      </c>
      <c r="C3506" s="265"/>
      <c r="D3506" s="266"/>
      <c r="E3506" s="267"/>
      <c r="F3506" s="267"/>
      <c r="G3506" s="268"/>
      <c r="H3506" s="269">
        <f t="shared" si="204"/>
        <v>0</v>
      </c>
      <c r="I3506" s="270"/>
      <c r="K3506" s="264" t="s">
        <v>1549</v>
      </c>
      <c r="L3506" s="265"/>
      <c r="M3506" s="266"/>
      <c r="N3506" s="267"/>
      <c r="O3506" s="267"/>
      <c r="P3506" s="268"/>
      <c r="Q3506" s="269">
        <f t="shared" si="205"/>
        <v>0</v>
      </c>
      <c r="R3506" s="270"/>
    </row>
    <row r="3507" spans="2:18" ht="24.95" customHeight="1" thickTop="1" thickBot="1">
      <c r="B3507" s="243"/>
      <c r="C3507" s="244" t="s">
        <v>1399</v>
      </c>
      <c r="D3507" s="245">
        <f>SUM(D3502:D3506)</f>
        <v>0</v>
      </c>
      <c r="E3507" s="246"/>
      <c r="F3507" s="247">
        <f>F3502+F3504</f>
        <v>1458</v>
      </c>
      <c r="G3507" s="248"/>
      <c r="H3507" s="271">
        <f>D3507+F3507</f>
        <v>1458</v>
      </c>
      <c r="I3507" s="250"/>
      <c r="K3507" s="243"/>
      <c r="L3507" s="244" t="s">
        <v>1399</v>
      </c>
      <c r="M3507" s="245">
        <f>SUM(M3502:M3506)</f>
        <v>0</v>
      </c>
      <c r="N3507" s="246"/>
      <c r="O3507" s="246">
        <f>O3502+O3504</f>
        <v>497</v>
      </c>
      <c r="P3507" s="248"/>
      <c r="Q3507" s="272">
        <f>M3507+O3507</f>
        <v>497</v>
      </c>
      <c r="R3507" s="250"/>
    </row>
    <row r="3508" spans="2:18" ht="24.95" customHeight="1" thickTop="1">
      <c r="B3508" s="273"/>
      <c r="C3508" s="274" t="s">
        <v>1550</v>
      </c>
      <c r="D3508" s="217"/>
      <c r="E3508" s="217"/>
      <c r="F3508" s="217"/>
      <c r="G3508" s="217"/>
      <c r="H3508" s="217"/>
      <c r="I3508" s="218"/>
      <c r="K3508" s="273"/>
      <c r="L3508" s="274" t="s">
        <v>1550</v>
      </c>
      <c r="M3508" s="217"/>
      <c r="N3508" s="217"/>
      <c r="O3508" s="217"/>
      <c r="P3508" s="217"/>
      <c r="Q3508" s="217"/>
      <c r="R3508" s="218"/>
    </row>
    <row r="3509" spans="2:18" ht="24.95" customHeight="1">
      <c r="B3509" s="216" t="s">
        <v>1551</v>
      </c>
      <c r="C3509" s="217"/>
      <c r="D3509" s="217"/>
      <c r="E3509" s="217"/>
      <c r="F3509" s="217"/>
      <c r="G3509" s="217"/>
      <c r="H3509" s="217"/>
      <c r="I3509" s="218"/>
      <c r="K3509" s="216" t="s">
        <v>1551</v>
      </c>
      <c r="L3509" s="217"/>
      <c r="M3509" s="217"/>
      <c r="N3509" s="217"/>
      <c r="O3509" s="217"/>
      <c r="P3509" s="217"/>
      <c r="Q3509" s="217"/>
      <c r="R3509" s="218"/>
    </row>
    <row r="3510" spans="2:18" ht="24.95" customHeight="1">
      <c r="B3510" s="216" t="s">
        <v>1552</v>
      </c>
      <c r="C3510" s="217"/>
      <c r="D3510" s="217"/>
      <c r="E3510" s="217"/>
      <c r="F3510" s="217"/>
      <c r="G3510" s="217"/>
      <c r="H3510" s="217"/>
      <c r="I3510" s="218"/>
      <c r="K3510" s="216" t="s">
        <v>1552</v>
      </c>
      <c r="L3510" s="217"/>
      <c r="M3510" s="217"/>
      <c r="N3510" s="217"/>
      <c r="O3510" s="217"/>
      <c r="P3510" s="217"/>
      <c r="Q3510" s="217"/>
      <c r="R3510" s="218"/>
    </row>
    <row r="3511" spans="2:18" ht="15.75">
      <c r="B3511" s="273"/>
      <c r="C3511" s="217"/>
      <c r="D3511" s="217"/>
      <c r="E3511" s="217"/>
      <c r="F3511" s="217"/>
      <c r="G3511" s="217"/>
      <c r="H3511" s="217"/>
      <c r="I3511" s="218"/>
      <c r="K3511" s="273"/>
      <c r="L3511" s="217"/>
      <c r="M3511" s="217"/>
      <c r="N3511" s="217"/>
      <c r="O3511" s="217"/>
      <c r="P3511" s="217"/>
      <c r="Q3511" s="217"/>
      <c r="R3511" s="218"/>
    </row>
    <row r="3512" spans="2:18" ht="15.75">
      <c r="B3512" s="273"/>
      <c r="C3512" s="217"/>
      <c r="D3512" s="372" t="s">
        <v>1714</v>
      </c>
      <c r="E3512" s="372"/>
      <c r="F3512" s="372"/>
      <c r="G3512" s="217"/>
      <c r="H3512" s="217"/>
      <c r="I3512" s="218"/>
      <c r="K3512" s="273"/>
      <c r="L3512" s="217"/>
      <c r="M3512" s="372" t="s">
        <v>1714</v>
      </c>
      <c r="N3512" s="372"/>
      <c r="O3512" s="372"/>
      <c r="P3512" s="217"/>
      <c r="Q3512" s="217"/>
      <c r="R3512" s="218"/>
    </row>
    <row r="3513" spans="2:18" ht="15.75">
      <c r="B3513" s="273"/>
      <c r="C3513" s="217"/>
      <c r="D3513" s="372" t="s">
        <v>1715</v>
      </c>
      <c r="E3513" s="372"/>
      <c r="F3513" s="372"/>
      <c r="G3513" s="217"/>
      <c r="H3513" s="217"/>
      <c r="I3513" s="218"/>
      <c r="K3513" s="273"/>
      <c r="L3513" s="217"/>
      <c r="M3513" s="372" t="s">
        <v>1715</v>
      </c>
      <c r="N3513" s="372"/>
      <c r="O3513" s="372"/>
      <c r="P3513" s="217"/>
      <c r="Q3513" s="217"/>
      <c r="R3513" s="218"/>
    </row>
    <row r="3514" spans="2:18" ht="15.75">
      <c r="B3514" s="273"/>
      <c r="C3514" s="217"/>
      <c r="D3514" s="217"/>
      <c r="E3514" s="217"/>
      <c r="F3514" s="217"/>
      <c r="G3514" s="217"/>
      <c r="H3514" s="217"/>
      <c r="I3514" s="218"/>
      <c r="K3514" s="273"/>
      <c r="L3514" s="217"/>
      <c r="M3514" s="217"/>
      <c r="N3514" s="217"/>
      <c r="O3514" s="217"/>
      <c r="P3514" s="217"/>
      <c r="Q3514" s="217"/>
      <c r="R3514" s="218"/>
    </row>
    <row r="3515" spans="2:18" ht="15.75">
      <c r="B3515" s="273"/>
      <c r="C3515" s="217"/>
      <c r="D3515" s="217"/>
      <c r="E3515" s="217"/>
      <c r="F3515" s="217"/>
      <c r="G3515" s="217"/>
      <c r="H3515" s="217"/>
      <c r="I3515" s="218"/>
      <c r="K3515" s="273"/>
      <c r="L3515" s="217"/>
      <c r="M3515" s="217"/>
      <c r="N3515" s="217"/>
      <c r="O3515" s="217"/>
      <c r="P3515" s="217"/>
      <c r="Q3515" s="217"/>
      <c r="R3515" s="218"/>
    </row>
    <row r="3516" spans="2:18" ht="15.75">
      <c r="B3516" s="293"/>
      <c r="E3516" s="217"/>
      <c r="F3516" s="217"/>
      <c r="G3516" s="201" t="s">
        <v>1563</v>
      </c>
      <c r="H3516" s="217"/>
      <c r="I3516" s="218"/>
      <c r="J3516" s="293"/>
      <c r="K3516" s="293"/>
      <c r="N3516" s="217"/>
      <c r="O3516" s="217"/>
      <c r="P3516" s="201" t="s">
        <v>1563</v>
      </c>
      <c r="Q3516" s="217"/>
      <c r="R3516" s="218"/>
    </row>
    <row r="3517" spans="2:18" ht="15.75">
      <c r="B3517" s="273" t="s">
        <v>1553</v>
      </c>
      <c r="C3517" s="360">
        <v>45840</v>
      </c>
      <c r="D3517" s="360"/>
      <c r="E3517" s="201"/>
      <c r="F3517" t="s">
        <v>1693</v>
      </c>
      <c r="H3517" s="201"/>
      <c r="I3517" s="202"/>
      <c r="K3517" s="273" t="s">
        <v>1553</v>
      </c>
      <c r="L3517" s="360">
        <v>45840</v>
      </c>
      <c r="M3517" s="360"/>
      <c r="N3517" s="201"/>
      <c r="O3517" t="s">
        <v>1693</v>
      </c>
      <c r="Q3517" s="201"/>
      <c r="R3517" s="202"/>
    </row>
    <row r="3518" spans="2:18" ht="16.5" thickBot="1">
      <c r="B3518" s="275"/>
      <c r="C3518" s="276"/>
      <c r="D3518" s="276"/>
      <c r="E3518" s="276"/>
      <c r="F3518" s="276"/>
      <c r="G3518" s="276"/>
      <c r="H3518" s="276"/>
      <c r="I3518" s="277"/>
      <c r="K3518" s="275"/>
      <c r="L3518" s="276"/>
      <c r="M3518" s="276"/>
      <c r="N3518" s="276"/>
      <c r="O3518" s="276"/>
      <c r="P3518" s="276"/>
      <c r="Q3518" s="276"/>
      <c r="R3518" s="277"/>
    </row>
    <row r="3520" spans="2:18" ht="15.75" thickBot="1"/>
    <row r="3521" spans="2:18">
      <c r="B3521" s="366" t="s">
        <v>1525</v>
      </c>
      <c r="C3521" s="367"/>
      <c r="D3521" s="367"/>
      <c r="E3521" s="367"/>
      <c r="F3521" s="367"/>
      <c r="G3521" s="367"/>
      <c r="H3521" s="367"/>
      <c r="I3521" s="368"/>
      <c r="K3521" s="366" t="s">
        <v>1525</v>
      </c>
      <c r="L3521" s="367"/>
      <c r="M3521" s="367"/>
      <c r="N3521" s="367"/>
      <c r="O3521" s="367"/>
      <c r="P3521" s="367"/>
      <c r="Q3521" s="367"/>
      <c r="R3521" s="368"/>
    </row>
    <row r="3522" spans="2:18" ht="15.75">
      <c r="B3522" s="200"/>
      <c r="C3522" s="201"/>
      <c r="D3522" s="201"/>
      <c r="E3522" s="201"/>
      <c r="F3522" s="201"/>
      <c r="G3522" s="201"/>
      <c r="H3522" s="201"/>
      <c r="I3522" s="202"/>
      <c r="K3522" s="200"/>
      <c r="L3522" s="201"/>
      <c r="M3522" s="201"/>
      <c r="N3522" s="201"/>
      <c r="O3522" s="201"/>
      <c r="P3522" s="201"/>
      <c r="Q3522" s="201"/>
      <c r="R3522" s="202"/>
    </row>
    <row r="3523" spans="2:18" ht="26.25">
      <c r="B3523" s="369" t="s">
        <v>1526</v>
      </c>
      <c r="C3523" s="370"/>
      <c r="D3523" s="370"/>
      <c r="E3523" s="370"/>
      <c r="F3523" s="370"/>
      <c r="G3523" s="370"/>
      <c r="H3523" s="370"/>
      <c r="I3523" s="371"/>
      <c r="K3523" s="369" t="s">
        <v>1526</v>
      </c>
      <c r="L3523" s="370"/>
      <c r="M3523" s="370"/>
      <c r="N3523" s="370"/>
      <c r="O3523" s="370"/>
      <c r="P3523" s="370"/>
      <c r="Q3523" s="370"/>
      <c r="R3523" s="371"/>
    </row>
    <row r="3524" spans="2:18" ht="24.95" customHeight="1">
      <c r="B3524" s="203"/>
      <c r="C3524" s="204"/>
      <c r="D3524" s="204"/>
      <c r="E3524" s="204"/>
      <c r="F3524" s="204"/>
      <c r="G3524" s="204"/>
      <c r="H3524" s="205" t="s">
        <v>1527</v>
      </c>
      <c r="I3524" s="206"/>
      <c r="K3524" s="203"/>
      <c r="L3524" s="204"/>
      <c r="M3524" s="204"/>
      <c r="N3524" s="204"/>
      <c r="O3524" s="204"/>
      <c r="P3524" s="204"/>
      <c r="Q3524" s="205" t="s">
        <v>1527</v>
      </c>
      <c r="R3524" s="206"/>
    </row>
    <row r="3525" spans="2:18" ht="24.95" customHeight="1">
      <c r="B3525" s="207" t="s">
        <v>1528</v>
      </c>
      <c r="C3525" s="208"/>
      <c r="D3525" s="208"/>
      <c r="E3525" s="208"/>
      <c r="F3525" s="208" t="s">
        <v>1529</v>
      </c>
      <c r="G3525" s="201"/>
      <c r="H3525" s="201" t="s">
        <v>1530</v>
      </c>
      <c r="I3525" s="202"/>
      <c r="K3525" s="207" t="s">
        <v>1528</v>
      </c>
      <c r="L3525" s="208"/>
      <c r="M3525" s="208"/>
      <c r="N3525" s="208"/>
      <c r="O3525" s="208" t="s">
        <v>1531</v>
      </c>
      <c r="P3525" s="201"/>
      <c r="Q3525" s="201" t="s">
        <v>1530</v>
      </c>
      <c r="R3525" s="202"/>
    </row>
    <row r="3526" spans="2:18" ht="24.95" customHeight="1">
      <c r="B3526" s="209" t="s">
        <v>1532</v>
      </c>
      <c r="C3526" s="210" t="s">
        <v>1957</v>
      </c>
      <c r="D3526" s="211"/>
      <c r="E3526" s="211"/>
      <c r="F3526" s="211"/>
      <c r="G3526" s="212"/>
      <c r="H3526" s="212"/>
      <c r="I3526" s="213"/>
      <c r="K3526" s="209" t="s">
        <v>1532</v>
      </c>
      <c r="L3526" s="210" t="s">
        <v>1959</v>
      </c>
      <c r="M3526" s="211"/>
      <c r="N3526" s="211"/>
      <c r="O3526" s="211"/>
      <c r="P3526" s="212"/>
      <c r="Q3526" s="212"/>
      <c r="R3526" s="213"/>
    </row>
    <row r="3527" spans="2:18" ht="24.95" customHeight="1">
      <c r="B3527" s="207" t="s">
        <v>1534</v>
      </c>
      <c r="C3527" s="214" t="s">
        <v>1958</v>
      </c>
      <c r="D3527" s="208" t="s">
        <v>1535</v>
      </c>
      <c r="E3527" s="208"/>
      <c r="F3527" s="201"/>
      <c r="G3527" s="201"/>
      <c r="H3527" s="201"/>
      <c r="I3527" s="202"/>
      <c r="K3527" s="207" t="s">
        <v>1534</v>
      </c>
      <c r="L3527" s="214">
        <v>583</v>
      </c>
      <c r="M3527" s="208" t="s">
        <v>1535</v>
      </c>
      <c r="N3527" s="208"/>
      <c r="O3527" s="201"/>
      <c r="P3527" s="201"/>
      <c r="Q3527" s="201"/>
      <c r="R3527" s="202"/>
    </row>
    <row r="3528" spans="2:18" ht="24.95" customHeight="1">
      <c r="B3528" s="216" t="s">
        <v>1562</v>
      </c>
      <c r="C3528" s="217"/>
      <c r="D3528" s="217"/>
      <c r="E3528" s="217"/>
      <c r="F3528" s="217"/>
      <c r="G3528" s="217"/>
      <c r="H3528" s="217"/>
      <c r="I3528" s="218"/>
      <c r="K3528" s="216" t="s">
        <v>1562</v>
      </c>
      <c r="L3528" s="217"/>
      <c r="M3528" s="217"/>
      <c r="N3528" s="217"/>
      <c r="O3528" s="217"/>
      <c r="P3528" s="217"/>
      <c r="Q3528" s="217"/>
      <c r="R3528" s="218"/>
    </row>
    <row r="3529" spans="2:18" ht="24.95" customHeight="1" thickBot="1">
      <c r="B3529" s="207" t="s">
        <v>1537</v>
      </c>
      <c r="C3529" s="201"/>
      <c r="D3529" s="201"/>
      <c r="E3529" s="201"/>
      <c r="F3529" s="201"/>
      <c r="G3529" s="201"/>
      <c r="H3529" s="201"/>
      <c r="I3529" s="202"/>
      <c r="K3529" s="207" t="s">
        <v>1537</v>
      </c>
      <c r="L3529" s="201"/>
      <c r="M3529" s="201"/>
      <c r="N3529" s="201"/>
      <c r="O3529" s="201"/>
      <c r="P3529" s="201"/>
      <c r="Q3529" s="201"/>
      <c r="R3529" s="202"/>
    </row>
    <row r="3530" spans="2:18" ht="24.95" customHeight="1" thickTop="1">
      <c r="B3530" s="361" t="s">
        <v>1538</v>
      </c>
      <c r="C3530" s="362"/>
      <c r="D3530" s="358" t="s">
        <v>1241</v>
      </c>
      <c r="E3530" s="365"/>
      <c r="F3530" s="356" t="s">
        <v>1539</v>
      </c>
      <c r="G3530" s="359"/>
      <c r="H3530" s="358" t="s">
        <v>1404</v>
      </c>
      <c r="I3530" s="359"/>
      <c r="K3530" s="361" t="s">
        <v>1538</v>
      </c>
      <c r="L3530" s="362"/>
      <c r="M3530" s="358" t="s">
        <v>1241</v>
      </c>
      <c r="N3530" s="365"/>
      <c r="O3530" s="356" t="s">
        <v>1539</v>
      </c>
      <c r="P3530" s="359"/>
      <c r="Q3530" s="358" t="s">
        <v>1404</v>
      </c>
      <c r="R3530" s="359"/>
    </row>
    <row r="3531" spans="2:18" ht="24.95" customHeight="1" thickBot="1">
      <c r="B3531" s="363"/>
      <c r="C3531" s="364"/>
      <c r="D3531" s="219" t="s">
        <v>1540</v>
      </c>
      <c r="E3531" s="220" t="s">
        <v>1541</v>
      </c>
      <c r="F3531" s="220" t="s">
        <v>1540</v>
      </c>
      <c r="G3531" s="221" t="s">
        <v>1541</v>
      </c>
      <c r="H3531" s="222" t="s">
        <v>1540</v>
      </c>
      <c r="I3531" s="223" t="s">
        <v>1541</v>
      </c>
      <c r="K3531" s="363"/>
      <c r="L3531" s="364"/>
      <c r="M3531" s="219" t="s">
        <v>1540</v>
      </c>
      <c r="N3531" s="220" t="s">
        <v>1541</v>
      </c>
      <c r="O3531" s="220" t="s">
        <v>1540</v>
      </c>
      <c r="P3531" s="221" t="s">
        <v>1541</v>
      </c>
      <c r="Q3531" s="222" t="s">
        <v>1540</v>
      </c>
      <c r="R3531" s="223" t="s">
        <v>1541</v>
      </c>
    </row>
    <row r="3532" spans="2:18" ht="24.95" customHeight="1" thickTop="1">
      <c r="B3532" s="224" t="s">
        <v>1542</v>
      </c>
      <c r="C3532" s="225"/>
      <c r="D3532" s="226">
        <v>0</v>
      </c>
      <c r="E3532" s="227"/>
      <c r="F3532" s="227">
        <v>333</v>
      </c>
      <c r="G3532" s="228"/>
      <c r="H3532" s="229">
        <f t="shared" ref="H3532:H3540" si="206">D3532+F3532</f>
        <v>333</v>
      </c>
      <c r="I3532" s="230"/>
      <c r="K3532" s="224" t="s">
        <v>1542</v>
      </c>
      <c r="L3532" s="225"/>
      <c r="M3532" s="226">
        <v>0</v>
      </c>
      <c r="N3532" s="227"/>
      <c r="O3532" s="227">
        <v>437</v>
      </c>
      <c r="P3532" s="228"/>
      <c r="Q3532" s="229">
        <f t="shared" ref="Q3532:Q3540" si="207">M3532+O3532</f>
        <v>437</v>
      </c>
      <c r="R3532" s="230"/>
    </row>
    <row r="3533" spans="2:18" ht="24.95" customHeight="1">
      <c r="B3533" s="231" t="s">
        <v>1543</v>
      </c>
      <c r="C3533" s="232"/>
      <c r="D3533" s="233">
        <v>0</v>
      </c>
      <c r="E3533" s="234"/>
      <c r="F3533" s="234">
        <v>30</v>
      </c>
      <c r="G3533" s="235"/>
      <c r="H3533" s="229">
        <f t="shared" si="206"/>
        <v>30</v>
      </c>
      <c r="I3533" s="236"/>
      <c r="K3533" s="231" t="s">
        <v>1543</v>
      </c>
      <c r="L3533" s="232"/>
      <c r="M3533" s="233">
        <v>0</v>
      </c>
      <c r="N3533" s="234"/>
      <c r="O3533" s="234">
        <v>0</v>
      </c>
      <c r="P3533" s="235"/>
      <c r="Q3533" s="229">
        <f t="shared" si="207"/>
        <v>0</v>
      </c>
      <c r="R3533" s="236"/>
    </row>
    <row r="3534" spans="2:18" ht="24.95" customHeight="1">
      <c r="B3534" s="231" t="s">
        <v>1544</v>
      </c>
      <c r="C3534" s="232"/>
      <c r="D3534" s="233">
        <v>0</v>
      </c>
      <c r="E3534" s="234"/>
      <c r="F3534" s="234">
        <v>30</v>
      </c>
      <c r="G3534" s="235"/>
      <c r="H3534" s="229">
        <f t="shared" si="206"/>
        <v>30</v>
      </c>
      <c r="I3534" s="236"/>
      <c r="K3534" s="231" t="s">
        <v>1544</v>
      </c>
      <c r="L3534" s="232"/>
      <c r="M3534" s="233">
        <v>0</v>
      </c>
      <c r="N3534" s="234"/>
      <c r="O3534" s="234">
        <v>0</v>
      </c>
      <c r="P3534" s="235"/>
      <c r="Q3534" s="229">
        <f t="shared" si="207"/>
        <v>0</v>
      </c>
      <c r="R3534" s="236"/>
    </row>
    <row r="3535" spans="2:18" ht="24.95" customHeight="1" thickBot="1">
      <c r="B3535" s="237" t="s">
        <v>1545</v>
      </c>
      <c r="C3535" s="238"/>
      <c r="D3535" s="239"/>
      <c r="E3535" s="240"/>
      <c r="F3535" s="240">
        <v>750</v>
      </c>
      <c r="G3535" s="241"/>
      <c r="H3535" s="229">
        <f t="shared" si="206"/>
        <v>750</v>
      </c>
      <c r="I3535" s="242"/>
      <c r="K3535" s="237" t="s">
        <v>1545</v>
      </c>
      <c r="L3535" s="238"/>
      <c r="M3535" s="239">
        <v>0</v>
      </c>
      <c r="N3535" s="240"/>
      <c r="O3535" s="240">
        <v>0</v>
      </c>
      <c r="P3535" s="241"/>
      <c r="Q3535" s="229">
        <f t="shared" si="207"/>
        <v>0</v>
      </c>
      <c r="R3535" s="242"/>
    </row>
    <row r="3536" spans="2:18" ht="24.95" customHeight="1" thickTop="1" thickBot="1">
      <c r="B3536" s="243"/>
      <c r="C3536" s="244" t="s">
        <v>1399</v>
      </c>
      <c r="D3536" s="245">
        <f>D3532+D3533+D3534+D3535</f>
        <v>0</v>
      </c>
      <c r="E3536" s="246"/>
      <c r="F3536" s="247">
        <f>SUM(F3532:F3535)</f>
        <v>1143</v>
      </c>
      <c r="G3536" s="248"/>
      <c r="H3536" s="249">
        <f t="shared" si="206"/>
        <v>1143</v>
      </c>
      <c r="I3536" s="250"/>
      <c r="K3536" s="243"/>
      <c r="L3536" s="244" t="s">
        <v>1399</v>
      </c>
      <c r="M3536" s="245">
        <f>M3532+M3533+M3534+M3535</f>
        <v>0</v>
      </c>
      <c r="N3536" s="246"/>
      <c r="O3536" s="246">
        <f>SUM(O3532:O3535)</f>
        <v>437</v>
      </c>
      <c r="P3536" s="248"/>
      <c r="Q3536" s="251">
        <f t="shared" si="207"/>
        <v>437</v>
      </c>
      <c r="R3536" s="250"/>
    </row>
    <row r="3537" spans="2:18" ht="24.95" customHeight="1" thickTop="1">
      <c r="B3537" s="252" t="s">
        <v>1546</v>
      </c>
      <c r="C3537" s="253"/>
      <c r="D3537" s="254"/>
      <c r="E3537" s="255"/>
      <c r="F3537" s="255"/>
      <c r="G3537" s="256"/>
      <c r="H3537" s="257">
        <f t="shared" si="206"/>
        <v>0</v>
      </c>
      <c r="I3537" s="258"/>
      <c r="K3537" s="252" t="s">
        <v>1546</v>
      </c>
      <c r="L3537" s="253"/>
      <c r="M3537" s="254"/>
      <c r="N3537" s="255"/>
      <c r="O3537" s="255"/>
      <c r="P3537" s="256"/>
      <c r="Q3537" s="257">
        <f t="shared" si="207"/>
        <v>0</v>
      </c>
      <c r="R3537" s="258"/>
    </row>
    <row r="3538" spans="2:18" ht="24.95" customHeight="1">
      <c r="B3538" s="259" t="s">
        <v>1547</v>
      </c>
      <c r="C3538" s="260"/>
      <c r="D3538" s="233">
        <v>0</v>
      </c>
      <c r="E3538" s="234"/>
      <c r="F3538" s="234"/>
      <c r="G3538" s="261"/>
      <c r="H3538" s="262">
        <f t="shared" si="206"/>
        <v>0</v>
      </c>
      <c r="I3538" s="263"/>
      <c r="K3538" s="259" t="s">
        <v>1547</v>
      </c>
      <c r="L3538" s="260"/>
      <c r="M3538" s="233">
        <v>0</v>
      </c>
      <c r="N3538" s="234"/>
      <c r="O3538" s="234"/>
      <c r="P3538" s="261"/>
      <c r="Q3538" s="262">
        <f t="shared" si="207"/>
        <v>0</v>
      </c>
      <c r="R3538" s="263"/>
    </row>
    <row r="3539" spans="2:18" ht="24.95" customHeight="1">
      <c r="B3539" s="252" t="s">
        <v>1548</v>
      </c>
      <c r="C3539" s="253"/>
      <c r="D3539" s="233"/>
      <c r="E3539" s="234"/>
      <c r="F3539" s="234"/>
      <c r="G3539" s="261"/>
      <c r="H3539" s="262">
        <f t="shared" si="206"/>
        <v>0</v>
      </c>
      <c r="I3539" s="263"/>
      <c r="K3539" s="252" t="s">
        <v>1548</v>
      </c>
      <c r="L3539" s="253"/>
      <c r="M3539" s="233"/>
      <c r="N3539" s="234"/>
      <c r="O3539" s="234"/>
      <c r="P3539" s="261"/>
      <c r="Q3539" s="262">
        <f t="shared" si="207"/>
        <v>0</v>
      </c>
      <c r="R3539" s="263"/>
    </row>
    <row r="3540" spans="2:18" ht="24.95" customHeight="1" thickBot="1">
      <c r="B3540" s="264" t="s">
        <v>1549</v>
      </c>
      <c r="C3540" s="265"/>
      <c r="D3540" s="266"/>
      <c r="E3540" s="267"/>
      <c r="F3540" s="267"/>
      <c r="G3540" s="268"/>
      <c r="H3540" s="269">
        <f t="shared" si="206"/>
        <v>0</v>
      </c>
      <c r="I3540" s="270"/>
      <c r="K3540" s="264" t="s">
        <v>1549</v>
      </c>
      <c r="L3540" s="265"/>
      <c r="M3540" s="266"/>
      <c r="N3540" s="267"/>
      <c r="O3540" s="267"/>
      <c r="P3540" s="268"/>
      <c r="Q3540" s="269">
        <f t="shared" si="207"/>
        <v>0</v>
      </c>
      <c r="R3540" s="270"/>
    </row>
    <row r="3541" spans="2:18" ht="24.95" customHeight="1" thickTop="1" thickBot="1">
      <c r="B3541" s="243"/>
      <c r="C3541" s="244" t="s">
        <v>1399</v>
      </c>
      <c r="D3541" s="245">
        <f>SUM(D3536:D3540)</f>
        <v>0</v>
      </c>
      <c r="E3541" s="246"/>
      <c r="F3541" s="247">
        <f>F3536+F3538</f>
        <v>1143</v>
      </c>
      <c r="G3541" s="248"/>
      <c r="H3541" s="271">
        <f>D3541+F3541</f>
        <v>1143</v>
      </c>
      <c r="I3541" s="250"/>
      <c r="K3541" s="243"/>
      <c r="L3541" s="244" t="s">
        <v>1399</v>
      </c>
      <c r="M3541" s="245">
        <f>SUM(M3536:M3540)</f>
        <v>0</v>
      </c>
      <c r="N3541" s="246"/>
      <c r="O3541" s="246">
        <f>O3536+O3538</f>
        <v>437</v>
      </c>
      <c r="P3541" s="248"/>
      <c r="Q3541" s="272">
        <f>M3541+O3541</f>
        <v>437</v>
      </c>
      <c r="R3541" s="250"/>
    </row>
    <row r="3542" spans="2:18" ht="24.95" customHeight="1" thickTop="1">
      <c r="B3542" s="273"/>
      <c r="C3542" s="274" t="s">
        <v>1550</v>
      </c>
      <c r="D3542" s="217"/>
      <c r="E3542" s="217"/>
      <c r="F3542" s="217"/>
      <c r="G3542" s="217"/>
      <c r="H3542" s="217"/>
      <c r="I3542" s="218"/>
      <c r="K3542" s="273"/>
      <c r="L3542" s="274" t="s">
        <v>1550</v>
      </c>
      <c r="M3542" s="217"/>
      <c r="N3542" s="217"/>
      <c r="O3542" s="217"/>
      <c r="P3542" s="217"/>
      <c r="Q3542" s="217"/>
      <c r="R3542" s="218"/>
    </row>
    <row r="3543" spans="2:18" ht="24.95" customHeight="1">
      <c r="B3543" s="216" t="s">
        <v>1551</v>
      </c>
      <c r="C3543" s="217"/>
      <c r="D3543" s="217"/>
      <c r="E3543" s="217"/>
      <c r="F3543" s="217"/>
      <c r="G3543" s="217"/>
      <c r="H3543" s="217"/>
      <c r="I3543" s="218"/>
      <c r="K3543" s="216" t="s">
        <v>1551</v>
      </c>
      <c r="L3543" s="217"/>
      <c r="M3543" s="217"/>
      <c r="N3543" s="217"/>
      <c r="O3543" s="217"/>
      <c r="P3543" s="217"/>
      <c r="Q3543" s="217"/>
      <c r="R3543" s="218"/>
    </row>
    <row r="3544" spans="2:18" ht="24.95" customHeight="1">
      <c r="B3544" s="216" t="s">
        <v>1552</v>
      </c>
      <c r="C3544" s="217"/>
      <c r="D3544" s="217"/>
      <c r="E3544" s="217"/>
      <c r="F3544" s="217"/>
      <c r="G3544" s="217"/>
      <c r="H3544" s="217"/>
      <c r="I3544" s="218"/>
      <c r="K3544" s="216" t="s">
        <v>1552</v>
      </c>
      <c r="L3544" s="217"/>
      <c r="M3544" s="217"/>
      <c r="N3544" s="217"/>
      <c r="O3544" s="217"/>
      <c r="P3544" s="217"/>
      <c r="Q3544" s="217"/>
      <c r="R3544" s="218"/>
    </row>
    <row r="3545" spans="2:18" ht="15.75">
      <c r="B3545" s="273"/>
      <c r="C3545" s="217"/>
      <c r="D3545" s="217"/>
      <c r="E3545" s="217"/>
      <c r="F3545" s="217"/>
      <c r="G3545" s="217"/>
      <c r="H3545" s="217"/>
      <c r="I3545" s="218"/>
      <c r="K3545" s="273"/>
      <c r="L3545" s="217"/>
      <c r="M3545" s="217"/>
      <c r="N3545" s="217"/>
      <c r="O3545" s="217"/>
      <c r="P3545" s="217"/>
      <c r="Q3545" s="217"/>
      <c r="R3545" s="218"/>
    </row>
    <row r="3546" spans="2:18" ht="15.75">
      <c r="B3546" s="273"/>
      <c r="C3546" s="217"/>
      <c r="D3546" s="372" t="s">
        <v>1714</v>
      </c>
      <c r="E3546" s="372"/>
      <c r="F3546" s="372"/>
      <c r="G3546" s="217"/>
      <c r="H3546" s="217"/>
      <c r="I3546" s="218"/>
      <c r="K3546" s="273"/>
      <c r="L3546" s="217"/>
      <c r="M3546" s="372" t="s">
        <v>1714</v>
      </c>
      <c r="N3546" s="372"/>
      <c r="O3546" s="372"/>
      <c r="P3546" s="217"/>
      <c r="Q3546" s="217"/>
      <c r="R3546" s="218"/>
    </row>
    <row r="3547" spans="2:18" ht="15.75">
      <c r="B3547" s="273"/>
      <c r="C3547" s="217"/>
      <c r="D3547" s="372" t="s">
        <v>1715</v>
      </c>
      <c r="E3547" s="372"/>
      <c r="F3547" s="372"/>
      <c r="G3547" s="217"/>
      <c r="H3547" s="217"/>
      <c r="I3547" s="218"/>
      <c r="K3547" s="273"/>
      <c r="L3547" s="217"/>
      <c r="M3547" s="372" t="s">
        <v>1715</v>
      </c>
      <c r="N3547" s="372"/>
      <c r="O3547" s="372"/>
      <c r="P3547" s="217"/>
      <c r="Q3547" s="217"/>
      <c r="R3547" s="218"/>
    </row>
    <row r="3548" spans="2:18" ht="15.75">
      <c r="B3548" s="273"/>
      <c r="C3548" s="217"/>
      <c r="D3548" s="217"/>
      <c r="E3548" s="217"/>
      <c r="F3548" s="217"/>
      <c r="G3548" s="217"/>
      <c r="H3548" s="217"/>
      <c r="I3548" s="218"/>
      <c r="K3548" s="273"/>
      <c r="L3548" s="217"/>
      <c r="M3548" s="217"/>
      <c r="N3548" s="217"/>
      <c r="O3548" s="217"/>
      <c r="P3548" s="217"/>
      <c r="Q3548" s="217"/>
      <c r="R3548" s="218"/>
    </row>
    <row r="3549" spans="2:18" ht="15.75">
      <c r="B3549" s="273"/>
      <c r="C3549" s="217"/>
      <c r="D3549" s="217"/>
      <c r="E3549" s="217"/>
      <c r="F3549" s="217"/>
      <c r="G3549" s="217"/>
      <c r="H3549" s="217"/>
      <c r="I3549" s="218"/>
      <c r="K3549" s="273"/>
      <c r="L3549" s="217"/>
      <c r="M3549" s="217"/>
      <c r="N3549" s="217"/>
      <c r="O3549" s="217"/>
      <c r="P3549" s="217"/>
      <c r="Q3549" s="217"/>
      <c r="R3549" s="218"/>
    </row>
    <row r="3550" spans="2:18" ht="15.75">
      <c r="B3550" s="293"/>
      <c r="E3550" s="217"/>
      <c r="F3550" s="217"/>
      <c r="G3550" s="201" t="s">
        <v>1563</v>
      </c>
      <c r="H3550" s="217"/>
      <c r="I3550" s="218"/>
      <c r="J3550" s="293"/>
      <c r="K3550" s="293"/>
      <c r="N3550" s="217"/>
      <c r="O3550" s="217"/>
      <c r="P3550" s="201" t="s">
        <v>1563</v>
      </c>
      <c r="Q3550" s="217"/>
      <c r="R3550" s="218"/>
    </row>
    <row r="3551" spans="2:18" ht="15.75">
      <c r="B3551" s="273" t="s">
        <v>1553</v>
      </c>
      <c r="C3551" s="360">
        <v>45840</v>
      </c>
      <c r="D3551" s="360"/>
      <c r="E3551" s="201"/>
      <c r="F3551" t="s">
        <v>1693</v>
      </c>
      <c r="H3551" s="201"/>
      <c r="I3551" s="202"/>
      <c r="K3551" s="273" t="s">
        <v>1553</v>
      </c>
      <c r="L3551" s="360">
        <v>45840</v>
      </c>
      <c r="M3551" s="360"/>
      <c r="N3551" s="201"/>
      <c r="O3551" t="s">
        <v>1693</v>
      </c>
      <c r="Q3551" s="201"/>
      <c r="R3551" s="202"/>
    </row>
    <row r="3552" spans="2:18" ht="16.5" thickBot="1">
      <c r="B3552" s="275"/>
      <c r="C3552" s="276"/>
      <c r="D3552" s="276"/>
      <c r="E3552" s="276"/>
      <c r="F3552" s="276"/>
      <c r="G3552" s="276"/>
      <c r="H3552" s="276"/>
      <c r="I3552" s="277"/>
      <c r="K3552" s="275"/>
      <c r="L3552" s="276"/>
      <c r="M3552" s="276"/>
      <c r="N3552" s="276"/>
      <c r="O3552" s="276"/>
      <c r="P3552" s="276"/>
      <c r="Q3552" s="276"/>
      <c r="R3552" s="277"/>
    </row>
    <row r="3554" spans="2:18" ht="15.75" thickBot="1"/>
    <row r="3555" spans="2:18">
      <c r="B3555" s="366" t="s">
        <v>1525</v>
      </c>
      <c r="C3555" s="367"/>
      <c r="D3555" s="367"/>
      <c r="E3555" s="367"/>
      <c r="F3555" s="367"/>
      <c r="G3555" s="367"/>
      <c r="H3555" s="367"/>
      <c r="I3555" s="368"/>
      <c r="K3555" s="366" t="s">
        <v>1525</v>
      </c>
      <c r="L3555" s="367"/>
      <c r="M3555" s="367"/>
      <c r="N3555" s="367"/>
      <c r="O3555" s="367"/>
      <c r="P3555" s="367"/>
      <c r="Q3555" s="367"/>
      <c r="R3555" s="368"/>
    </row>
    <row r="3556" spans="2:18" ht="15.75">
      <c r="B3556" s="200"/>
      <c r="C3556" s="201"/>
      <c r="D3556" s="201"/>
      <c r="E3556" s="201"/>
      <c r="F3556" s="201"/>
      <c r="G3556" s="201"/>
      <c r="H3556" s="201"/>
      <c r="I3556" s="202"/>
      <c r="K3556" s="200"/>
      <c r="L3556" s="201"/>
      <c r="M3556" s="201"/>
      <c r="N3556" s="201"/>
      <c r="O3556" s="201"/>
      <c r="P3556" s="201"/>
      <c r="Q3556" s="201"/>
      <c r="R3556" s="202"/>
    </row>
    <row r="3557" spans="2:18" ht="26.25">
      <c r="B3557" s="369" t="s">
        <v>1526</v>
      </c>
      <c r="C3557" s="370"/>
      <c r="D3557" s="370"/>
      <c r="E3557" s="370"/>
      <c r="F3557" s="370"/>
      <c r="G3557" s="370"/>
      <c r="H3557" s="370"/>
      <c r="I3557" s="371"/>
      <c r="K3557" s="369" t="s">
        <v>1526</v>
      </c>
      <c r="L3557" s="370"/>
      <c r="M3557" s="370"/>
      <c r="N3557" s="370"/>
      <c r="O3557" s="370"/>
      <c r="P3557" s="370"/>
      <c r="Q3557" s="370"/>
      <c r="R3557" s="371"/>
    </row>
    <row r="3558" spans="2:18" ht="24.95" customHeight="1">
      <c r="B3558" s="203"/>
      <c r="C3558" s="204"/>
      <c r="D3558" s="204"/>
      <c r="E3558" s="204"/>
      <c r="F3558" s="204"/>
      <c r="G3558" s="204"/>
      <c r="H3558" s="205" t="s">
        <v>1527</v>
      </c>
      <c r="I3558" s="206"/>
      <c r="K3558" s="203"/>
      <c r="L3558" s="204"/>
      <c r="M3558" s="204"/>
      <c r="N3558" s="204"/>
      <c r="O3558" s="204"/>
      <c r="P3558" s="204"/>
      <c r="Q3558" s="205" t="s">
        <v>1527</v>
      </c>
      <c r="R3558" s="206"/>
    </row>
    <row r="3559" spans="2:18" ht="24.95" customHeight="1">
      <c r="B3559" s="207" t="s">
        <v>1528</v>
      </c>
      <c r="C3559" s="208"/>
      <c r="D3559" s="208"/>
      <c r="E3559" s="208"/>
      <c r="F3559" s="208" t="s">
        <v>1529</v>
      </c>
      <c r="G3559" s="201"/>
      <c r="H3559" s="201" t="s">
        <v>1530</v>
      </c>
      <c r="I3559" s="202"/>
      <c r="K3559" s="207" t="s">
        <v>1528</v>
      </c>
      <c r="L3559" s="208"/>
      <c r="M3559" s="208"/>
      <c r="N3559" s="208"/>
      <c r="O3559" s="208" t="s">
        <v>1531</v>
      </c>
      <c r="P3559" s="201"/>
      <c r="Q3559" s="201" t="s">
        <v>1530</v>
      </c>
      <c r="R3559" s="202"/>
    </row>
    <row r="3560" spans="2:18" ht="24.95" customHeight="1">
      <c r="B3560" s="209" t="s">
        <v>1532</v>
      </c>
      <c r="C3560" s="210" t="s">
        <v>1960</v>
      </c>
      <c r="E3560" s="211"/>
      <c r="F3560" s="211"/>
      <c r="G3560" s="212"/>
      <c r="H3560" s="212"/>
      <c r="I3560" s="213"/>
      <c r="K3560" s="209" t="s">
        <v>1532</v>
      </c>
      <c r="L3560" s="210" t="s">
        <v>1961</v>
      </c>
      <c r="M3560" s="211"/>
      <c r="N3560" s="211"/>
      <c r="O3560" s="211"/>
      <c r="P3560" s="212"/>
      <c r="Q3560" s="212"/>
      <c r="R3560" s="213"/>
    </row>
    <row r="3561" spans="2:18" ht="24.95" customHeight="1">
      <c r="B3561" s="207" t="s">
        <v>1534</v>
      </c>
      <c r="C3561" s="214">
        <v>206</v>
      </c>
      <c r="D3561" s="208" t="s">
        <v>1535</v>
      </c>
      <c r="E3561" s="208"/>
      <c r="F3561" s="201"/>
      <c r="G3561" s="201"/>
      <c r="H3561" s="201"/>
      <c r="I3561" s="202"/>
      <c r="K3561" s="207" t="s">
        <v>1534</v>
      </c>
      <c r="L3561" s="214">
        <v>355</v>
      </c>
      <c r="M3561" s="208" t="s">
        <v>1535</v>
      </c>
      <c r="N3561" s="208"/>
      <c r="O3561" s="201"/>
      <c r="P3561" s="201"/>
      <c r="Q3561" s="201"/>
      <c r="R3561" s="202"/>
    </row>
    <row r="3562" spans="2:18" ht="24.95" customHeight="1">
      <c r="B3562" s="216" t="s">
        <v>1562</v>
      </c>
      <c r="C3562" s="217"/>
      <c r="D3562" s="217"/>
      <c r="E3562" s="217"/>
      <c r="F3562" s="217"/>
      <c r="G3562" s="217"/>
      <c r="H3562" s="217"/>
      <c r="I3562" s="218"/>
      <c r="K3562" s="216" t="s">
        <v>1562</v>
      </c>
      <c r="L3562" s="217"/>
      <c r="M3562" s="217"/>
      <c r="N3562" s="217"/>
      <c r="O3562" s="217"/>
      <c r="P3562" s="217"/>
      <c r="Q3562" s="217"/>
      <c r="R3562" s="218"/>
    </row>
    <row r="3563" spans="2:18" ht="24.95" customHeight="1" thickBot="1">
      <c r="B3563" s="207" t="s">
        <v>1537</v>
      </c>
      <c r="C3563" s="201"/>
      <c r="D3563" s="201"/>
      <c r="E3563" s="201"/>
      <c r="F3563" s="201"/>
      <c r="G3563" s="201"/>
      <c r="H3563" s="201"/>
      <c r="I3563" s="202"/>
      <c r="K3563" s="207" t="s">
        <v>1537</v>
      </c>
      <c r="L3563" s="201"/>
      <c r="M3563" s="201"/>
      <c r="N3563" s="201"/>
      <c r="O3563" s="201"/>
      <c r="P3563" s="201"/>
      <c r="Q3563" s="201"/>
      <c r="R3563" s="202"/>
    </row>
    <row r="3564" spans="2:18" ht="24.95" customHeight="1" thickTop="1">
      <c r="B3564" s="361" t="s">
        <v>1538</v>
      </c>
      <c r="C3564" s="362"/>
      <c r="D3564" s="358" t="s">
        <v>1241</v>
      </c>
      <c r="E3564" s="365"/>
      <c r="F3564" s="356" t="s">
        <v>1539</v>
      </c>
      <c r="G3564" s="359"/>
      <c r="H3564" s="358" t="s">
        <v>1404</v>
      </c>
      <c r="I3564" s="359"/>
      <c r="K3564" s="361" t="s">
        <v>1538</v>
      </c>
      <c r="L3564" s="362"/>
      <c r="M3564" s="358" t="s">
        <v>1241</v>
      </c>
      <c r="N3564" s="365"/>
      <c r="O3564" s="356" t="s">
        <v>1539</v>
      </c>
      <c r="P3564" s="359"/>
      <c r="Q3564" s="358" t="s">
        <v>1404</v>
      </c>
      <c r="R3564" s="359"/>
    </row>
    <row r="3565" spans="2:18" ht="24.95" customHeight="1" thickBot="1">
      <c r="B3565" s="363"/>
      <c r="C3565" s="364"/>
      <c r="D3565" s="219" t="s">
        <v>1540</v>
      </c>
      <c r="E3565" s="220" t="s">
        <v>1541</v>
      </c>
      <c r="F3565" s="220" t="s">
        <v>1540</v>
      </c>
      <c r="G3565" s="221" t="s">
        <v>1541</v>
      </c>
      <c r="H3565" s="222" t="s">
        <v>1540</v>
      </c>
      <c r="I3565" s="223" t="s">
        <v>1541</v>
      </c>
      <c r="K3565" s="363"/>
      <c r="L3565" s="364"/>
      <c r="M3565" s="219" t="s">
        <v>1540</v>
      </c>
      <c r="N3565" s="220" t="s">
        <v>1541</v>
      </c>
      <c r="O3565" s="220" t="s">
        <v>1540</v>
      </c>
      <c r="P3565" s="221" t="s">
        <v>1541</v>
      </c>
      <c r="Q3565" s="222" t="s">
        <v>1540</v>
      </c>
      <c r="R3565" s="223" t="s">
        <v>1541</v>
      </c>
    </row>
    <row r="3566" spans="2:18" ht="24.95" customHeight="1" thickTop="1">
      <c r="B3566" s="224" t="s">
        <v>1542</v>
      </c>
      <c r="C3566" s="225"/>
      <c r="D3566" s="226">
        <v>0</v>
      </c>
      <c r="E3566" s="227"/>
      <c r="F3566" s="227">
        <v>213</v>
      </c>
      <c r="G3566" s="228"/>
      <c r="H3566" s="229">
        <f t="shared" ref="H3566:H3574" si="208">D3566+F3566</f>
        <v>213</v>
      </c>
      <c r="I3566" s="230"/>
      <c r="K3566" s="224" t="s">
        <v>1542</v>
      </c>
      <c r="L3566" s="225"/>
      <c r="M3566" s="226">
        <v>0</v>
      </c>
      <c r="N3566" s="227"/>
      <c r="O3566" s="227">
        <v>520</v>
      </c>
      <c r="P3566" s="228"/>
      <c r="Q3566" s="229">
        <f t="shared" ref="Q3566:Q3574" si="209">M3566+O3566</f>
        <v>520</v>
      </c>
      <c r="R3566" s="230"/>
    </row>
    <row r="3567" spans="2:18" ht="24.95" customHeight="1">
      <c r="B3567" s="231" t="s">
        <v>1543</v>
      </c>
      <c r="C3567" s="232"/>
      <c r="D3567" s="233">
        <v>0</v>
      </c>
      <c r="E3567" s="234"/>
      <c r="F3567" s="234">
        <v>20</v>
      </c>
      <c r="G3567" s="235"/>
      <c r="H3567" s="229">
        <f t="shared" si="208"/>
        <v>20</v>
      </c>
      <c r="I3567" s="236"/>
      <c r="K3567" s="231" t="s">
        <v>1543</v>
      </c>
      <c r="L3567" s="232"/>
      <c r="M3567" s="233">
        <v>0</v>
      </c>
      <c r="N3567" s="234"/>
      <c r="O3567" s="234">
        <v>30</v>
      </c>
      <c r="P3567" s="235"/>
      <c r="Q3567" s="229">
        <f t="shared" si="209"/>
        <v>30</v>
      </c>
      <c r="R3567" s="236"/>
    </row>
    <row r="3568" spans="2:18" ht="24.95" customHeight="1">
      <c r="B3568" s="231" t="s">
        <v>1544</v>
      </c>
      <c r="C3568" s="232"/>
      <c r="D3568" s="233">
        <v>0</v>
      </c>
      <c r="E3568" s="234"/>
      <c r="F3568" s="234">
        <v>20</v>
      </c>
      <c r="G3568" s="235"/>
      <c r="H3568" s="229">
        <f t="shared" si="208"/>
        <v>20</v>
      </c>
      <c r="I3568" s="236"/>
      <c r="K3568" s="231" t="s">
        <v>1544</v>
      </c>
      <c r="L3568" s="232"/>
      <c r="M3568" s="233">
        <v>0</v>
      </c>
      <c r="N3568" s="234"/>
      <c r="O3568" s="234">
        <v>30</v>
      </c>
      <c r="P3568" s="235"/>
      <c r="Q3568" s="229">
        <f t="shared" si="209"/>
        <v>30</v>
      </c>
      <c r="R3568" s="236"/>
    </row>
    <row r="3569" spans="2:18" ht="24.95" customHeight="1" thickBot="1">
      <c r="B3569" s="237" t="s">
        <v>1545</v>
      </c>
      <c r="C3569" s="238"/>
      <c r="D3569" s="239"/>
      <c r="E3569" s="240"/>
      <c r="F3569" s="240">
        <v>0</v>
      </c>
      <c r="G3569" s="241"/>
      <c r="H3569" s="229">
        <f t="shared" si="208"/>
        <v>0</v>
      </c>
      <c r="I3569" s="242"/>
      <c r="K3569" s="237" t="s">
        <v>1545</v>
      </c>
      <c r="L3569" s="238"/>
      <c r="M3569" s="239">
        <v>0</v>
      </c>
      <c r="N3569" s="240"/>
      <c r="O3569" s="240">
        <v>750</v>
      </c>
      <c r="P3569" s="241"/>
      <c r="Q3569" s="229">
        <f t="shared" si="209"/>
        <v>750</v>
      </c>
      <c r="R3569" s="242"/>
    </row>
    <row r="3570" spans="2:18" ht="24.95" customHeight="1" thickTop="1" thickBot="1">
      <c r="B3570" s="243"/>
      <c r="C3570" s="244" t="s">
        <v>1399</v>
      </c>
      <c r="D3570" s="245">
        <f>D3566+D3567+D3568+D3569</f>
        <v>0</v>
      </c>
      <c r="E3570" s="246"/>
      <c r="F3570" s="247">
        <f>SUM(F3566:F3569)</f>
        <v>253</v>
      </c>
      <c r="G3570" s="248"/>
      <c r="H3570" s="249">
        <f t="shared" si="208"/>
        <v>253</v>
      </c>
      <c r="I3570" s="250"/>
      <c r="K3570" s="243"/>
      <c r="L3570" s="244" t="s">
        <v>1399</v>
      </c>
      <c r="M3570" s="245">
        <f>M3566+M3567+M3568+M3569</f>
        <v>0</v>
      </c>
      <c r="N3570" s="246"/>
      <c r="O3570" s="246">
        <f>SUM(O3566:O3569)</f>
        <v>1330</v>
      </c>
      <c r="P3570" s="248"/>
      <c r="Q3570" s="251">
        <f t="shared" si="209"/>
        <v>1330</v>
      </c>
      <c r="R3570" s="250"/>
    </row>
    <row r="3571" spans="2:18" ht="24.95" customHeight="1" thickTop="1">
      <c r="B3571" s="252" t="s">
        <v>1546</v>
      </c>
      <c r="C3571" s="253"/>
      <c r="D3571" s="254"/>
      <c r="E3571" s="255"/>
      <c r="F3571" s="255"/>
      <c r="G3571" s="256"/>
      <c r="H3571" s="257">
        <f t="shared" si="208"/>
        <v>0</v>
      </c>
      <c r="I3571" s="258"/>
      <c r="K3571" s="252" t="s">
        <v>1546</v>
      </c>
      <c r="L3571" s="253"/>
      <c r="M3571" s="254"/>
      <c r="N3571" s="255"/>
      <c r="O3571" s="255"/>
      <c r="P3571" s="256"/>
      <c r="Q3571" s="257">
        <f t="shared" si="209"/>
        <v>0</v>
      </c>
      <c r="R3571" s="258"/>
    </row>
    <row r="3572" spans="2:18" ht="24.95" customHeight="1">
      <c r="B3572" s="259" t="s">
        <v>1547</v>
      </c>
      <c r="C3572" s="260"/>
      <c r="D3572" s="233">
        <v>0</v>
      </c>
      <c r="E3572" s="234"/>
      <c r="F3572" s="234"/>
      <c r="G3572" s="261"/>
      <c r="H3572" s="262">
        <f t="shared" si="208"/>
        <v>0</v>
      </c>
      <c r="I3572" s="263"/>
      <c r="K3572" s="259" t="s">
        <v>1547</v>
      </c>
      <c r="L3572" s="260"/>
      <c r="M3572" s="233">
        <v>0</v>
      </c>
      <c r="N3572" s="234"/>
      <c r="O3572" s="234"/>
      <c r="P3572" s="261"/>
      <c r="Q3572" s="262">
        <f t="shared" si="209"/>
        <v>0</v>
      </c>
      <c r="R3572" s="263"/>
    </row>
    <row r="3573" spans="2:18" ht="24.95" customHeight="1">
      <c r="B3573" s="252" t="s">
        <v>1548</v>
      </c>
      <c r="C3573" s="253"/>
      <c r="D3573" s="233"/>
      <c r="E3573" s="234"/>
      <c r="F3573" s="234"/>
      <c r="G3573" s="261"/>
      <c r="H3573" s="262">
        <f t="shared" si="208"/>
        <v>0</v>
      </c>
      <c r="I3573" s="263"/>
      <c r="K3573" s="252" t="s">
        <v>1548</v>
      </c>
      <c r="L3573" s="253"/>
      <c r="M3573" s="233"/>
      <c r="N3573" s="234"/>
      <c r="O3573" s="234"/>
      <c r="P3573" s="261"/>
      <c r="Q3573" s="262">
        <f t="shared" si="209"/>
        <v>0</v>
      </c>
      <c r="R3573" s="263"/>
    </row>
    <row r="3574" spans="2:18" ht="24.95" customHeight="1" thickBot="1">
      <c r="B3574" s="264" t="s">
        <v>1549</v>
      </c>
      <c r="C3574" s="265"/>
      <c r="D3574" s="266"/>
      <c r="E3574" s="267"/>
      <c r="F3574" s="267"/>
      <c r="G3574" s="268"/>
      <c r="H3574" s="269">
        <f t="shared" si="208"/>
        <v>0</v>
      </c>
      <c r="I3574" s="270"/>
      <c r="K3574" s="264" t="s">
        <v>1549</v>
      </c>
      <c r="L3574" s="265"/>
      <c r="M3574" s="266"/>
      <c r="N3574" s="267"/>
      <c r="O3574" s="267"/>
      <c r="P3574" s="268"/>
      <c r="Q3574" s="269">
        <f t="shared" si="209"/>
        <v>0</v>
      </c>
      <c r="R3574" s="270"/>
    </row>
    <row r="3575" spans="2:18" ht="24.95" customHeight="1" thickTop="1" thickBot="1">
      <c r="B3575" s="243"/>
      <c r="C3575" s="244" t="s">
        <v>1399</v>
      </c>
      <c r="D3575" s="245">
        <f>SUM(D3570:D3574)</f>
        <v>0</v>
      </c>
      <c r="E3575" s="246"/>
      <c r="F3575" s="247">
        <f>F3570+F3572</f>
        <v>253</v>
      </c>
      <c r="G3575" s="248"/>
      <c r="H3575" s="271">
        <f>D3575+F3575</f>
        <v>253</v>
      </c>
      <c r="I3575" s="250"/>
      <c r="K3575" s="243"/>
      <c r="L3575" s="244" t="s">
        <v>1399</v>
      </c>
      <c r="M3575" s="245">
        <f>SUM(M3570:M3574)</f>
        <v>0</v>
      </c>
      <c r="N3575" s="246"/>
      <c r="O3575" s="246">
        <f>O3570+O3572</f>
        <v>1330</v>
      </c>
      <c r="P3575" s="248"/>
      <c r="Q3575" s="272">
        <f>M3575+O3575</f>
        <v>1330</v>
      </c>
      <c r="R3575" s="250"/>
    </row>
    <row r="3576" spans="2:18" ht="24.95" customHeight="1" thickTop="1">
      <c r="B3576" s="273"/>
      <c r="C3576" s="274" t="s">
        <v>1550</v>
      </c>
      <c r="D3576" s="217"/>
      <c r="E3576" s="217"/>
      <c r="F3576" s="217"/>
      <c r="G3576" s="217"/>
      <c r="H3576" s="217"/>
      <c r="I3576" s="218"/>
      <c r="K3576" s="273"/>
      <c r="L3576" s="274" t="s">
        <v>1550</v>
      </c>
      <c r="M3576" s="217"/>
      <c r="N3576" s="217"/>
      <c r="O3576" s="217"/>
      <c r="P3576" s="217"/>
      <c r="Q3576" s="217"/>
      <c r="R3576" s="218"/>
    </row>
    <row r="3577" spans="2:18" ht="24.95" customHeight="1">
      <c r="B3577" s="216" t="s">
        <v>1551</v>
      </c>
      <c r="C3577" s="217"/>
      <c r="D3577" s="217"/>
      <c r="E3577" s="217"/>
      <c r="F3577" s="217"/>
      <c r="G3577" s="217"/>
      <c r="H3577" s="217"/>
      <c r="I3577" s="218"/>
      <c r="K3577" s="216" t="s">
        <v>1551</v>
      </c>
      <c r="L3577" s="217"/>
      <c r="M3577" s="217"/>
      <c r="N3577" s="217"/>
      <c r="O3577" s="217"/>
      <c r="P3577" s="217"/>
      <c r="Q3577" s="217"/>
      <c r="R3577" s="218"/>
    </row>
    <row r="3578" spans="2:18" ht="24.95" customHeight="1">
      <c r="B3578" s="216" t="s">
        <v>1552</v>
      </c>
      <c r="C3578" s="217"/>
      <c r="D3578" s="217"/>
      <c r="E3578" s="217"/>
      <c r="F3578" s="217"/>
      <c r="G3578" s="217"/>
      <c r="H3578" s="217"/>
      <c r="I3578" s="218"/>
      <c r="K3578" s="216" t="s">
        <v>1552</v>
      </c>
      <c r="L3578" s="217"/>
      <c r="M3578" s="217"/>
      <c r="N3578" s="217"/>
      <c r="O3578" s="217"/>
      <c r="P3578" s="217"/>
      <c r="Q3578" s="217"/>
      <c r="R3578" s="218"/>
    </row>
    <row r="3579" spans="2:18" ht="15.75">
      <c r="B3579" s="273"/>
      <c r="C3579" s="217"/>
      <c r="D3579" s="217"/>
      <c r="E3579" s="217"/>
      <c r="F3579" s="217"/>
      <c r="G3579" s="217"/>
      <c r="H3579" s="217"/>
      <c r="I3579" s="218"/>
      <c r="K3579" s="273"/>
      <c r="L3579" s="217"/>
      <c r="M3579" s="217"/>
      <c r="N3579" s="217"/>
      <c r="O3579" s="217"/>
      <c r="P3579" s="217"/>
      <c r="Q3579" s="217"/>
      <c r="R3579" s="218"/>
    </row>
    <row r="3580" spans="2:18" ht="15.75">
      <c r="B3580" s="273"/>
      <c r="C3580" s="217"/>
      <c r="D3580" s="372" t="s">
        <v>1714</v>
      </c>
      <c r="E3580" s="372"/>
      <c r="F3580" s="372"/>
      <c r="G3580" s="217"/>
      <c r="H3580" s="217"/>
      <c r="I3580" s="218"/>
      <c r="K3580" s="273"/>
      <c r="L3580" s="217"/>
      <c r="M3580" s="372" t="s">
        <v>1714</v>
      </c>
      <c r="N3580" s="372"/>
      <c r="O3580" s="372"/>
      <c r="P3580" s="217"/>
      <c r="Q3580" s="217"/>
      <c r="R3580" s="218"/>
    </row>
    <row r="3581" spans="2:18" ht="15.75">
      <c r="B3581" s="273"/>
      <c r="C3581" s="217"/>
      <c r="D3581" s="372" t="s">
        <v>1715</v>
      </c>
      <c r="E3581" s="372"/>
      <c r="F3581" s="372"/>
      <c r="G3581" s="217"/>
      <c r="H3581" s="217"/>
      <c r="I3581" s="218"/>
      <c r="K3581" s="273"/>
      <c r="L3581" s="217"/>
      <c r="M3581" s="372" t="s">
        <v>1715</v>
      </c>
      <c r="N3581" s="372"/>
      <c r="O3581" s="372"/>
      <c r="P3581" s="217"/>
      <c r="Q3581" s="217"/>
      <c r="R3581" s="218"/>
    </row>
    <row r="3582" spans="2:18" ht="15.75">
      <c r="B3582" s="273"/>
      <c r="C3582" s="217"/>
      <c r="D3582" s="217"/>
      <c r="E3582" s="217"/>
      <c r="F3582" s="217"/>
      <c r="G3582" s="217"/>
      <c r="H3582" s="217"/>
      <c r="I3582" s="218"/>
      <c r="K3582" s="273"/>
      <c r="L3582" s="217"/>
      <c r="M3582" s="217"/>
      <c r="N3582" s="217"/>
      <c r="O3582" s="217"/>
      <c r="P3582" s="217"/>
      <c r="Q3582" s="217"/>
      <c r="R3582" s="218"/>
    </row>
    <row r="3583" spans="2:18" ht="15.75">
      <c r="B3583" s="273"/>
      <c r="C3583" s="217"/>
      <c r="D3583" s="217"/>
      <c r="E3583" s="217"/>
      <c r="F3583" s="217"/>
      <c r="G3583" s="217"/>
      <c r="H3583" s="217"/>
      <c r="I3583" s="218"/>
      <c r="K3583" s="273"/>
      <c r="L3583" s="217"/>
      <c r="M3583" s="217"/>
      <c r="N3583" s="217"/>
      <c r="O3583" s="217"/>
      <c r="P3583" s="217"/>
      <c r="Q3583" s="217"/>
      <c r="R3583" s="218"/>
    </row>
    <row r="3584" spans="2:18" ht="15.75">
      <c r="B3584" s="293"/>
      <c r="E3584" s="217"/>
      <c r="F3584" s="217"/>
      <c r="G3584" s="201" t="s">
        <v>1563</v>
      </c>
      <c r="H3584" s="217"/>
      <c r="I3584" s="218"/>
      <c r="J3584" s="293"/>
      <c r="K3584" s="293"/>
      <c r="N3584" s="217"/>
      <c r="O3584" s="217"/>
      <c r="P3584" s="201" t="s">
        <v>1563</v>
      </c>
      <c r="Q3584" s="217"/>
      <c r="R3584" s="218"/>
    </row>
    <row r="3585" spans="2:18" ht="15.75">
      <c r="B3585" s="273" t="s">
        <v>1553</v>
      </c>
      <c r="C3585" s="360">
        <v>45840</v>
      </c>
      <c r="D3585" s="360"/>
      <c r="E3585" s="201"/>
      <c r="F3585" t="s">
        <v>1693</v>
      </c>
      <c r="H3585" s="201"/>
      <c r="I3585" s="202"/>
      <c r="K3585" s="273" t="s">
        <v>1553</v>
      </c>
      <c r="L3585" s="360">
        <v>45840</v>
      </c>
      <c r="M3585" s="360"/>
      <c r="N3585" s="201"/>
      <c r="O3585" t="s">
        <v>1693</v>
      </c>
      <c r="Q3585" s="201"/>
      <c r="R3585" s="202"/>
    </row>
    <row r="3586" spans="2:18" ht="16.5" thickBot="1">
      <c r="B3586" s="275"/>
      <c r="C3586" s="276"/>
      <c r="D3586" s="276"/>
      <c r="E3586" s="276"/>
      <c r="F3586" s="276"/>
      <c r="G3586" s="276"/>
      <c r="H3586" s="276"/>
      <c r="I3586" s="277"/>
      <c r="K3586" s="275"/>
      <c r="L3586" s="276"/>
      <c r="M3586" s="276"/>
      <c r="N3586" s="276"/>
      <c r="O3586" s="276"/>
      <c r="P3586" s="276"/>
      <c r="Q3586" s="276"/>
      <c r="R3586" s="277"/>
    </row>
    <row r="3588" spans="2:18" ht="15.75" thickBot="1"/>
    <row r="3589" spans="2:18">
      <c r="B3589" s="366" t="s">
        <v>1525</v>
      </c>
      <c r="C3589" s="367"/>
      <c r="D3589" s="367"/>
      <c r="E3589" s="367"/>
      <c r="F3589" s="367"/>
      <c r="G3589" s="367"/>
      <c r="H3589" s="367"/>
      <c r="I3589" s="368"/>
      <c r="K3589" s="366" t="s">
        <v>1525</v>
      </c>
      <c r="L3589" s="367"/>
      <c r="M3589" s="367"/>
      <c r="N3589" s="367"/>
      <c r="O3589" s="367"/>
      <c r="P3589" s="367"/>
      <c r="Q3589" s="367"/>
      <c r="R3589" s="368"/>
    </row>
    <row r="3590" spans="2:18" ht="15.75">
      <c r="B3590" s="200"/>
      <c r="C3590" s="201"/>
      <c r="D3590" s="201"/>
      <c r="E3590" s="201"/>
      <c r="F3590" s="201"/>
      <c r="G3590" s="201"/>
      <c r="H3590" s="201"/>
      <c r="I3590" s="202"/>
      <c r="K3590" s="200"/>
      <c r="L3590" s="201"/>
      <c r="M3590" s="201"/>
      <c r="N3590" s="201"/>
      <c r="O3590" s="201"/>
      <c r="P3590" s="201"/>
      <c r="Q3590" s="201"/>
      <c r="R3590" s="202"/>
    </row>
    <row r="3591" spans="2:18" ht="26.25">
      <c r="B3591" s="369" t="s">
        <v>1526</v>
      </c>
      <c r="C3591" s="370"/>
      <c r="D3591" s="370"/>
      <c r="E3591" s="370"/>
      <c r="F3591" s="370"/>
      <c r="G3591" s="370"/>
      <c r="H3591" s="370"/>
      <c r="I3591" s="371"/>
      <c r="K3591" s="369" t="s">
        <v>1526</v>
      </c>
      <c r="L3591" s="370"/>
      <c r="M3591" s="370"/>
      <c r="N3591" s="370"/>
      <c r="O3591" s="370"/>
      <c r="P3591" s="370"/>
      <c r="Q3591" s="370"/>
      <c r="R3591" s="371"/>
    </row>
    <row r="3592" spans="2:18" ht="24.95" customHeight="1">
      <c r="B3592" s="203"/>
      <c r="C3592" s="204"/>
      <c r="D3592" s="204"/>
      <c r="E3592" s="204"/>
      <c r="F3592" s="204"/>
      <c r="G3592" s="204"/>
      <c r="H3592" s="205" t="s">
        <v>1527</v>
      </c>
      <c r="I3592" s="206"/>
      <c r="K3592" s="203"/>
      <c r="L3592" s="204"/>
      <c r="M3592" s="204"/>
      <c r="N3592" s="204"/>
      <c r="O3592" s="204"/>
      <c r="P3592" s="204"/>
      <c r="Q3592" s="205" t="s">
        <v>1527</v>
      </c>
      <c r="R3592" s="206"/>
    </row>
    <row r="3593" spans="2:18" ht="24.95" customHeight="1">
      <c r="B3593" s="207" t="s">
        <v>1528</v>
      </c>
      <c r="C3593" s="208"/>
      <c r="D3593" s="208"/>
      <c r="E3593" s="208"/>
      <c r="F3593" s="208" t="s">
        <v>1529</v>
      </c>
      <c r="G3593" s="201"/>
      <c r="H3593" s="201" t="s">
        <v>1530</v>
      </c>
      <c r="I3593" s="202"/>
      <c r="K3593" s="207" t="s">
        <v>1528</v>
      </c>
      <c r="L3593" s="208"/>
      <c r="M3593" s="208"/>
      <c r="N3593" s="208"/>
      <c r="O3593" s="208" t="s">
        <v>1531</v>
      </c>
      <c r="P3593" s="201"/>
      <c r="Q3593" s="201" t="s">
        <v>1530</v>
      </c>
      <c r="R3593" s="202"/>
    </row>
    <row r="3594" spans="2:18" ht="24.95" customHeight="1">
      <c r="B3594" s="209" t="s">
        <v>1532</v>
      </c>
      <c r="C3594" s="210" t="s">
        <v>1658</v>
      </c>
      <c r="D3594" s="211"/>
      <c r="E3594" s="211"/>
      <c r="F3594" s="211"/>
      <c r="G3594" s="212"/>
      <c r="H3594" s="212"/>
      <c r="I3594" s="213"/>
      <c r="K3594" s="209" t="s">
        <v>1532</v>
      </c>
      <c r="L3594" s="210" t="s">
        <v>1962</v>
      </c>
      <c r="M3594" s="211"/>
      <c r="N3594" s="211"/>
      <c r="O3594" s="211"/>
      <c r="P3594" s="212"/>
      <c r="Q3594" s="212"/>
      <c r="R3594" s="213"/>
    </row>
    <row r="3595" spans="2:18" ht="24.95" customHeight="1">
      <c r="B3595" s="207" t="s">
        <v>1534</v>
      </c>
      <c r="C3595" s="214">
        <v>156</v>
      </c>
      <c r="D3595" s="208" t="s">
        <v>1535</v>
      </c>
      <c r="E3595" s="208"/>
      <c r="F3595" s="201"/>
      <c r="G3595" s="201"/>
      <c r="H3595" s="201"/>
      <c r="I3595" s="202"/>
      <c r="K3595" s="207" t="s">
        <v>1534</v>
      </c>
      <c r="L3595" s="214" t="s">
        <v>1963</v>
      </c>
      <c r="M3595" s="208" t="s">
        <v>1535</v>
      </c>
      <c r="N3595" s="208"/>
      <c r="O3595" s="201"/>
      <c r="P3595" s="201"/>
      <c r="Q3595" s="201"/>
      <c r="R3595" s="202"/>
    </row>
    <row r="3596" spans="2:18" ht="24.95" customHeight="1">
      <c r="B3596" s="216" t="s">
        <v>1562</v>
      </c>
      <c r="C3596" s="217"/>
      <c r="D3596" s="217"/>
      <c r="E3596" s="217"/>
      <c r="F3596" s="217"/>
      <c r="G3596" s="217"/>
      <c r="H3596" s="217"/>
      <c r="I3596" s="218"/>
      <c r="K3596" s="216" t="s">
        <v>1562</v>
      </c>
      <c r="L3596" s="217"/>
      <c r="M3596" s="217"/>
      <c r="N3596" s="217"/>
      <c r="O3596" s="217"/>
      <c r="P3596" s="217"/>
      <c r="Q3596" s="217"/>
      <c r="R3596" s="218"/>
    </row>
    <row r="3597" spans="2:18" ht="24.95" customHeight="1" thickBot="1">
      <c r="B3597" s="207" t="s">
        <v>1537</v>
      </c>
      <c r="C3597" s="201"/>
      <c r="D3597" s="201"/>
      <c r="E3597" s="201"/>
      <c r="F3597" s="201"/>
      <c r="G3597" s="201"/>
      <c r="H3597" s="201"/>
      <c r="I3597" s="202"/>
      <c r="K3597" s="207" t="s">
        <v>1537</v>
      </c>
      <c r="L3597" s="201"/>
      <c r="M3597" s="201"/>
      <c r="N3597" s="201"/>
      <c r="O3597" s="201"/>
      <c r="P3597" s="201"/>
      <c r="Q3597" s="201"/>
      <c r="R3597" s="202"/>
    </row>
    <row r="3598" spans="2:18" ht="24.95" customHeight="1" thickTop="1">
      <c r="B3598" s="361" t="s">
        <v>1538</v>
      </c>
      <c r="C3598" s="362"/>
      <c r="D3598" s="358" t="s">
        <v>1241</v>
      </c>
      <c r="E3598" s="365"/>
      <c r="F3598" s="356" t="s">
        <v>1539</v>
      </c>
      <c r="G3598" s="359"/>
      <c r="H3598" s="358" t="s">
        <v>1404</v>
      </c>
      <c r="I3598" s="359"/>
      <c r="K3598" s="361" t="s">
        <v>1538</v>
      </c>
      <c r="L3598" s="362"/>
      <c r="M3598" s="358" t="s">
        <v>1241</v>
      </c>
      <c r="N3598" s="365"/>
      <c r="O3598" s="356" t="s">
        <v>1539</v>
      </c>
      <c r="P3598" s="359"/>
      <c r="Q3598" s="358" t="s">
        <v>1404</v>
      </c>
      <c r="R3598" s="359"/>
    </row>
    <row r="3599" spans="2:18" ht="24.95" customHeight="1" thickBot="1">
      <c r="B3599" s="363"/>
      <c r="C3599" s="364"/>
      <c r="D3599" s="219" t="s">
        <v>1540</v>
      </c>
      <c r="E3599" s="220" t="s">
        <v>1541</v>
      </c>
      <c r="F3599" s="220" t="s">
        <v>1540</v>
      </c>
      <c r="G3599" s="221" t="s">
        <v>1541</v>
      </c>
      <c r="H3599" s="222" t="s">
        <v>1540</v>
      </c>
      <c r="I3599" s="223" t="s">
        <v>1541</v>
      </c>
      <c r="K3599" s="363"/>
      <c r="L3599" s="364"/>
      <c r="M3599" s="219" t="s">
        <v>1540</v>
      </c>
      <c r="N3599" s="220" t="s">
        <v>1541</v>
      </c>
      <c r="O3599" s="220" t="s">
        <v>1540</v>
      </c>
      <c r="P3599" s="221" t="s">
        <v>1541</v>
      </c>
      <c r="Q3599" s="222" t="s">
        <v>1540</v>
      </c>
      <c r="R3599" s="223" t="s">
        <v>1541</v>
      </c>
    </row>
    <row r="3600" spans="2:18" ht="24.95" customHeight="1" thickTop="1">
      <c r="B3600" s="224" t="s">
        <v>1542</v>
      </c>
      <c r="C3600" s="225"/>
      <c r="D3600" s="226">
        <v>0</v>
      </c>
      <c r="E3600" s="227"/>
      <c r="F3600" s="227">
        <v>482</v>
      </c>
      <c r="G3600" s="228"/>
      <c r="H3600" s="229">
        <f t="shared" ref="H3600:H3608" si="210">D3600+F3600</f>
        <v>482</v>
      </c>
      <c r="I3600" s="230"/>
      <c r="K3600" s="224" t="s">
        <v>1542</v>
      </c>
      <c r="L3600" s="225"/>
      <c r="M3600" s="226">
        <v>0</v>
      </c>
      <c r="N3600" s="227"/>
      <c r="O3600" s="227">
        <v>396</v>
      </c>
      <c r="P3600" s="228"/>
      <c r="Q3600" s="229">
        <f t="shared" ref="Q3600:Q3608" si="211">M3600+O3600</f>
        <v>396</v>
      </c>
      <c r="R3600" s="230"/>
    </row>
    <row r="3601" spans="2:18" ht="24.95" customHeight="1">
      <c r="B3601" s="231" t="s">
        <v>1543</v>
      </c>
      <c r="C3601" s="232"/>
      <c r="D3601" s="233">
        <v>0</v>
      </c>
      <c r="E3601" s="234"/>
      <c r="F3601" s="234">
        <v>20</v>
      </c>
      <c r="G3601" s="235"/>
      <c r="H3601" s="229">
        <f t="shared" si="210"/>
        <v>20</v>
      </c>
      <c r="I3601" s="236"/>
      <c r="K3601" s="231" t="s">
        <v>1543</v>
      </c>
      <c r="L3601" s="232"/>
      <c r="M3601" s="233">
        <v>0</v>
      </c>
      <c r="N3601" s="234"/>
      <c r="O3601" s="234">
        <v>30</v>
      </c>
      <c r="P3601" s="235"/>
      <c r="Q3601" s="229">
        <f t="shared" si="211"/>
        <v>30</v>
      </c>
      <c r="R3601" s="236"/>
    </row>
    <row r="3602" spans="2:18" ht="24.95" customHeight="1">
      <c r="B3602" s="231" t="s">
        <v>1544</v>
      </c>
      <c r="C3602" s="232"/>
      <c r="D3602" s="233">
        <v>0</v>
      </c>
      <c r="E3602" s="234"/>
      <c r="F3602" s="234">
        <v>20</v>
      </c>
      <c r="G3602" s="235"/>
      <c r="H3602" s="229">
        <f t="shared" si="210"/>
        <v>20</v>
      </c>
      <c r="I3602" s="236"/>
      <c r="K3602" s="231" t="s">
        <v>1544</v>
      </c>
      <c r="L3602" s="232"/>
      <c r="M3602" s="233">
        <v>0</v>
      </c>
      <c r="N3602" s="234"/>
      <c r="O3602" s="234">
        <v>30</v>
      </c>
      <c r="P3602" s="235"/>
      <c r="Q3602" s="229">
        <f t="shared" si="211"/>
        <v>30</v>
      </c>
      <c r="R3602" s="236"/>
    </row>
    <row r="3603" spans="2:18" ht="24.95" customHeight="1" thickBot="1">
      <c r="B3603" s="237" t="s">
        <v>1545</v>
      </c>
      <c r="C3603" s="238"/>
      <c r="D3603" s="239"/>
      <c r="E3603" s="240"/>
      <c r="F3603" s="240">
        <v>750</v>
      </c>
      <c r="G3603" s="241"/>
      <c r="H3603" s="229">
        <f t="shared" si="210"/>
        <v>750</v>
      </c>
      <c r="I3603" s="242"/>
      <c r="K3603" s="237" t="s">
        <v>1545</v>
      </c>
      <c r="L3603" s="238"/>
      <c r="M3603" s="239">
        <v>0</v>
      </c>
      <c r="N3603" s="240"/>
      <c r="O3603" s="240">
        <v>750</v>
      </c>
      <c r="P3603" s="241"/>
      <c r="Q3603" s="229">
        <f t="shared" si="211"/>
        <v>750</v>
      </c>
      <c r="R3603" s="242"/>
    </row>
    <row r="3604" spans="2:18" ht="24.95" customHeight="1" thickTop="1" thickBot="1">
      <c r="B3604" s="243"/>
      <c r="C3604" s="244" t="s">
        <v>1399</v>
      </c>
      <c r="D3604" s="245">
        <f>D3600+D3601+D3602+D3603</f>
        <v>0</v>
      </c>
      <c r="E3604" s="246"/>
      <c r="F3604" s="247">
        <f>SUM(F3600:F3603)</f>
        <v>1272</v>
      </c>
      <c r="G3604" s="248"/>
      <c r="H3604" s="249">
        <f t="shared" si="210"/>
        <v>1272</v>
      </c>
      <c r="I3604" s="250"/>
      <c r="K3604" s="243"/>
      <c r="L3604" s="244" t="s">
        <v>1399</v>
      </c>
      <c r="M3604" s="245">
        <f>M3600+M3601+M3602+M3603</f>
        <v>0</v>
      </c>
      <c r="N3604" s="246"/>
      <c r="O3604" s="246">
        <f>SUM(O3600:O3603)</f>
        <v>1206</v>
      </c>
      <c r="P3604" s="248"/>
      <c r="Q3604" s="251">
        <f t="shared" si="211"/>
        <v>1206</v>
      </c>
      <c r="R3604" s="250"/>
    </row>
    <row r="3605" spans="2:18" ht="24.95" customHeight="1" thickTop="1">
      <c r="B3605" s="252" t="s">
        <v>1546</v>
      </c>
      <c r="C3605" s="253"/>
      <c r="D3605" s="254"/>
      <c r="E3605" s="255"/>
      <c r="F3605" s="255"/>
      <c r="G3605" s="256"/>
      <c r="H3605" s="257">
        <f t="shared" si="210"/>
        <v>0</v>
      </c>
      <c r="I3605" s="258"/>
      <c r="K3605" s="252" t="s">
        <v>1546</v>
      </c>
      <c r="L3605" s="253"/>
      <c r="M3605" s="254"/>
      <c r="N3605" s="255"/>
      <c r="O3605" s="255"/>
      <c r="P3605" s="256"/>
      <c r="Q3605" s="257">
        <f t="shared" si="211"/>
        <v>0</v>
      </c>
      <c r="R3605" s="258"/>
    </row>
    <row r="3606" spans="2:18" ht="24.95" customHeight="1">
      <c r="B3606" s="259" t="s">
        <v>1547</v>
      </c>
      <c r="C3606" s="260"/>
      <c r="D3606" s="233">
        <v>0</v>
      </c>
      <c r="E3606" s="234"/>
      <c r="F3606" s="234"/>
      <c r="G3606" s="261"/>
      <c r="H3606" s="262">
        <f t="shared" si="210"/>
        <v>0</v>
      </c>
      <c r="I3606" s="263"/>
      <c r="K3606" s="259" t="s">
        <v>1547</v>
      </c>
      <c r="L3606" s="260"/>
      <c r="M3606" s="233">
        <v>0</v>
      </c>
      <c r="N3606" s="234"/>
      <c r="O3606" s="234"/>
      <c r="P3606" s="261"/>
      <c r="Q3606" s="262">
        <f t="shared" si="211"/>
        <v>0</v>
      </c>
      <c r="R3606" s="263"/>
    </row>
    <row r="3607" spans="2:18" ht="24.95" customHeight="1">
      <c r="B3607" s="252" t="s">
        <v>1548</v>
      </c>
      <c r="C3607" s="253"/>
      <c r="D3607" s="233"/>
      <c r="E3607" s="234"/>
      <c r="F3607" s="234"/>
      <c r="G3607" s="261"/>
      <c r="H3607" s="262">
        <f t="shared" si="210"/>
        <v>0</v>
      </c>
      <c r="I3607" s="263"/>
      <c r="K3607" s="252" t="s">
        <v>1548</v>
      </c>
      <c r="L3607" s="253"/>
      <c r="M3607" s="233"/>
      <c r="N3607" s="234"/>
      <c r="O3607" s="234"/>
      <c r="P3607" s="261"/>
      <c r="Q3607" s="262">
        <f t="shared" si="211"/>
        <v>0</v>
      </c>
      <c r="R3607" s="263"/>
    </row>
    <row r="3608" spans="2:18" ht="24.95" customHeight="1" thickBot="1">
      <c r="B3608" s="264" t="s">
        <v>1549</v>
      </c>
      <c r="C3608" s="265"/>
      <c r="D3608" s="266"/>
      <c r="E3608" s="267"/>
      <c r="F3608" s="267"/>
      <c r="G3608" s="268"/>
      <c r="H3608" s="269">
        <f t="shared" si="210"/>
        <v>0</v>
      </c>
      <c r="I3608" s="270"/>
      <c r="K3608" s="264" t="s">
        <v>1549</v>
      </c>
      <c r="L3608" s="265"/>
      <c r="M3608" s="266"/>
      <c r="N3608" s="267"/>
      <c r="O3608" s="267"/>
      <c r="P3608" s="268"/>
      <c r="Q3608" s="269">
        <f t="shared" si="211"/>
        <v>0</v>
      </c>
      <c r="R3608" s="270"/>
    </row>
    <row r="3609" spans="2:18" ht="24.95" customHeight="1" thickTop="1" thickBot="1">
      <c r="B3609" s="243"/>
      <c r="C3609" s="244" t="s">
        <v>1399</v>
      </c>
      <c r="D3609" s="245">
        <f>SUM(D3604:D3608)</f>
        <v>0</v>
      </c>
      <c r="E3609" s="246"/>
      <c r="F3609" s="247">
        <f>F3604+F3606</f>
        <v>1272</v>
      </c>
      <c r="G3609" s="248"/>
      <c r="H3609" s="271">
        <f>D3609+F3609</f>
        <v>1272</v>
      </c>
      <c r="I3609" s="250"/>
      <c r="K3609" s="243"/>
      <c r="L3609" s="244" t="s">
        <v>1399</v>
      </c>
      <c r="M3609" s="245">
        <f>SUM(M3604:M3608)</f>
        <v>0</v>
      </c>
      <c r="N3609" s="246"/>
      <c r="O3609" s="246">
        <f>O3604+O3606</f>
        <v>1206</v>
      </c>
      <c r="P3609" s="248"/>
      <c r="Q3609" s="272">
        <f>M3609+O3609</f>
        <v>1206</v>
      </c>
      <c r="R3609" s="250"/>
    </row>
    <row r="3610" spans="2:18" ht="24.95" customHeight="1" thickTop="1">
      <c r="B3610" s="273"/>
      <c r="C3610" s="274" t="s">
        <v>1550</v>
      </c>
      <c r="D3610" s="217"/>
      <c r="E3610" s="217"/>
      <c r="F3610" s="217"/>
      <c r="G3610" s="217"/>
      <c r="H3610" s="217"/>
      <c r="I3610" s="218"/>
      <c r="K3610" s="273"/>
      <c r="L3610" s="274" t="s">
        <v>1550</v>
      </c>
      <c r="M3610" s="217"/>
      <c r="N3610" s="217"/>
      <c r="O3610" s="217"/>
      <c r="P3610" s="217"/>
      <c r="Q3610" s="217"/>
      <c r="R3610" s="218"/>
    </row>
    <row r="3611" spans="2:18" ht="24.95" customHeight="1">
      <c r="B3611" s="216" t="s">
        <v>1551</v>
      </c>
      <c r="C3611" s="217"/>
      <c r="D3611" s="217"/>
      <c r="E3611" s="217"/>
      <c r="F3611" s="217"/>
      <c r="G3611" s="217"/>
      <c r="H3611" s="217"/>
      <c r="I3611" s="218"/>
      <c r="K3611" s="216" t="s">
        <v>1551</v>
      </c>
      <c r="L3611" s="217"/>
      <c r="M3611" s="217"/>
      <c r="N3611" s="217"/>
      <c r="O3611" s="217"/>
      <c r="P3611" s="217"/>
      <c r="Q3611" s="217"/>
      <c r="R3611" s="218"/>
    </row>
    <row r="3612" spans="2:18" ht="24.95" customHeight="1">
      <c r="B3612" s="216" t="s">
        <v>1552</v>
      </c>
      <c r="C3612" s="217"/>
      <c r="D3612" s="217"/>
      <c r="E3612" s="217"/>
      <c r="F3612" s="217"/>
      <c r="G3612" s="217"/>
      <c r="H3612" s="217"/>
      <c r="I3612" s="218"/>
      <c r="K3612" s="216" t="s">
        <v>1552</v>
      </c>
      <c r="L3612" s="217"/>
      <c r="M3612" s="217"/>
      <c r="N3612" s="217"/>
      <c r="O3612" s="217"/>
      <c r="P3612" s="217"/>
      <c r="Q3612" s="217"/>
      <c r="R3612" s="218"/>
    </row>
    <row r="3613" spans="2:18" ht="15.75">
      <c r="B3613" s="273"/>
      <c r="C3613" s="217"/>
      <c r="D3613" s="217"/>
      <c r="E3613" s="217"/>
      <c r="F3613" s="217"/>
      <c r="G3613" s="217"/>
      <c r="H3613" s="217"/>
      <c r="I3613" s="218"/>
      <c r="K3613" s="273"/>
      <c r="L3613" s="217"/>
      <c r="M3613" s="217"/>
      <c r="N3613" s="217"/>
      <c r="O3613" s="217"/>
      <c r="P3613" s="217"/>
      <c r="Q3613" s="217"/>
      <c r="R3613" s="218"/>
    </row>
    <row r="3614" spans="2:18" ht="15.75">
      <c r="B3614" s="273"/>
      <c r="C3614" s="217"/>
      <c r="D3614" s="372" t="s">
        <v>1714</v>
      </c>
      <c r="E3614" s="372"/>
      <c r="F3614" s="372"/>
      <c r="G3614" s="217"/>
      <c r="H3614" s="217"/>
      <c r="I3614" s="218"/>
      <c r="K3614" s="273"/>
      <c r="L3614" s="217"/>
      <c r="M3614" s="372" t="s">
        <v>1714</v>
      </c>
      <c r="N3614" s="372"/>
      <c r="O3614" s="372"/>
      <c r="P3614" s="217"/>
      <c r="Q3614" s="217"/>
      <c r="R3614" s="218"/>
    </row>
    <row r="3615" spans="2:18" ht="15.75">
      <c r="B3615" s="273"/>
      <c r="C3615" s="217"/>
      <c r="D3615" s="372" t="s">
        <v>1715</v>
      </c>
      <c r="E3615" s="372"/>
      <c r="F3615" s="372"/>
      <c r="G3615" s="217"/>
      <c r="H3615" s="217"/>
      <c r="I3615" s="218"/>
      <c r="K3615" s="273"/>
      <c r="L3615" s="217"/>
      <c r="M3615" s="372" t="s">
        <v>1715</v>
      </c>
      <c r="N3615" s="372"/>
      <c r="O3615" s="372"/>
      <c r="P3615" s="217"/>
      <c r="Q3615" s="217"/>
      <c r="R3615" s="218"/>
    </row>
    <row r="3616" spans="2:18" ht="15.75">
      <c r="B3616" s="273"/>
      <c r="C3616" s="217"/>
      <c r="D3616" s="217"/>
      <c r="E3616" s="217"/>
      <c r="F3616" s="217"/>
      <c r="G3616" s="217"/>
      <c r="H3616" s="217"/>
      <c r="I3616" s="218"/>
      <c r="K3616" s="273"/>
      <c r="L3616" s="217"/>
      <c r="M3616" s="217"/>
      <c r="N3616" s="217"/>
      <c r="O3616" s="217"/>
      <c r="P3616" s="217"/>
      <c r="Q3616" s="217"/>
      <c r="R3616" s="218"/>
    </row>
    <row r="3617" spans="2:18" ht="15.75">
      <c r="B3617" s="273"/>
      <c r="C3617" s="217"/>
      <c r="D3617" s="217"/>
      <c r="E3617" s="217"/>
      <c r="F3617" s="217"/>
      <c r="G3617" s="217"/>
      <c r="H3617" s="217"/>
      <c r="I3617" s="218"/>
      <c r="K3617" s="273"/>
      <c r="L3617" s="217"/>
      <c r="M3617" s="217"/>
      <c r="N3617" s="217"/>
      <c r="O3617" s="217"/>
      <c r="P3617" s="217"/>
      <c r="Q3617" s="217"/>
      <c r="R3617" s="218"/>
    </row>
    <row r="3618" spans="2:18" ht="15.75">
      <c r="B3618" s="293"/>
      <c r="E3618" s="217"/>
      <c r="F3618" s="217"/>
      <c r="G3618" s="201" t="s">
        <v>1563</v>
      </c>
      <c r="H3618" s="217"/>
      <c r="I3618" s="218"/>
      <c r="J3618" s="293"/>
      <c r="K3618" s="293"/>
      <c r="N3618" s="217"/>
      <c r="O3618" s="217"/>
      <c r="P3618" s="201" t="s">
        <v>1563</v>
      </c>
      <c r="Q3618" s="217"/>
      <c r="R3618" s="218"/>
    </row>
    <row r="3619" spans="2:18" ht="15.75">
      <c r="B3619" s="273" t="s">
        <v>1553</v>
      </c>
      <c r="C3619" s="360">
        <v>45840</v>
      </c>
      <c r="D3619" s="360"/>
      <c r="E3619" s="201"/>
      <c r="F3619" t="s">
        <v>1693</v>
      </c>
      <c r="H3619" s="201"/>
      <c r="I3619" s="202"/>
      <c r="K3619" s="273" t="s">
        <v>1553</v>
      </c>
      <c r="L3619" s="360">
        <v>45840</v>
      </c>
      <c r="M3619" s="360"/>
      <c r="N3619" s="201"/>
      <c r="O3619" t="s">
        <v>1693</v>
      </c>
      <c r="Q3619" s="201"/>
      <c r="R3619" s="202"/>
    </row>
    <row r="3620" spans="2:18" ht="16.5" thickBot="1">
      <c r="B3620" s="275"/>
      <c r="C3620" s="276"/>
      <c r="D3620" s="276"/>
      <c r="E3620" s="276"/>
      <c r="F3620" s="276"/>
      <c r="G3620" s="276"/>
      <c r="H3620" s="276"/>
      <c r="I3620" s="277"/>
      <c r="K3620" s="275"/>
      <c r="L3620" s="276"/>
      <c r="M3620" s="276"/>
      <c r="N3620" s="276"/>
      <c r="O3620" s="276"/>
      <c r="P3620" s="276"/>
      <c r="Q3620" s="276"/>
      <c r="R3620" s="277"/>
    </row>
    <row r="3622" spans="2:18" ht="15.75" thickBot="1"/>
    <row r="3623" spans="2:18">
      <c r="B3623" s="366" t="s">
        <v>1525</v>
      </c>
      <c r="C3623" s="367"/>
      <c r="D3623" s="367"/>
      <c r="E3623" s="367"/>
      <c r="F3623" s="367"/>
      <c r="G3623" s="367"/>
      <c r="H3623" s="367"/>
      <c r="I3623" s="368"/>
      <c r="K3623" s="366" t="s">
        <v>1525</v>
      </c>
      <c r="L3623" s="367"/>
      <c r="M3623" s="367"/>
      <c r="N3623" s="367"/>
      <c r="O3623" s="367"/>
      <c r="P3623" s="367"/>
      <c r="Q3623" s="367"/>
      <c r="R3623" s="368"/>
    </row>
    <row r="3624" spans="2:18" ht="15.75">
      <c r="B3624" s="200"/>
      <c r="C3624" s="201"/>
      <c r="D3624" s="201"/>
      <c r="E3624" s="201"/>
      <c r="F3624" s="201"/>
      <c r="G3624" s="201"/>
      <c r="H3624" s="201"/>
      <c r="I3624" s="202"/>
      <c r="K3624" s="200"/>
      <c r="L3624" s="201"/>
      <c r="M3624" s="201"/>
      <c r="N3624" s="201"/>
      <c r="O3624" s="201"/>
      <c r="P3624" s="201"/>
      <c r="Q3624" s="201"/>
      <c r="R3624" s="202"/>
    </row>
    <row r="3625" spans="2:18" ht="26.25">
      <c r="B3625" s="369" t="s">
        <v>1526</v>
      </c>
      <c r="C3625" s="370"/>
      <c r="D3625" s="370"/>
      <c r="E3625" s="370"/>
      <c r="F3625" s="370"/>
      <c r="G3625" s="370"/>
      <c r="H3625" s="370"/>
      <c r="I3625" s="371"/>
      <c r="K3625" s="369" t="s">
        <v>1526</v>
      </c>
      <c r="L3625" s="370"/>
      <c r="M3625" s="370"/>
      <c r="N3625" s="370"/>
      <c r="O3625" s="370"/>
      <c r="P3625" s="370"/>
      <c r="Q3625" s="370"/>
      <c r="R3625" s="371"/>
    </row>
    <row r="3626" spans="2:18" ht="24.95" customHeight="1">
      <c r="B3626" s="203"/>
      <c r="C3626" s="204"/>
      <c r="D3626" s="204"/>
      <c r="E3626" s="204"/>
      <c r="F3626" s="204"/>
      <c r="G3626" s="204"/>
      <c r="H3626" s="205" t="s">
        <v>1527</v>
      </c>
      <c r="I3626" s="206"/>
      <c r="K3626" s="203"/>
      <c r="L3626" s="204"/>
      <c r="M3626" s="204"/>
      <c r="N3626" s="204"/>
      <c r="O3626" s="204"/>
      <c r="P3626" s="204"/>
      <c r="Q3626" s="205" t="s">
        <v>1527</v>
      </c>
      <c r="R3626" s="206"/>
    </row>
    <row r="3627" spans="2:18" ht="24.95" customHeight="1">
      <c r="B3627" s="207" t="s">
        <v>1528</v>
      </c>
      <c r="C3627" s="208"/>
      <c r="D3627" s="208"/>
      <c r="E3627" s="208"/>
      <c r="F3627" s="208" t="s">
        <v>1529</v>
      </c>
      <c r="G3627" s="201"/>
      <c r="H3627" s="201" t="s">
        <v>1530</v>
      </c>
      <c r="I3627" s="202"/>
      <c r="K3627" s="207" t="s">
        <v>1528</v>
      </c>
      <c r="L3627" s="208"/>
      <c r="M3627" s="208"/>
      <c r="N3627" s="208"/>
      <c r="O3627" s="208" t="s">
        <v>1531</v>
      </c>
      <c r="P3627" s="201"/>
      <c r="Q3627" s="201" t="s">
        <v>1530</v>
      </c>
      <c r="R3627" s="202"/>
    </row>
    <row r="3628" spans="2:18" ht="24.95" customHeight="1">
      <c r="B3628" s="209" t="s">
        <v>1532</v>
      </c>
      <c r="C3628" s="210" t="s">
        <v>1964</v>
      </c>
      <c r="E3628" s="211"/>
      <c r="F3628" s="211"/>
      <c r="G3628" s="212"/>
      <c r="H3628" s="212"/>
      <c r="I3628" s="213"/>
      <c r="K3628" s="209" t="s">
        <v>1532</v>
      </c>
      <c r="L3628" s="210" t="s">
        <v>1965</v>
      </c>
      <c r="M3628" s="211"/>
      <c r="N3628" s="211"/>
      <c r="O3628" s="211"/>
      <c r="P3628" s="212"/>
      <c r="Q3628" s="212"/>
      <c r="R3628" s="213"/>
    </row>
    <row r="3629" spans="2:18" ht="24.95" customHeight="1">
      <c r="B3629" s="207" t="s">
        <v>1534</v>
      </c>
      <c r="C3629" s="214">
        <v>134</v>
      </c>
      <c r="D3629" s="208" t="s">
        <v>1535</v>
      </c>
      <c r="E3629" s="208"/>
      <c r="F3629" s="201"/>
      <c r="G3629" s="201"/>
      <c r="H3629" s="201"/>
      <c r="I3629" s="202"/>
      <c r="K3629" s="207" t="s">
        <v>1534</v>
      </c>
      <c r="L3629" s="214">
        <v>149</v>
      </c>
      <c r="M3629" s="208" t="s">
        <v>1535</v>
      </c>
      <c r="N3629" s="208"/>
      <c r="O3629" s="201"/>
      <c r="P3629" s="201"/>
      <c r="Q3629" s="201"/>
      <c r="R3629" s="202"/>
    </row>
    <row r="3630" spans="2:18" ht="24.95" customHeight="1">
      <c r="B3630" s="216" t="s">
        <v>1562</v>
      </c>
      <c r="C3630" s="217"/>
      <c r="D3630" s="217"/>
      <c r="E3630" s="217"/>
      <c r="F3630" s="217"/>
      <c r="G3630" s="217"/>
      <c r="H3630" s="217"/>
      <c r="I3630" s="218"/>
      <c r="K3630" s="216" t="s">
        <v>1562</v>
      </c>
      <c r="L3630" s="217"/>
      <c r="M3630" s="217"/>
      <c r="N3630" s="217"/>
      <c r="O3630" s="217"/>
      <c r="P3630" s="217"/>
      <c r="Q3630" s="217"/>
      <c r="R3630" s="218"/>
    </row>
    <row r="3631" spans="2:18" ht="24.95" customHeight="1" thickBot="1">
      <c r="B3631" s="207" t="s">
        <v>1537</v>
      </c>
      <c r="C3631" s="201"/>
      <c r="D3631" s="201"/>
      <c r="E3631" s="201"/>
      <c r="F3631" s="201"/>
      <c r="G3631" s="201"/>
      <c r="H3631" s="201"/>
      <c r="I3631" s="202"/>
      <c r="K3631" s="207" t="s">
        <v>1537</v>
      </c>
      <c r="L3631" s="201"/>
      <c r="M3631" s="201"/>
      <c r="N3631" s="201"/>
      <c r="O3631" s="201"/>
      <c r="P3631" s="201"/>
      <c r="Q3631" s="201"/>
      <c r="R3631" s="202"/>
    </row>
    <row r="3632" spans="2:18" ht="24.95" customHeight="1" thickTop="1">
      <c r="B3632" s="361" t="s">
        <v>1538</v>
      </c>
      <c r="C3632" s="362"/>
      <c r="D3632" s="358" t="s">
        <v>1241</v>
      </c>
      <c r="E3632" s="365"/>
      <c r="F3632" s="356" t="s">
        <v>1539</v>
      </c>
      <c r="G3632" s="359"/>
      <c r="H3632" s="358" t="s">
        <v>1404</v>
      </c>
      <c r="I3632" s="359"/>
      <c r="K3632" s="361" t="s">
        <v>1538</v>
      </c>
      <c r="L3632" s="362"/>
      <c r="M3632" s="358" t="s">
        <v>1241</v>
      </c>
      <c r="N3632" s="365"/>
      <c r="O3632" s="356" t="s">
        <v>1539</v>
      </c>
      <c r="P3632" s="359"/>
      <c r="Q3632" s="358" t="s">
        <v>1404</v>
      </c>
      <c r="R3632" s="359"/>
    </row>
    <row r="3633" spans="2:18" ht="24.95" customHeight="1" thickBot="1">
      <c r="B3633" s="363"/>
      <c r="C3633" s="364"/>
      <c r="D3633" s="219" t="s">
        <v>1540</v>
      </c>
      <c r="E3633" s="220" t="s">
        <v>1541</v>
      </c>
      <c r="F3633" s="220" t="s">
        <v>1540</v>
      </c>
      <c r="G3633" s="221" t="s">
        <v>1541</v>
      </c>
      <c r="H3633" s="222" t="s">
        <v>1540</v>
      </c>
      <c r="I3633" s="223" t="s">
        <v>1541</v>
      </c>
      <c r="K3633" s="363"/>
      <c r="L3633" s="364"/>
      <c r="M3633" s="219" t="s">
        <v>1540</v>
      </c>
      <c r="N3633" s="220" t="s">
        <v>1541</v>
      </c>
      <c r="O3633" s="220" t="s">
        <v>1540</v>
      </c>
      <c r="P3633" s="221" t="s">
        <v>1541</v>
      </c>
      <c r="Q3633" s="222" t="s">
        <v>1540</v>
      </c>
      <c r="R3633" s="223" t="s">
        <v>1541</v>
      </c>
    </row>
    <row r="3634" spans="2:18" ht="24.95" customHeight="1" thickTop="1">
      <c r="B3634" s="224" t="s">
        <v>1542</v>
      </c>
      <c r="C3634" s="225"/>
      <c r="D3634" s="226">
        <v>0</v>
      </c>
      <c r="E3634" s="227"/>
      <c r="F3634" s="227">
        <v>333</v>
      </c>
      <c r="G3634" s="228"/>
      <c r="H3634" s="229">
        <f t="shared" ref="H3634:H3642" si="212">D3634+F3634</f>
        <v>333</v>
      </c>
      <c r="I3634" s="230"/>
      <c r="K3634" s="224" t="s">
        <v>1542</v>
      </c>
      <c r="L3634" s="225"/>
      <c r="M3634" s="226">
        <v>0</v>
      </c>
      <c r="N3634" s="227"/>
      <c r="O3634" s="227">
        <v>224</v>
      </c>
      <c r="P3634" s="228"/>
      <c r="Q3634" s="229">
        <f t="shared" ref="Q3634:Q3642" si="213">M3634+O3634</f>
        <v>224</v>
      </c>
      <c r="R3634" s="230"/>
    </row>
    <row r="3635" spans="2:18" ht="24.95" customHeight="1">
      <c r="B3635" s="231" t="s">
        <v>1543</v>
      </c>
      <c r="C3635" s="232"/>
      <c r="D3635" s="233">
        <v>0</v>
      </c>
      <c r="E3635" s="234"/>
      <c r="F3635" s="234">
        <v>20</v>
      </c>
      <c r="G3635" s="235"/>
      <c r="H3635" s="229">
        <f t="shared" si="212"/>
        <v>20</v>
      </c>
      <c r="I3635" s="236"/>
      <c r="K3635" s="231" t="s">
        <v>1543</v>
      </c>
      <c r="L3635" s="232"/>
      <c r="M3635" s="233">
        <v>0</v>
      </c>
      <c r="N3635" s="234"/>
      <c r="O3635" s="234">
        <v>30</v>
      </c>
      <c r="P3635" s="235"/>
      <c r="Q3635" s="229">
        <f t="shared" si="213"/>
        <v>30</v>
      </c>
      <c r="R3635" s="236"/>
    </row>
    <row r="3636" spans="2:18" ht="24.95" customHeight="1">
      <c r="B3636" s="231" t="s">
        <v>1544</v>
      </c>
      <c r="C3636" s="232"/>
      <c r="D3636" s="233">
        <v>0</v>
      </c>
      <c r="E3636" s="234"/>
      <c r="F3636" s="234">
        <v>20</v>
      </c>
      <c r="G3636" s="235"/>
      <c r="H3636" s="229">
        <f t="shared" si="212"/>
        <v>20</v>
      </c>
      <c r="I3636" s="236"/>
      <c r="K3636" s="231" t="s">
        <v>1544</v>
      </c>
      <c r="L3636" s="232"/>
      <c r="M3636" s="233">
        <v>0</v>
      </c>
      <c r="N3636" s="234"/>
      <c r="O3636" s="234">
        <v>30</v>
      </c>
      <c r="P3636" s="235"/>
      <c r="Q3636" s="229">
        <f t="shared" si="213"/>
        <v>30</v>
      </c>
      <c r="R3636" s="236"/>
    </row>
    <row r="3637" spans="2:18" ht="24.95" customHeight="1" thickBot="1">
      <c r="B3637" s="237" t="s">
        <v>1545</v>
      </c>
      <c r="C3637" s="238"/>
      <c r="D3637" s="239"/>
      <c r="E3637" s="240"/>
      <c r="F3637" s="240">
        <v>750</v>
      </c>
      <c r="G3637" s="241"/>
      <c r="H3637" s="229">
        <f t="shared" si="212"/>
        <v>750</v>
      </c>
      <c r="I3637" s="242"/>
      <c r="K3637" s="237" t="s">
        <v>1545</v>
      </c>
      <c r="L3637" s="238"/>
      <c r="M3637" s="239">
        <v>0</v>
      </c>
      <c r="N3637" s="240"/>
      <c r="O3637" s="240">
        <v>750</v>
      </c>
      <c r="P3637" s="241"/>
      <c r="Q3637" s="229">
        <f t="shared" si="213"/>
        <v>750</v>
      </c>
      <c r="R3637" s="242"/>
    </row>
    <row r="3638" spans="2:18" ht="24.95" customHeight="1" thickTop="1" thickBot="1">
      <c r="B3638" s="243"/>
      <c r="C3638" s="244" t="s">
        <v>1399</v>
      </c>
      <c r="D3638" s="245">
        <f>D3634+D3635+D3636+D3637</f>
        <v>0</v>
      </c>
      <c r="E3638" s="246"/>
      <c r="F3638" s="247">
        <f>SUM(F3634:F3637)</f>
        <v>1123</v>
      </c>
      <c r="G3638" s="248"/>
      <c r="H3638" s="249">
        <f t="shared" si="212"/>
        <v>1123</v>
      </c>
      <c r="I3638" s="250"/>
      <c r="K3638" s="243"/>
      <c r="L3638" s="244" t="s">
        <v>1399</v>
      </c>
      <c r="M3638" s="245">
        <f>M3634+M3635+M3636+M3637</f>
        <v>0</v>
      </c>
      <c r="N3638" s="246"/>
      <c r="O3638" s="246">
        <f>SUM(O3634:O3637)</f>
        <v>1034</v>
      </c>
      <c r="P3638" s="248"/>
      <c r="Q3638" s="251">
        <f t="shared" si="213"/>
        <v>1034</v>
      </c>
      <c r="R3638" s="250"/>
    </row>
    <row r="3639" spans="2:18" ht="24.95" customHeight="1" thickTop="1">
      <c r="B3639" s="252" t="s">
        <v>1546</v>
      </c>
      <c r="C3639" s="253"/>
      <c r="D3639" s="254"/>
      <c r="E3639" s="255"/>
      <c r="F3639" s="255"/>
      <c r="G3639" s="256"/>
      <c r="H3639" s="257">
        <f t="shared" si="212"/>
        <v>0</v>
      </c>
      <c r="I3639" s="258"/>
      <c r="K3639" s="252" t="s">
        <v>1546</v>
      </c>
      <c r="L3639" s="253"/>
      <c r="M3639" s="254"/>
      <c r="N3639" s="255"/>
      <c r="O3639" s="255"/>
      <c r="P3639" s="256"/>
      <c r="Q3639" s="257">
        <f t="shared" si="213"/>
        <v>0</v>
      </c>
      <c r="R3639" s="258"/>
    </row>
    <row r="3640" spans="2:18" ht="24.95" customHeight="1">
      <c r="B3640" s="259" t="s">
        <v>1547</v>
      </c>
      <c r="C3640" s="260"/>
      <c r="D3640" s="233">
        <v>0</v>
      </c>
      <c r="E3640" s="234"/>
      <c r="F3640" s="234"/>
      <c r="G3640" s="261"/>
      <c r="H3640" s="262">
        <f t="shared" si="212"/>
        <v>0</v>
      </c>
      <c r="I3640" s="263"/>
      <c r="K3640" s="259" t="s">
        <v>1547</v>
      </c>
      <c r="L3640" s="260"/>
      <c r="M3640" s="233">
        <v>0</v>
      </c>
      <c r="N3640" s="234"/>
      <c r="O3640" s="234"/>
      <c r="P3640" s="261"/>
      <c r="Q3640" s="262">
        <f t="shared" si="213"/>
        <v>0</v>
      </c>
      <c r="R3640" s="263"/>
    </row>
    <row r="3641" spans="2:18" ht="24.95" customHeight="1">
      <c r="B3641" s="252" t="s">
        <v>1548</v>
      </c>
      <c r="C3641" s="253"/>
      <c r="D3641" s="233"/>
      <c r="E3641" s="234"/>
      <c r="F3641" s="234"/>
      <c r="G3641" s="261"/>
      <c r="H3641" s="262">
        <f t="shared" si="212"/>
        <v>0</v>
      </c>
      <c r="I3641" s="263"/>
      <c r="K3641" s="252" t="s">
        <v>1548</v>
      </c>
      <c r="L3641" s="253"/>
      <c r="M3641" s="233"/>
      <c r="N3641" s="234"/>
      <c r="O3641" s="234"/>
      <c r="P3641" s="261"/>
      <c r="Q3641" s="262">
        <f t="shared" si="213"/>
        <v>0</v>
      </c>
      <c r="R3641" s="263"/>
    </row>
    <row r="3642" spans="2:18" ht="24.95" customHeight="1" thickBot="1">
      <c r="B3642" s="264" t="s">
        <v>1549</v>
      </c>
      <c r="C3642" s="265"/>
      <c r="D3642" s="266"/>
      <c r="E3642" s="267"/>
      <c r="F3642" s="267"/>
      <c r="G3642" s="268"/>
      <c r="H3642" s="269">
        <f t="shared" si="212"/>
        <v>0</v>
      </c>
      <c r="I3642" s="270"/>
      <c r="K3642" s="264" t="s">
        <v>1549</v>
      </c>
      <c r="L3642" s="265"/>
      <c r="M3642" s="266"/>
      <c r="N3642" s="267"/>
      <c r="O3642" s="267"/>
      <c r="P3642" s="268"/>
      <c r="Q3642" s="269">
        <f t="shared" si="213"/>
        <v>0</v>
      </c>
      <c r="R3642" s="270"/>
    </row>
    <row r="3643" spans="2:18" ht="24.95" customHeight="1" thickTop="1" thickBot="1">
      <c r="B3643" s="243"/>
      <c r="C3643" s="244" t="s">
        <v>1399</v>
      </c>
      <c r="D3643" s="245">
        <f>SUM(D3638:D3642)</f>
        <v>0</v>
      </c>
      <c r="E3643" s="246"/>
      <c r="F3643" s="247">
        <f>F3638+F3640</f>
        <v>1123</v>
      </c>
      <c r="G3643" s="248"/>
      <c r="H3643" s="271">
        <f>D3643+F3643</f>
        <v>1123</v>
      </c>
      <c r="I3643" s="250"/>
      <c r="K3643" s="243"/>
      <c r="L3643" s="244" t="s">
        <v>1399</v>
      </c>
      <c r="M3643" s="245">
        <f>SUM(M3638:M3642)</f>
        <v>0</v>
      </c>
      <c r="N3643" s="246"/>
      <c r="O3643" s="246">
        <f>O3638+O3640</f>
        <v>1034</v>
      </c>
      <c r="P3643" s="248"/>
      <c r="Q3643" s="272">
        <f>M3643+O3643</f>
        <v>1034</v>
      </c>
      <c r="R3643" s="250"/>
    </row>
    <row r="3644" spans="2:18" ht="24.95" customHeight="1" thickTop="1">
      <c r="B3644" s="273"/>
      <c r="C3644" s="274" t="s">
        <v>1550</v>
      </c>
      <c r="D3644" s="217"/>
      <c r="E3644" s="217"/>
      <c r="F3644" s="217"/>
      <c r="G3644" s="217"/>
      <c r="H3644" s="217"/>
      <c r="I3644" s="218"/>
      <c r="K3644" s="273"/>
      <c r="L3644" s="274" t="s">
        <v>1550</v>
      </c>
      <c r="M3644" s="217"/>
      <c r="N3644" s="217"/>
      <c r="O3644" s="217"/>
      <c r="P3644" s="217"/>
      <c r="Q3644" s="217"/>
      <c r="R3644" s="218"/>
    </row>
    <row r="3645" spans="2:18" ht="24.95" customHeight="1">
      <c r="B3645" s="216" t="s">
        <v>1551</v>
      </c>
      <c r="C3645" s="217"/>
      <c r="D3645" s="217"/>
      <c r="E3645" s="217"/>
      <c r="F3645" s="217"/>
      <c r="G3645" s="217"/>
      <c r="H3645" s="217"/>
      <c r="I3645" s="218"/>
      <c r="K3645" s="216" t="s">
        <v>1551</v>
      </c>
      <c r="L3645" s="217"/>
      <c r="M3645" s="217"/>
      <c r="N3645" s="217"/>
      <c r="O3645" s="217"/>
      <c r="P3645" s="217"/>
      <c r="Q3645" s="217"/>
      <c r="R3645" s="218"/>
    </row>
    <row r="3646" spans="2:18" ht="24.95" customHeight="1">
      <c r="B3646" s="216" t="s">
        <v>1552</v>
      </c>
      <c r="C3646" s="217"/>
      <c r="D3646" s="217"/>
      <c r="E3646" s="217"/>
      <c r="F3646" s="217"/>
      <c r="G3646" s="217"/>
      <c r="H3646" s="217"/>
      <c r="I3646" s="218"/>
      <c r="K3646" s="216" t="s">
        <v>1552</v>
      </c>
      <c r="L3646" s="217"/>
      <c r="M3646" s="217"/>
      <c r="N3646" s="217"/>
      <c r="O3646" s="217"/>
      <c r="P3646" s="217"/>
      <c r="Q3646" s="217"/>
      <c r="R3646" s="218"/>
    </row>
    <row r="3647" spans="2:18" ht="15.75">
      <c r="B3647" s="273"/>
      <c r="C3647" s="217"/>
      <c r="D3647" s="217"/>
      <c r="E3647" s="217"/>
      <c r="F3647" s="217"/>
      <c r="G3647" s="217"/>
      <c r="H3647" s="217"/>
      <c r="I3647" s="218"/>
      <c r="K3647" s="273"/>
      <c r="L3647" s="217"/>
      <c r="M3647" s="217"/>
      <c r="N3647" s="217"/>
      <c r="O3647" s="217"/>
      <c r="P3647" s="217"/>
      <c r="Q3647" s="217"/>
      <c r="R3647" s="218"/>
    </row>
    <row r="3648" spans="2:18" ht="15.75">
      <c r="B3648" s="273"/>
      <c r="C3648" s="217"/>
      <c r="D3648" s="372" t="s">
        <v>1714</v>
      </c>
      <c r="E3648" s="372"/>
      <c r="F3648" s="372"/>
      <c r="G3648" s="217"/>
      <c r="H3648" s="217"/>
      <c r="I3648" s="218"/>
      <c r="K3648" s="273"/>
      <c r="L3648" s="217"/>
      <c r="M3648" s="372" t="s">
        <v>1714</v>
      </c>
      <c r="N3648" s="372"/>
      <c r="O3648" s="372"/>
      <c r="P3648" s="217"/>
      <c r="Q3648" s="217"/>
      <c r="R3648" s="218"/>
    </row>
    <row r="3649" spans="2:18" ht="15.75">
      <c r="B3649" s="273"/>
      <c r="C3649" s="217"/>
      <c r="D3649" s="372" t="s">
        <v>1715</v>
      </c>
      <c r="E3649" s="372"/>
      <c r="F3649" s="372"/>
      <c r="G3649" s="217"/>
      <c r="H3649" s="217"/>
      <c r="I3649" s="218"/>
      <c r="K3649" s="273"/>
      <c r="L3649" s="217"/>
      <c r="M3649" s="372" t="s">
        <v>1715</v>
      </c>
      <c r="N3649" s="372"/>
      <c r="O3649" s="372"/>
      <c r="P3649" s="217"/>
      <c r="Q3649" s="217"/>
      <c r="R3649" s="218"/>
    </row>
    <row r="3650" spans="2:18" ht="15.75">
      <c r="B3650" s="273"/>
      <c r="C3650" s="217"/>
      <c r="D3650" s="217"/>
      <c r="E3650" s="217"/>
      <c r="F3650" s="217"/>
      <c r="G3650" s="217"/>
      <c r="H3650" s="217"/>
      <c r="I3650" s="218"/>
      <c r="K3650" s="273"/>
      <c r="L3650" s="217"/>
      <c r="M3650" s="217"/>
      <c r="N3650" s="217"/>
      <c r="O3650" s="217"/>
      <c r="P3650" s="217"/>
      <c r="Q3650" s="217"/>
      <c r="R3650" s="218"/>
    </row>
    <row r="3651" spans="2:18" ht="15.75">
      <c r="B3651" s="273"/>
      <c r="C3651" s="217"/>
      <c r="D3651" s="217"/>
      <c r="E3651" s="217"/>
      <c r="F3651" s="217"/>
      <c r="G3651" s="217"/>
      <c r="H3651" s="217"/>
      <c r="I3651" s="218"/>
      <c r="K3651" s="273"/>
      <c r="L3651" s="217"/>
      <c r="M3651" s="217"/>
      <c r="N3651" s="217"/>
      <c r="O3651" s="217"/>
      <c r="P3651" s="217"/>
      <c r="Q3651" s="217"/>
      <c r="R3651" s="218"/>
    </row>
    <row r="3652" spans="2:18" ht="15.75">
      <c r="B3652" s="293"/>
      <c r="E3652" s="217"/>
      <c r="F3652" s="217"/>
      <c r="G3652" s="201" t="s">
        <v>1563</v>
      </c>
      <c r="H3652" s="217"/>
      <c r="I3652" s="218"/>
      <c r="J3652" s="293"/>
      <c r="K3652" s="293"/>
      <c r="N3652" s="217"/>
      <c r="O3652" s="217"/>
      <c r="P3652" s="201" t="s">
        <v>1563</v>
      </c>
      <c r="Q3652" s="217"/>
      <c r="R3652" s="218"/>
    </row>
    <row r="3653" spans="2:18" ht="15.75">
      <c r="B3653" s="273" t="s">
        <v>1553</v>
      </c>
      <c r="C3653" s="360">
        <v>45840</v>
      </c>
      <c r="D3653" s="360"/>
      <c r="E3653" s="201"/>
      <c r="F3653" t="s">
        <v>1693</v>
      </c>
      <c r="H3653" s="201"/>
      <c r="I3653" s="202"/>
      <c r="K3653" s="273" t="s">
        <v>1553</v>
      </c>
      <c r="L3653" s="360">
        <v>45840</v>
      </c>
      <c r="M3653" s="360"/>
      <c r="N3653" s="201"/>
      <c r="O3653" t="s">
        <v>1693</v>
      </c>
      <c r="Q3653" s="201"/>
      <c r="R3653" s="202"/>
    </row>
    <row r="3654" spans="2:18" ht="16.5" thickBot="1">
      <c r="B3654" s="275"/>
      <c r="C3654" s="276"/>
      <c r="D3654" s="276"/>
      <c r="E3654" s="276"/>
      <c r="F3654" s="276"/>
      <c r="G3654" s="276"/>
      <c r="H3654" s="276"/>
      <c r="I3654" s="277"/>
      <c r="K3654" s="275"/>
      <c r="L3654" s="276"/>
      <c r="M3654" s="276"/>
      <c r="N3654" s="276"/>
      <c r="O3654" s="276"/>
      <c r="P3654" s="276"/>
      <c r="Q3654" s="276"/>
      <c r="R3654" s="277"/>
    </row>
    <row r="3656" spans="2:18" ht="15.75" thickBot="1"/>
    <row r="3657" spans="2:18">
      <c r="B3657" s="366" t="s">
        <v>1525</v>
      </c>
      <c r="C3657" s="367"/>
      <c r="D3657" s="367"/>
      <c r="E3657" s="367"/>
      <c r="F3657" s="367"/>
      <c r="G3657" s="367"/>
      <c r="H3657" s="367"/>
      <c r="I3657" s="368"/>
      <c r="K3657" s="366" t="s">
        <v>1525</v>
      </c>
      <c r="L3657" s="367"/>
      <c r="M3657" s="367"/>
      <c r="N3657" s="367"/>
      <c r="O3657" s="367"/>
      <c r="P3657" s="367"/>
      <c r="Q3657" s="367"/>
      <c r="R3657" s="368"/>
    </row>
    <row r="3658" spans="2:18" ht="15.75">
      <c r="B3658" s="200"/>
      <c r="C3658" s="201"/>
      <c r="D3658" s="201"/>
      <c r="E3658" s="201"/>
      <c r="F3658" s="201"/>
      <c r="G3658" s="201"/>
      <c r="H3658" s="201"/>
      <c r="I3658" s="202"/>
      <c r="K3658" s="200"/>
      <c r="L3658" s="201"/>
      <c r="M3658" s="201"/>
      <c r="N3658" s="201"/>
      <c r="O3658" s="201"/>
      <c r="P3658" s="201"/>
      <c r="Q3658" s="201"/>
      <c r="R3658" s="202"/>
    </row>
    <row r="3659" spans="2:18" ht="26.25">
      <c r="B3659" s="369" t="s">
        <v>1526</v>
      </c>
      <c r="C3659" s="370"/>
      <c r="D3659" s="370"/>
      <c r="E3659" s="370"/>
      <c r="F3659" s="370"/>
      <c r="G3659" s="370"/>
      <c r="H3659" s="370"/>
      <c r="I3659" s="371"/>
      <c r="K3659" s="369" t="s">
        <v>1526</v>
      </c>
      <c r="L3659" s="370"/>
      <c r="M3659" s="370"/>
      <c r="N3659" s="370"/>
      <c r="O3659" s="370"/>
      <c r="P3659" s="370"/>
      <c r="Q3659" s="370"/>
      <c r="R3659" s="371"/>
    </row>
    <row r="3660" spans="2:18" ht="24.95" customHeight="1">
      <c r="B3660" s="203"/>
      <c r="C3660" s="204"/>
      <c r="D3660" s="204"/>
      <c r="E3660" s="204"/>
      <c r="F3660" s="204"/>
      <c r="G3660" s="204"/>
      <c r="H3660" s="205" t="s">
        <v>1527</v>
      </c>
      <c r="I3660" s="206"/>
      <c r="K3660" s="203"/>
      <c r="L3660" s="204"/>
      <c r="M3660" s="204"/>
      <c r="N3660" s="204"/>
      <c r="O3660" s="204"/>
      <c r="P3660" s="204"/>
      <c r="Q3660" s="205" t="s">
        <v>1527</v>
      </c>
      <c r="R3660" s="206"/>
    </row>
    <row r="3661" spans="2:18" ht="24.95" customHeight="1">
      <c r="B3661" s="207" t="s">
        <v>1528</v>
      </c>
      <c r="C3661" s="208"/>
      <c r="D3661" s="208"/>
      <c r="E3661" s="208"/>
      <c r="F3661" s="208" t="s">
        <v>1529</v>
      </c>
      <c r="G3661" s="201"/>
      <c r="H3661" s="201" t="s">
        <v>1530</v>
      </c>
      <c r="I3661" s="202"/>
      <c r="K3661" s="207" t="s">
        <v>1528</v>
      </c>
      <c r="L3661" s="208"/>
      <c r="M3661" s="208"/>
      <c r="N3661" s="208"/>
      <c r="O3661" s="208" t="s">
        <v>1531</v>
      </c>
      <c r="P3661" s="201"/>
      <c r="Q3661" s="201" t="s">
        <v>1530</v>
      </c>
      <c r="R3661" s="202"/>
    </row>
    <row r="3662" spans="2:18" ht="24.95" customHeight="1">
      <c r="B3662" s="209" t="s">
        <v>1532</v>
      </c>
      <c r="C3662" s="210" t="s">
        <v>1966</v>
      </c>
      <c r="D3662" s="211"/>
      <c r="E3662" s="211"/>
      <c r="F3662" s="211"/>
      <c r="G3662" s="212"/>
      <c r="H3662" s="212"/>
      <c r="I3662" s="213"/>
      <c r="K3662" s="209" t="s">
        <v>1532</v>
      </c>
      <c r="L3662" s="210" t="s">
        <v>1968</v>
      </c>
      <c r="M3662" s="211"/>
      <c r="N3662" s="211"/>
      <c r="O3662" s="211"/>
      <c r="P3662" s="212"/>
      <c r="Q3662" s="212"/>
      <c r="R3662" s="213"/>
    </row>
    <row r="3663" spans="2:18" ht="24.95" customHeight="1">
      <c r="B3663" s="207" t="s">
        <v>1534</v>
      </c>
      <c r="C3663" s="214" t="s">
        <v>1967</v>
      </c>
      <c r="D3663" s="208" t="s">
        <v>1535</v>
      </c>
      <c r="E3663" s="208"/>
      <c r="F3663" s="201"/>
      <c r="G3663" s="201"/>
      <c r="H3663" s="201"/>
      <c r="I3663" s="202"/>
      <c r="K3663" s="207" t="s">
        <v>1534</v>
      </c>
      <c r="L3663" s="214">
        <v>225</v>
      </c>
      <c r="M3663" s="208" t="s">
        <v>1535</v>
      </c>
      <c r="N3663" s="208"/>
      <c r="O3663" s="201"/>
      <c r="P3663" s="201"/>
      <c r="Q3663" s="201"/>
      <c r="R3663" s="202"/>
    </row>
    <row r="3664" spans="2:18" ht="24.95" customHeight="1">
      <c r="B3664" s="216" t="s">
        <v>1562</v>
      </c>
      <c r="C3664" s="217"/>
      <c r="D3664" s="217"/>
      <c r="E3664" s="217"/>
      <c r="F3664" s="217"/>
      <c r="G3664" s="217"/>
      <c r="H3664" s="217"/>
      <c r="I3664" s="218"/>
      <c r="K3664" s="216" t="s">
        <v>1562</v>
      </c>
      <c r="L3664" s="217"/>
      <c r="M3664" s="217"/>
      <c r="N3664" s="217"/>
      <c r="O3664" s="217"/>
      <c r="P3664" s="217"/>
      <c r="Q3664" s="217"/>
      <c r="R3664" s="218"/>
    </row>
    <row r="3665" spans="2:18" ht="24.95" customHeight="1" thickBot="1">
      <c r="B3665" s="207" t="s">
        <v>1537</v>
      </c>
      <c r="C3665" s="201"/>
      <c r="D3665" s="201"/>
      <c r="E3665" s="201"/>
      <c r="F3665" s="201"/>
      <c r="G3665" s="201"/>
      <c r="H3665" s="201"/>
      <c r="I3665" s="202"/>
      <c r="K3665" s="207" t="s">
        <v>1537</v>
      </c>
      <c r="L3665" s="201"/>
      <c r="M3665" s="201"/>
      <c r="N3665" s="201"/>
      <c r="O3665" s="201"/>
      <c r="P3665" s="201"/>
      <c r="Q3665" s="201"/>
      <c r="R3665" s="202"/>
    </row>
    <row r="3666" spans="2:18" ht="24.95" customHeight="1" thickTop="1">
      <c r="B3666" s="361" t="s">
        <v>1538</v>
      </c>
      <c r="C3666" s="362"/>
      <c r="D3666" s="358" t="s">
        <v>1241</v>
      </c>
      <c r="E3666" s="365"/>
      <c r="F3666" s="356" t="s">
        <v>1539</v>
      </c>
      <c r="G3666" s="359"/>
      <c r="H3666" s="358" t="s">
        <v>1404</v>
      </c>
      <c r="I3666" s="359"/>
      <c r="K3666" s="361" t="s">
        <v>1538</v>
      </c>
      <c r="L3666" s="362"/>
      <c r="M3666" s="358" t="s">
        <v>1241</v>
      </c>
      <c r="N3666" s="365"/>
      <c r="O3666" s="356" t="s">
        <v>1539</v>
      </c>
      <c r="P3666" s="359"/>
      <c r="Q3666" s="358" t="s">
        <v>1404</v>
      </c>
      <c r="R3666" s="359"/>
    </row>
    <row r="3667" spans="2:18" ht="24.95" customHeight="1" thickBot="1">
      <c r="B3667" s="363"/>
      <c r="C3667" s="364"/>
      <c r="D3667" s="219" t="s">
        <v>1540</v>
      </c>
      <c r="E3667" s="220" t="s">
        <v>1541</v>
      </c>
      <c r="F3667" s="220" t="s">
        <v>1540</v>
      </c>
      <c r="G3667" s="221" t="s">
        <v>1541</v>
      </c>
      <c r="H3667" s="222" t="s">
        <v>1540</v>
      </c>
      <c r="I3667" s="223" t="s">
        <v>1541</v>
      </c>
      <c r="K3667" s="363"/>
      <c r="L3667" s="364"/>
      <c r="M3667" s="219" t="s">
        <v>1540</v>
      </c>
      <c r="N3667" s="220" t="s">
        <v>1541</v>
      </c>
      <c r="O3667" s="220" t="s">
        <v>1540</v>
      </c>
      <c r="P3667" s="221" t="s">
        <v>1541</v>
      </c>
      <c r="Q3667" s="222" t="s">
        <v>1540</v>
      </c>
      <c r="R3667" s="223" t="s">
        <v>1541</v>
      </c>
    </row>
    <row r="3668" spans="2:18" ht="24.95" customHeight="1" thickTop="1">
      <c r="B3668" s="224" t="s">
        <v>1542</v>
      </c>
      <c r="C3668" s="225"/>
      <c r="D3668" s="226">
        <v>0</v>
      </c>
      <c r="E3668" s="227"/>
      <c r="F3668" s="227">
        <v>487</v>
      </c>
      <c r="G3668" s="228"/>
      <c r="H3668" s="229">
        <f t="shared" ref="H3668:H3676" si="214">D3668+F3668</f>
        <v>487</v>
      </c>
      <c r="I3668" s="230"/>
      <c r="K3668" s="224" t="s">
        <v>1542</v>
      </c>
      <c r="L3668" s="225"/>
      <c r="M3668" s="226">
        <v>0</v>
      </c>
      <c r="N3668" s="227"/>
      <c r="O3668" s="227">
        <v>1225</v>
      </c>
      <c r="P3668" s="228"/>
      <c r="Q3668" s="229">
        <f t="shared" ref="Q3668:Q3676" si="215">M3668+O3668</f>
        <v>1225</v>
      </c>
      <c r="R3668" s="230"/>
    </row>
    <row r="3669" spans="2:18" ht="24.95" customHeight="1">
      <c r="B3669" s="231" t="s">
        <v>1543</v>
      </c>
      <c r="C3669" s="232"/>
      <c r="D3669" s="233">
        <v>0</v>
      </c>
      <c r="E3669" s="234"/>
      <c r="F3669" s="234">
        <v>30</v>
      </c>
      <c r="G3669" s="235"/>
      <c r="H3669" s="229">
        <f t="shared" si="214"/>
        <v>30</v>
      </c>
      <c r="I3669" s="236"/>
      <c r="K3669" s="231" t="s">
        <v>1543</v>
      </c>
      <c r="L3669" s="232"/>
      <c r="M3669" s="233">
        <v>0</v>
      </c>
      <c r="N3669" s="234"/>
      <c r="O3669" s="234">
        <v>40</v>
      </c>
      <c r="P3669" s="235"/>
      <c r="Q3669" s="229">
        <f t="shared" si="215"/>
        <v>40</v>
      </c>
      <c r="R3669" s="236"/>
    </row>
    <row r="3670" spans="2:18" ht="24.95" customHeight="1">
      <c r="B3670" s="231" t="s">
        <v>1544</v>
      </c>
      <c r="C3670" s="232"/>
      <c r="D3670" s="233">
        <v>0</v>
      </c>
      <c r="E3670" s="234"/>
      <c r="F3670" s="234">
        <v>30</v>
      </c>
      <c r="G3670" s="235"/>
      <c r="H3670" s="229">
        <f t="shared" si="214"/>
        <v>30</v>
      </c>
      <c r="I3670" s="236"/>
      <c r="K3670" s="231" t="s">
        <v>1544</v>
      </c>
      <c r="L3670" s="232"/>
      <c r="M3670" s="233">
        <v>0</v>
      </c>
      <c r="N3670" s="234"/>
      <c r="O3670" s="234">
        <v>40</v>
      </c>
      <c r="P3670" s="235"/>
      <c r="Q3670" s="229">
        <f t="shared" si="215"/>
        <v>40</v>
      </c>
      <c r="R3670" s="236"/>
    </row>
    <row r="3671" spans="2:18" ht="24.95" customHeight="1" thickBot="1">
      <c r="B3671" s="237" t="s">
        <v>1545</v>
      </c>
      <c r="C3671" s="238"/>
      <c r="D3671" s="239"/>
      <c r="E3671" s="240"/>
      <c r="F3671" s="240">
        <v>750</v>
      </c>
      <c r="G3671" s="241"/>
      <c r="H3671" s="229">
        <f t="shared" si="214"/>
        <v>750</v>
      </c>
      <c r="I3671" s="242"/>
      <c r="K3671" s="237" t="s">
        <v>1545</v>
      </c>
      <c r="L3671" s="238"/>
      <c r="M3671" s="239">
        <v>0</v>
      </c>
      <c r="N3671" s="240"/>
      <c r="O3671" s="240">
        <v>750</v>
      </c>
      <c r="P3671" s="241"/>
      <c r="Q3671" s="229">
        <f t="shared" si="215"/>
        <v>750</v>
      </c>
      <c r="R3671" s="242"/>
    </row>
    <row r="3672" spans="2:18" ht="24.95" customHeight="1" thickTop="1" thickBot="1">
      <c r="B3672" s="243"/>
      <c r="C3672" s="244" t="s">
        <v>1399</v>
      </c>
      <c r="D3672" s="245">
        <f>D3668+D3669+D3670+D3671</f>
        <v>0</v>
      </c>
      <c r="E3672" s="246"/>
      <c r="F3672" s="247">
        <f>SUM(F3668:F3671)</f>
        <v>1297</v>
      </c>
      <c r="G3672" s="248"/>
      <c r="H3672" s="249">
        <f t="shared" si="214"/>
        <v>1297</v>
      </c>
      <c r="I3672" s="250"/>
      <c r="K3672" s="243"/>
      <c r="L3672" s="244" t="s">
        <v>1399</v>
      </c>
      <c r="M3672" s="245">
        <f>M3668+M3669+M3670+M3671</f>
        <v>0</v>
      </c>
      <c r="N3672" s="246"/>
      <c r="O3672" s="246">
        <f>SUM(O3668:O3671)</f>
        <v>2055</v>
      </c>
      <c r="P3672" s="248"/>
      <c r="Q3672" s="251">
        <f t="shared" si="215"/>
        <v>2055</v>
      </c>
      <c r="R3672" s="250"/>
    </row>
    <row r="3673" spans="2:18" ht="24.95" customHeight="1" thickTop="1">
      <c r="B3673" s="252" t="s">
        <v>1546</v>
      </c>
      <c r="C3673" s="253"/>
      <c r="D3673" s="254"/>
      <c r="E3673" s="255"/>
      <c r="F3673" s="255"/>
      <c r="G3673" s="256"/>
      <c r="H3673" s="257">
        <f t="shared" si="214"/>
        <v>0</v>
      </c>
      <c r="I3673" s="258"/>
      <c r="K3673" s="252" t="s">
        <v>1546</v>
      </c>
      <c r="L3673" s="253"/>
      <c r="M3673" s="254"/>
      <c r="N3673" s="255"/>
      <c r="O3673" s="255"/>
      <c r="P3673" s="256"/>
      <c r="Q3673" s="257">
        <f t="shared" si="215"/>
        <v>0</v>
      </c>
      <c r="R3673" s="258"/>
    </row>
    <row r="3674" spans="2:18" ht="24.95" customHeight="1">
      <c r="B3674" s="259" t="s">
        <v>1547</v>
      </c>
      <c r="C3674" s="260"/>
      <c r="D3674" s="233">
        <v>0</v>
      </c>
      <c r="E3674" s="234"/>
      <c r="F3674" s="234"/>
      <c r="G3674" s="261"/>
      <c r="H3674" s="262">
        <f t="shared" si="214"/>
        <v>0</v>
      </c>
      <c r="I3674" s="263"/>
      <c r="K3674" s="259" t="s">
        <v>1547</v>
      </c>
      <c r="L3674" s="260"/>
      <c r="M3674" s="233">
        <v>0</v>
      </c>
      <c r="N3674" s="234"/>
      <c r="O3674" s="234"/>
      <c r="P3674" s="261"/>
      <c r="Q3674" s="262">
        <f t="shared" si="215"/>
        <v>0</v>
      </c>
      <c r="R3674" s="263"/>
    </row>
    <row r="3675" spans="2:18" ht="24.95" customHeight="1">
      <c r="B3675" s="252" t="s">
        <v>1548</v>
      </c>
      <c r="C3675" s="253"/>
      <c r="D3675" s="233"/>
      <c r="E3675" s="234"/>
      <c r="F3675" s="234"/>
      <c r="G3675" s="261"/>
      <c r="H3675" s="262">
        <f t="shared" si="214"/>
        <v>0</v>
      </c>
      <c r="I3675" s="263"/>
      <c r="K3675" s="252" t="s">
        <v>1548</v>
      </c>
      <c r="L3675" s="253"/>
      <c r="M3675" s="233"/>
      <c r="N3675" s="234"/>
      <c r="O3675" s="234"/>
      <c r="P3675" s="261"/>
      <c r="Q3675" s="262">
        <f t="shared" si="215"/>
        <v>0</v>
      </c>
      <c r="R3675" s="263"/>
    </row>
    <row r="3676" spans="2:18" ht="24.95" customHeight="1" thickBot="1">
      <c r="B3676" s="264" t="s">
        <v>1549</v>
      </c>
      <c r="C3676" s="265"/>
      <c r="D3676" s="266"/>
      <c r="E3676" s="267"/>
      <c r="F3676" s="267"/>
      <c r="G3676" s="268"/>
      <c r="H3676" s="269">
        <f t="shared" si="214"/>
        <v>0</v>
      </c>
      <c r="I3676" s="270"/>
      <c r="K3676" s="264" t="s">
        <v>1549</v>
      </c>
      <c r="L3676" s="265"/>
      <c r="M3676" s="266"/>
      <c r="N3676" s="267"/>
      <c r="O3676" s="267"/>
      <c r="P3676" s="268"/>
      <c r="Q3676" s="269">
        <f t="shared" si="215"/>
        <v>0</v>
      </c>
      <c r="R3676" s="270"/>
    </row>
    <row r="3677" spans="2:18" ht="24.95" customHeight="1" thickTop="1" thickBot="1">
      <c r="B3677" s="243"/>
      <c r="C3677" s="244" t="s">
        <v>1399</v>
      </c>
      <c r="D3677" s="245">
        <f>SUM(D3672:D3676)</f>
        <v>0</v>
      </c>
      <c r="E3677" s="246"/>
      <c r="F3677" s="247">
        <f>F3672+F3674</f>
        <v>1297</v>
      </c>
      <c r="G3677" s="248"/>
      <c r="H3677" s="271">
        <f>D3677+F3677</f>
        <v>1297</v>
      </c>
      <c r="I3677" s="250"/>
      <c r="K3677" s="243"/>
      <c r="L3677" s="244" t="s">
        <v>1399</v>
      </c>
      <c r="M3677" s="245">
        <f>SUM(M3672:M3676)</f>
        <v>0</v>
      </c>
      <c r="N3677" s="246"/>
      <c r="O3677" s="246">
        <f>O3672+O3674</f>
        <v>2055</v>
      </c>
      <c r="P3677" s="248"/>
      <c r="Q3677" s="272">
        <f>M3677+O3677</f>
        <v>2055</v>
      </c>
      <c r="R3677" s="250"/>
    </row>
    <row r="3678" spans="2:18" ht="24.95" customHeight="1" thickTop="1">
      <c r="B3678" s="273"/>
      <c r="C3678" s="274" t="s">
        <v>1550</v>
      </c>
      <c r="D3678" s="217"/>
      <c r="E3678" s="217"/>
      <c r="F3678" s="217"/>
      <c r="G3678" s="217"/>
      <c r="H3678" s="217"/>
      <c r="I3678" s="218"/>
      <c r="K3678" s="273"/>
      <c r="L3678" s="274" t="s">
        <v>1550</v>
      </c>
      <c r="M3678" s="217"/>
      <c r="N3678" s="217"/>
      <c r="O3678" s="217"/>
      <c r="P3678" s="217"/>
      <c r="Q3678" s="217"/>
      <c r="R3678" s="218"/>
    </row>
    <row r="3679" spans="2:18" ht="24.95" customHeight="1">
      <c r="B3679" s="216" t="s">
        <v>1551</v>
      </c>
      <c r="C3679" s="217"/>
      <c r="D3679" s="217"/>
      <c r="E3679" s="217"/>
      <c r="F3679" s="217"/>
      <c r="G3679" s="217"/>
      <c r="H3679" s="217"/>
      <c r="I3679" s="218"/>
      <c r="K3679" s="216" t="s">
        <v>1551</v>
      </c>
      <c r="L3679" s="217"/>
      <c r="M3679" s="217"/>
      <c r="N3679" s="217"/>
      <c r="O3679" s="217"/>
      <c r="P3679" s="217"/>
      <c r="Q3679" s="217"/>
      <c r="R3679" s="218"/>
    </row>
    <row r="3680" spans="2:18" ht="24.95" customHeight="1">
      <c r="B3680" s="216" t="s">
        <v>1552</v>
      </c>
      <c r="C3680" s="217"/>
      <c r="D3680" s="217"/>
      <c r="E3680" s="217"/>
      <c r="F3680" s="217"/>
      <c r="G3680" s="217"/>
      <c r="H3680" s="217"/>
      <c r="I3680" s="218"/>
      <c r="K3680" s="216" t="s">
        <v>1552</v>
      </c>
      <c r="L3680" s="217"/>
      <c r="M3680" s="217"/>
      <c r="N3680" s="217"/>
      <c r="O3680" s="217"/>
      <c r="P3680" s="217"/>
      <c r="Q3680" s="217"/>
      <c r="R3680" s="218"/>
    </row>
    <row r="3681" spans="2:18" ht="15.75">
      <c r="B3681" s="273"/>
      <c r="C3681" s="217"/>
      <c r="D3681" s="217"/>
      <c r="E3681" s="217"/>
      <c r="F3681" s="217"/>
      <c r="G3681" s="217"/>
      <c r="H3681" s="217"/>
      <c r="I3681" s="218"/>
      <c r="K3681" s="273"/>
      <c r="L3681" s="217"/>
      <c r="M3681" s="217"/>
      <c r="N3681" s="217"/>
      <c r="O3681" s="217"/>
      <c r="P3681" s="217"/>
      <c r="Q3681" s="217"/>
      <c r="R3681" s="218"/>
    </row>
    <row r="3682" spans="2:18" ht="15.75">
      <c r="B3682" s="273"/>
      <c r="C3682" s="217"/>
      <c r="D3682" s="372" t="s">
        <v>1714</v>
      </c>
      <c r="E3682" s="372"/>
      <c r="F3682" s="372"/>
      <c r="G3682" s="217"/>
      <c r="H3682" s="217"/>
      <c r="I3682" s="218"/>
      <c r="K3682" s="273"/>
      <c r="L3682" s="217"/>
      <c r="M3682" s="372" t="s">
        <v>1714</v>
      </c>
      <c r="N3682" s="372"/>
      <c r="O3682" s="372"/>
      <c r="P3682" s="217"/>
      <c r="Q3682" s="217"/>
      <c r="R3682" s="218"/>
    </row>
    <row r="3683" spans="2:18" ht="15.75">
      <c r="B3683" s="273"/>
      <c r="C3683" s="217"/>
      <c r="D3683" s="372" t="s">
        <v>1715</v>
      </c>
      <c r="E3683" s="372"/>
      <c r="F3683" s="372"/>
      <c r="G3683" s="217"/>
      <c r="H3683" s="217"/>
      <c r="I3683" s="218"/>
      <c r="K3683" s="273"/>
      <c r="L3683" s="217"/>
      <c r="M3683" s="372" t="s">
        <v>1715</v>
      </c>
      <c r="N3683" s="372"/>
      <c r="O3683" s="372"/>
      <c r="P3683" s="217"/>
      <c r="Q3683" s="217"/>
      <c r="R3683" s="218"/>
    </row>
    <row r="3684" spans="2:18" ht="15.75">
      <c r="B3684" s="273"/>
      <c r="C3684" s="217"/>
      <c r="D3684" s="217"/>
      <c r="E3684" s="217"/>
      <c r="F3684" s="217"/>
      <c r="G3684" s="217"/>
      <c r="H3684" s="217"/>
      <c r="I3684" s="218"/>
      <c r="K3684" s="273"/>
      <c r="L3684" s="217"/>
      <c r="M3684" s="217"/>
      <c r="N3684" s="217"/>
      <c r="O3684" s="217"/>
      <c r="P3684" s="217"/>
      <c r="Q3684" s="217"/>
      <c r="R3684" s="218"/>
    </row>
    <row r="3685" spans="2:18" ht="15.75">
      <c r="B3685" s="273"/>
      <c r="C3685" s="217"/>
      <c r="D3685" s="217"/>
      <c r="E3685" s="217"/>
      <c r="F3685" s="217"/>
      <c r="G3685" s="217"/>
      <c r="H3685" s="217"/>
      <c r="I3685" s="218"/>
      <c r="K3685" s="273"/>
      <c r="L3685" s="217"/>
      <c r="M3685" s="217"/>
      <c r="N3685" s="217"/>
      <c r="O3685" s="217"/>
      <c r="P3685" s="217"/>
      <c r="Q3685" s="217"/>
      <c r="R3685" s="218"/>
    </row>
    <row r="3686" spans="2:18" ht="15.75">
      <c r="B3686" s="293"/>
      <c r="E3686" s="217"/>
      <c r="F3686" s="217"/>
      <c r="G3686" s="201" t="s">
        <v>1563</v>
      </c>
      <c r="H3686" s="217"/>
      <c r="I3686" s="218"/>
      <c r="J3686" s="293"/>
      <c r="K3686" s="293"/>
      <c r="N3686" s="217"/>
      <c r="O3686" s="217"/>
      <c r="P3686" s="201" t="s">
        <v>1563</v>
      </c>
      <c r="Q3686" s="217"/>
      <c r="R3686" s="218"/>
    </row>
    <row r="3687" spans="2:18" ht="15.75">
      <c r="B3687" s="273" t="s">
        <v>1553</v>
      </c>
      <c r="C3687" s="360">
        <v>45840</v>
      </c>
      <c r="D3687" s="360"/>
      <c r="E3687" s="201"/>
      <c r="F3687" t="s">
        <v>1693</v>
      </c>
      <c r="H3687" s="201"/>
      <c r="I3687" s="202"/>
      <c r="K3687" s="273" t="s">
        <v>1553</v>
      </c>
      <c r="L3687" s="360">
        <v>45840</v>
      </c>
      <c r="M3687" s="360"/>
      <c r="N3687" s="201"/>
      <c r="O3687" t="s">
        <v>1693</v>
      </c>
      <c r="Q3687" s="201"/>
      <c r="R3687" s="202"/>
    </row>
    <row r="3688" spans="2:18" ht="16.5" thickBot="1">
      <c r="B3688" s="275"/>
      <c r="C3688" s="276"/>
      <c r="D3688" s="276"/>
      <c r="E3688" s="276"/>
      <c r="F3688" s="276"/>
      <c r="G3688" s="276"/>
      <c r="H3688" s="276"/>
      <c r="I3688" s="277"/>
      <c r="K3688" s="275"/>
      <c r="L3688" s="276"/>
      <c r="M3688" s="276"/>
      <c r="N3688" s="276"/>
      <c r="O3688" s="276"/>
      <c r="P3688" s="276"/>
      <c r="Q3688" s="276"/>
      <c r="R3688" s="277"/>
    </row>
    <row r="3690" spans="2:18" ht="15.75" thickBot="1"/>
    <row r="3691" spans="2:18">
      <c r="B3691" s="366" t="s">
        <v>1525</v>
      </c>
      <c r="C3691" s="367"/>
      <c r="D3691" s="367"/>
      <c r="E3691" s="367"/>
      <c r="F3691" s="367"/>
      <c r="G3691" s="367"/>
      <c r="H3691" s="367"/>
      <c r="I3691" s="368"/>
      <c r="K3691" s="366" t="s">
        <v>1525</v>
      </c>
      <c r="L3691" s="367"/>
      <c r="M3691" s="367"/>
      <c r="N3691" s="367"/>
      <c r="O3691" s="367"/>
      <c r="P3691" s="367"/>
      <c r="Q3691" s="367"/>
      <c r="R3691" s="368"/>
    </row>
    <row r="3692" spans="2:18" ht="15.75">
      <c r="B3692" s="200"/>
      <c r="C3692" s="201"/>
      <c r="D3692" s="201"/>
      <c r="E3692" s="201"/>
      <c r="F3692" s="201"/>
      <c r="G3692" s="201"/>
      <c r="H3692" s="201"/>
      <c r="I3692" s="202"/>
      <c r="K3692" s="200"/>
      <c r="L3692" s="201"/>
      <c r="M3692" s="201"/>
      <c r="N3692" s="201"/>
      <c r="O3692" s="201"/>
      <c r="P3692" s="201"/>
      <c r="Q3692" s="201"/>
      <c r="R3692" s="202"/>
    </row>
    <row r="3693" spans="2:18" ht="26.25">
      <c r="B3693" s="369" t="s">
        <v>1526</v>
      </c>
      <c r="C3693" s="370"/>
      <c r="D3693" s="370"/>
      <c r="E3693" s="370"/>
      <c r="F3693" s="370"/>
      <c r="G3693" s="370"/>
      <c r="H3693" s="370"/>
      <c r="I3693" s="371"/>
      <c r="K3693" s="369" t="s">
        <v>1526</v>
      </c>
      <c r="L3693" s="370"/>
      <c r="M3693" s="370"/>
      <c r="N3693" s="370"/>
      <c r="O3693" s="370"/>
      <c r="P3693" s="370"/>
      <c r="Q3693" s="370"/>
      <c r="R3693" s="371"/>
    </row>
    <row r="3694" spans="2:18" ht="24.95" customHeight="1">
      <c r="B3694" s="203"/>
      <c r="C3694" s="204"/>
      <c r="D3694" s="204"/>
      <c r="E3694" s="204"/>
      <c r="F3694" s="204"/>
      <c r="G3694" s="204"/>
      <c r="H3694" s="205" t="s">
        <v>1527</v>
      </c>
      <c r="I3694" s="206"/>
      <c r="K3694" s="203"/>
      <c r="L3694" s="204"/>
      <c r="M3694" s="204"/>
      <c r="N3694" s="204"/>
      <c r="O3694" s="204"/>
      <c r="P3694" s="204"/>
      <c r="Q3694" s="205" t="s">
        <v>1527</v>
      </c>
      <c r="R3694" s="206"/>
    </row>
    <row r="3695" spans="2:18" ht="24.95" customHeight="1">
      <c r="B3695" s="207" t="s">
        <v>1528</v>
      </c>
      <c r="C3695" s="208"/>
      <c r="D3695" s="208"/>
      <c r="E3695" s="208"/>
      <c r="F3695" s="208" t="s">
        <v>1529</v>
      </c>
      <c r="G3695" s="201"/>
      <c r="H3695" s="201" t="s">
        <v>1530</v>
      </c>
      <c r="I3695" s="202"/>
      <c r="K3695" s="207" t="s">
        <v>1528</v>
      </c>
      <c r="L3695" s="208"/>
      <c r="M3695" s="208"/>
      <c r="N3695" s="208"/>
      <c r="O3695" s="208" t="s">
        <v>1531</v>
      </c>
      <c r="P3695" s="201"/>
      <c r="Q3695" s="201" t="s">
        <v>1530</v>
      </c>
      <c r="R3695" s="202"/>
    </row>
    <row r="3696" spans="2:18" ht="24.95" customHeight="1">
      <c r="B3696" s="209" t="s">
        <v>1532</v>
      </c>
      <c r="C3696" s="210" t="s">
        <v>1969</v>
      </c>
      <c r="E3696" s="211"/>
      <c r="F3696" s="211"/>
      <c r="G3696" s="212"/>
      <c r="H3696" s="212"/>
      <c r="I3696" s="213"/>
      <c r="K3696" s="209" t="s">
        <v>1532</v>
      </c>
      <c r="L3696" s="210" t="s">
        <v>1971</v>
      </c>
      <c r="M3696" s="211"/>
      <c r="N3696" s="211"/>
      <c r="O3696" s="211"/>
      <c r="P3696" s="212"/>
      <c r="Q3696" s="212"/>
      <c r="R3696" s="213"/>
    </row>
    <row r="3697" spans="2:18" ht="24.95" customHeight="1">
      <c r="B3697" s="207" t="s">
        <v>1534</v>
      </c>
      <c r="C3697" s="214" t="s">
        <v>1970</v>
      </c>
      <c r="D3697" s="208" t="s">
        <v>1535</v>
      </c>
      <c r="E3697" s="208"/>
      <c r="F3697" s="201"/>
      <c r="G3697" s="201"/>
      <c r="H3697" s="201"/>
      <c r="I3697" s="202"/>
      <c r="K3697" s="207" t="s">
        <v>1534</v>
      </c>
      <c r="L3697" s="214" t="s">
        <v>1972</v>
      </c>
      <c r="M3697" s="208" t="s">
        <v>1535</v>
      </c>
      <c r="N3697" s="208"/>
      <c r="O3697" s="201"/>
      <c r="P3697" s="201"/>
      <c r="Q3697" s="201"/>
      <c r="R3697" s="202"/>
    </row>
    <row r="3698" spans="2:18" ht="24.95" customHeight="1">
      <c r="B3698" s="216" t="s">
        <v>1562</v>
      </c>
      <c r="C3698" s="217"/>
      <c r="D3698" s="217"/>
      <c r="E3698" s="217"/>
      <c r="F3698" s="217"/>
      <c r="G3698" s="217"/>
      <c r="H3698" s="217"/>
      <c r="I3698" s="218"/>
      <c r="K3698" s="216" t="s">
        <v>1562</v>
      </c>
      <c r="L3698" s="217"/>
      <c r="M3698" s="217"/>
      <c r="N3698" s="217"/>
      <c r="O3698" s="217"/>
      <c r="P3698" s="217"/>
      <c r="Q3698" s="217"/>
      <c r="R3698" s="218"/>
    </row>
    <row r="3699" spans="2:18" ht="24.95" customHeight="1" thickBot="1">
      <c r="B3699" s="207" t="s">
        <v>1537</v>
      </c>
      <c r="C3699" s="201"/>
      <c r="D3699" s="201"/>
      <c r="E3699" s="201"/>
      <c r="F3699" s="201"/>
      <c r="G3699" s="201"/>
      <c r="H3699" s="201"/>
      <c r="I3699" s="202"/>
      <c r="K3699" s="207" t="s">
        <v>1537</v>
      </c>
      <c r="L3699" s="201"/>
      <c r="M3699" s="201"/>
      <c r="N3699" s="201"/>
      <c r="O3699" s="201"/>
      <c r="P3699" s="201"/>
      <c r="Q3699" s="201"/>
      <c r="R3699" s="202"/>
    </row>
    <row r="3700" spans="2:18" ht="24.95" customHeight="1" thickTop="1">
      <c r="B3700" s="361" t="s">
        <v>1538</v>
      </c>
      <c r="C3700" s="362"/>
      <c r="D3700" s="358" t="s">
        <v>1241</v>
      </c>
      <c r="E3700" s="365"/>
      <c r="F3700" s="356" t="s">
        <v>1539</v>
      </c>
      <c r="G3700" s="359"/>
      <c r="H3700" s="358" t="s">
        <v>1404</v>
      </c>
      <c r="I3700" s="359"/>
      <c r="K3700" s="361" t="s">
        <v>1538</v>
      </c>
      <c r="L3700" s="362"/>
      <c r="M3700" s="358" t="s">
        <v>1241</v>
      </c>
      <c r="N3700" s="365"/>
      <c r="O3700" s="356" t="s">
        <v>1539</v>
      </c>
      <c r="P3700" s="359"/>
      <c r="Q3700" s="358" t="s">
        <v>1404</v>
      </c>
      <c r="R3700" s="359"/>
    </row>
    <row r="3701" spans="2:18" ht="24.95" customHeight="1" thickBot="1">
      <c r="B3701" s="363"/>
      <c r="C3701" s="364"/>
      <c r="D3701" s="219" t="s">
        <v>1540</v>
      </c>
      <c r="E3701" s="220" t="s">
        <v>1541</v>
      </c>
      <c r="F3701" s="220" t="s">
        <v>1540</v>
      </c>
      <c r="G3701" s="221" t="s">
        <v>1541</v>
      </c>
      <c r="H3701" s="222" t="s">
        <v>1540</v>
      </c>
      <c r="I3701" s="223" t="s">
        <v>1541</v>
      </c>
      <c r="K3701" s="363"/>
      <c r="L3701" s="364"/>
      <c r="M3701" s="219" t="s">
        <v>1540</v>
      </c>
      <c r="N3701" s="220" t="s">
        <v>1541</v>
      </c>
      <c r="O3701" s="220" t="s">
        <v>1540</v>
      </c>
      <c r="P3701" s="221" t="s">
        <v>1541</v>
      </c>
      <c r="Q3701" s="222" t="s">
        <v>1540</v>
      </c>
      <c r="R3701" s="223" t="s">
        <v>1541</v>
      </c>
    </row>
    <row r="3702" spans="2:18" ht="24.95" customHeight="1" thickTop="1">
      <c r="B3702" s="224" t="s">
        <v>1542</v>
      </c>
      <c r="C3702" s="225"/>
      <c r="D3702" s="226">
        <v>0</v>
      </c>
      <c r="E3702" s="227"/>
      <c r="F3702" s="227">
        <v>140</v>
      </c>
      <c r="G3702" s="228"/>
      <c r="H3702" s="229">
        <f t="shared" ref="H3702:H3710" si="216">D3702+F3702</f>
        <v>140</v>
      </c>
      <c r="I3702" s="230"/>
      <c r="K3702" s="224" t="s">
        <v>1542</v>
      </c>
      <c r="L3702" s="225"/>
      <c r="M3702" s="226">
        <v>0</v>
      </c>
      <c r="N3702" s="227"/>
      <c r="O3702" s="227">
        <v>415</v>
      </c>
      <c r="P3702" s="228"/>
      <c r="Q3702" s="229">
        <f t="shared" ref="Q3702:Q3710" si="217">M3702+O3702</f>
        <v>415</v>
      </c>
      <c r="R3702" s="230"/>
    </row>
    <row r="3703" spans="2:18" ht="24.95" customHeight="1">
      <c r="B3703" s="231" t="s">
        <v>1543</v>
      </c>
      <c r="C3703" s="232"/>
      <c r="D3703" s="233">
        <v>0</v>
      </c>
      <c r="E3703" s="234"/>
      <c r="F3703" s="234">
        <v>30</v>
      </c>
      <c r="G3703" s="235"/>
      <c r="H3703" s="229">
        <f t="shared" si="216"/>
        <v>30</v>
      </c>
      <c r="I3703" s="236"/>
      <c r="K3703" s="231" t="s">
        <v>1543</v>
      </c>
      <c r="L3703" s="232"/>
      <c r="M3703" s="233">
        <v>0</v>
      </c>
      <c r="N3703" s="234"/>
      <c r="O3703" s="234">
        <v>30</v>
      </c>
      <c r="P3703" s="235"/>
      <c r="Q3703" s="229">
        <f t="shared" si="217"/>
        <v>30</v>
      </c>
      <c r="R3703" s="236"/>
    </row>
    <row r="3704" spans="2:18" ht="24.95" customHeight="1">
      <c r="B3704" s="231" t="s">
        <v>1544</v>
      </c>
      <c r="C3704" s="232"/>
      <c r="D3704" s="233">
        <v>0</v>
      </c>
      <c r="E3704" s="234"/>
      <c r="F3704" s="234">
        <v>30</v>
      </c>
      <c r="G3704" s="235"/>
      <c r="H3704" s="229">
        <f t="shared" si="216"/>
        <v>30</v>
      </c>
      <c r="I3704" s="236"/>
      <c r="K3704" s="231" t="s">
        <v>1544</v>
      </c>
      <c r="L3704" s="232"/>
      <c r="M3704" s="233">
        <v>0</v>
      </c>
      <c r="N3704" s="234"/>
      <c r="O3704" s="234">
        <v>30</v>
      </c>
      <c r="P3704" s="235"/>
      <c r="Q3704" s="229">
        <f t="shared" si="217"/>
        <v>30</v>
      </c>
      <c r="R3704" s="236"/>
    </row>
    <row r="3705" spans="2:18" ht="24.95" customHeight="1" thickBot="1">
      <c r="B3705" s="237" t="s">
        <v>1545</v>
      </c>
      <c r="C3705" s="238"/>
      <c r="D3705" s="239"/>
      <c r="E3705" s="240"/>
      <c r="F3705" s="240">
        <v>750</v>
      </c>
      <c r="G3705" s="241"/>
      <c r="H3705" s="229">
        <f t="shared" si="216"/>
        <v>750</v>
      </c>
      <c r="I3705" s="242"/>
      <c r="K3705" s="237" t="s">
        <v>1545</v>
      </c>
      <c r="L3705" s="238"/>
      <c r="M3705" s="239">
        <v>0</v>
      </c>
      <c r="N3705" s="240"/>
      <c r="O3705" s="240">
        <v>750</v>
      </c>
      <c r="P3705" s="241"/>
      <c r="Q3705" s="229">
        <f t="shared" si="217"/>
        <v>750</v>
      </c>
      <c r="R3705" s="242"/>
    </row>
    <row r="3706" spans="2:18" ht="24.95" customHeight="1" thickTop="1" thickBot="1">
      <c r="B3706" s="243"/>
      <c r="C3706" s="244" t="s">
        <v>1399</v>
      </c>
      <c r="D3706" s="245">
        <f>D3702+D3703+D3704+D3705</f>
        <v>0</v>
      </c>
      <c r="E3706" s="246"/>
      <c r="F3706" s="247">
        <f>SUM(F3702:F3705)</f>
        <v>950</v>
      </c>
      <c r="G3706" s="248"/>
      <c r="H3706" s="249">
        <f t="shared" si="216"/>
        <v>950</v>
      </c>
      <c r="I3706" s="250"/>
      <c r="K3706" s="243"/>
      <c r="L3706" s="244" t="s">
        <v>1399</v>
      </c>
      <c r="M3706" s="245">
        <f>M3702+M3703+M3704+M3705</f>
        <v>0</v>
      </c>
      <c r="N3706" s="246"/>
      <c r="O3706" s="246">
        <f>SUM(O3702:O3705)</f>
        <v>1225</v>
      </c>
      <c r="P3706" s="248"/>
      <c r="Q3706" s="251">
        <f t="shared" si="217"/>
        <v>1225</v>
      </c>
      <c r="R3706" s="250"/>
    </row>
    <row r="3707" spans="2:18" ht="24.95" customHeight="1" thickTop="1">
      <c r="B3707" s="252" t="s">
        <v>1546</v>
      </c>
      <c r="C3707" s="253"/>
      <c r="D3707" s="254"/>
      <c r="E3707" s="255"/>
      <c r="F3707" s="255"/>
      <c r="G3707" s="256"/>
      <c r="H3707" s="257">
        <f t="shared" si="216"/>
        <v>0</v>
      </c>
      <c r="I3707" s="258"/>
      <c r="K3707" s="252" t="s">
        <v>1546</v>
      </c>
      <c r="L3707" s="253"/>
      <c r="M3707" s="254"/>
      <c r="N3707" s="255"/>
      <c r="O3707" s="255"/>
      <c r="P3707" s="256"/>
      <c r="Q3707" s="257">
        <f t="shared" si="217"/>
        <v>0</v>
      </c>
      <c r="R3707" s="258"/>
    </row>
    <row r="3708" spans="2:18" ht="24.95" customHeight="1">
      <c r="B3708" s="259" t="s">
        <v>1547</v>
      </c>
      <c r="C3708" s="260"/>
      <c r="D3708" s="233">
        <v>0</v>
      </c>
      <c r="E3708" s="234"/>
      <c r="F3708" s="234"/>
      <c r="G3708" s="261"/>
      <c r="H3708" s="262">
        <f t="shared" si="216"/>
        <v>0</v>
      </c>
      <c r="I3708" s="263"/>
      <c r="K3708" s="259" t="s">
        <v>1547</v>
      </c>
      <c r="L3708" s="260"/>
      <c r="M3708" s="233">
        <v>0</v>
      </c>
      <c r="N3708" s="234"/>
      <c r="O3708" s="234"/>
      <c r="P3708" s="261"/>
      <c r="Q3708" s="262">
        <f t="shared" si="217"/>
        <v>0</v>
      </c>
      <c r="R3708" s="263"/>
    </row>
    <row r="3709" spans="2:18" ht="24.95" customHeight="1">
      <c r="B3709" s="252" t="s">
        <v>1548</v>
      </c>
      <c r="C3709" s="253"/>
      <c r="D3709" s="233"/>
      <c r="E3709" s="234"/>
      <c r="F3709" s="234"/>
      <c r="G3709" s="261"/>
      <c r="H3709" s="262">
        <f t="shared" si="216"/>
        <v>0</v>
      </c>
      <c r="I3709" s="263"/>
      <c r="K3709" s="252" t="s">
        <v>1548</v>
      </c>
      <c r="L3709" s="253"/>
      <c r="M3709" s="233"/>
      <c r="N3709" s="234"/>
      <c r="O3709" s="234"/>
      <c r="P3709" s="261"/>
      <c r="Q3709" s="262">
        <f t="shared" si="217"/>
        <v>0</v>
      </c>
      <c r="R3709" s="263"/>
    </row>
    <row r="3710" spans="2:18" ht="24.95" customHeight="1" thickBot="1">
      <c r="B3710" s="264" t="s">
        <v>1549</v>
      </c>
      <c r="C3710" s="265"/>
      <c r="D3710" s="266"/>
      <c r="E3710" s="267"/>
      <c r="F3710" s="267"/>
      <c r="G3710" s="268"/>
      <c r="H3710" s="269">
        <f t="shared" si="216"/>
        <v>0</v>
      </c>
      <c r="I3710" s="270"/>
      <c r="K3710" s="264" t="s">
        <v>1549</v>
      </c>
      <c r="L3710" s="265"/>
      <c r="M3710" s="266"/>
      <c r="N3710" s="267"/>
      <c r="O3710" s="267"/>
      <c r="P3710" s="268"/>
      <c r="Q3710" s="269">
        <f t="shared" si="217"/>
        <v>0</v>
      </c>
      <c r="R3710" s="270"/>
    </row>
    <row r="3711" spans="2:18" ht="24.95" customHeight="1" thickTop="1" thickBot="1">
      <c r="B3711" s="243"/>
      <c r="C3711" s="244" t="s">
        <v>1399</v>
      </c>
      <c r="D3711" s="245">
        <f>SUM(D3706:D3710)</f>
        <v>0</v>
      </c>
      <c r="E3711" s="246"/>
      <c r="F3711" s="247">
        <f>F3706+F3708</f>
        <v>950</v>
      </c>
      <c r="G3711" s="248"/>
      <c r="H3711" s="271">
        <f>D3711+F3711</f>
        <v>950</v>
      </c>
      <c r="I3711" s="250"/>
      <c r="K3711" s="243"/>
      <c r="L3711" s="244" t="s">
        <v>1399</v>
      </c>
      <c r="M3711" s="245">
        <f>SUM(M3706:M3710)</f>
        <v>0</v>
      </c>
      <c r="N3711" s="246"/>
      <c r="O3711" s="246">
        <f>O3706+O3708</f>
        <v>1225</v>
      </c>
      <c r="P3711" s="248"/>
      <c r="Q3711" s="272">
        <f>M3711+O3711</f>
        <v>1225</v>
      </c>
      <c r="R3711" s="250"/>
    </row>
    <row r="3712" spans="2:18" ht="24.95" customHeight="1" thickTop="1">
      <c r="B3712" s="273"/>
      <c r="C3712" s="274" t="s">
        <v>1550</v>
      </c>
      <c r="D3712" s="217"/>
      <c r="E3712" s="217"/>
      <c r="F3712" s="217"/>
      <c r="G3712" s="217"/>
      <c r="H3712" s="217"/>
      <c r="I3712" s="218"/>
      <c r="K3712" s="273"/>
      <c r="L3712" s="274" t="s">
        <v>1550</v>
      </c>
      <c r="M3712" s="217"/>
      <c r="N3712" s="217"/>
      <c r="O3712" s="217"/>
      <c r="P3712" s="217"/>
      <c r="Q3712" s="217"/>
      <c r="R3712" s="218"/>
    </row>
    <row r="3713" spans="2:18" ht="24.95" customHeight="1">
      <c r="B3713" s="216" t="s">
        <v>1551</v>
      </c>
      <c r="C3713" s="217"/>
      <c r="D3713" s="217"/>
      <c r="E3713" s="217"/>
      <c r="F3713" s="217"/>
      <c r="G3713" s="217"/>
      <c r="H3713" s="217"/>
      <c r="I3713" s="218"/>
      <c r="K3713" s="216" t="s">
        <v>1551</v>
      </c>
      <c r="L3713" s="217"/>
      <c r="M3713" s="217"/>
      <c r="N3713" s="217"/>
      <c r="O3713" s="217"/>
      <c r="P3713" s="217"/>
      <c r="Q3713" s="217"/>
      <c r="R3713" s="218"/>
    </row>
    <row r="3714" spans="2:18" ht="24.95" customHeight="1">
      <c r="B3714" s="216" t="s">
        <v>1552</v>
      </c>
      <c r="C3714" s="217"/>
      <c r="D3714" s="217"/>
      <c r="E3714" s="217"/>
      <c r="F3714" s="217"/>
      <c r="G3714" s="217"/>
      <c r="H3714" s="217"/>
      <c r="I3714" s="218"/>
      <c r="K3714" s="216" t="s">
        <v>1552</v>
      </c>
      <c r="L3714" s="217"/>
      <c r="M3714" s="217"/>
      <c r="N3714" s="217"/>
      <c r="O3714" s="217"/>
      <c r="P3714" s="217"/>
      <c r="Q3714" s="217"/>
      <c r="R3714" s="218"/>
    </row>
    <row r="3715" spans="2:18" ht="15.75">
      <c r="B3715" s="273"/>
      <c r="C3715" s="217"/>
      <c r="D3715" s="217"/>
      <c r="E3715" s="217"/>
      <c r="F3715" s="217"/>
      <c r="G3715" s="217"/>
      <c r="H3715" s="217"/>
      <c r="I3715" s="218"/>
      <c r="K3715" s="273"/>
      <c r="L3715" s="217"/>
      <c r="M3715" s="217"/>
      <c r="N3715" s="217"/>
      <c r="O3715" s="217"/>
      <c r="P3715" s="217"/>
      <c r="Q3715" s="217"/>
      <c r="R3715" s="218"/>
    </row>
    <row r="3716" spans="2:18" ht="15.75">
      <c r="B3716" s="273"/>
      <c r="C3716" s="217"/>
      <c r="D3716" s="372" t="s">
        <v>1714</v>
      </c>
      <c r="E3716" s="372"/>
      <c r="F3716" s="372"/>
      <c r="G3716" s="217"/>
      <c r="H3716" s="217"/>
      <c r="I3716" s="218"/>
      <c r="K3716" s="273"/>
      <c r="L3716" s="217"/>
      <c r="M3716" s="372" t="s">
        <v>1714</v>
      </c>
      <c r="N3716" s="372"/>
      <c r="O3716" s="372"/>
      <c r="P3716" s="217"/>
      <c r="Q3716" s="217"/>
      <c r="R3716" s="218"/>
    </row>
    <row r="3717" spans="2:18" ht="15.75">
      <c r="B3717" s="273"/>
      <c r="C3717" s="217"/>
      <c r="D3717" s="372" t="s">
        <v>1715</v>
      </c>
      <c r="E3717" s="372"/>
      <c r="F3717" s="372"/>
      <c r="G3717" s="217"/>
      <c r="H3717" s="217"/>
      <c r="I3717" s="218"/>
      <c r="K3717" s="273"/>
      <c r="L3717" s="217"/>
      <c r="M3717" s="372" t="s">
        <v>1715</v>
      </c>
      <c r="N3717" s="372"/>
      <c r="O3717" s="372"/>
      <c r="P3717" s="217"/>
      <c r="Q3717" s="217"/>
      <c r="R3717" s="218"/>
    </row>
    <row r="3718" spans="2:18" ht="15.75">
      <c r="B3718" s="273"/>
      <c r="C3718" s="217"/>
      <c r="D3718" s="217"/>
      <c r="E3718" s="217"/>
      <c r="F3718" s="217"/>
      <c r="G3718" s="217"/>
      <c r="H3718" s="217"/>
      <c r="I3718" s="218"/>
      <c r="K3718" s="273"/>
      <c r="L3718" s="217"/>
      <c r="M3718" s="217"/>
      <c r="N3718" s="217"/>
      <c r="O3718" s="217"/>
      <c r="P3718" s="217"/>
      <c r="Q3718" s="217"/>
      <c r="R3718" s="218"/>
    </row>
    <row r="3719" spans="2:18" ht="15.75">
      <c r="B3719" s="273"/>
      <c r="C3719" s="217"/>
      <c r="D3719" s="217"/>
      <c r="E3719" s="217"/>
      <c r="F3719" s="217"/>
      <c r="G3719" s="217"/>
      <c r="H3719" s="217"/>
      <c r="I3719" s="218"/>
      <c r="K3719" s="273"/>
      <c r="L3719" s="217"/>
      <c r="M3719" s="217"/>
      <c r="N3719" s="217"/>
      <c r="O3719" s="217"/>
      <c r="P3719" s="217"/>
      <c r="Q3719" s="217"/>
      <c r="R3719" s="218"/>
    </row>
    <row r="3720" spans="2:18" ht="15.75">
      <c r="B3720" s="293"/>
      <c r="E3720" s="217"/>
      <c r="F3720" s="217"/>
      <c r="G3720" s="201" t="s">
        <v>1563</v>
      </c>
      <c r="H3720" s="217"/>
      <c r="I3720" s="218"/>
      <c r="J3720" s="293"/>
      <c r="K3720" s="293"/>
      <c r="N3720" s="217"/>
      <c r="O3720" s="217"/>
      <c r="P3720" s="201" t="s">
        <v>1563</v>
      </c>
      <c r="Q3720" s="217"/>
      <c r="R3720" s="218"/>
    </row>
    <row r="3721" spans="2:18" ht="15.75">
      <c r="B3721" s="273" t="s">
        <v>1553</v>
      </c>
      <c r="C3721" s="360">
        <v>45840</v>
      </c>
      <c r="D3721" s="360"/>
      <c r="E3721" s="201"/>
      <c r="F3721" t="s">
        <v>1693</v>
      </c>
      <c r="H3721" s="201"/>
      <c r="I3721" s="202"/>
      <c r="K3721" s="273" t="s">
        <v>1553</v>
      </c>
      <c r="L3721" s="360">
        <v>45840</v>
      </c>
      <c r="M3721" s="360"/>
      <c r="N3721" s="201"/>
      <c r="O3721" t="s">
        <v>1693</v>
      </c>
      <c r="Q3721" s="201"/>
      <c r="R3721" s="202"/>
    </row>
    <row r="3722" spans="2:18" ht="16.5" thickBot="1">
      <c r="B3722" s="275"/>
      <c r="C3722" s="276"/>
      <c r="D3722" s="276"/>
      <c r="E3722" s="276"/>
      <c r="F3722" s="276"/>
      <c r="G3722" s="276"/>
      <c r="H3722" s="276"/>
      <c r="I3722" s="277"/>
      <c r="K3722" s="275"/>
      <c r="L3722" s="276"/>
      <c r="M3722" s="276"/>
      <c r="N3722" s="276"/>
      <c r="O3722" s="276"/>
      <c r="P3722" s="276"/>
      <c r="Q3722" s="276"/>
      <c r="R3722" s="277"/>
    </row>
    <row r="3724" spans="2:18" ht="15.75" thickBot="1"/>
    <row r="3725" spans="2:18">
      <c r="B3725" s="366" t="s">
        <v>1525</v>
      </c>
      <c r="C3725" s="367"/>
      <c r="D3725" s="367"/>
      <c r="E3725" s="367"/>
      <c r="F3725" s="367"/>
      <c r="G3725" s="367"/>
      <c r="H3725" s="367"/>
      <c r="I3725" s="368"/>
      <c r="K3725" s="366" t="s">
        <v>1525</v>
      </c>
      <c r="L3725" s="367"/>
      <c r="M3725" s="367"/>
      <c r="N3725" s="367"/>
      <c r="O3725" s="367"/>
      <c r="P3725" s="367"/>
      <c r="Q3725" s="367"/>
      <c r="R3725" s="368"/>
    </row>
    <row r="3726" spans="2:18" ht="15.75">
      <c r="B3726" s="200"/>
      <c r="C3726" s="201"/>
      <c r="D3726" s="201"/>
      <c r="E3726" s="201"/>
      <c r="F3726" s="201"/>
      <c r="G3726" s="201"/>
      <c r="H3726" s="201"/>
      <c r="I3726" s="202"/>
      <c r="K3726" s="200"/>
      <c r="L3726" s="201"/>
      <c r="M3726" s="201"/>
      <c r="N3726" s="201"/>
      <c r="O3726" s="201"/>
      <c r="P3726" s="201"/>
      <c r="Q3726" s="201"/>
      <c r="R3726" s="202"/>
    </row>
    <row r="3727" spans="2:18" ht="26.25">
      <c r="B3727" s="369" t="s">
        <v>1526</v>
      </c>
      <c r="C3727" s="370"/>
      <c r="D3727" s="370"/>
      <c r="E3727" s="370"/>
      <c r="F3727" s="370"/>
      <c r="G3727" s="370"/>
      <c r="H3727" s="370"/>
      <c r="I3727" s="371"/>
      <c r="K3727" s="369" t="s">
        <v>1526</v>
      </c>
      <c r="L3727" s="370"/>
      <c r="M3727" s="370"/>
      <c r="N3727" s="370"/>
      <c r="O3727" s="370"/>
      <c r="P3727" s="370"/>
      <c r="Q3727" s="370"/>
      <c r="R3727" s="371"/>
    </row>
    <row r="3728" spans="2:18" ht="24.95" customHeight="1">
      <c r="B3728" s="203"/>
      <c r="C3728" s="204"/>
      <c r="D3728" s="204"/>
      <c r="E3728" s="204"/>
      <c r="F3728" s="204"/>
      <c r="G3728" s="204"/>
      <c r="H3728" s="205" t="s">
        <v>1527</v>
      </c>
      <c r="I3728" s="206"/>
      <c r="K3728" s="203"/>
      <c r="L3728" s="204"/>
      <c r="M3728" s="204"/>
      <c r="N3728" s="204"/>
      <c r="O3728" s="204"/>
      <c r="P3728" s="204"/>
      <c r="Q3728" s="205" t="s">
        <v>1527</v>
      </c>
      <c r="R3728" s="206"/>
    </row>
    <row r="3729" spans="2:18" ht="24.95" customHeight="1">
      <c r="B3729" s="207" t="s">
        <v>1528</v>
      </c>
      <c r="C3729" s="208"/>
      <c r="D3729" s="208"/>
      <c r="E3729" s="208"/>
      <c r="F3729" s="208" t="s">
        <v>1529</v>
      </c>
      <c r="G3729" s="201"/>
      <c r="H3729" s="201" t="s">
        <v>1530</v>
      </c>
      <c r="I3729" s="202"/>
      <c r="K3729" s="207" t="s">
        <v>1528</v>
      </c>
      <c r="L3729" s="208"/>
      <c r="M3729" s="208"/>
      <c r="N3729" s="208"/>
      <c r="O3729" s="208" t="s">
        <v>1531</v>
      </c>
      <c r="P3729" s="201"/>
      <c r="Q3729" s="201" t="s">
        <v>1530</v>
      </c>
      <c r="R3729" s="202"/>
    </row>
    <row r="3730" spans="2:18" ht="24.95" customHeight="1">
      <c r="B3730" s="209" t="s">
        <v>1532</v>
      </c>
      <c r="C3730" s="210" t="s">
        <v>1973</v>
      </c>
      <c r="D3730" s="211"/>
      <c r="E3730" s="211"/>
      <c r="F3730" s="211"/>
      <c r="G3730" s="212"/>
      <c r="H3730" s="212"/>
      <c r="I3730" s="213"/>
      <c r="K3730" s="209" t="s">
        <v>1532</v>
      </c>
      <c r="L3730" s="210" t="s">
        <v>1975</v>
      </c>
      <c r="M3730" s="211"/>
      <c r="N3730" s="211"/>
      <c r="O3730" s="211"/>
      <c r="P3730" s="212"/>
      <c r="Q3730" s="212"/>
      <c r="R3730" s="213"/>
    </row>
    <row r="3731" spans="2:18" ht="24.95" customHeight="1">
      <c r="B3731" s="207" t="s">
        <v>1534</v>
      </c>
      <c r="C3731" s="214" t="s">
        <v>1974</v>
      </c>
      <c r="D3731" s="208" t="s">
        <v>1535</v>
      </c>
      <c r="E3731" s="208"/>
      <c r="F3731" s="201"/>
      <c r="G3731" s="201"/>
      <c r="H3731" s="201"/>
      <c r="I3731" s="202"/>
      <c r="K3731" s="207" t="s">
        <v>1534</v>
      </c>
      <c r="L3731" s="214" t="s">
        <v>1976</v>
      </c>
      <c r="M3731" s="208" t="s">
        <v>1535</v>
      </c>
      <c r="N3731" s="208"/>
      <c r="O3731" s="201"/>
      <c r="P3731" s="201"/>
      <c r="Q3731" s="201"/>
      <c r="R3731" s="202"/>
    </row>
    <row r="3732" spans="2:18" ht="24.95" customHeight="1">
      <c r="B3732" s="216" t="s">
        <v>1562</v>
      </c>
      <c r="C3732" s="217"/>
      <c r="D3732" s="217"/>
      <c r="E3732" s="217"/>
      <c r="F3732" s="217"/>
      <c r="G3732" s="217"/>
      <c r="H3732" s="217"/>
      <c r="I3732" s="218"/>
      <c r="K3732" s="216" t="s">
        <v>1562</v>
      </c>
      <c r="L3732" s="217"/>
      <c r="M3732" s="217"/>
      <c r="N3732" s="217"/>
      <c r="O3732" s="217"/>
      <c r="P3732" s="217"/>
      <c r="Q3732" s="217"/>
      <c r="R3732" s="218"/>
    </row>
    <row r="3733" spans="2:18" ht="24.95" customHeight="1" thickBot="1">
      <c r="B3733" s="207" t="s">
        <v>1537</v>
      </c>
      <c r="C3733" s="201"/>
      <c r="D3733" s="201"/>
      <c r="E3733" s="201"/>
      <c r="F3733" s="201"/>
      <c r="G3733" s="201"/>
      <c r="H3733" s="201"/>
      <c r="I3733" s="202"/>
      <c r="K3733" s="207" t="s">
        <v>1537</v>
      </c>
      <c r="L3733" s="201"/>
      <c r="M3733" s="201"/>
      <c r="N3733" s="201"/>
      <c r="O3733" s="201"/>
      <c r="P3733" s="201"/>
      <c r="Q3733" s="201"/>
      <c r="R3733" s="202"/>
    </row>
    <row r="3734" spans="2:18" ht="24.95" customHeight="1" thickTop="1">
      <c r="B3734" s="361" t="s">
        <v>1538</v>
      </c>
      <c r="C3734" s="362"/>
      <c r="D3734" s="358" t="s">
        <v>1241</v>
      </c>
      <c r="E3734" s="365"/>
      <c r="F3734" s="356" t="s">
        <v>1539</v>
      </c>
      <c r="G3734" s="359"/>
      <c r="H3734" s="358" t="s">
        <v>1404</v>
      </c>
      <c r="I3734" s="359"/>
      <c r="K3734" s="361" t="s">
        <v>1538</v>
      </c>
      <c r="L3734" s="362"/>
      <c r="M3734" s="358" t="s">
        <v>1241</v>
      </c>
      <c r="N3734" s="365"/>
      <c r="O3734" s="356" t="s">
        <v>1539</v>
      </c>
      <c r="P3734" s="359"/>
      <c r="Q3734" s="358" t="s">
        <v>1404</v>
      </c>
      <c r="R3734" s="359"/>
    </row>
    <row r="3735" spans="2:18" ht="24.95" customHeight="1" thickBot="1">
      <c r="B3735" s="363"/>
      <c r="C3735" s="364"/>
      <c r="D3735" s="219" t="s">
        <v>1540</v>
      </c>
      <c r="E3735" s="220" t="s">
        <v>1541</v>
      </c>
      <c r="F3735" s="220" t="s">
        <v>1540</v>
      </c>
      <c r="G3735" s="221" t="s">
        <v>1541</v>
      </c>
      <c r="H3735" s="222" t="s">
        <v>1540</v>
      </c>
      <c r="I3735" s="223" t="s">
        <v>1541</v>
      </c>
      <c r="K3735" s="363"/>
      <c r="L3735" s="364"/>
      <c r="M3735" s="219" t="s">
        <v>1540</v>
      </c>
      <c r="N3735" s="220" t="s">
        <v>1541</v>
      </c>
      <c r="O3735" s="220" t="s">
        <v>1540</v>
      </c>
      <c r="P3735" s="221" t="s">
        <v>1541</v>
      </c>
      <c r="Q3735" s="222" t="s">
        <v>1540</v>
      </c>
      <c r="R3735" s="223" t="s">
        <v>1541</v>
      </c>
    </row>
    <row r="3736" spans="2:18" ht="24.95" customHeight="1" thickTop="1">
      <c r="B3736" s="224" t="s">
        <v>1542</v>
      </c>
      <c r="C3736" s="225"/>
      <c r="D3736" s="226">
        <v>0</v>
      </c>
      <c r="E3736" s="227"/>
      <c r="F3736" s="227">
        <v>262</v>
      </c>
      <c r="G3736" s="228"/>
      <c r="H3736" s="229">
        <f t="shared" ref="H3736:H3744" si="218">D3736+F3736</f>
        <v>262</v>
      </c>
      <c r="I3736" s="230"/>
      <c r="K3736" s="224" t="s">
        <v>1542</v>
      </c>
      <c r="L3736" s="225"/>
      <c r="M3736" s="226">
        <v>0</v>
      </c>
      <c r="N3736" s="227"/>
      <c r="O3736" s="227">
        <v>303</v>
      </c>
      <c r="P3736" s="228"/>
      <c r="Q3736" s="229">
        <f t="shared" ref="Q3736:Q3744" si="219">M3736+O3736</f>
        <v>303</v>
      </c>
      <c r="R3736" s="230"/>
    </row>
    <row r="3737" spans="2:18" ht="24.95" customHeight="1">
      <c r="B3737" s="231" t="s">
        <v>1543</v>
      </c>
      <c r="C3737" s="232"/>
      <c r="D3737" s="233">
        <v>0</v>
      </c>
      <c r="E3737" s="234"/>
      <c r="F3737" s="234">
        <v>40</v>
      </c>
      <c r="G3737" s="235"/>
      <c r="H3737" s="229">
        <f t="shared" si="218"/>
        <v>40</v>
      </c>
      <c r="I3737" s="236"/>
      <c r="K3737" s="231" t="s">
        <v>1543</v>
      </c>
      <c r="L3737" s="232"/>
      <c r="M3737" s="233">
        <v>0</v>
      </c>
      <c r="N3737" s="234"/>
      <c r="O3737" s="234">
        <v>40</v>
      </c>
      <c r="P3737" s="235"/>
      <c r="Q3737" s="229">
        <f t="shared" si="219"/>
        <v>40</v>
      </c>
      <c r="R3737" s="236"/>
    </row>
    <row r="3738" spans="2:18" ht="24.95" customHeight="1">
      <c r="B3738" s="231" t="s">
        <v>1544</v>
      </c>
      <c r="C3738" s="232"/>
      <c r="D3738" s="233">
        <v>0</v>
      </c>
      <c r="E3738" s="234"/>
      <c r="F3738" s="234">
        <v>40</v>
      </c>
      <c r="G3738" s="235"/>
      <c r="H3738" s="229">
        <f t="shared" si="218"/>
        <v>40</v>
      </c>
      <c r="I3738" s="236"/>
      <c r="K3738" s="231" t="s">
        <v>1544</v>
      </c>
      <c r="L3738" s="232"/>
      <c r="M3738" s="233">
        <v>0</v>
      </c>
      <c r="N3738" s="234"/>
      <c r="O3738" s="234">
        <v>40</v>
      </c>
      <c r="P3738" s="235"/>
      <c r="Q3738" s="229">
        <f t="shared" si="219"/>
        <v>40</v>
      </c>
      <c r="R3738" s="236"/>
    </row>
    <row r="3739" spans="2:18" ht="24.95" customHeight="1" thickBot="1">
      <c r="B3739" s="237" t="s">
        <v>1545</v>
      </c>
      <c r="C3739" s="238"/>
      <c r="D3739" s="239"/>
      <c r="E3739" s="240"/>
      <c r="F3739" s="240">
        <v>750</v>
      </c>
      <c r="G3739" s="241"/>
      <c r="H3739" s="229">
        <f t="shared" si="218"/>
        <v>750</v>
      </c>
      <c r="I3739" s="242"/>
      <c r="K3739" s="237" t="s">
        <v>1545</v>
      </c>
      <c r="L3739" s="238"/>
      <c r="M3739" s="239">
        <v>0</v>
      </c>
      <c r="N3739" s="240"/>
      <c r="O3739" s="240">
        <v>200</v>
      </c>
      <c r="P3739" s="241"/>
      <c r="Q3739" s="229">
        <f t="shared" si="219"/>
        <v>200</v>
      </c>
      <c r="R3739" s="242"/>
    </row>
    <row r="3740" spans="2:18" ht="24.95" customHeight="1" thickTop="1" thickBot="1">
      <c r="B3740" s="243"/>
      <c r="C3740" s="244" t="s">
        <v>1399</v>
      </c>
      <c r="D3740" s="245">
        <f>D3736+D3737+D3738+D3739</f>
        <v>0</v>
      </c>
      <c r="E3740" s="246"/>
      <c r="F3740" s="247">
        <f>SUM(F3736:F3739)</f>
        <v>1092</v>
      </c>
      <c r="G3740" s="248"/>
      <c r="H3740" s="249">
        <f t="shared" si="218"/>
        <v>1092</v>
      </c>
      <c r="I3740" s="250"/>
      <c r="K3740" s="243"/>
      <c r="L3740" s="244" t="s">
        <v>1399</v>
      </c>
      <c r="M3740" s="245">
        <f>M3736+M3737+M3738+M3739</f>
        <v>0</v>
      </c>
      <c r="N3740" s="246"/>
      <c r="O3740" s="246">
        <f>SUM(O3736:O3739)</f>
        <v>583</v>
      </c>
      <c r="P3740" s="248"/>
      <c r="Q3740" s="251">
        <f t="shared" si="219"/>
        <v>583</v>
      </c>
      <c r="R3740" s="250"/>
    </row>
    <row r="3741" spans="2:18" ht="24.95" customHeight="1" thickTop="1">
      <c r="B3741" s="252" t="s">
        <v>1546</v>
      </c>
      <c r="C3741" s="253"/>
      <c r="D3741" s="254"/>
      <c r="E3741" s="255"/>
      <c r="F3741" s="255"/>
      <c r="G3741" s="256"/>
      <c r="H3741" s="257">
        <f t="shared" si="218"/>
        <v>0</v>
      </c>
      <c r="I3741" s="258"/>
      <c r="K3741" s="252" t="s">
        <v>1546</v>
      </c>
      <c r="L3741" s="253"/>
      <c r="M3741" s="254"/>
      <c r="N3741" s="255"/>
      <c r="O3741" s="255"/>
      <c r="P3741" s="256"/>
      <c r="Q3741" s="257">
        <f t="shared" si="219"/>
        <v>0</v>
      </c>
      <c r="R3741" s="258"/>
    </row>
    <row r="3742" spans="2:18" ht="24.95" customHeight="1">
      <c r="B3742" s="259" t="s">
        <v>1547</v>
      </c>
      <c r="C3742" s="260"/>
      <c r="D3742" s="233">
        <v>0</v>
      </c>
      <c r="E3742" s="234"/>
      <c r="F3742" s="234"/>
      <c r="G3742" s="261"/>
      <c r="H3742" s="262">
        <f t="shared" si="218"/>
        <v>0</v>
      </c>
      <c r="I3742" s="263"/>
      <c r="K3742" s="259" t="s">
        <v>1547</v>
      </c>
      <c r="L3742" s="260"/>
      <c r="M3742" s="233">
        <v>0</v>
      </c>
      <c r="N3742" s="234"/>
      <c r="O3742" s="234"/>
      <c r="P3742" s="261"/>
      <c r="Q3742" s="262">
        <f t="shared" si="219"/>
        <v>0</v>
      </c>
      <c r="R3742" s="263"/>
    </row>
    <row r="3743" spans="2:18" ht="24.95" customHeight="1">
      <c r="B3743" s="252" t="s">
        <v>1548</v>
      </c>
      <c r="C3743" s="253"/>
      <c r="D3743" s="233"/>
      <c r="E3743" s="234"/>
      <c r="F3743" s="234"/>
      <c r="G3743" s="261"/>
      <c r="H3743" s="262">
        <f t="shared" si="218"/>
        <v>0</v>
      </c>
      <c r="I3743" s="263"/>
      <c r="K3743" s="252" t="s">
        <v>1548</v>
      </c>
      <c r="L3743" s="253"/>
      <c r="M3743" s="233"/>
      <c r="N3743" s="234"/>
      <c r="O3743" s="234"/>
      <c r="P3743" s="261"/>
      <c r="Q3743" s="262">
        <f t="shared" si="219"/>
        <v>0</v>
      </c>
      <c r="R3743" s="263"/>
    </row>
    <row r="3744" spans="2:18" ht="24.95" customHeight="1" thickBot="1">
      <c r="B3744" s="264" t="s">
        <v>1549</v>
      </c>
      <c r="C3744" s="265"/>
      <c r="D3744" s="266"/>
      <c r="E3744" s="267"/>
      <c r="F3744" s="267"/>
      <c r="G3744" s="268"/>
      <c r="H3744" s="269">
        <f t="shared" si="218"/>
        <v>0</v>
      </c>
      <c r="I3744" s="270"/>
      <c r="K3744" s="264" t="s">
        <v>1549</v>
      </c>
      <c r="L3744" s="265"/>
      <c r="M3744" s="266"/>
      <c r="N3744" s="267"/>
      <c r="O3744" s="267"/>
      <c r="P3744" s="268"/>
      <c r="Q3744" s="269">
        <f t="shared" si="219"/>
        <v>0</v>
      </c>
      <c r="R3744" s="270"/>
    </row>
    <row r="3745" spans="2:18" ht="24.95" customHeight="1" thickTop="1" thickBot="1">
      <c r="B3745" s="243"/>
      <c r="C3745" s="244" t="s">
        <v>1399</v>
      </c>
      <c r="D3745" s="245">
        <f>SUM(D3740:D3744)</f>
        <v>0</v>
      </c>
      <c r="E3745" s="246"/>
      <c r="F3745" s="247">
        <f>F3740+F3742</f>
        <v>1092</v>
      </c>
      <c r="G3745" s="248"/>
      <c r="H3745" s="271">
        <f>D3745+F3745</f>
        <v>1092</v>
      </c>
      <c r="I3745" s="250"/>
      <c r="K3745" s="243"/>
      <c r="L3745" s="244" t="s">
        <v>1399</v>
      </c>
      <c r="M3745" s="245">
        <f>SUM(M3740:M3744)</f>
        <v>0</v>
      </c>
      <c r="N3745" s="246"/>
      <c r="O3745" s="246">
        <f>O3740+O3742</f>
        <v>583</v>
      </c>
      <c r="P3745" s="248"/>
      <c r="Q3745" s="272">
        <f>M3745+O3745</f>
        <v>583</v>
      </c>
      <c r="R3745" s="250"/>
    </row>
    <row r="3746" spans="2:18" ht="24.95" customHeight="1" thickTop="1">
      <c r="B3746" s="273"/>
      <c r="C3746" s="274" t="s">
        <v>1550</v>
      </c>
      <c r="D3746" s="217"/>
      <c r="E3746" s="217"/>
      <c r="F3746" s="217"/>
      <c r="G3746" s="217"/>
      <c r="H3746" s="217"/>
      <c r="I3746" s="218"/>
      <c r="K3746" s="273"/>
      <c r="L3746" s="274" t="s">
        <v>1550</v>
      </c>
      <c r="M3746" s="217"/>
      <c r="N3746" s="217"/>
      <c r="O3746" s="217"/>
      <c r="P3746" s="217"/>
      <c r="Q3746" s="217"/>
      <c r="R3746" s="218"/>
    </row>
    <row r="3747" spans="2:18" ht="24.95" customHeight="1">
      <c r="B3747" s="216" t="s">
        <v>1551</v>
      </c>
      <c r="C3747" s="217"/>
      <c r="D3747" s="217"/>
      <c r="E3747" s="217"/>
      <c r="F3747" s="217"/>
      <c r="G3747" s="217"/>
      <c r="H3747" s="217"/>
      <c r="I3747" s="218"/>
      <c r="K3747" s="216" t="s">
        <v>1551</v>
      </c>
      <c r="L3747" s="217"/>
      <c r="M3747" s="217"/>
      <c r="N3747" s="217"/>
      <c r="O3747" s="217"/>
      <c r="P3747" s="217"/>
      <c r="Q3747" s="217"/>
      <c r="R3747" s="218"/>
    </row>
    <row r="3748" spans="2:18" ht="24.95" customHeight="1">
      <c r="B3748" s="216" t="s">
        <v>1552</v>
      </c>
      <c r="C3748" s="217"/>
      <c r="D3748" s="217"/>
      <c r="E3748" s="217"/>
      <c r="F3748" s="217"/>
      <c r="G3748" s="217"/>
      <c r="H3748" s="217"/>
      <c r="I3748" s="218"/>
      <c r="K3748" s="216" t="s">
        <v>1552</v>
      </c>
      <c r="L3748" s="217"/>
      <c r="M3748" s="217"/>
      <c r="N3748" s="217"/>
      <c r="O3748" s="217"/>
      <c r="P3748" s="217"/>
      <c r="Q3748" s="217"/>
      <c r="R3748" s="218"/>
    </row>
    <row r="3749" spans="2:18" ht="15.75">
      <c r="B3749" s="273"/>
      <c r="C3749" s="217"/>
      <c r="D3749" s="217"/>
      <c r="E3749" s="217"/>
      <c r="F3749" s="217"/>
      <c r="G3749" s="217"/>
      <c r="H3749" s="217"/>
      <c r="I3749" s="218"/>
      <c r="K3749" s="273"/>
      <c r="L3749" s="217"/>
      <c r="M3749" s="217"/>
      <c r="N3749" s="217"/>
      <c r="O3749" s="217"/>
      <c r="P3749" s="217"/>
      <c r="Q3749" s="217"/>
      <c r="R3749" s="218"/>
    </row>
    <row r="3750" spans="2:18" ht="15.75">
      <c r="B3750" s="273"/>
      <c r="C3750" s="217"/>
      <c r="D3750" s="372" t="s">
        <v>1714</v>
      </c>
      <c r="E3750" s="372"/>
      <c r="F3750" s="372"/>
      <c r="G3750" s="217"/>
      <c r="H3750" s="217"/>
      <c r="I3750" s="218"/>
      <c r="K3750" s="273"/>
      <c r="L3750" s="217"/>
      <c r="M3750" s="372" t="s">
        <v>1714</v>
      </c>
      <c r="N3750" s="372"/>
      <c r="O3750" s="372"/>
      <c r="P3750" s="217"/>
      <c r="Q3750" s="217"/>
      <c r="R3750" s="218"/>
    </row>
    <row r="3751" spans="2:18" ht="15.75">
      <c r="B3751" s="273"/>
      <c r="C3751" s="217"/>
      <c r="D3751" s="372" t="s">
        <v>1715</v>
      </c>
      <c r="E3751" s="372"/>
      <c r="F3751" s="372"/>
      <c r="G3751" s="217"/>
      <c r="H3751" s="217"/>
      <c r="I3751" s="218"/>
      <c r="K3751" s="273"/>
      <c r="L3751" s="217"/>
      <c r="M3751" s="372" t="s">
        <v>1715</v>
      </c>
      <c r="N3751" s="372"/>
      <c r="O3751" s="372"/>
      <c r="P3751" s="217"/>
      <c r="Q3751" s="217"/>
      <c r="R3751" s="218"/>
    </row>
    <row r="3752" spans="2:18" ht="15.75">
      <c r="B3752" s="273"/>
      <c r="C3752" s="217"/>
      <c r="D3752" s="217"/>
      <c r="E3752" s="217"/>
      <c r="F3752" s="217"/>
      <c r="G3752" s="217"/>
      <c r="H3752" s="217"/>
      <c r="I3752" s="218"/>
      <c r="K3752" s="273"/>
      <c r="L3752" s="217"/>
      <c r="M3752" s="217"/>
      <c r="N3752" s="217"/>
      <c r="O3752" s="217"/>
      <c r="P3752" s="217"/>
      <c r="Q3752" s="217"/>
      <c r="R3752" s="218"/>
    </row>
    <row r="3753" spans="2:18" ht="15.75">
      <c r="B3753" s="273"/>
      <c r="C3753" s="217"/>
      <c r="D3753" s="217"/>
      <c r="E3753" s="217"/>
      <c r="F3753" s="217"/>
      <c r="G3753" s="217"/>
      <c r="H3753" s="217"/>
      <c r="I3753" s="218"/>
      <c r="K3753" s="273"/>
      <c r="L3753" s="217"/>
      <c r="M3753" s="217"/>
      <c r="N3753" s="217"/>
      <c r="O3753" s="217"/>
      <c r="P3753" s="217"/>
      <c r="Q3753" s="217"/>
      <c r="R3753" s="218"/>
    </row>
    <row r="3754" spans="2:18" ht="15.75">
      <c r="B3754" s="293"/>
      <c r="E3754" s="217"/>
      <c r="F3754" s="217"/>
      <c r="G3754" s="201" t="s">
        <v>1563</v>
      </c>
      <c r="H3754" s="217"/>
      <c r="I3754" s="218"/>
      <c r="J3754" s="293"/>
      <c r="K3754" s="293"/>
      <c r="N3754" s="217"/>
      <c r="O3754" s="217"/>
      <c r="P3754" s="201" t="s">
        <v>1563</v>
      </c>
      <c r="Q3754" s="217"/>
      <c r="R3754" s="218"/>
    </row>
    <row r="3755" spans="2:18" ht="15.75">
      <c r="B3755" s="273" t="s">
        <v>1553</v>
      </c>
      <c r="C3755" s="360">
        <v>45840</v>
      </c>
      <c r="D3755" s="360"/>
      <c r="E3755" s="201"/>
      <c r="F3755" t="s">
        <v>1693</v>
      </c>
      <c r="H3755" s="201"/>
      <c r="I3755" s="202"/>
      <c r="K3755" s="273" t="s">
        <v>1553</v>
      </c>
      <c r="L3755" s="360">
        <v>45840</v>
      </c>
      <c r="M3755" s="360"/>
      <c r="N3755" s="201"/>
      <c r="O3755" t="s">
        <v>1693</v>
      </c>
      <c r="Q3755" s="201"/>
      <c r="R3755" s="202"/>
    </row>
    <row r="3756" spans="2:18" ht="16.5" thickBot="1">
      <c r="B3756" s="275"/>
      <c r="C3756" s="276"/>
      <c r="D3756" s="276"/>
      <c r="E3756" s="276"/>
      <c r="F3756" s="276"/>
      <c r="G3756" s="276"/>
      <c r="H3756" s="276"/>
      <c r="I3756" s="277"/>
      <c r="K3756" s="275"/>
      <c r="L3756" s="276"/>
      <c r="M3756" s="276"/>
      <c r="N3756" s="276"/>
      <c r="O3756" s="276"/>
      <c r="P3756" s="276"/>
      <c r="Q3756" s="276"/>
      <c r="R3756" s="277"/>
    </row>
    <row r="3758" spans="2:18" ht="15.75" thickBot="1"/>
    <row r="3759" spans="2:18">
      <c r="B3759" s="366" t="s">
        <v>1525</v>
      </c>
      <c r="C3759" s="367"/>
      <c r="D3759" s="367"/>
      <c r="E3759" s="367"/>
      <c r="F3759" s="367"/>
      <c r="G3759" s="367"/>
      <c r="H3759" s="367"/>
      <c r="I3759" s="368"/>
      <c r="K3759" s="366" t="s">
        <v>1525</v>
      </c>
      <c r="L3759" s="367"/>
      <c r="M3759" s="367"/>
      <c r="N3759" s="367"/>
      <c r="O3759" s="367"/>
      <c r="P3759" s="367"/>
      <c r="Q3759" s="367"/>
      <c r="R3759" s="368"/>
    </row>
    <row r="3760" spans="2:18" ht="15.75">
      <c r="B3760" s="200"/>
      <c r="C3760" s="201"/>
      <c r="D3760" s="201"/>
      <c r="E3760" s="201"/>
      <c r="F3760" s="201"/>
      <c r="G3760" s="201"/>
      <c r="H3760" s="201"/>
      <c r="I3760" s="202"/>
      <c r="K3760" s="200"/>
      <c r="L3760" s="201"/>
      <c r="M3760" s="201"/>
      <c r="N3760" s="201"/>
      <c r="O3760" s="201"/>
      <c r="P3760" s="201"/>
      <c r="Q3760" s="201"/>
      <c r="R3760" s="202"/>
    </row>
    <row r="3761" spans="2:18" ht="26.25">
      <c r="B3761" s="369" t="s">
        <v>1526</v>
      </c>
      <c r="C3761" s="370"/>
      <c r="D3761" s="370"/>
      <c r="E3761" s="370"/>
      <c r="F3761" s="370"/>
      <c r="G3761" s="370"/>
      <c r="H3761" s="370"/>
      <c r="I3761" s="371"/>
      <c r="K3761" s="369" t="s">
        <v>1526</v>
      </c>
      <c r="L3761" s="370"/>
      <c r="M3761" s="370"/>
      <c r="N3761" s="370"/>
      <c r="O3761" s="370"/>
      <c r="P3761" s="370"/>
      <c r="Q3761" s="370"/>
      <c r="R3761" s="371"/>
    </row>
    <row r="3762" spans="2:18" ht="24.95" customHeight="1">
      <c r="B3762" s="203"/>
      <c r="C3762" s="204"/>
      <c r="D3762" s="204"/>
      <c r="E3762" s="204"/>
      <c r="F3762" s="204"/>
      <c r="G3762" s="204"/>
      <c r="H3762" s="205" t="s">
        <v>1527</v>
      </c>
      <c r="I3762" s="206"/>
      <c r="K3762" s="203"/>
      <c r="L3762" s="204"/>
      <c r="M3762" s="204"/>
      <c r="N3762" s="204"/>
      <c r="O3762" s="204"/>
      <c r="P3762" s="204"/>
      <c r="Q3762" s="205" t="s">
        <v>1527</v>
      </c>
      <c r="R3762" s="206"/>
    </row>
    <row r="3763" spans="2:18" ht="24.95" customHeight="1">
      <c r="B3763" s="207" t="s">
        <v>1528</v>
      </c>
      <c r="C3763" s="208"/>
      <c r="D3763" s="208"/>
      <c r="E3763" s="208"/>
      <c r="F3763" s="208" t="s">
        <v>1529</v>
      </c>
      <c r="G3763" s="201"/>
      <c r="H3763" s="201" t="s">
        <v>1530</v>
      </c>
      <c r="I3763" s="202"/>
      <c r="K3763" s="207" t="s">
        <v>1528</v>
      </c>
      <c r="L3763" s="208"/>
      <c r="M3763" s="208"/>
      <c r="N3763" s="208"/>
      <c r="O3763" s="208" t="s">
        <v>1531</v>
      </c>
      <c r="P3763" s="201"/>
      <c r="Q3763" s="201" t="s">
        <v>1530</v>
      </c>
      <c r="R3763" s="202"/>
    </row>
    <row r="3764" spans="2:18" ht="24.95" customHeight="1">
      <c r="B3764" s="209" t="s">
        <v>1532</v>
      </c>
      <c r="C3764" s="210" t="s">
        <v>1977</v>
      </c>
      <c r="E3764" s="211"/>
      <c r="F3764" s="211"/>
      <c r="G3764" s="212"/>
      <c r="H3764" s="212"/>
      <c r="I3764" s="213"/>
      <c r="K3764" s="209" t="s">
        <v>1532</v>
      </c>
      <c r="L3764" s="210" t="s">
        <v>1978</v>
      </c>
      <c r="M3764" s="211"/>
      <c r="N3764" s="211"/>
      <c r="O3764" s="211"/>
      <c r="P3764" s="212"/>
      <c r="Q3764" s="212"/>
      <c r="R3764" s="213"/>
    </row>
    <row r="3765" spans="2:18" ht="24.95" customHeight="1">
      <c r="B3765" s="207" t="s">
        <v>1534</v>
      </c>
      <c r="C3765" s="214">
        <v>60</v>
      </c>
      <c r="D3765" s="208" t="s">
        <v>1535</v>
      </c>
      <c r="E3765" s="208"/>
      <c r="F3765" s="201"/>
      <c r="G3765" s="201"/>
      <c r="H3765" s="201"/>
      <c r="I3765" s="202"/>
      <c r="K3765" s="207" t="s">
        <v>1534</v>
      </c>
      <c r="L3765" s="214">
        <v>226</v>
      </c>
      <c r="M3765" s="208" t="s">
        <v>1535</v>
      </c>
      <c r="N3765" s="208"/>
      <c r="O3765" s="201"/>
      <c r="P3765" s="201"/>
      <c r="Q3765" s="201"/>
      <c r="R3765" s="202"/>
    </row>
    <row r="3766" spans="2:18" ht="24.95" customHeight="1">
      <c r="B3766" s="216" t="s">
        <v>1562</v>
      </c>
      <c r="C3766" s="217"/>
      <c r="D3766" s="217"/>
      <c r="E3766" s="217"/>
      <c r="F3766" s="217"/>
      <c r="G3766" s="217"/>
      <c r="H3766" s="217"/>
      <c r="I3766" s="218"/>
      <c r="K3766" s="216" t="s">
        <v>1562</v>
      </c>
      <c r="L3766" s="217"/>
      <c r="M3766" s="217"/>
      <c r="N3766" s="217"/>
      <c r="O3766" s="217"/>
      <c r="P3766" s="217"/>
      <c r="Q3766" s="217"/>
      <c r="R3766" s="218"/>
    </row>
    <row r="3767" spans="2:18" ht="24.95" customHeight="1" thickBot="1">
      <c r="B3767" s="207" t="s">
        <v>1537</v>
      </c>
      <c r="C3767" s="201"/>
      <c r="D3767" s="201"/>
      <c r="E3767" s="201"/>
      <c r="F3767" s="201"/>
      <c r="G3767" s="201"/>
      <c r="H3767" s="201"/>
      <c r="I3767" s="202"/>
      <c r="K3767" s="207" t="s">
        <v>1537</v>
      </c>
      <c r="L3767" s="201"/>
      <c r="M3767" s="201"/>
      <c r="N3767" s="201"/>
      <c r="O3767" s="201"/>
      <c r="P3767" s="201"/>
      <c r="Q3767" s="201"/>
      <c r="R3767" s="202"/>
    </row>
    <row r="3768" spans="2:18" ht="24.95" customHeight="1" thickTop="1">
      <c r="B3768" s="361" t="s">
        <v>1538</v>
      </c>
      <c r="C3768" s="362"/>
      <c r="D3768" s="358" t="s">
        <v>1241</v>
      </c>
      <c r="E3768" s="365"/>
      <c r="F3768" s="356" t="s">
        <v>1539</v>
      </c>
      <c r="G3768" s="359"/>
      <c r="H3768" s="358" t="s">
        <v>1404</v>
      </c>
      <c r="I3768" s="359"/>
      <c r="K3768" s="361" t="s">
        <v>1538</v>
      </c>
      <c r="L3768" s="362"/>
      <c r="M3768" s="358" t="s">
        <v>1241</v>
      </c>
      <c r="N3768" s="365"/>
      <c r="O3768" s="356" t="s">
        <v>1539</v>
      </c>
      <c r="P3768" s="359"/>
      <c r="Q3768" s="358" t="s">
        <v>1404</v>
      </c>
      <c r="R3768" s="359"/>
    </row>
    <row r="3769" spans="2:18" ht="24.95" customHeight="1" thickBot="1">
      <c r="B3769" s="363"/>
      <c r="C3769" s="364"/>
      <c r="D3769" s="219" t="s">
        <v>1540</v>
      </c>
      <c r="E3769" s="220" t="s">
        <v>1541</v>
      </c>
      <c r="F3769" s="220" t="s">
        <v>1540</v>
      </c>
      <c r="G3769" s="221" t="s">
        <v>1541</v>
      </c>
      <c r="H3769" s="222" t="s">
        <v>1540</v>
      </c>
      <c r="I3769" s="223" t="s">
        <v>1541</v>
      </c>
      <c r="K3769" s="363"/>
      <c r="L3769" s="364"/>
      <c r="M3769" s="219" t="s">
        <v>1540</v>
      </c>
      <c r="N3769" s="220" t="s">
        <v>1541</v>
      </c>
      <c r="O3769" s="220" t="s">
        <v>1540</v>
      </c>
      <c r="P3769" s="221" t="s">
        <v>1541</v>
      </c>
      <c r="Q3769" s="222" t="s">
        <v>1540</v>
      </c>
      <c r="R3769" s="223" t="s">
        <v>1541</v>
      </c>
    </row>
    <row r="3770" spans="2:18" ht="24.95" customHeight="1" thickTop="1">
      <c r="B3770" s="224" t="s">
        <v>1542</v>
      </c>
      <c r="C3770" s="225"/>
      <c r="D3770" s="226">
        <v>0</v>
      </c>
      <c r="E3770" s="227"/>
      <c r="F3770" s="227">
        <v>568</v>
      </c>
      <c r="G3770" s="228"/>
      <c r="H3770" s="229">
        <f t="shared" ref="H3770:H3778" si="220">D3770+F3770</f>
        <v>568</v>
      </c>
      <c r="I3770" s="230"/>
      <c r="K3770" s="224" t="s">
        <v>1542</v>
      </c>
      <c r="L3770" s="225"/>
      <c r="M3770" s="226">
        <v>0</v>
      </c>
      <c r="N3770" s="227"/>
      <c r="O3770" s="227">
        <v>621</v>
      </c>
      <c r="P3770" s="228"/>
      <c r="Q3770" s="229">
        <f t="shared" ref="Q3770:Q3778" si="221">M3770+O3770</f>
        <v>621</v>
      </c>
      <c r="R3770" s="230"/>
    </row>
    <row r="3771" spans="2:18" ht="24.95" customHeight="1">
      <c r="B3771" s="231" t="s">
        <v>1543</v>
      </c>
      <c r="C3771" s="232"/>
      <c r="D3771" s="233">
        <v>0</v>
      </c>
      <c r="E3771" s="234"/>
      <c r="F3771" s="234">
        <v>30</v>
      </c>
      <c r="G3771" s="235"/>
      <c r="H3771" s="229">
        <f t="shared" si="220"/>
        <v>30</v>
      </c>
      <c r="I3771" s="236"/>
      <c r="K3771" s="231" t="s">
        <v>1543</v>
      </c>
      <c r="L3771" s="232"/>
      <c r="M3771" s="233">
        <v>0</v>
      </c>
      <c r="N3771" s="234"/>
      <c r="O3771" s="234">
        <v>30</v>
      </c>
      <c r="P3771" s="235"/>
      <c r="Q3771" s="229">
        <f t="shared" si="221"/>
        <v>30</v>
      </c>
      <c r="R3771" s="236"/>
    </row>
    <row r="3772" spans="2:18" ht="24.95" customHeight="1">
      <c r="B3772" s="231" t="s">
        <v>1544</v>
      </c>
      <c r="C3772" s="232"/>
      <c r="D3772" s="233">
        <v>0</v>
      </c>
      <c r="E3772" s="234"/>
      <c r="F3772" s="234">
        <v>30</v>
      </c>
      <c r="G3772" s="235"/>
      <c r="H3772" s="229">
        <f t="shared" si="220"/>
        <v>30</v>
      </c>
      <c r="I3772" s="236"/>
      <c r="K3772" s="231" t="s">
        <v>1544</v>
      </c>
      <c r="L3772" s="232"/>
      <c r="M3772" s="233">
        <v>0</v>
      </c>
      <c r="N3772" s="234"/>
      <c r="O3772" s="234">
        <v>30</v>
      </c>
      <c r="P3772" s="235"/>
      <c r="Q3772" s="229">
        <f t="shared" si="221"/>
        <v>30</v>
      </c>
      <c r="R3772" s="236"/>
    </row>
    <row r="3773" spans="2:18" ht="24.95" customHeight="1" thickBot="1">
      <c r="B3773" s="237" t="s">
        <v>1545</v>
      </c>
      <c r="C3773" s="238"/>
      <c r="D3773" s="239"/>
      <c r="E3773" s="240"/>
      <c r="F3773" s="240">
        <v>750</v>
      </c>
      <c r="G3773" s="241"/>
      <c r="H3773" s="229">
        <f t="shared" si="220"/>
        <v>750</v>
      </c>
      <c r="I3773" s="242"/>
      <c r="K3773" s="237" t="s">
        <v>1545</v>
      </c>
      <c r="L3773" s="238"/>
      <c r="M3773" s="239">
        <v>0</v>
      </c>
      <c r="N3773" s="240"/>
      <c r="O3773" s="240">
        <v>750</v>
      </c>
      <c r="P3773" s="241"/>
      <c r="Q3773" s="229">
        <f t="shared" si="221"/>
        <v>750</v>
      </c>
      <c r="R3773" s="242"/>
    </row>
    <row r="3774" spans="2:18" ht="24.95" customHeight="1" thickTop="1" thickBot="1">
      <c r="B3774" s="243"/>
      <c r="C3774" s="244" t="s">
        <v>1399</v>
      </c>
      <c r="D3774" s="245">
        <f>D3770+D3771+D3772+D3773</f>
        <v>0</v>
      </c>
      <c r="E3774" s="246"/>
      <c r="F3774" s="247">
        <f>SUM(F3770:F3773)</f>
        <v>1378</v>
      </c>
      <c r="G3774" s="248"/>
      <c r="H3774" s="249">
        <f t="shared" si="220"/>
        <v>1378</v>
      </c>
      <c r="I3774" s="250"/>
      <c r="K3774" s="243"/>
      <c r="L3774" s="244" t="s">
        <v>1399</v>
      </c>
      <c r="M3774" s="245">
        <f>M3770+M3771+M3772+M3773</f>
        <v>0</v>
      </c>
      <c r="N3774" s="246"/>
      <c r="O3774" s="246">
        <f>SUM(O3770:O3773)</f>
        <v>1431</v>
      </c>
      <c r="P3774" s="248"/>
      <c r="Q3774" s="251">
        <f t="shared" si="221"/>
        <v>1431</v>
      </c>
      <c r="R3774" s="250"/>
    </row>
    <row r="3775" spans="2:18" ht="24.95" customHeight="1" thickTop="1">
      <c r="B3775" s="252" t="s">
        <v>1546</v>
      </c>
      <c r="C3775" s="253"/>
      <c r="D3775" s="254"/>
      <c r="E3775" s="255"/>
      <c r="F3775" s="255"/>
      <c r="G3775" s="256"/>
      <c r="H3775" s="257">
        <f t="shared" si="220"/>
        <v>0</v>
      </c>
      <c r="I3775" s="258"/>
      <c r="K3775" s="252" t="s">
        <v>1546</v>
      </c>
      <c r="L3775" s="253"/>
      <c r="M3775" s="254"/>
      <c r="N3775" s="255"/>
      <c r="O3775" s="255"/>
      <c r="P3775" s="256"/>
      <c r="Q3775" s="257">
        <f t="shared" si="221"/>
        <v>0</v>
      </c>
      <c r="R3775" s="258"/>
    </row>
    <row r="3776" spans="2:18" ht="24.95" customHeight="1">
      <c r="B3776" s="259" t="s">
        <v>1547</v>
      </c>
      <c r="C3776" s="260"/>
      <c r="D3776" s="233">
        <v>0</v>
      </c>
      <c r="E3776" s="234"/>
      <c r="F3776" s="234"/>
      <c r="G3776" s="261"/>
      <c r="H3776" s="262">
        <f t="shared" si="220"/>
        <v>0</v>
      </c>
      <c r="I3776" s="263"/>
      <c r="K3776" s="259" t="s">
        <v>1547</v>
      </c>
      <c r="L3776" s="260"/>
      <c r="M3776" s="233">
        <v>0</v>
      </c>
      <c r="N3776" s="234"/>
      <c r="O3776" s="234"/>
      <c r="P3776" s="261"/>
      <c r="Q3776" s="262">
        <f t="shared" si="221"/>
        <v>0</v>
      </c>
      <c r="R3776" s="263"/>
    </row>
    <row r="3777" spans="2:18" ht="24.95" customHeight="1">
      <c r="B3777" s="252" t="s">
        <v>1548</v>
      </c>
      <c r="C3777" s="253"/>
      <c r="D3777" s="233"/>
      <c r="E3777" s="234"/>
      <c r="F3777" s="234"/>
      <c r="G3777" s="261"/>
      <c r="H3777" s="262">
        <f t="shared" si="220"/>
        <v>0</v>
      </c>
      <c r="I3777" s="263"/>
      <c r="K3777" s="252" t="s">
        <v>1548</v>
      </c>
      <c r="L3777" s="253"/>
      <c r="M3777" s="233"/>
      <c r="N3777" s="234"/>
      <c r="O3777" s="234"/>
      <c r="P3777" s="261"/>
      <c r="Q3777" s="262">
        <f t="shared" si="221"/>
        <v>0</v>
      </c>
      <c r="R3777" s="263"/>
    </row>
    <row r="3778" spans="2:18" ht="24.95" customHeight="1" thickBot="1">
      <c r="B3778" s="264" t="s">
        <v>1549</v>
      </c>
      <c r="C3778" s="265"/>
      <c r="D3778" s="266"/>
      <c r="E3778" s="267"/>
      <c r="F3778" s="267"/>
      <c r="G3778" s="268"/>
      <c r="H3778" s="269">
        <f t="shared" si="220"/>
        <v>0</v>
      </c>
      <c r="I3778" s="270"/>
      <c r="K3778" s="264" t="s">
        <v>1549</v>
      </c>
      <c r="L3778" s="265"/>
      <c r="M3778" s="266"/>
      <c r="N3778" s="267"/>
      <c r="O3778" s="267"/>
      <c r="P3778" s="268"/>
      <c r="Q3778" s="269">
        <f t="shared" si="221"/>
        <v>0</v>
      </c>
      <c r="R3778" s="270"/>
    </row>
    <row r="3779" spans="2:18" ht="24.95" customHeight="1" thickTop="1" thickBot="1">
      <c r="B3779" s="243"/>
      <c r="C3779" s="244" t="s">
        <v>1399</v>
      </c>
      <c r="D3779" s="245">
        <f>SUM(D3774:D3778)</f>
        <v>0</v>
      </c>
      <c r="E3779" s="246"/>
      <c r="F3779" s="247">
        <f>F3774+F3776</f>
        <v>1378</v>
      </c>
      <c r="G3779" s="248"/>
      <c r="H3779" s="271">
        <f>D3779+F3779</f>
        <v>1378</v>
      </c>
      <c r="I3779" s="250"/>
      <c r="K3779" s="243"/>
      <c r="L3779" s="244" t="s">
        <v>1399</v>
      </c>
      <c r="M3779" s="245">
        <f>SUM(M3774:M3778)</f>
        <v>0</v>
      </c>
      <c r="N3779" s="246"/>
      <c r="O3779" s="246">
        <f>O3774+O3776</f>
        <v>1431</v>
      </c>
      <c r="P3779" s="248"/>
      <c r="Q3779" s="272">
        <f>M3779+O3779</f>
        <v>1431</v>
      </c>
      <c r="R3779" s="250"/>
    </row>
    <row r="3780" spans="2:18" ht="24.95" customHeight="1" thickTop="1">
      <c r="B3780" s="273"/>
      <c r="C3780" s="274" t="s">
        <v>1550</v>
      </c>
      <c r="D3780" s="217"/>
      <c r="E3780" s="217"/>
      <c r="F3780" s="217"/>
      <c r="G3780" s="217"/>
      <c r="H3780" s="217"/>
      <c r="I3780" s="218"/>
      <c r="K3780" s="273"/>
      <c r="L3780" s="274" t="s">
        <v>1550</v>
      </c>
      <c r="M3780" s="217"/>
      <c r="N3780" s="217"/>
      <c r="O3780" s="217"/>
      <c r="P3780" s="217"/>
      <c r="Q3780" s="217"/>
      <c r="R3780" s="218"/>
    </row>
    <row r="3781" spans="2:18" ht="24.95" customHeight="1">
      <c r="B3781" s="216" t="s">
        <v>1551</v>
      </c>
      <c r="C3781" s="217"/>
      <c r="D3781" s="217"/>
      <c r="E3781" s="217"/>
      <c r="F3781" s="217"/>
      <c r="G3781" s="217"/>
      <c r="H3781" s="217"/>
      <c r="I3781" s="218"/>
      <c r="K3781" s="216" t="s">
        <v>1551</v>
      </c>
      <c r="L3781" s="217"/>
      <c r="M3781" s="217"/>
      <c r="N3781" s="217"/>
      <c r="O3781" s="217"/>
      <c r="P3781" s="217"/>
      <c r="Q3781" s="217"/>
      <c r="R3781" s="218"/>
    </row>
    <row r="3782" spans="2:18" ht="24.95" customHeight="1">
      <c r="B3782" s="216" t="s">
        <v>1552</v>
      </c>
      <c r="C3782" s="217"/>
      <c r="D3782" s="217"/>
      <c r="E3782" s="217"/>
      <c r="F3782" s="217"/>
      <c r="G3782" s="217"/>
      <c r="H3782" s="217"/>
      <c r="I3782" s="218"/>
      <c r="K3782" s="216" t="s">
        <v>1552</v>
      </c>
      <c r="L3782" s="217"/>
      <c r="M3782" s="217"/>
      <c r="N3782" s="217"/>
      <c r="O3782" s="217"/>
      <c r="P3782" s="217"/>
      <c r="Q3782" s="217"/>
      <c r="R3782" s="218"/>
    </row>
    <row r="3783" spans="2:18" ht="15.75">
      <c r="B3783" s="273"/>
      <c r="C3783" s="217"/>
      <c r="D3783" s="217"/>
      <c r="E3783" s="217"/>
      <c r="F3783" s="217"/>
      <c r="G3783" s="217"/>
      <c r="H3783" s="217"/>
      <c r="I3783" s="218"/>
      <c r="K3783" s="273"/>
      <c r="L3783" s="217"/>
      <c r="M3783" s="217"/>
      <c r="N3783" s="217"/>
      <c r="O3783" s="217"/>
      <c r="P3783" s="217"/>
      <c r="Q3783" s="217"/>
      <c r="R3783" s="218"/>
    </row>
    <row r="3784" spans="2:18" ht="15.75">
      <c r="B3784" s="273"/>
      <c r="C3784" s="217"/>
      <c r="D3784" s="372" t="s">
        <v>1714</v>
      </c>
      <c r="E3784" s="372"/>
      <c r="F3784" s="372"/>
      <c r="G3784" s="217"/>
      <c r="H3784" s="217"/>
      <c r="I3784" s="218"/>
      <c r="K3784" s="273"/>
      <c r="L3784" s="217"/>
      <c r="M3784" s="372" t="s">
        <v>1714</v>
      </c>
      <c r="N3784" s="372"/>
      <c r="O3784" s="372"/>
      <c r="P3784" s="217"/>
      <c r="Q3784" s="217"/>
      <c r="R3784" s="218"/>
    </row>
    <row r="3785" spans="2:18" ht="15.75">
      <c r="B3785" s="273"/>
      <c r="C3785" s="217"/>
      <c r="D3785" s="372" t="s">
        <v>1715</v>
      </c>
      <c r="E3785" s="372"/>
      <c r="F3785" s="372"/>
      <c r="G3785" s="217"/>
      <c r="H3785" s="217"/>
      <c r="I3785" s="218"/>
      <c r="K3785" s="273"/>
      <c r="L3785" s="217"/>
      <c r="M3785" s="372" t="s">
        <v>1715</v>
      </c>
      <c r="N3785" s="372"/>
      <c r="O3785" s="372"/>
      <c r="P3785" s="217"/>
      <c r="Q3785" s="217"/>
      <c r="R3785" s="218"/>
    </row>
    <row r="3786" spans="2:18" ht="15.75">
      <c r="B3786" s="273"/>
      <c r="C3786" s="217"/>
      <c r="D3786" s="217"/>
      <c r="E3786" s="217"/>
      <c r="F3786" s="217"/>
      <c r="G3786" s="217"/>
      <c r="H3786" s="217"/>
      <c r="I3786" s="218"/>
      <c r="K3786" s="273"/>
      <c r="L3786" s="217"/>
      <c r="M3786" s="217"/>
      <c r="N3786" s="217"/>
      <c r="O3786" s="217"/>
      <c r="P3786" s="217"/>
      <c r="Q3786" s="217"/>
      <c r="R3786" s="218"/>
    </row>
    <row r="3787" spans="2:18" ht="15.75">
      <c r="B3787" s="273"/>
      <c r="C3787" s="217"/>
      <c r="D3787" s="217"/>
      <c r="E3787" s="217"/>
      <c r="F3787" s="217"/>
      <c r="G3787" s="217"/>
      <c r="H3787" s="217"/>
      <c r="I3787" s="218"/>
      <c r="K3787" s="273"/>
      <c r="L3787" s="217"/>
      <c r="M3787" s="217"/>
      <c r="N3787" s="217"/>
      <c r="O3787" s="217"/>
      <c r="P3787" s="217"/>
      <c r="Q3787" s="217"/>
      <c r="R3787" s="218"/>
    </row>
    <row r="3788" spans="2:18" ht="15.75">
      <c r="B3788" s="293"/>
      <c r="E3788" s="217"/>
      <c r="F3788" s="217"/>
      <c r="G3788" s="201" t="s">
        <v>1563</v>
      </c>
      <c r="H3788" s="217"/>
      <c r="I3788" s="218"/>
      <c r="J3788" s="293"/>
      <c r="K3788" s="293"/>
      <c r="N3788" s="217"/>
      <c r="O3788" s="217"/>
      <c r="P3788" s="201" t="s">
        <v>1563</v>
      </c>
      <c r="Q3788" s="217"/>
      <c r="R3788" s="218"/>
    </row>
    <row r="3789" spans="2:18" ht="15.75">
      <c r="B3789" s="273" t="s">
        <v>1553</v>
      </c>
      <c r="C3789" s="360">
        <v>45840</v>
      </c>
      <c r="D3789" s="360"/>
      <c r="E3789" s="201"/>
      <c r="F3789" t="s">
        <v>1693</v>
      </c>
      <c r="H3789" s="201"/>
      <c r="I3789" s="202"/>
      <c r="K3789" s="273" t="s">
        <v>1553</v>
      </c>
      <c r="L3789" s="360">
        <v>45840</v>
      </c>
      <c r="M3789" s="360"/>
      <c r="N3789" s="201"/>
      <c r="O3789" t="s">
        <v>1693</v>
      </c>
      <c r="Q3789" s="201"/>
      <c r="R3789" s="202"/>
    </row>
    <row r="3790" spans="2:18" ht="16.5" thickBot="1">
      <c r="B3790" s="275"/>
      <c r="C3790" s="276"/>
      <c r="D3790" s="276"/>
      <c r="E3790" s="276"/>
      <c r="F3790" s="276"/>
      <c r="G3790" s="276"/>
      <c r="H3790" s="276"/>
      <c r="I3790" s="277"/>
      <c r="K3790" s="275"/>
      <c r="L3790" s="276"/>
      <c r="M3790" s="276"/>
      <c r="N3790" s="276"/>
      <c r="O3790" s="276"/>
      <c r="P3790" s="276"/>
      <c r="Q3790" s="276"/>
      <c r="R3790" s="277"/>
    </row>
    <row r="3792" spans="2:18" ht="15.75" thickBot="1"/>
    <row r="3793" spans="2:18">
      <c r="B3793" s="366" t="s">
        <v>1525</v>
      </c>
      <c r="C3793" s="367"/>
      <c r="D3793" s="367"/>
      <c r="E3793" s="367"/>
      <c r="F3793" s="367"/>
      <c r="G3793" s="367"/>
      <c r="H3793" s="367"/>
      <c r="I3793" s="368"/>
      <c r="K3793" s="366" t="s">
        <v>1525</v>
      </c>
      <c r="L3793" s="367"/>
      <c r="M3793" s="367"/>
      <c r="N3793" s="367"/>
      <c r="O3793" s="367"/>
      <c r="P3793" s="367"/>
      <c r="Q3793" s="367"/>
      <c r="R3793" s="368"/>
    </row>
    <row r="3794" spans="2:18" ht="15.75">
      <c r="B3794" s="200"/>
      <c r="C3794" s="201"/>
      <c r="D3794" s="201"/>
      <c r="E3794" s="201"/>
      <c r="F3794" s="201"/>
      <c r="G3794" s="201"/>
      <c r="H3794" s="201"/>
      <c r="I3794" s="202"/>
      <c r="K3794" s="200"/>
      <c r="L3794" s="201"/>
      <c r="M3794" s="201"/>
      <c r="N3794" s="201"/>
      <c r="O3794" s="201"/>
      <c r="P3794" s="201"/>
      <c r="Q3794" s="201"/>
      <c r="R3794" s="202"/>
    </row>
    <row r="3795" spans="2:18" ht="26.25">
      <c r="B3795" s="369" t="s">
        <v>1526</v>
      </c>
      <c r="C3795" s="370"/>
      <c r="D3795" s="370"/>
      <c r="E3795" s="370"/>
      <c r="F3795" s="370"/>
      <c r="G3795" s="370"/>
      <c r="H3795" s="370"/>
      <c r="I3795" s="371"/>
      <c r="K3795" s="369" t="s">
        <v>1526</v>
      </c>
      <c r="L3795" s="370"/>
      <c r="M3795" s="370"/>
      <c r="N3795" s="370"/>
      <c r="O3795" s="370"/>
      <c r="P3795" s="370"/>
      <c r="Q3795" s="370"/>
      <c r="R3795" s="371"/>
    </row>
    <row r="3796" spans="2:18" ht="24.95" customHeight="1">
      <c r="B3796" s="203"/>
      <c r="C3796" s="204"/>
      <c r="D3796" s="204"/>
      <c r="E3796" s="204"/>
      <c r="F3796" s="204"/>
      <c r="G3796" s="204"/>
      <c r="H3796" s="205" t="s">
        <v>1527</v>
      </c>
      <c r="I3796" s="206"/>
      <c r="K3796" s="203"/>
      <c r="L3796" s="204"/>
      <c r="M3796" s="204"/>
      <c r="N3796" s="204"/>
      <c r="O3796" s="204"/>
      <c r="P3796" s="204"/>
      <c r="Q3796" s="205" t="s">
        <v>1527</v>
      </c>
      <c r="R3796" s="206"/>
    </row>
    <row r="3797" spans="2:18" ht="24.95" customHeight="1">
      <c r="B3797" s="207" t="s">
        <v>1528</v>
      </c>
      <c r="C3797" s="208"/>
      <c r="D3797" s="208"/>
      <c r="E3797" s="208"/>
      <c r="F3797" s="208" t="s">
        <v>1529</v>
      </c>
      <c r="G3797" s="201"/>
      <c r="H3797" s="201" t="s">
        <v>1530</v>
      </c>
      <c r="I3797" s="202"/>
      <c r="K3797" s="207" t="s">
        <v>1528</v>
      </c>
      <c r="L3797" s="208"/>
      <c r="M3797" s="208"/>
      <c r="N3797" s="208"/>
      <c r="O3797" s="208" t="s">
        <v>1531</v>
      </c>
      <c r="P3797" s="201"/>
      <c r="Q3797" s="201" t="s">
        <v>1530</v>
      </c>
      <c r="R3797" s="202"/>
    </row>
    <row r="3798" spans="2:18" ht="24.95" customHeight="1">
      <c r="B3798" s="209" t="s">
        <v>1532</v>
      </c>
      <c r="C3798" s="210" t="s">
        <v>1978</v>
      </c>
      <c r="D3798" s="211"/>
      <c r="E3798" s="211"/>
      <c r="F3798" s="211"/>
      <c r="G3798" s="212"/>
      <c r="H3798" s="212"/>
      <c r="I3798" s="213"/>
      <c r="K3798" s="209" t="s">
        <v>1532</v>
      </c>
      <c r="L3798" s="210" t="s">
        <v>1979</v>
      </c>
      <c r="M3798" s="211"/>
      <c r="N3798" s="211"/>
      <c r="O3798" s="211"/>
      <c r="P3798" s="212"/>
      <c r="Q3798" s="212"/>
      <c r="R3798" s="213"/>
    </row>
    <row r="3799" spans="2:18" ht="24.95" customHeight="1">
      <c r="B3799" s="207" t="s">
        <v>1534</v>
      </c>
      <c r="C3799" s="214">
        <v>618</v>
      </c>
      <c r="D3799" s="208" t="s">
        <v>1535</v>
      </c>
      <c r="E3799" s="208"/>
      <c r="F3799" s="201"/>
      <c r="G3799" s="201"/>
      <c r="H3799" s="201"/>
      <c r="I3799" s="202"/>
      <c r="K3799" s="207" t="s">
        <v>1534</v>
      </c>
      <c r="L3799" s="214" t="s">
        <v>1980</v>
      </c>
      <c r="M3799" s="208" t="s">
        <v>1535</v>
      </c>
      <c r="N3799" s="208"/>
      <c r="O3799" s="201"/>
      <c r="P3799" s="201"/>
      <c r="Q3799" s="201"/>
      <c r="R3799" s="202"/>
    </row>
    <row r="3800" spans="2:18" ht="24.95" customHeight="1">
      <c r="B3800" s="216" t="s">
        <v>1562</v>
      </c>
      <c r="C3800" s="217"/>
      <c r="D3800" s="217"/>
      <c r="E3800" s="217"/>
      <c r="F3800" s="217"/>
      <c r="G3800" s="217"/>
      <c r="H3800" s="217"/>
      <c r="I3800" s="218"/>
      <c r="K3800" s="216" t="s">
        <v>1562</v>
      </c>
      <c r="L3800" s="217"/>
      <c r="M3800" s="217"/>
      <c r="N3800" s="217"/>
      <c r="O3800" s="217"/>
      <c r="P3800" s="217"/>
      <c r="Q3800" s="217"/>
      <c r="R3800" s="218"/>
    </row>
    <row r="3801" spans="2:18" ht="24.95" customHeight="1" thickBot="1">
      <c r="B3801" s="207" t="s">
        <v>1537</v>
      </c>
      <c r="C3801" s="201"/>
      <c r="D3801" s="201"/>
      <c r="E3801" s="201"/>
      <c r="F3801" s="201"/>
      <c r="G3801" s="201"/>
      <c r="H3801" s="201"/>
      <c r="I3801" s="202"/>
      <c r="K3801" s="207" t="s">
        <v>1537</v>
      </c>
      <c r="L3801" s="201"/>
      <c r="M3801" s="201"/>
      <c r="N3801" s="201"/>
      <c r="O3801" s="201"/>
      <c r="P3801" s="201"/>
      <c r="Q3801" s="201"/>
      <c r="R3801" s="202"/>
    </row>
    <row r="3802" spans="2:18" ht="24.95" customHeight="1" thickTop="1">
      <c r="B3802" s="361" t="s">
        <v>1538</v>
      </c>
      <c r="C3802" s="362"/>
      <c r="D3802" s="358" t="s">
        <v>1241</v>
      </c>
      <c r="E3802" s="365"/>
      <c r="F3802" s="356" t="s">
        <v>1539</v>
      </c>
      <c r="G3802" s="359"/>
      <c r="H3802" s="358" t="s">
        <v>1404</v>
      </c>
      <c r="I3802" s="359"/>
      <c r="K3802" s="361" t="s">
        <v>1538</v>
      </c>
      <c r="L3802" s="362"/>
      <c r="M3802" s="358" t="s">
        <v>1241</v>
      </c>
      <c r="N3802" s="365"/>
      <c r="O3802" s="356" t="s">
        <v>1539</v>
      </c>
      <c r="P3802" s="359"/>
      <c r="Q3802" s="358" t="s">
        <v>1404</v>
      </c>
      <c r="R3802" s="359"/>
    </row>
    <row r="3803" spans="2:18" ht="24.95" customHeight="1" thickBot="1">
      <c r="B3803" s="363"/>
      <c r="C3803" s="364"/>
      <c r="D3803" s="219" t="s">
        <v>1540</v>
      </c>
      <c r="E3803" s="220" t="s">
        <v>1541</v>
      </c>
      <c r="F3803" s="220" t="s">
        <v>1540</v>
      </c>
      <c r="G3803" s="221" t="s">
        <v>1541</v>
      </c>
      <c r="H3803" s="222" t="s">
        <v>1540</v>
      </c>
      <c r="I3803" s="223" t="s">
        <v>1541</v>
      </c>
      <c r="K3803" s="363"/>
      <c r="L3803" s="364"/>
      <c r="M3803" s="219" t="s">
        <v>1540</v>
      </c>
      <c r="N3803" s="220" t="s">
        <v>1541</v>
      </c>
      <c r="O3803" s="220" t="s">
        <v>1540</v>
      </c>
      <c r="P3803" s="221" t="s">
        <v>1541</v>
      </c>
      <c r="Q3803" s="222" t="s">
        <v>1540</v>
      </c>
      <c r="R3803" s="223" t="s">
        <v>1541</v>
      </c>
    </row>
    <row r="3804" spans="2:18" ht="24.95" customHeight="1" thickTop="1">
      <c r="B3804" s="224" t="s">
        <v>1542</v>
      </c>
      <c r="C3804" s="225"/>
      <c r="D3804" s="226">
        <v>0</v>
      </c>
      <c r="E3804" s="227"/>
      <c r="F3804" s="227">
        <v>520</v>
      </c>
      <c r="G3804" s="228"/>
      <c r="H3804" s="229">
        <f t="shared" ref="H3804:H3812" si="222">D3804+F3804</f>
        <v>520</v>
      </c>
      <c r="I3804" s="230"/>
      <c r="K3804" s="224" t="s">
        <v>1542</v>
      </c>
      <c r="L3804" s="225"/>
      <c r="M3804" s="226">
        <v>0</v>
      </c>
      <c r="N3804" s="227"/>
      <c r="O3804" s="227">
        <v>530</v>
      </c>
      <c r="P3804" s="228"/>
      <c r="Q3804" s="229">
        <f t="shared" ref="Q3804:Q3812" si="223">M3804+O3804</f>
        <v>530</v>
      </c>
      <c r="R3804" s="230"/>
    </row>
    <row r="3805" spans="2:18" ht="24.95" customHeight="1">
      <c r="B3805" s="231" t="s">
        <v>1543</v>
      </c>
      <c r="C3805" s="232"/>
      <c r="D3805" s="233">
        <v>0</v>
      </c>
      <c r="E3805" s="234"/>
      <c r="F3805" s="234">
        <v>0</v>
      </c>
      <c r="G3805" s="235"/>
      <c r="H3805" s="229">
        <f t="shared" si="222"/>
        <v>0</v>
      </c>
      <c r="I3805" s="236"/>
      <c r="K3805" s="231" t="s">
        <v>1543</v>
      </c>
      <c r="L3805" s="232"/>
      <c r="M3805" s="233">
        <v>0</v>
      </c>
      <c r="N3805" s="234"/>
      <c r="O3805" s="234">
        <v>30</v>
      </c>
      <c r="P3805" s="235"/>
      <c r="Q3805" s="229">
        <f t="shared" si="223"/>
        <v>30</v>
      </c>
      <c r="R3805" s="236"/>
    </row>
    <row r="3806" spans="2:18" ht="24.95" customHeight="1">
      <c r="B3806" s="231" t="s">
        <v>1544</v>
      </c>
      <c r="C3806" s="232"/>
      <c r="D3806" s="233">
        <v>0</v>
      </c>
      <c r="E3806" s="234"/>
      <c r="F3806" s="234">
        <v>0</v>
      </c>
      <c r="G3806" s="235"/>
      <c r="H3806" s="229">
        <f t="shared" si="222"/>
        <v>0</v>
      </c>
      <c r="I3806" s="236"/>
      <c r="K3806" s="231" t="s">
        <v>1544</v>
      </c>
      <c r="L3806" s="232"/>
      <c r="M3806" s="233">
        <v>0</v>
      </c>
      <c r="N3806" s="234"/>
      <c r="O3806" s="234">
        <v>30</v>
      </c>
      <c r="P3806" s="235"/>
      <c r="Q3806" s="229">
        <f t="shared" si="223"/>
        <v>30</v>
      </c>
      <c r="R3806" s="236"/>
    </row>
    <row r="3807" spans="2:18" ht="24.95" customHeight="1" thickBot="1">
      <c r="B3807" s="237" t="s">
        <v>1545</v>
      </c>
      <c r="C3807" s="238"/>
      <c r="D3807" s="239"/>
      <c r="E3807" s="240"/>
      <c r="F3807" s="240">
        <v>0</v>
      </c>
      <c r="G3807" s="241"/>
      <c r="H3807" s="229">
        <f t="shared" si="222"/>
        <v>0</v>
      </c>
      <c r="I3807" s="242"/>
      <c r="K3807" s="237" t="s">
        <v>1545</v>
      </c>
      <c r="L3807" s="238"/>
      <c r="M3807" s="239">
        <v>0</v>
      </c>
      <c r="N3807" s="240"/>
      <c r="O3807" s="240">
        <v>750</v>
      </c>
      <c r="P3807" s="241"/>
      <c r="Q3807" s="229">
        <f t="shared" si="223"/>
        <v>750</v>
      </c>
      <c r="R3807" s="242"/>
    </row>
    <row r="3808" spans="2:18" ht="24.95" customHeight="1" thickTop="1" thickBot="1">
      <c r="B3808" s="243"/>
      <c r="C3808" s="244" t="s">
        <v>1399</v>
      </c>
      <c r="D3808" s="245">
        <f>D3804+D3805+D3806+D3807</f>
        <v>0</v>
      </c>
      <c r="E3808" s="246"/>
      <c r="F3808" s="247">
        <f>SUM(F3804:F3807)</f>
        <v>520</v>
      </c>
      <c r="G3808" s="248"/>
      <c r="H3808" s="249">
        <f t="shared" si="222"/>
        <v>520</v>
      </c>
      <c r="I3808" s="250"/>
      <c r="K3808" s="243"/>
      <c r="L3808" s="244" t="s">
        <v>1399</v>
      </c>
      <c r="M3808" s="245">
        <f>M3804+M3805+M3806+M3807</f>
        <v>0</v>
      </c>
      <c r="N3808" s="246"/>
      <c r="O3808" s="246">
        <f>SUM(O3804:O3807)</f>
        <v>1340</v>
      </c>
      <c r="P3808" s="248"/>
      <c r="Q3808" s="251">
        <f t="shared" si="223"/>
        <v>1340</v>
      </c>
      <c r="R3808" s="250"/>
    </row>
    <row r="3809" spans="2:18" ht="24.95" customHeight="1" thickTop="1">
      <c r="B3809" s="252" t="s">
        <v>1546</v>
      </c>
      <c r="C3809" s="253"/>
      <c r="D3809" s="254"/>
      <c r="E3809" s="255"/>
      <c r="F3809" s="255"/>
      <c r="G3809" s="256"/>
      <c r="H3809" s="257">
        <f t="shared" si="222"/>
        <v>0</v>
      </c>
      <c r="I3809" s="258"/>
      <c r="K3809" s="252" t="s">
        <v>1546</v>
      </c>
      <c r="L3809" s="253"/>
      <c r="M3809" s="254"/>
      <c r="N3809" s="255"/>
      <c r="O3809" s="255"/>
      <c r="P3809" s="256"/>
      <c r="Q3809" s="257">
        <f t="shared" si="223"/>
        <v>0</v>
      </c>
      <c r="R3809" s="258"/>
    </row>
    <row r="3810" spans="2:18" ht="24.95" customHeight="1">
      <c r="B3810" s="259" t="s">
        <v>1547</v>
      </c>
      <c r="C3810" s="260"/>
      <c r="D3810" s="233">
        <v>0</v>
      </c>
      <c r="E3810" s="234"/>
      <c r="F3810" s="234"/>
      <c r="G3810" s="261"/>
      <c r="H3810" s="262">
        <f t="shared" si="222"/>
        <v>0</v>
      </c>
      <c r="I3810" s="263"/>
      <c r="K3810" s="259" t="s">
        <v>1547</v>
      </c>
      <c r="L3810" s="260"/>
      <c r="M3810" s="233">
        <v>0</v>
      </c>
      <c r="N3810" s="234"/>
      <c r="O3810" s="234"/>
      <c r="P3810" s="261"/>
      <c r="Q3810" s="262">
        <f t="shared" si="223"/>
        <v>0</v>
      </c>
      <c r="R3810" s="263"/>
    </row>
    <row r="3811" spans="2:18" ht="24.95" customHeight="1">
      <c r="B3811" s="252" t="s">
        <v>1548</v>
      </c>
      <c r="C3811" s="253"/>
      <c r="D3811" s="233"/>
      <c r="E3811" s="234"/>
      <c r="F3811" s="234"/>
      <c r="G3811" s="261"/>
      <c r="H3811" s="262">
        <f t="shared" si="222"/>
        <v>0</v>
      </c>
      <c r="I3811" s="263"/>
      <c r="K3811" s="252" t="s">
        <v>1548</v>
      </c>
      <c r="L3811" s="253"/>
      <c r="M3811" s="233"/>
      <c r="N3811" s="234"/>
      <c r="O3811" s="234"/>
      <c r="P3811" s="261"/>
      <c r="Q3811" s="262">
        <f t="shared" si="223"/>
        <v>0</v>
      </c>
      <c r="R3811" s="263"/>
    </row>
    <row r="3812" spans="2:18" ht="24.95" customHeight="1" thickBot="1">
      <c r="B3812" s="264" t="s">
        <v>1549</v>
      </c>
      <c r="C3812" s="265"/>
      <c r="D3812" s="266"/>
      <c r="E3812" s="267"/>
      <c r="F3812" s="267"/>
      <c r="G3812" s="268"/>
      <c r="H3812" s="269">
        <f t="shared" si="222"/>
        <v>0</v>
      </c>
      <c r="I3812" s="270"/>
      <c r="K3812" s="264" t="s">
        <v>1549</v>
      </c>
      <c r="L3812" s="265"/>
      <c r="M3812" s="266"/>
      <c r="N3812" s="267"/>
      <c r="O3812" s="267"/>
      <c r="P3812" s="268"/>
      <c r="Q3812" s="269">
        <f t="shared" si="223"/>
        <v>0</v>
      </c>
      <c r="R3812" s="270"/>
    </row>
    <row r="3813" spans="2:18" ht="24.95" customHeight="1" thickTop="1" thickBot="1">
      <c r="B3813" s="243"/>
      <c r="C3813" s="244" t="s">
        <v>1399</v>
      </c>
      <c r="D3813" s="245">
        <f>SUM(D3808:D3812)</f>
        <v>0</v>
      </c>
      <c r="E3813" s="246"/>
      <c r="F3813" s="247">
        <f>F3808+F3810</f>
        <v>520</v>
      </c>
      <c r="G3813" s="248"/>
      <c r="H3813" s="271">
        <f>D3813+F3813</f>
        <v>520</v>
      </c>
      <c r="I3813" s="250"/>
      <c r="K3813" s="243"/>
      <c r="L3813" s="244" t="s">
        <v>1399</v>
      </c>
      <c r="M3813" s="245">
        <f>SUM(M3808:M3812)</f>
        <v>0</v>
      </c>
      <c r="N3813" s="246"/>
      <c r="O3813" s="246">
        <f>O3808+O3810</f>
        <v>1340</v>
      </c>
      <c r="P3813" s="248"/>
      <c r="Q3813" s="272">
        <f>M3813+O3813</f>
        <v>1340</v>
      </c>
      <c r="R3813" s="250"/>
    </row>
    <row r="3814" spans="2:18" ht="24.95" customHeight="1" thickTop="1">
      <c r="B3814" s="273"/>
      <c r="C3814" s="274" t="s">
        <v>1550</v>
      </c>
      <c r="D3814" s="217"/>
      <c r="E3814" s="217"/>
      <c r="F3814" s="217"/>
      <c r="G3814" s="217"/>
      <c r="H3814" s="217"/>
      <c r="I3814" s="218"/>
      <c r="K3814" s="273"/>
      <c r="L3814" s="274" t="s">
        <v>1550</v>
      </c>
      <c r="M3814" s="217"/>
      <c r="N3814" s="217"/>
      <c r="O3814" s="217"/>
      <c r="P3814" s="217"/>
      <c r="Q3814" s="217"/>
      <c r="R3814" s="218"/>
    </row>
    <row r="3815" spans="2:18" ht="24.95" customHeight="1">
      <c r="B3815" s="216" t="s">
        <v>1551</v>
      </c>
      <c r="C3815" s="217"/>
      <c r="D3815" s="217"/>
      <c r="E3815" s="217"/>
      <c r="F3815" s="217"/>
      <c r="G3815" s="217"/>
      <c r="H3815" s="217"/>
      <c r="I3815" s="218"/>
      <c r="K3815" s="216" t="s">
        <v>1551</v>
      </c>
      <c r="L3815" s="217"/>
      <c r="M3815" s="217"/>
      <c r="N3815" s="217"/>
      <c r="O3815" s="217"/>
      <c r="P3815" s="217"/>
      <c r="Q3815" s="217"/>
      <c r="R3815" s="218"/>
    </row>
    <row r="3816" spans="2:18" ht="24.95" customHeight="1">
      <c r="B3816" s="216" t="s">
        <v>1552</v>
      </c>
      <c r="C3816" s="217"/>
      <c r="D3816" s="217"/>
      <c r="E3816" s="217"/>
      <c r="F3816" s="217"/>
      <c r="G3816" s="217"/>
      <c r="H3816" s="217"/>
      <c r="I3816" s="218"/>
      <c r="K3816" s="216" t="s">
        <v>1552</v>
      </c>
      <c r="L3816" s="217"/>
      <c r="M3816" s="217"/>
      <c r="N3816" s="217"/>
      <c r="O3816" s="217"/>
      <c r="P3816" s="217"/>
      <c r="Q3816" s="217"/>
      <c r="R3816" s="218"/>
    </row>
    <row r="3817" spans="2:18" ht="15.75">
      <c r="B3817" s="273"/>
      <c r="C3817" s="217"/>
      <c r="D3817" s="217"/>
      <c r="E3817" s="217"/>
      <c r="F3817" s="217"/>
      <c r="G3817" s="217"/>
      <c r="H3817" s="217"/>
      <c r="I3817" s="218"/>
      <c r="K3817" s="273"/>
      <c r="L3817" s="217"/>
      <c r="M3817" s="217"/>
      <c r="N3817" s="217"/>
      <c r="O3817" s="217"/>
      <c r="P3817" s="217"/>
      <c r="Q3817" s="217"/>
      <c r="R3817" s="218"/>
    </row>
    <row r="3818" spans="2:18" ht="15.75">
      <c r="B3818" s="273"/>
      <c r="C3818" s="217"/>
      <c r="D3818" s="372" t="s">
        <v>1714</v>
      </c>
      <c r="E3818" s="372"/>
      <c r="F3818" s="372"/>
      <c r="G3818" s="217"/>
      <c r="H3818" s="217"/>
      <c r="I3818" s="218"/>
      <c r="K3818" s="273"/>
      <c r="L3818" s="217"/>
      <c r="M3818" s="372" t="s">
        <v>1714</v>
      </c>
      <c r="N3818" s="372"/>
      <c r="O3818" s="372"/>
      <c r="P3818" s="217"/>
      <c r="Q3818" s="217"/>
      <c r="R3818" s="218"/>
    </row>
    <row r="3819" spans="2:18" ht="15.75">
      <c r="B3819" s="273"/>
      <c r="C3819" s="217"/>
      <c r="D3819" s="372" t="s">
        <v>1715</v>
      </c>
      <c r="E3819" s="372"/>
      <c r="F3819" s="372"/>
      <c r="G3819" s="217"/>
      <c r="H3819" s="217"/>
      <c r="I3819" s="218"/>
      <c r="K3819" s="273"/>
      <c r="L3819" s="217"/>
      <c r="M3819" s="372" t="s">
        <v>1715</v>
      </c>
      <c r="N3819" s="372"/>
      <c r="O3819" s="372"/>
      <c r="P3819" s="217"/>
      <c r="Q3819" s="217"/>
      <c r="R3819" s="218"/>
    </row>
    <row r="3820" spans="2:18" ht="15.75">
      <c r="B3820" s="273"/>
      <c r="C3820" s="217"/>
      <c r="D3820" s="217"/>
      <c r="E3820" s="217"/>
      <c r="F3820" s="217"/>
      <c r="G3820" s="217"/>
      <c r="H3820" s="217"/>
      <c r="I3820" s="218"/>
      <c r="K3820" s="273"/>
      <c r="L3820" s="217"/>
      <c r="M3820" s="217"/>
      <c r="N3820" s="217"/>
      <c r="O3820" s="217"/>
      <c r="P3820" s="217"/>
      <c r="Q3820" s="217"/>
      <c r="R3820" s="218"/>
    </row>
    <row r="3821" spans="2:18" ht="15.75">
      <c r="B3821" s="273"/>
      <c r="C3821" s="217"/>
      <c r="D3821" s="217"/>
      <c r="E3821" s="217"/>
      <c r="F3821" s="217"/>
      <c r="G3821" s="217"/>
      <c r="H3821" s="217"/>
      <c r="I3821" s="218"/>
      <c r="K3821" s="273"/>
      <c r="L3821" s="217"/>
      <c r="M3821" s="217"/>
      <c r="N3821" s="217"/>
      <c r="O3821" s="217"/>
      <c r="P3821" s="217"/>
      <c r="Q3821" s="217"/>
      <c r="R3821" s="218"/>
    </row>
    <row r="3822" spans="2:18" ht="15.75">
      <c r="B3822" s="293"/>
      <c r="E3822" s="217"/>
      <c r="F3822" s="217"/>
      <c r="G3822" s="201" t="s">
        <v>1563</v>
      </c>
      <c r="H3822" s="217"/>
      <c r="I3822" s="218"/>
      <c r="J3822" s="293"/>
      <c r="K3822" s="293"/>
      <c r="N3822" s="217"/>
      <c r="O3822" s="217"/>
      <c r="P3822" s="201" t="s">
        <v>1563</v>
      </c>
      <c r="Q3822" s="217"/>
      <c r="R3822" s="218"/>
    </row>
    <row r="3823" spans="2:18" ht="15.75">
      <c r="B3823" s="273" t="s">
        <v>1553</v>
      </c>
      <c r="C3823" s="360">
        <v>45840</v>
      </c>
      <c r="D3823" s="360"/>
      <c r="E3823" s="201"/>
      <c r="F3823" t="s">
        <v>1693</v>
      </c>
      <c r="H3823" s="201"/>
      <c r="I3823" s="202"/>
      <c r="K3823" s="273" t="s">
        <v>1553</v>
      </c>
      <c r="L3823" s="360">
        <v>45840</v>
      </c>
      <c r="M3823" s="360"/>
      <c r="N3823" s="201"/>
      <c r="O3823" t="s">
        <v>1693</v>
      </c>
      <c r="Q3823" s="201"/>
      <c r="R3823" s="202"/>
    </row>
    <row r="3824" spans="2:18" ht="16.5" thickBot="1">
      <c r="B3824" s="275"/>
      <c r="C3824" s="276"/>
      <c r="D3824" s="276"/>
      <c r="E3824" s="276"/>
      <c r="F3824" s="276"/>
      <c r="G3824" s="276"/>
      <c r="H3824" s="276"/>
      <c r="I3824" s="277"/>
      <c r="K3824" s="275"/>
      <c r="L3824" s="276"/>
      <c r="M3824" s="276"/>
      <c r="N3824" s="276"/>
      <c r="O3824" s="276"/>
      <c r="P3824" s="276"/>
      <c r="Q3824" s="276"/>
      <c r="R3824" s="277"/>
    </row>
    <row r="3826" spans="2:18" ht="15.75" thickBot="1"/>
    <row r="3827" spans="2:18">
      <c r="B3827" s="366" t="s">
        <v>1525</v>
      </c>
      <c r="C3827" s="367"/>
      <c r="D3827" s="367"/>
      <c r="E3827" s="367"/>
      <c r="F3827" s="367"/>
      <c r="G3827" s="367"/>
      <c r="H3827" s="367"/>
      <c r="I3827" s="368"/>
      <c r="K3827" s="366" t="s">
        <v>1525</v>
      </c>
      <c r="L3827" s="367"/>
      <c r="M3827" s="367"/>
      <c r="N3827" s="367"/>
      <c r="O3827" s="367"/>
      <c r="P3827" s="367"/>
      <c r="Q3827" s="367"/>
      <c r="R3827" s="368"/>
    </row>
    <row r="3828" spans="2:18" ht="15.75">
      <c r="B3828" s="200"/>
      <c r="C3828" s="201"/>
      <c r="D3828" s="201"/>
      <c r="E3828" s="201"/>
      <c r="F3828" s="201"/>
      <c r="G3828" s="201"/>
      <c r="H3828" s="201"/>
      <c r="I3828" s="202"/>
      <c r="K3828" s="200"/>
      <c r="L3828" s="201"/>
      <c r="M3828" s="201"/>
      <c r="N3828" s="201"/>
      <c r="O3828" s="201"/>
      <c r="P3828" s="201"/>
      <c r="Q3828" s="201"/>
      <c r="R3828" s="202"/>
    </row>
    <row r="3829" spans="2:18" ht="26.25">
      <c r="B3829" s="369" t="s">
        <v>1526</v>
      </c>
      <c r="C3829" s="370"/>
      <c r="D3829" s="370"/>
      <c r="E3829" s="370"/>
      <c r="F3829" s="370"/>
      <c r="G3829" s="370"/>
      <c r="H3829" s="370"/>
      <c r="I3829" s="371"/>
      <c r="K3829" s="369" t="s">
        <v>1526</v>
      </c>
      <c r="L3829" s="370"/>
      <c r="M3829" s="370"/>
      <c r="N3829" s="370"/>
      <c r="O3829" s="370"/>
      <c r="P3829" s="370"/>
      <c r="Q3829" s="370"/>
      <c r="R3829" s="371"/>
    </row>
    <row r="3830" spans="2:18" ht="24.95" customHeight="1">
      <c r="B3830" s="203"/>
      <c r="C3830" s="204"/>
      <c r="D3830" s="204"/>
      <c r="E3830" s="204"/>
      <c r="F3830" s="204"/>
      <c r="G3830" s="204"/>
      <c r="H3830" s="205" t="s">
        <v>1527</v>
      </c>
      <c r="I3830" s="206"/>
      <c r="K3830" s="203"/>
      <c r="L3830" s="204"/>
      <c r="M3830" s="204"/>
      <c r="N3830" s="204"/>
      <c r="O3830" s="204"/>
      <c r="P3830" s="204"/>
      <c r="Q3830" s="205" t="s">
        <v>1527</v>
      </c>
      <c r="R3830" s="206"/>
    </row>
    <row r="3831" spans="2:18" ht="24.95" customHeight="1">
      <c r="B3831" s="207" t="s">
        <v>1528</v>
      </c>
      <c r="C3831" s="208"/>
      <c r="D3831" s="208"/>
      <c r="E3831" s="208"/>
      <c r="F3831" s="208" t="s">
        <v>1529</v>
      </c>
      <c r="G3831" s="201"/>
      <c r="H3831" s="201" t="s">
        <v>1530</v>
      </c>
      <c r="I3831" s="202"/>
      <c r="K3831" s="207" t="s">
        <v>1528</v>
      </c>
      <c r="L3831" s="208"/>
      <c r="M3831" s="208"/>
      <c r="N3831" s="208"/>
      <c r="O3831" s="208" t="s">
        <v>1531</v>
      </c>
      <c r="P3831" s="201"/>
      <c r="Q3831" s="201" t="s">
        <v>1530</v>
      </c>
      <c r="R3831" s="202"/>
    </row>
    <row r="3832" spans="2:18" ht="24.95" customHeight="1">
      <c r="B3832" s="209" t="s">
        <v>1532</v>
      </c>
      <c r="C3832" s="210" t="s">
        <v>1981</v>
      </c>
      <c r="E3832" s="211"/>
      <c r="F3832" s="211"/>
      <c r="G3832" s="212"/>
      <c r="H3832" s="212"/>
      <c r="I3832" s="213"/>
      <c r="K3832" s="209" t="s">
        <v>1532</v>
      </c>
      <c r="L3832" s="210" t="s">
        <v>1983</v>
      </c>
      <c r="M3832" s="211"/>
      <c r="N3832" s="211"/>
      <c r="O3832" s="211"/>
      <c r="P3832" s="212"/>
      <c r="Q3832" s="212"/>
      <c r="R3832" s="213"/>
    </row>
    <row r="3833" spans="2:18" ht="24.95" customHeight="1">
      <c r="B3833" s="207" t="s">
        <v>1534</v>
      </c>
      <c r="C3833" s="214" t="s">
        <v>1982</v>
      </c>
      <c r="D3833" s="208" t="s">
        <v>1535</v>
      </c>
      <c r="E3833" s="208"/>
      <c r="F3833" s="201"/>
      <c r="G3833" s="201"/>
      <c r="H3833" s="201"/>
      <c r="I3833" s="202"/>
      <c r="K3833" s="207" t="s">
        <v>1534</v>
      </c>
      <c r="L3833" s="214">
        <v>537</v>
      </c>
      <c r="M3833" s="208" t="s">
        <v>1535</v>
      </c>
      <c r="N3833" s="208"/>
      <c r="O3833" s="201"/>
      <c r="P3833" s="201"/>
      <c r="Q3833" s="201"/>
      <c r="R3833" s="202"/>
    </row>
    <row r="3834" spans="2:18" ht="24.95" customHeight="1">
      <c r="B3834" s="216" t="s">
        <v>1562</v>
      </c>
      <c r="C3834" s="217"/>
      <c r="D3834" s="217"/>
      <c r="E3834" s="217"/>
      <c r="F3834" s="217"/>
      <c r="G3834" s="217"/>
      <c r="H3834" s="217"/>
      <c r="I3834" s="218"/>
      <c r="K3834" s="216" t="s">
        <v>1562</v>
      </c>
      <c r="L3834" s="217"/>
      <c r="M3834" s="217"/>
      <c r="N3834" s="217"/>
      <c r="O3834" s="217"/>
      <c r="P3834" s="217"/>
      <c r="Q3834" s="217"/>
      <c r="R3834" s="218"/>
    </row>
    <row r="3835" spans="2:18" ht="24.95" customHeight="1" thickBot="1">
      <c r="B3835" s="207" t="s">
        <v>1537</v>
      </c>
      <c r="C3835" s="201"/>
      <c r="D3835" s="201"/>
      <c r="E3835" s="201"/>
      <c r="F3835" s="201"/>
      <c r="G3835" s="201"/>
      <c r="H3835" s="201"/>
      <c r="I3835" s="202"/>
      <c r="K3835" s="207" t="s">
        <v>1537</v>
      </c>
      <c r="L3835" s="201"/>
      <c r="M3835" s="201"/>
      <c r="N3835" s="201"/>
      <c r="O3835" s="201"/>
      <c r="P3835" s="201"/>
      <c r="Q3835" s="201"/>
      <c r="R3835" s="202"/>
    </row>
    <row r="3836" spans="2:18" ht="24.95" customHeight="1" thickTop="1">
      <c r="B3836" s="361" t="s">
        <v>1538</v>
      </c>
      <c r="C3836" s="362"/>
      <c r="D3836" s="358" t="s">
        <v>1241</v>
      </c>
      <c r="E3836" s="365"/>
      <c r="F3836" s="356" t="s">
        <v>1539</v>
      </c>
      <c r="G3836" s="359"/>
      <c r="H3836" s="358" t="s">
        <v>1404</v>
      </c>
      <c r="I3836" s="359"/>
      <c r="K3836" s="361" t="s">
        <v>1538</v>
      </c>
      <c r="L3836" s="362"/>
      <c r="M3836" s="358" t="s">
        <v>1241</v>
      </c>
      <c r="N3836" s="365"/>
      <c r="O3836" s="356" t="s">
        <v>1539</v>
      </c>
      <c r="P3836" s="359"/>
      <c r="Q3836" s="358" t="s">
        <v>1404</v>
      </c>
      <c r="R3836" s="359"/>
    </row>
    <row r="3837" spans="2:18" ht="24.95" customHeight="1" thickBot="1">
      <c r="B3837" s="363"/>
      <c r="C3837" s="364"/>
      <c r="D3837" s="219" t="s">
        <v>1540</v>
      </c>
      <c r="E3837" s="220" t="s">
        <v>1541</v>
      </c>
      <c r="F3837" s="220" t="s">
        <v>1540</v>
      </c>
      <c r="G3837" s="221" t="s">
        <v>1541</v>
      </c>
      <c r="H3837" s="222" t="s">
        <v>1540</v>
      </c>
      <c r="I3837" s="223" t="s">
        <v>1541</v>
      </c>
      <c r="K3837" s="363"/>
      <c r="L3837" s="364"/>
      <c r="M3837" s="219" t="s">
        <v>1540</v>
      </c>
      <c r="N3837" s="220" t="s">
        <v>1541</v>
      </c>
      <c r="O3837" s="220" t="s">
        <v>1540</v>
      </c>
      <c r="P3837" s="221" t="s">
        <v>1541</v>
      </c>
      <c r="Q3837" s="222" t="s">
        <v>1540</v>
      </c>
      <c r="R3837" s="223" t="s">
        <v>1541</v>
      </c>
    </row>
    <row r="3838" spans="2:18" ht="24.95" customHeight="1" thickTop="1">
      <c r="B3838" s="224" t="s">
        <v>1542</v>
      </c>
      <c r="C3838" s="225"/>
      <c r="D3838" s="226">
        <v>0</v>
      </c>
      <c r="E3838" s="227"/>
      <c r="F3838" s="227">
        <v>574</v>
      </c>
      <c r="G3838" s="228"/>
      <c r="H3838" s="229">
        <f t="shared" ref="H3838:H3846" si="224">D3838+F3838</f>
        <v>574</v>
      </c>
      <c r="I3838" s="230"/>
      <c r="K3838" s="224" t="s">
        <v>1542</v>
      </c>
      <c r="L3838" s="225"/>
      <c r="M3838" s="226">
        <v>0</v>
      </c>
      <c r="N3838" s="227"/>
      <c r="O3838" s="227">
        <v>464</v>
      </c>
      <c r="P3838" s="228"/>
      <c r="Q3838" s="229">
        <f t="shared" ref="Q3838:Q3846" si="225">M3838+O3838</f>
        <v>464</v>
      </c>
      <c r="R3838" s="230"/>
    </row>
    <row r="3839" spans="2:18" ht="24.95" customHeight="1">
      <c r="B3839" s="231" t="s">
        <v>1543</v>
      </c>
      <c r="C3839" s="232"/>
      <c r="D3839" s="233">
        <v>0</v>
      </c>
      <c r="E3839" s="234"/>
      <c r="F3839" s="234">
        <v>40</v>
      </c>
      <c r="G3839" s="235"/>
      <c r="H3839" s="229">
        <f t="shared" si="224"/>
        <v>40</v>
      </c>
      <c r="I3839" s="236"/>
      <c r="K3839" s="231" t="s">
        <v>1543</v>
      </c>
      <c r="L3839" s="232"/>
      <c r="M3839" s="233">
        <v>0</v>
      </c>
      <c r="N3839" s="234"/>
      <c r="O3839" s="234">
        <v>30</v>
      </c>
      <c r="P3839" s="235"/>
      <c r="Q3839" s="229">
        <f t="shared" si="225"/>
        <v>30</v>
      </c>
      <c r="R3839" s="236"/>
    </row>
    <row r="3840" spans="2:18" ht="24.95" customHeight="1">
      <c r="B3840" s="231" t="s">
        <v>1544</v>
      </c>
      <c r="C3840" s="232"/>
      <c r="D3840" s="233">
        <v>0</v>
      </c>
      <c r="E3840" s="234"/>
      <c r="F3840" s="234">
        <v>40</v>
      </c>
      <c r="G3840" s="235"/>
      <c r="H3840" s="229">
        <f t="shared" si="224"/>
        <v>40</v>
      </c>
      <c r="I3840" s="236"/>
      <c r="K3840" s="231" t="s">
        <v>1544</v>
      </c>
      <c r="L3840" s="232"/>
      <c r="M3840" s="233">
        <v>0</v>
      </c>
      <c r="N3840" s="234"/>
      <c r="O3840" s="234">
        <v>30</v>
      </c>
      <c r="P3840" s="235"/>
      <c r="Q3840" s="229">
        <f t="shared" si="225"/>
        <v>30</v>
      </c>
      <c r="R3840" s="236"/>
    </row>
    <row r="3841" spans="2:18" ht="24.95" customHeight="1" thickBot="1">
      <c r="B3841" s="237" t="s">
        <v>1545</v>
      </c>
      <c r="C3841" s="238"/>
      <c r="D3841" s="239"/>
      <c r="E3841" s="240"/>
      <c r="F3841" s="240">
        <v>750</v>
      </c>
      <c r="G3841" s="241"/>
      <c r="H3841" s="229">
        <f t="shared" si="224"/>
        <v>750</v>
      </c>
      <c r="I3841" s="242"/>
      <c r="K3841" s="237" t="s">
        <v>1545</v>
      </c>
      <c r="L3841" s="238"/>
      <c r="M3841" s="239">
        <v>0</v>
      </c>
      <c r="N3841" s="240"/>
      <c r="O3841" s="240">
        <v>750</v>
      </c>
      <c r="P3841" s="241"/>
      <c r="Q3841" s="229">
        <f t="shared" si="225"/>
        <v>750</v>
      </c>
      <c r="R3841" s="242"/>
    </row>
    <row r="3842" spans="2:18" ht="24.95" customHeight="1" thickTop="1" thickBot="1">
      <c r="B3842" s="243"/>
      <c r="C3842" s="244" t="s">
        <v>1399</v>
      </c>
      <c r="D3842" s="245">
        <f>D3838+D3839+D3840+D3841</f>
        <v>0</v>
      </c>
      <c r="E3842" s="246"/>
      <c r="F3842" s="247">
        <f>SUM(F3838:F3841)</f>
        <v>1404</v>
      </c>
      <c r="G3842" s="248"/>
      <c r="H3842" s="249">
        <f t="shared" si="224"/>
        <v>1404</v>
      </c>
      <c r="I3842" s="250"/>
      <c r="K3842" s="243"/>
      <c r="L3842" s="244" t="s">
        <v>1399</v>
      </c>
      <c r="M3842" s="245">
        <f>M3838+M3839+M3840+M3841</f>
        <v>0</v>
      </c>
      <c r="N3842" s="246"/>
      <c r="O3842" s="246">
        <f>SUM(O3838:O3841)</f>
        <v>1274</v>
      </c>
      <c r="P3842" s="248"/>
      <c r="Q3842" s="251">
        <f t="shared" si="225"/>
        <v>1274</v>
      </c>
      <c r="R3842" s="250"/>
    </row>
    <row r="3843" spans="2:18" ht="24.95" customHeight="1" thickTop="1">
      <c r="B3843" s="252" t="s">
        <v>1546</v>
      </c>
      <c r="C3843" s="253"/>
      <c r="D3843" s="254"/>
      <c r="E3843" s="255"/>
      <c r="F3843" s="255"/>
      <c r="G3843" s="256"/>
      <c r="H3843" s="257">
        <f t="shared" si="224"/>
        <v>0</v>
      </c>
      <c r="I3843" s="258"/>
      <c r="K3843" s="252" t="s">
        <v>1546</v>
      </c>
      <c r="L3843" s="253"/>
      <c r="M3843" s="254"/>
      <c r="N3843" s="255"/>
      <c r="O3843" s="255"/>
      <c r="P3843" s="256"/>
      <c r="Q3843" s="257">
        <f t="shared" si="225"/>
        <v>0</v>
      </c>
      <c r="R3843" s="258"/>
    </row>
    <row r="3844" spans="2:18" ht="24.95" customHeight="1">
      <c r="B3844" s="259" t="s">
        <v>1547</v>
      </c>
      <c r="C3844" s="260"/>
      <c r="D3844" s="233">
        <v>0</v>
      </c>
      <c r="E3844" s="234"/>
      <c r="F3844" s="234"/>
      <c r="G3844" s="261"/>
      <c r="H3844" s="262">
        <f t="shared" si="224"/>
        <v>0</v>
      </c>
      <c r="I3844" s="263"/>
      <c r="K3844" s="259" t="s">
        <v>1547</v>
      </c>
      <c r="L3844" s="260"/>
      <c r="M3844" s="233">
        <v>0</v>
      </c>
      <c r="N3844" s="234"/>
      <c r="O3844" s="234"/>
      <c r="P3844" s="261"/>
      <c r="Q3844" s="262">
        <f t="shared" si="225"/>
        <v>0</v>
      </c>
      <c r="R3844" s="263"/>
    </row>
    <row r="3845" spans="2:18" ht="24.95" customHeight="1">
      <c r="B3845" s="252" t="s">
        <v>1548</v>
      </c>
      <c r="C3845" s="253"/>
      <c r="D3845" s="233"/>
      <c r="E3845" s="234"/>
      <c r="F3845" s="234"/>
      <c r="G3845" s="261"/>
      <c r="H3845" s="262">
        <f t="shared" si="224"/>
        <v>0</v>
      </c>
      <c r="I3845" s="263"/>
      <c r="K3845" s="252" t="s">
        <v>1548</v>
      </c>
      <c r="L3845" s="253"/>
      <c r="M3845" s="233"/>
      <c r="N3845" s="234"/>
      <c r="O3845" s="234"/>
      <c r="P3845" s="261"/>
      <c r="Q3845" s="262">
        <f t="shared" si="225"/>
        <v>0</v>
      </c>
      <c r="R3845" s="263"/>
    </row>
    <row r="3846" spans="2:18" ht="24.95" customHeight="1" thickBot="1">
      <c r="B3846" s="264" t="s">
        <v>1549</v>
      </c>
      <c r="C3846" s="265"/>
      <c r="D3846" s="266"/>
      <c r="E3846" s="267"/>
      <c r="F3846" s="267"/>
      <c r="G3846" s="268"/>
      <c r="H3846" s="269">
        <f t="shared" si="224"/>
        <v>0</v>
      </c>
      <c r="I3846" s="270"/>
      <c r="K3846" s="264" t="s">
        <v>1549</v>
      </c>
      <c r="L3846" s="265"/>
      <c r="M3846" s="266"/>
      <c r="N3846" s="267"/>
      <c r="O3846" s="267"/>
      <c r="P3846" s="268"/>
      <c r="Q3846" s="269">
        <f t="shared" si="225"/>
        <v>0</v>
      </c>
      <c r="R3846" s="270"/>
    </row>
    <row r="3847" spans="2:18" ht="24.95" customHeight="1" thickTop="1" thickBot="1">
      <c r="B3847" s="243"/>
      <c r="C3847" s="244" t="s">
        <v>1399</v>
      </c>
      <c r="D3847" s="245">
        <f>SUM(D3842:D3846)</f>
        <v>0</v>
      </c>
      <c r="E3847" s="246"/>
      <c r="F3847" s="247">
        <f>F3842+F3844</f>
        <v>1404</v>
      </c>
      <c r="G3847" s="248"/>
      <c r="H3847" s="271">
        <f>D3847+F3847</f>
        <v>1404</v>
      </c>
      <c r="I3847" s="250"/>
      <c r="K3847" s="243"/>
      <c r="L3847" s="244" t="s">
        <v>1399</v>
      </c>
      <c r="M3847" s="245">
        <f>SUM(M3842:M3846)</f>
        <v>0</v>
      </c>
      <c r="N3847" s="246"/>
      <c r="O3847" s="246">
        <f>O3842+O3844</f>
        <v>1274</v>
      </c>
      <c r="P3847" s="248"/>
      <c r="Q3847" s="272">
        <f>M3847+O3847</f>
        <v>1274</v>
      </c>
      <c r="R3847" s="250"/>
    </row>
    <row r="3848" spans="2:18" ht="24.95" customHeight="1" thickTop="1">
      <c r="B3848" s="273"/>
      <c r="C3848" s="274" t="s">
        <v>1550</v>
      </c>
      <c r="D3848" s="217"/>
      <c r="E3848" s="217"/>
      <c r="F3848" s="217"/>
      <c r="G3848" s="217"/>
      <c r="H3848" s="217"/>
      <c r="I3848" s="218"/>
      <c r="K3848" s="273"/>
      <c r="L3848" s="274" t="s">
        <v>1550</v>
      </c>
      <c r="M3848" s="217"/>
      <c r="N3848" s="217"/>
      <c r="O3848" s="217"/>
      <c r="P3848" s="217"/>
      <c r="Q3848" s="217"/>
      <c r="R3848" s="218"/>
    </row>
    <row r="3849" spans="2:18" ht="24.95" customHeight="1">
      <c r="B3849" s="216" t="s">
        <v>1551</v>
      </c>
      <c r="C3849" s="217"/>
      <c r="D3849" s="217"/>
      <c r="E3849" s="217"/>
      <c r="F3849" s="217"/>
      <c r="G3849" s="217"/>
      <c r="H3849" s="217"/>
      <c r="I3849" s="218"/>
      <c r="K3849" s="216" t="s">
        <v>1551</v>
      </c>
      <c r="L3849" s="217"/>
      <c r="M3849" s="217"/>
      <c r="N3849" s="217"/>
      <c r="O3849" s="217"/>
      <c r="P3849" s="217"/>
      <c r="Q3849" s="217"/>
      <c r="R3849" s="218"/>
    </row>
    <row r="3850" spans="2:18" ht="24.95" customHeight="1">
      <c r="B3850" s="216" t="s">
        <v>1552</v>
      </c>
      <c r="C3850" s="217"/>
      <c r="D3850" s="217"/>
      <c r="E3850" s="217"/>
      <c r="F3850" s="217"/>
      <c r="G3850" s="217"/>
      <c r="H3850" s="217"/>
      <c r="I3850" s="218"/>
      <c r="K3850" s="216" t="s">
        <v>1552</v>
      </c>
      <c r="L3850" s="217"/>
      <c r="M3850" s="217"/>
      <c r="N3850" s="217"/>
      <c r="O3850" s="217"/>
      <c r="P3850" s="217"/>
      <c r="Q3850" s="217"/>
      <c r="R3850" s="218"/>
    </row>
    <row r="3851" spans="2:18" ht="15.75">
      <c r="B3851" s="273"/>
      <c r="C3851" s="217"/>
      <c r="D3851" s="217"/>
      <c r="E3851" s="217"/>
      <c r="F3851" s="217"/>
      <c r="G3851" s="217"/>
      <c r="H3851" s="217"/>
      <c r="I3851" s="218"/>
      <c r="K3851" s="273"/>
      <c r="L3851" s="217"/>
      <c r="M3851" s="217"/>
      <c r="N3851" s="217"/>
      <c r="O3851" s="217"/>
      <c r="P3851" s="217"/>
      <c r="Q3851" s="217"/>
      <c r="R3851" s="218"/>
    </row>
    <row r="3852" spans="2:18" ht="15.75">
      <c r="B3852" s="273"/>
      <c r="C3852" s="217"/>
      <c r="D3852" s="372" t="s">
        <v>1714</v>
      </c>
      <c r="E3852" s="372"/>
      <c r="F3852" s="372"/>
      <c r="G3852" s="217"/>
      <c r="H3852" s="217"/>
      <c r="I3852" s="218"/>
      <c r="K3852" s="273"/>
      <c r="L3852" s="217"/>
      <c r="M3852" s="372" t="s">
        <v>1714</v>
      </c>
      <c r="N3852" s="372"/>
      <c r="O3852" s="372"/>
      <c r="P3852" s="217"/>
      <c r="Q3852" s="217"/>
      <c r="R3852" s="218"/>
    </row>
    <row r="3853" spans="2:18" ht="15.75">
      <c r="B3853" s="273"/>
      <c r="C3853" s="217"/>
      <c r="D3853" s="372" t="s">
        <v>1715</v>
      </c>
      <c r="E3853" s="372"/>
      <c r="F3853" s="372"/>
      <c r="G3853" s="217"/>
      <c r="H3853" s="217"/>
      <c r="I3853" s="218"/>
      <c r="K3853" s="273"/>
      <c r="L3853" s="217"/>
      <c r="M3853" s="372" t="s">
        <v>1715</v>
      </c>
      <c r="N3853" s="372"/>
      <c r="O3853" s="372"/>
      <c r="P3853" s="217"/>
      <c r="Q3853" s="217"/>
      <c r="R3853" s="218"/>
    </row>
    <row r="3854" spans="2:18" ht="15.75">
      <c r="B3854" s="273"/>
      <c r="C3854" s="217"/>
      <c r="D3854" s="217"/>
      <c r="E3854" s="217"/>
      <c r="F3854" s="217"/>
      <c r="G3854" s="217"/>
      <c r="H3854" s="217"/>
      <c r="I3854" s="218"/>
      <c r="K3854" s="273"/>
      <c r="L3854" s="217"/>
      <c r="M3854" s="217"/>
      <c r="N3854" s="217"/>
      <c r="O3854" s="217"/>
      <c r="P3854" s="217"/>
      <c r="Q3854" s="217"/>
      <c r="R3854" s="218"/>
    </row>
    <row r="3855" spans="2:18" ht="15.75">
      <c r="B3855" s="273"/>
      <c r="C3855" s="217"/>
      <c r="D3855" s="217"/>
      <c r="E3855" s="217"/>
      <c r="F3855" s="217"/>
      <c r="G3855" s="217"/>
      <c r="H3855" s="217"/>
      <c r="I3855" s="218"/>
      <c r="K3855" s="273"/>
      <c r="L3855" s="217"/>
      <c r="M3855" s="217"/>
      <c r="N3855" s="217"/>
      <c r="O3855" s="217"/>
      <c r="P3855" s="217"/>
      <c r="Q3855" s="217"/>
      <c r="R3855" s="218"/>
    </row>
    <row r="3856" spans="2:18" ht="15.75">
      <c r="B3856" s="293"/>
      <c r="E3856" s="217"/>
      <c r="F3856" s="217"/>
      <c r="G3856" s="201" t="s">
        <v>1563</v>
      </c>
      <c r="H3856" s="217"/>
      <c r="I3856" s="218"/>
      <c r="J3856" s="293"/>
      <c r="K3856" s="293"/>
      <c r="N3856" s="217"/>
      <c r="O3856" s="217"/>
      <c r="P3856" s="201" t="s">
        <v>1563</v>
      </c>
      <c r="Q3856" s="217"/>
      <c r="R3856" s="218"/>
    </row>
    <row r="3857" spans="2:18" ht="15.75">
      <c r="B3857" s="273" t="s">
        <v>1553</v>
      </c>
      <c r="C3857" s="360">
        <v>45840</v>
      </c>
      <c r="D3857" s="360"/>
      <c r="E3857" s="201"/>
      <c r="F3857" t="s">
        <v>1693</v>
      </c>
      <c r="H3857" s="201"/>
      <c r="I3857" s="202"/>
      <c r="K3857" s="273" t="s">
        <v>1553</v>
      </c>
      <c r="L3857" s="360">
        <v>45840</v>
      </c>
      <c r="M3857" s="360"/>
      <c r="N3857" s="201"/>
      <c r="O3857" t="s">
        <v>1693</v>
      </c>
      <c r="Q3857" s="201"/>
      <c r="R3857" s="202"/>
    </row>
    <row r="3858" spans="2:18" ht="16.5" thickBot="1">
      <c r="B3858" s="275"/>
      <c r="C3858" s="276"/>
      <c r="D3858" s="276"/>
      <c r="E3858" s="276"/>
      <c r="F3858" s="276"/>
      <c r="G3858" s="276"/>
      <c r="H3858" s="276"/>
      <c r="I3858" s="277"/>
      <c r="K3858" s="275"/>
      <c r="L3858" s="276"/>
      <c r="M3858" s="276"/>
      <c r="N3858" s="276"/>
      <c r="O3858" s="276"/>
      <c r="P3858" s="276"/>
      <c r="Q3858" s="276"/>
      <c r="R3858" s="277"/>
    </row>
    <row r="3860" spans="2:18" ht="15.75" thickBot="1"/>
    <row r="3861" spans="2:18">
      <c r="B3861" s="366" t="s">
        <v>1525</v>
      </c>
      <c r="C3861" s="367"/>
      <c r="D3861" s="367"/>
      <c r="E3861" s="367"/>
      <c r="F3861" s="367"/>
      <c r="G3861" s="367"/>
      <c r="H3861" s="367"/>
      <c r="I3861" s="368"/>
      <c r="K3861" s="366" t="s">
        <v>1525</v>
      </c>
      <c r="L3861" s="367"/>
      <c r="M3861" s="367"/>
      <c r="N3861" s="367"/>
      <c r="O3861" s="367"/>
      <c r="P3861" s="367"/>
      <c r="Q3861" s="367"/>
      <c r="R3861" s="368"/>
    </row>
    <row r="3862" spans="2:18" ht="15.75">
      <c r="B3862" s="200"/>
      <c r="C3862" s="201"/>
      <c r="D3862" s="201"/>
      <c r="E3862" s="201"/>
      <c r="F3862" s="201"/>
      <c r="G3862" s="201"/>
      <c r="H3862" s="201"/>
      <c r="I3862" s="202"/>
      <c r="K3862" s="200"/>
      <c r="L3862" s="201"/>
      <c r="M3862" s="201"/>
      <c r="N3862" s="201"/>
      <c r="O3862" s="201"/>
      <c r="P3862" s="201"/>
      <c r="Q3862" s="201"/>
      <c r="R3862" s="202"/>
    </row>
    <row r="3863" spans="2:18" ht="26.25">
      <c r="B3863" s="369" t="s">
        <v>1526</v>
      </c>
      <c r="C3863" s="370"/>
      <c r="D3863" s="370"/>
      <c r="E3863" s="370"/>
      <c r="F3863" s="370"/>
      <c r="G3863" s="370"/>
      <c r="H3863" s="370"/>
      <c r="I3863" s="371"/>
      <c r="K3863" s="369" t="s">
        <v>1526</v>
      </c>
      <c r="L3863" s="370"/>
      <c r="M3863" s="370"/>
      <c r="N3863" s="370"/>
      <c r="O3863" s="370"/>
      <c r="P3863" s="370"/>
      <c r="Q3863" s="370"/>
      <c r="R3863" s="371"/>
    </row>
    <row r="3864" spans="2:18" ht="24.95" customHeight="1">
      <c r="B3864" s="203"/>
      <c r="C3864" s="204"/>
      <c r="D3864" s="204"/>
      <c r="E3864" s="204"/>
      <c r="F3864" s="204"/>
      <c r="G3864" s="204"/>
      <c r="H3864" s="205" t="s">
        <v>1527</v>
      </c>
      <c r="I3864" s="206"/>
      <c r="K3864" s="203"/>
      <c r="L3864" s="204"/>
      <c r="M3864" s="204"/>
      <c r="N3864" s="204"/>
      <c r="O3864" s="204"/>
      <c r="P3864" s="204"/>
      <c r="Q3864" s="205" t="s">
        <v>1527</v>
      </c>
      <c r="R3864" s="206"/>
    </row>
    <row r="3865" spans="2:18" ht="24.95" customHeight="1">
      <c r="B3865" s="207" t="s">
        <v>1528</v>
      </c>
      <c r="C3865" s="208"/>
      <c r="D3865" s="208"/>
      <c r="E3865" s="208"/>
      <c r="F3865" s="208" t="s">
        <v>1529</v>
      </c>
      <c r="G3865" s="201"/>
      <c r="H3865" s="201" t="s">
        <v>1530</v>
      </c>
      <c r="I3865" s="202"/>
      <c r="K3865" s="207" t="s">
        <v>1528</v>
      </c>
      <c r="L3865" s="208"/>
      <c r="M3865" s="208"/>
      <c r="N3865" s="208"/>
      <c r="O3865" s="208" t="s">
        <v>1531</v>
      </c>
      <c r="P3865" s="201"/>
      <c r="Q3865" s="201" t="s">
        <v>1530</v>
      </c>
      <c r="R3865" s="202"/>
    </row>
    <row r="3866" spans="2:18" ht="24.95" customHeight="1">
      <c r="B3866" s="209" t="s">
        <v>1532</v>
      </c>
      <c r="C3866" s="210" t="s">
        <v>1984</v>
      </c>
      <c r="D3866" s="211"/>
      <c r="E3866" s="211"/>
      <c r="F3866" s="211"/>
      <c r="G3866" s="212"/>
      <c r="H3866" s="212"/>
      <c r="I3866" s="213"/>
      <c r="K3866" s="209" t="s">
        <v>1532</v>
      </c>
      <c r="L3866" s="210" t="s">
        <v>1985</v>
      </c>
      <c r="M3866" s="211"/>
      <c r="N3866" s="211"/>
      <c r="O3866" s="211"/>
      <c r="P3866" s="212"/>
      <c r="Q3866" s="212"/>
      <c r="R3866" s="213"/>
    </row>
    <row r="3867" spans="2:18" ht="24.95" customHeight="1">
      <c r="B3867" s="207" t="s">
        <v>1534</v>
      </c>
      <c r="C3867" s="214">
        <v>283</v>
      </c>
      <c r="D3867" s="208" t="s">
        <v>1535</v>
      </c>
      <c r="E3867" s="208"/>
      <c r="F3867" s="201"/>
      <c r="G3867" s="201"/>
      <c r="H3867" s="201"/>
      <c r="I3867" s="202"/>
      <c r="K3867" s="207" t="s">
        <v>1534</v>
      </c>
      <c r="L3867" s="214">
        <v>285</v>
      </c>
      <c r="M3867" s="208" t="s">
        <v>1535</v>
      </c>
      <c r="N3867" s="208"/>
      <c r="O3867" s="201"/>
      <c r="P3867" s="201"/>
      <c r="Q3867" s="201"/>
      <c r="R3867" s="202"/>
    </row>
    <row r="3868" spans="2:18" ht="24.95" customHeight="1">
      <c r="B3868" s="216" t="s">
        <v>1562</v>
      </c>
      <c r="C3868" s="217"/>
      <c r="D3868" s="217"/>
      <c r="E3868" s="217"/>
      <c r="F3868" s="217"/>
      <c r="G3868" s="217"/>
      <c r="H3868" s="217"/>
      <c r="I3868" s="218"/>
      <c r="K3868" s="216" t="s">
        <v>1562</v>
      </c>
      <c r="L3868" s="217"/>
      <c r="M3868" s="217"/>
      <c r="N3868" s="217"/>
      <c r="O3868" s="217"/>
      <c r="P3868" s="217"/>
      <c r="Q3868" s="217"/>
      <c r="R3868" s="218"/>
    </row>
    <row r="3869" spans="2:18" ht="24.95" customHeight="1" thickBot="1">
      <c r="B3869" s="207" t="s">
        <v>1537</v>
      </c>
      <c r="C3869" s="201"/>
      <c r="D3869" s="201"/>
      <c r="E3869" s="201"/>
      <c r="F3869" s="201"/>
      <c r="G3869" s="201"/>
      <c r="H3869" s="201"/>
      <c r="I3869" s="202"/>
      <c r="K3869" s="207" t="s">
        <v>1537</v>
      </c>
      <c r="L3869" s="201"/>
      <c r="M3869" s="201"/>
      <c r="N3869" s="201"/>
      <c r="O3869" s="201"/>
      <c r="P3869" s="201"/>
      <c r="Q3869" s="201"/>
      <c r="R3869" s="202"/>
    </row>
    <row r="3870" spans="2:18" ht="24.95" customHeight="1" thickTop="1">
      <c r="B3870" s="361" t="s">
        <v>1538</v>
      </c>
      <c r="C3870" s="362"/>
      <c r="D3870" s="358" t="s">
        <v>1241</v>
      </c>
      <c r="E3870" s="365"/>
      <c r="F3870" s="356" t="s">
        <v>1539</v>
      </c>
      <c r="G3870" s="359"/>
      <c r="H3870" s="358" t="s">
        <v>1404</v>
      </c>
      <c r="I3870" s="359"/>
      <c r="K3870" s="361" t="s">
        <v>1538</v>
      </c>
      <c r="L3870" s="362"/>
      <c r="M3870" s="358" t="s">
        <v>1241</v>
      </c>
      <c r="N3870" s="365"/>
      <c r="O3870" s="356" t="s">
        <v>1539</v>
      </c>
      <c r="P3870" s="359"/>
      <c r="Q3870" s="358" t="s">
        <v>1404</v>
      </c>
      <c r="R3870" s="359"/>
    </row>
    <row r="3871" spans="2:18" ht="24.95" customHeight="1" thickBot="1">
      <c r="B3871" s="363"/>
      <c r="C3871" s="364"/>
      <c r="D3871" s="219" t="s">
        <v>1540</v>
      </c>
      <c r="E3871" s="220" t="s">
        <v>1541</v>
      </c>
      <c r="F3871" s="220" t="s">
        <v>1540</v>
      </c>
      <c r="G3871" s="221" t="s">
        <v>1541</v>
      </c>
      <c r="H3871" s="222" t="s">
        <v>1540</v>
      </c>
      <c r="I3871" s="223" t="s">
        <v>1541</v>
      </c>
      <c r="K3871" s="363"/>
      <c r="L3871" s="364"/>
      <c r="M3871" s="219" t="s">
        <v>1540</v>
      </c>
      <c r="N3871" s="220" t="s">
        <v>1541</v>
      </c>
      <c r="O3871" s="220" t="s">
        <v>1540</v>
      </c>
      <c r="P3871" s="221" t="s">
        <v>1541</v>
      </c>
      <c r="Q3871" s="222" t="s">
        <v>1540</v>
      </c>
      <c r="R3871" s="223" t="s">
        <v>1541</v>
      </c>
    </row>
    <row r="3872" spans="2:18" ht="24.95" customHeight="1" thickTop="1">
      <c r="B3872" s="224" t="s">
        <v>1542</v>
      </c>
      <c r="C3872" s="225"/>
      <c r="D3872" s="226">
        <v>0</v>
      </c>
      <c r="E3872" s="227"/>
      <c r="F3872" s="227">
        <v>780</v>
      </c>
      <c r="G3872" s="228"/>
      <c r="H3872" s="229">
        <f t="shared" ref="H3872:H3880" si="226">D3872+F3872</f>
        <v>780</v>
      </c>
      <c r="I3872" s="230"/>
      <c r="K3872" s="224" t="s">
        <v>1542</v>
      </c>
      <c r="L3872" s="225"/>
      <c r="M3872" s="226">
        <v>0</v>
      </c>
      <c r="N3872" s="227"/>
      <c r="O3872" s="227">
        <v>491</v>
      </c>
      <c r="P3872" s="228"/>
      <c r="Q3872" s="229">
        <f t="shared" ref="Q3872:Q3880" si="227">M3872+O3872</f>
        <v>491</v>
      </c>
      <c r="R3872" s="230"/>
    </row>
    <row r="3873" spans="2:18" ht="24.95" customHeight="1">
      <c r="B3873" s="231" t="s">
        <v>1543</v>
      </c>
      <c r="C3873" s="232"/>
      <c r="D3873" s="233">
        <v>0</v>
      </c>
      <c r="E3873" s="234"/>
      <c r="F3873" s="234">
        <v>40</v>
      </c>
      <c r="G3873" s="235"/>
      <c r="H3873" s="229">
        <f t="shared" si="226"/>
        <v>40</v>
      </c>
      <c r="I3873" s="236"/>
      <c r="K3873" s="231" t="s">
        <v>1543</v>
      </c>
      <c r="L3873" s="232"/>
      <c r="M3873" s="233">
        <v>0</v>
      </c>
      <c r="N3873" s="234"/>
      <c r="O3873" s="234">
        <v>30</v>
      </c>
      <c r="P3873" s="235"/>
      <c r="Q3873" s="229">
        <f t="shared" si="227"/>
        <v>30</v>
      </c>
      <c r="R3873" s="236"/>
    </row>
    <row r="3874" spans="2:18" ht="24.95" customHeight="1">
      <c r="B3874" s="231" t="s">
        <v>1544</v>
      </c>
      <c r="C3874" s="232"/>
      <c r="D3874" s="233">
        <v>0</v>
      </c>
      <c r="E3874" s="234"/>
      <c r="F3874" s="234">
        <v>40</v>
      </c>
      <c r="G3874" s="235"/>
      <c r="H3874" s="229">
        <f t="shared" si="226"/>
        <v>40</v>
      </c>
      <c r="I3874" s="236"/>
      <c r="K3874" s="231" t="s">
        <v>1544</v>
      </c>
      <c r="L3874" s="232"/>
      <c r="M3874" s="233">
        <v>0</v>
      </c>
      <c r="N3874" s="234"/>
      <c r="O3874" s="234">
        <v>30</v>
      </c>
      <c r="P3874" s="235"/>
      <c r="Q3874" s="229">
        <f t="shared" si="227"/>
        <v>30</v>
      </c>
      <c r="R3874" s="236"/>
    </row>
    <row r="3875" spans="2:18" ht="24.95" customHeight="1" thickBot="1">
      <c r="B3875" s="237" t="s">
        <v>1545</v>
      </c>
      <c r="C3875" s="238"/>
      <c r="D3875" s="239"/>
      <c r="E3875" s="240"/>
      <c r="F3875" s="240">
        <v>750</v>
      </c>
      <c r="G3875" s="241"/>
      <c r="H3875" s="229">
        <f t="shared" si="226"/>
        <v>750</v>
      </c>
      <c r="I3875" s="242"/>
      <c r="K3875" s="237" t="s">
        <v>1545</v>
      </c>
      <c r="L3875" s="238"/>
      <c r="M3875" s="239">
        <v>0</v>
      </c>
      <c r="N3875" s="240"/>
      <c r="O3875" s="240">
        <v>750</v>
      </c>
      <c r="P3875" s="241"/>
      <c r="Q3875" s="229">
        <f t="shared" si="227"/>
        <v>750</v>
      </c>
      <c r="R3875" s="242"/>
    </row>
    <row r="3876" spans="2:18" ht="24.95" customHeight="1" thickTop="1" thickBot="1">
      <c r="B3876" s="243"/>
      <c r="C3876" s="244" t="s">
        <v>1399</v>
      </c>
      <c r="D3876" s="245">
        <f>D3872+D3873+D3874+D3875</f>
        <v>0</v>
      </c>
      <c r="E3876" s="246"/>
      <c r="F3876" s="247">
        <f>SUM(F3872:F3875)</f>
        <v>1610</v>
      </c>
      <c r="G3876" s="248"/>
      <c r="H3876" s="249">
        <f t="shared" si="226"/>
        <v>1610</v>
      </c>
      <c r="I3876" s="250"/>
      <c r="K3876" s="243"/>
      <c r="L3876" s="244" t="s">
        <v>1399</v>
      </c>
      <c r="M3876" s="245">
        <f>M3872+M3873+M3874+M3875</f>
        <v>0</v>
      </c>
      <c r="N3876" s="246"/>
      <c r="O3876" s="246">
        <f>SUM(O3872:O3875)</f>
        <v>1301</v>
      </c>
      <c r="P3876" s="248"/>
      <c r="Q3876" s="251">
        <f t="shared" si="227"/>
        <v>1301</v>
      </c>
      <c r="R3876" s="250"/>
    </row>
    <row r="3877" spans="2:18" ht="24.95" customHeight="1" thickTop="1">
      <c r="B3877" s="252" t="s">
        <v>1546</v>
      </c>
      <c r="C3877" s="253"/>
      <c r="D3877" s="254"/>
      <c r="E3877" s="255"/>
      <c r="F3877" s="255"/>
      <c r="G3877" s="256"/>
      <c r="H3877" s="257">
        <f t="shared" si="226"/>
        <v>0</v>
      </c>
      <c r="I3877" s="258"/>
      <c r="K3877" s="252" t="s">
        <v>1546</v>
      </c>
      <c r="L3877" s="253"/>
      <c r="M3877" s="254"/>
      <c r="N3877" s="255"/>
      <c r="O3877" s="255"/>
      <c r="P3877" s="256"/>
      <c r="Q3877" s="257">
        <f t="shared" si="227"/>
        <v>0</v>
      </c>
      <c r="R3877" s="258"/>
    </row>
    <row r="3878" spans="2:18" ht="24.95" customHeight="1">
      <c r="B3878" s="259" t="s">
        <v>1547</v>
      </c>
      <c r="C3878" s="260"/>
      <c r="D3878" s="233">
        <v>0</v>
      </c>
      <c r="E3878" s="234"/>
      <c r="F3878" s="234"/>
      <c r="G3878" s="261"/>
      <c r="H3878" s="262">
        <f t="shared" si="226"/>
        <v>0</v>
      </c>
      <c r="I3878" s="263"/>
      <c r="K3878" s="259" t="s">
        <v>1547</v>
      </c>
      <c r="L3878" s="260"/>
      <c r="M3878" s="233">
        <v>0</v>
      </c>
      <c r="N3878" s="234"/>
      <c r="O3878" s="234"/>
      <c r="P3878" s="261"/>
      <c r="Q3878" s="262">
        <f t="shared" si="227"/>
        <v>0</v>
      </c>
      <c r="R3878" s="263"/>
    </row>
    <row r="3879" spans="2:18" ht="24.95" customHeight="1">
      <c r="B3879" s="252" t="s">
        <v>1548</v>
      </c>
      <c r="C3879" s="253"/>
      <c r="D3879" s="233"/>
      <c r="E3879" s="234"/>
      <c r="F3879" s="234"/>
      <c r="G3879" s="261"/>
      <c r="H3879" s="262">
        <f t="shared" si="226"/>
        <v>0</v>
      </c>
      <c r="I3879" s="263"/>
      <c r="K3879" s="252" t="s">
        <v>1548</v>
      </c>
      <c r="L3879" s="253"/>
      <c r="M3879" s="233"/>
      <c r="N3879" s="234"/>
      <c r="O3879" s="234"/>
      <c r="P3879" s="261"/>
      <c r="Q3879" s="262">
        <f t="shared" si="227"/>
        <v>0</v>
      </c>
      <c r="R3879" s="263"/>
    </row>
    <row r="3880" spans="2:18" ht="24.95" customHeight="1" thickBot="1">
      <c r="B3880" s="264" t="s">
        <v>1549</v>
      </c>
      <c r="C3880" s="265"/>
      <c r="D3880" s="266"/>
      <c r="E3880" s="267"/>
      <c r="F3880" s="267"/>
      <c r="G3880" s="268"/>
      <c r="H3880" s="269">
        <f t="shared" si="226"/>
        <v>0</v>
      </c>
      <c r="I3880" s="270"/>
      <c r="K3880" s="264" t="s">
        <v>1549</v>
      </c>
      <c r="L3880" s="265"/>
      <c r="M3880" s="266"/>
      <c r="N3880" s="267"/>
      <c r="O3880" s="267"/>
      <c r="P3880" s="268"/>
      <c r="Q3880" s="269">
        <f t="shared" si="227"/>
        <v>0</v>
      </c>
      <c r="R3880" s="270"/>
    </row>
    <row r="3881" spans="2:18" ht="24.95" customHeight="1" thickTop="1" thickBot="1">
      <c r="B3881" s="243"/>
      <c r="C3881" s="244" t="s">
        <v>1399</v>
      </c>
      <c r="D3881" s="245">
        <f>SUM(D3876:D3880)</f>
        <v>0</v>
      </c>
      <c r="E3881" s="246"/>
      <c r="F3881" s="247">
        <f>F3876+F3878</f>
        <v>1610</v>
      </c>
      <c r="G3881" s="248"/>
      <c r="H3881" s="271">
        <f>D3881+F3881</f>
        <v>1610</v>
      </c>
      <c r="I3881" s="250"/>
      <c r="K3881" s="243"/>
      <c r="L3881" s="244" t="s">
        <v>1399</v>
      </c>
      <c r="M3881" s="245">
        <f>SUM(M3876:M3880)</f>
        <v>0</v>
      </c>
      <c r="N3881" s="246"/>
      <c r="O3881" s="246">
        <f>O3876+O3878</f>
        <v>1301</v>
      </c>
      <c r="P3881" s="248"/>
      <c r="Q3881" s="272">
        <f>M3881+O3881</f>
        <v>1301</v>
      </c>
      <c r="R3881" s="250"/>
    </row>
    <row r="3882" spans="2:18" ht="24.95" customHeight="1" thickTop="1">
      <c r="B3882" s="273"/>
      <c r="C3882" s="274" t="s">
        <v>1550</v>
      </c>
      <c r="D3882" s="217"/>
      <c r="E3882" s="217"/>
      <c r="F3882" s="217"/>
      <c r="G3882" s="217"/>
      <c r="H3882" s="217"/>
      <c r="I3882" s="218"/>
      <c r="K3882" s="273"/>
      <c r="L3882" s="274" t="s">
        <v>1550</v>
      </c>
      <c r="M3882" s="217"/>
      <c r="N3882" s="217"/>
      <c r="O3882" s="217"/>
      <c r="P3882" s="217"/>
      <c r="Q3882" s="217"/>
      <c r="R3882" s="218"/>
    </row>
    <row r="3883" spans="2:18" ht="24.95" customHeight="1">
      <c r="B3883" s="216" t="s">
        <v>1551</v>
      </c>
      <c r="C3883" s="217"/>
      <c r="D3883" s="217"/>
      <c r="E3883" s="217"/>
      <c r="F3883" s="217"/>
      <c r="G3883" s="217"/>
      <c r="H3883" s="217"/>
      <c r="I3883" s="218"/>
      <c r="K3883" s="216" t="s">
        <v>1551</v>
      </c>
      <c r="L3883" s="217"/>
      <c r="M3883" s="217"/>
      <c r="N3883" s="217"/>
      <c r="O3883" s="217"/>
      <c r="P3883" s="217"/>
      <c r="Q3883" s="217"/>
      <c r="R3883" s="218"/>
    </row>
    <row r="3884" spans="2:18" ht="24.95" customHeight="1">
      <c r="B3884" s="216" t="s">
        <v>1552</v>
      </c>
      <c r="C3884" s="217"/>
      <c r="D3884" s="217"/>
      <c r="E3884" s="217"/>
      <c r="F3884" s="217"/>
      <c r="G3884" s="217"/>
      <c r="H3884" s="217"/>
      <c r="I3884" s="218"/>
      <c r="K3884" s="216" t="s">
        <v>1552</v>
      </c>
      <c r="L3884" s="217"/>
      <c r="M3884" s="217"/>
      <c r="N3884" s="217"/>
      <c r="O3884" s="217"/>
      <c r="P3884" s="217"/>
      <c r="Q3884" s="217"/>
      <c r="R3884" s="218"/>
    </row>
    <row r="3885" spans="2:18" ht="15.75">
      <c r="B3885" s="273"/>
      <c r="C3885" s="217"/>
      <c r="D3885" s="217"/>
      <c r="E3885" s="217"/>
      <c r="F3885" s="217"/>
      <c r="G3885" s="217"/>
      <c r="H3885" s="217"/>
      <c r="I3885" s="218"/>
      <c r="K3885" s="273"/>
      <c r="L3885" s="217"/>
      <c r="M3885" s="217"/>
      <c r="N3885" s="217"/>
      <c r="O3885" s="217"/>
      <c r="P3885" s="217"/>
      <c r="Q3885" s="217"/>
      <c r="R3885" s="218"/>
    </row>
    <row r="3886" spans="2:18" ht="15.75">
      <c r="B3886" s="273"/>
      <c r="C3886" s="217"/>
      <c r="D3886" s="372" t="s">
        <v>1714</v>
      </c>
      <c r="E3886" s="372"/>
      <c r="F3886" s="372"/>
      <c r="G3886" s="217"/>
      <c r="H3886" s="217"/>
      <c r="I3886" s="218"/>
      <c r="K3886" s="273"/>
      <c r="L3886" s="217"/>
      <c r="M3886" s="372" t="s">
        <v>1714</v>
      </c>
      <c r="N3886" s="372"/>
      <c r="O3886" s="372"/>
      <c r="P3886" s="217"/>
      <c r="Q3886" s="217"/>
      <c r="R3886" s="218"/>
    </row>
    <row r="3887" spans="2:18" ht="15.75">
      <c r="B3887" s="273"/>
      <c r="C3887" s="217"/>
      <c r="D3887" s="372" t="s">
        <v>1715</v>
      </c>
      <c r="E3887" s="372"/>
      <c r="F3887" s="372"/>
      <c r="G3887" s="217"/>
      <c r="H3887" s="217"/>
      <c r="I3887" s="218"/>
      <c r="K3887" s="273"/>
      <c r="L3887" s="217"/>
      <c r="M3887" s="372" t="s">
        <v>1715</v>
      </c>
      <c r="N3887" s="372"/>
      <c r="O3887" s="372"/>
      <c r="P3887" s="217"/>
      <c r="Q3887" s="217"/>
      <c r="R3887" s="218"/>
    </row>
    <row r="3888" spans="2:18" ht="15.75">
      <c r="B3888" s="273"/>
      <c r="C3888" s="217"/>
      <c r="D3888" s="217"/>
      <c r="E3888" s="217"/>
      <c r="F3888" s="217"/>
      <c r="G3888" s="217"/>
      <c r="H3888" s="217"/>
      <c r="I3888" s="218"/>
      <c r="K3888" s="273"/>
      <c r="L3888" s="217"/>
      <c r="M3888" s="217"/>
      <c r="N3888" s="217"/>
      <c r="O3888" s="217"/>
      <c r="P3888" s="217"/>
      <c r="Q3888" s="217"/>
      <c r="R3888" s="218"/>
    </row>
    <row r="3889" spans="2:18" ht="15.75">
      <c r="B3889" s="273"/>
      <c r="C3889" s="217"/>
      <c r="D3889" s="217"/>
      <c r="E3889" s="217"/>
      <c r="F3889" s="217"/>
      <c r="G3889" s="217"/>
      <c r="H3889" s="217"/>
      <c r="I3889" s="218"/>
      <c r="K3889" s="273"/>
      <c r="L3889" s="217"/>
      <c r="M3889" s="217"/>
      <c r="N3889" s="217"/>
      <c r="O3889" s="217"/>
      <c r="P3889" s="217"/>
      <c r="Q3889" s="217"/>
      <c r="R3889" s="218"/>
    </row>
    <row r="3890" spans="2:18" ht="15.75">
      <c r="B3890" s="293"/>
      <c r="E3890" s="217"/>
      <c r="F3890" s="217"/>
      <c r="G3890" s="201" t="s">
        <v>1563</v>
      </c>
      <c r="H3890" s="217"/>
      <c r="I3890" s="218"/>
      <c r="J3890" s="293"/>
      <c r="K3890" s="293"/>
      <c r="N3890" s="217"/>
      <c r="O3890" s="217"/>
      <c r="P3890" s="201" t="s">
        <v>1563</v>
      </c>
      <c r="Q3890" s="217"/>
      <c r="R3890" s="218"/>
    </row>
    <row r="3891" spans="2:18" ht="15.75">
      <c r="B3891" s="273" t="s">
        <v>1553</v>
      </c>
      <c r="C3891" s="360">
        <v>45840</v>
      </c>
      <c r="D3891" s="360"/>
      <c r="E3891" s="201"/>
      <c r="F3891" t="s">
        <v>1693</v>
      </c>
      <c r="H3891" s="201"/>
      <c r="I3891" s="202"/>
      <c r="K3891" s="273" t="s">
        <v>1553</v>
      </c>
      <c r="L3891" s="360">
        <v>45840</v>
      </c>
      <c r="M3891" s="360"/>
      <c r="N3891" s="201"/>
      <c r="O3891" t="s">
        <v>1693</v>
      </c>
      <c r="Q3891" s="201"/>
      <c r="R3891" s="202"/>
    </row>
    <row r="3892" spans="2:18" ht="16.5" thickBot="1">
      <c r="B3892" s="275"/>
      <c r="C3892" s="276"/>
      <c r="D3892" s="276"/>
      <c r="E3892" s="276"/>
      <c r="F3892" s="276"/>
      <c r="G3892" s="276"/>
      <c r="H3892" s="276"/>
      <c r="I3892" s="277"/>
      <c r="K3892" s="275"/>
      <c r="L3892" s="276"/>
      <c r="M3892" s="276"/>
      <c r="N3892" s="276"/>
      <c r="O3892" s="276"/>
      <c r="P3892" s="276"/>
      <c r="Q3892" s="276"/>
      <c r="R3892" s="277"/>
    </row>
    <row r="3894" spans="2:18" ht="15.75" thickBot="1"/>
    <row r="3895" spans="2:18">
      <c r="B3895" s="366" t="s">
        <v>1525</v>
      </c>
      <c r="C3895" s="367"/>
      <c r="D3895" s="367"/>
      <c r="E3895" s="367"/>
      <c r="F3895" s="367"/>
      <c r="G3895" s="367"/>
      <c r="H3895" s="367"/>
      <c r="I3895" s="368"/>
      <c r="K3895" s="366" t="s">
        <v>1525</v>
      </c>
      <c r="L3895" s="367"/>
      <c r="M3895" s="367"/>
      <c r="N3895" s="367"/>
      <c r="O3895" s="367"/>
      <c r="P3895" s="367"/>
      <c r="Q3895" s="367"/>
      <c r="R3895" s="368"/>
    </row>
    <row r="3896" spans="2:18" ht="15.75">
      <c r="B3896" s="200"/>
      <c r="C3896" s="201"/>
      <c r="D3896" s="201"/>
      <c r="E3896" s="201"/>
      <c r="F3896" s="201"/>
      <c r="G3896" s="201"/>
      <c r="H3896" s="201"/>
      <c r="I3896" s="202"/>
      <c r="K3896" s="200"/>
      <c r="L3896" s="201"/>
      <c r="M3896" s="201"/>
      <c r="N3896" s="201"/>
      <c r="O3896" s="201"/>
      <c r="P3896" s="201"/>
      <c r="Q3896" s="201"/>
      <c r="R3896" s="202"/>
    </row>
    <row r="3897" spans="2:18" ht="26.25">
      <c r="B3897" s="369" t="s">
        <v>1526</v>
      </c>
      <c r="C3897" s="370"/>
      <c r="D3897" s="370"/>
      <c r="E3897" s="370"/>
      <c r="F3897" s="370"/>
      <c r="G3897" s="370"/>
      <c r="H3897" s="370"/>
      <c r="I3897" s="371"/>
      <c r="K3897" s="369" t="s">
        <v>1526</v>
      </c>
      <c r="L3897" s="370"/>
      <c r="M3897" s="370"/>
      <c r="N3897" s="370"/>
      <c r="O3897" s="370"/>
      <c r="P3897" s="370"/>
      <c r="Q3897" s="370"/>
      <c r="R3897" s="371"/>
    </row>
    <row r="3898" spans="2:18" ht="24.95" customHeight="1">
      <c r="B3898" s="203"/>
      <c r="C3898" s="204"/>
      <c r="D3898" s="204"/>
      <c r="E3898" s="204"/>
      <c r="F3898" s="204"/>
      <c r="G3898" s="204"/>
      <c r="H3898" s="205" t="s">
        <v>1527</v>
      </c>
      <c r="I3898" s="206"/>
      <c r="K3898" s="203"/>
      <c r="L3898" s="204"/>
      <c r="M3898" s="204"/>
      <c r="N3898" s="204"/>
      <c r="O3898" s="204"/>
      <c r="P3898" s="204"/>
      <c r="Q3898" s="205" t="s">
        <v>1527</v>
      </c>
      <c r="R3898" s="206"/>
    </row>
    <row r="3899" spans="2:18" ht="24.95" customHeight="1">
      <c r="B3899" s="207" t="s">
        <v>1528</v>
      </c>
      <c r="C3899" s="208"/>
      <c r="D3899" s="208"/>
      <c r="E3899" s="208"/>
      <c r="F3899" s="208" t="s">
        <v>1529</v>
      </c>
      <c r="G3899" s="201"/>
      <c r="H3899" s="201" t="s">
        <v>1530</v>
      </c>
      <c r="I3899" s="202"/>
      <c r="K3899" s="207" t="s">
        <v>1528</v>
      </c>
      <c r="L3899" s="208"/>
      <c r="M3899" s="208"/>
      <c r="N3899" s="208"/>
      <c r="O3899" s="208" t="s">
        <v>1531</v>
      </c>
      <c r="P3899" s="201"/>
      <c r="Q3899" s="201" t="s">
        <v>1530</v>
      </c>
      <c r="R3899" s="202"/>
    </row>
    <row r="3900" spans="2:18" ht="24.95" customHeight="1">
      <c r="B3900" s="209" t="s">
        <v>1532</v>
      </c>
      <c r="C3900" s="210" t="s">
        <v>1986</v>
      </c>
      <c r="E3900" s="211"/>
      <c r="F3900" s="211"/>
      <c r="G3900" s="212"/>
      <c r="H3900" s="212"/>
      <c r="I3900" s="213"/>
      <c r="K3900" s="209" t="s">
        <v>1532</v>
      </c>
      <c r="L3900" s="210" t="s">
        <v>1988</v>
      </c>
      <c r="M3900" s="211"/>
      <c r="N3900" s="211"/>
      <c r="O3900" s="211"/>
      <c r="P3900" s="212"/>
      <c r="Q3900" s="212"/>
      <c r="R3900" s="213"/>
    </row>
    <row r="3901" spans="2:18" ht="24.95" customHeight="1">
      <c r="B3901" s="207" t="s">
        <v>1534</v>
      </c>
      <c r="C3901" s="214" t="s">
        <v>1987</v>
      </c>
      <c r="D3901" s="208" t="s">
        <v>1535</v>
      </c>
      <c r="E3901" s="208"/>
      <c r="F3901" s="201"/>
      <c r="G3901" s="201"/>
      <c r="H3901" s="201"/>
      <c r="I3901" s="202"/>
      <c r="K3901" s="207" t="s">
        <v>1534</v>
      </c>
      <c r="L3901" s="214" t="s">
        <v>1989</v>
      </c>
      <c r="M3901" s="208" t="s">
        <v>1535</v>
      </c>
      <c r="N3901" s="208"/>
      <c r="O3901" s="201"/>
      <c r="P3901" s="201"/>
      <c r="Q3901" s="201"/>
      <c r="R3901" s="202"/>
    </row>
    <row r="3902" spans="2:18" ht="24.95" customHeight="1">
      <c r="B3902" s="216" t="s">
        <v>1562</v>
      </c>
      <c r="C3902" s="217"/>
      <c r="D3902" s="217"/>
      <c r="E3902" s="217"/>
      <c r="F3902" s="217"/>
      <c r="G3902" s="217"/>
      <c r="H3902" s="217"/>
      <c r="I3902" s="218"/>
      <c r="K3902" s="216" t="s">
        <v>1562</v>
      </c>
      <c r="L3902" s="217"/>
      <c r="M3902" s="217"/>
      <c r="N3902" s="217"/>
      <c r="O3902" s="217"/>
      <c r="P3902" s="217"/>
      <c r="Q3902" s="217"/>
      <c r="R3902" s="218"/>
    </row>
    <row r="3903" spans="2:18" ht="24.95" customHeight="1" thickBot="1">
      <c r="B3903" s="207" t="s">
        <v>1537</v>
      </c>
      <c r="C3903" s="201"/>
      <c r="D3903" s="201"/>
      <c r="E3903" s="201"/>
      <c r="F3903" s="201"/>
      <c r="G3903" s="201"/>
      <c r="H3903" s="201"/>
      <c r="I3903" s="202"/>
      <c r="K3903" s="207" t="s">
        <v>1537</v>
      </c>
      <c r="L3903" s="201"/>
      <c r="M3903" s="201"/>
      <c r="N3903" s="201"/>
      <c r="O3903" s="201"/>
      <c r="P3903" s="201"/>
      <c r="Q3903" s="201"/>
      <c r="R3903" s="202"/>
    </row>
    <row r="3904" spans="2:18" ht="24.95" customHeight="1" thickTop="1">
      <c r="B3904" s="361" t="s">
        <v>1538</v>
      </c>
      <c r="C3904" s="362"/>
      <c r="D3904" s="358" t="s">
        <v>1241</v>
      </c>
      <c r="E3904" s="365"/>
      <c r="F3904" s="356" t="s">
        <v>1539</v>
      </c>
      <c r="G3904" s="359"/>
      <c r="H3904" s="358" t="s">
        <v>1404</v>
      </c>
      <c r="I3904" s="359"/>
      <c r="K3904" s="361" t="s">
        <v>1538</v>
      </c>
      <c r="L3904" s="362"/>
      <c r="M3904" s="358" t="s">
        <v>1241</v>
      </c>
      <c r="N3904" s="365"/>
      <c r="O3904" s="356" t="s">
        <v>1539</v>
      </c>
      <c r="P3904" s="359"/>
      <c r="Q3904" s="358" t="s">
        <v>1404</v>
      </c>
      <c r="R3904" s="359"/>
    </row>
    <row r="3905" spans="2:18" ht="24.95" customHeight="1" thickBot="1">
      <c r="B3905" s="363"/>
      <c r="C3905" s="364"/>
      <c r="D3905" s="219" t="s">
        <v>1540</v>
      </c>
      <c r="E3905" s="220" t="s">
        <v>1541</v>
      </c>
      <c r="F3905" s="220" t="s">
        <v>1540</v>
      </c>
      <c r="G3905" s="221" t="s">
        <v>1541</v>
      </c>
      <c r="H3905" s="222" t="s">
        <v>1540</v>
      </c>
      <c r="I3905" s="223" t="s">
        <v>1541</v>
      </c>
      <c r="K3905" s="363"/>
      <c r="L3905" s="364"/>
      <c r="M3905" s="219" t="s">
        <v>1540</v>
      </c>
      <c r="N3905" s="220" t="s">
        <v>1541</v>
      </c>
      <c r="O3905" s="220" t="s">
        <v>1540</v>
      </c>
      <c r="P3905" s="221" t="s">
        <v>1541</v>
      </c>
      <c r="Q3905" s="222" t="s">
        <v>1540</v>
      </c>
      <c r="R3905" s="223" t="s">
        <v>1541</v>
      </c>
    </row>
    <row r="3906" spans="2:18" ht="24.95" customHeight="1" thickTop="1">
      <c r="B3906" s="224" t="s">
        <v>1542</v>
      </c>
      <c r="C3906" s="225"/>
      <c r="D3906" s="226">
        <v>0</v>
      </c>
      <c r="E3906" s="227"/>
      <c r="F3906" s="227">
        <v>400</v>
      </c>
      <c r="G3906" s="228"/>
      <c r="H3906" s="229">
        <f t="shared" ref="H3906:H3914" si="228">D3906+F3906</f>
        <v>400</v>
      </c>
      <c r="I3906" s="230"/>
      <c r="K3906" s="224" t="s">
        <v>1542</v>
      </c>
      <c r="L3906" s="225"/>
      <c r="M3906" s="226">
        <v>0</v>
      </c>
      <c r="N3906" s="227"/>
      <c r="O3906" s="227">
        <v>161</v>
      </c>
      <c r="P3906" s="228"/>
      <c r="Q3906" s="229">
        <f t="shared" ref="Q3906:Q3914" si="229">M3906+O3906</f>
        <v>161</v>
      </c>
      <c r="R3906" s="230"/>
    </row>
    <row r="3907" spans="2:18" ht="24.95" customHeight="1">
      <c r="B3907" s="231" t="s">
        <v>1543</v>
      </c>
      <c r="C3907" s="232"/>
      <c r="D3907" s="233">
        <v>0</v>
      </c>
      <c r="E3907" s="234"/>
      <c r="F3907" s="234">
        <v>30</v>
      </c>
      <c r="G3907" s="235"/>
      <c r="H3907" s="229">
        <f t="shared" si="228"/>
        <v>30</v>
      </c>
      <c r="I3907" s="236"/>
      <c r="K3907" s="231" t="s">
        <v>1543</v>
      </c>
      <c r="L3907" s="232"/>
      <c r="M3907" s="233">
        <v>0</v>
      </c>
      <c r="N3907" s="234"/>
      <c r="O3907" s="234">
        <v>20</v>
      </c>
      <c r="P3907" s="235"/>
      <c r="Q3907" s="229">
        <f t="shared" si="229"/>
        <v>20</v>
      </c>
      <c r="R3907" s="236"/>
    </row>
    <row r="3908" spans="2:18" ht="24.95" customHeight="1">
      <c r="B3908" s="231" t="s">
        <v>1544</v>
      </c>
      <c r="C3908" s="232"/>
      <c r="D3908" s="233">
        <v>0</v>
      </c>
      <c r="E3908" s="234"/>
      <c r="F3908" s="234">
        <v>30</v>
      </c>
      <c r="G3908" s="235"/>
      <c r="H3908" s="229">
        <f t="shared" si="228"/>
        <v>30</v>
      </c>
      <c r="I3908" s="236"/>
      <c r="K3908" s="231" t="s">
        <v>1544</v>
      </c>
      <c r="L3908" s="232"/>
      <c r="M3908" s="233">
        <v>0</v>
      </c>
      <c r="N3908" s="234"/>
      <c r="O3908" s="234">
        <v>20</v>
      </c>
      <c r="P3908" s="235"/>
      <c r="Q3908" s="229">
        <f t="shared" si="229"/>
        <v>20</v>
      </c>
      <c r="R3908" s="236"/>
    </row>
    <row r="3909" spans="2:18" ht="24.95" customHeight="1" thickBot="1">
      <c r="B3909" s="237" t="s">
        <v>1545</v>
      </c>
      <c r="C3909" s="238"/>
      <c r="D3909" s="239"/>
      <c r="E3909" s="240"/>
      <c r="F3909" s="240">
        <v>750</v>
      </c>
      <c r="G3909" s="241"/>
      <c r="H3909" s="229">
        <f t="shared" si="228"/>
        <v>750</v>
      </c>
      <c r="I3909" s="242"/>
      <c r="K3909" s="237" t="s">
        <v>1545</v>
      </c>
      <c r="L3909" s="238"/>
      <c r="M3909" s="239">
        <v>0</v>
      </c>
      <c r="N3909" s="240"/>
      <c r="O3909" s="240">
        <v>750</v>
      </c>
      <c r="P3909" s="241"/>
      <c r="Q3909" s="229">
        <f t="shared" si="229"/>
        <v>750</v>
      </c>
      <c r="R3909" s="242"/>
    </row>
    <row r="3910" spans="2:18" ht="24.95" customHeight="1" thickTop="1" thickBot="1">
      <c r="B3910" s="243"/>
      <c r="C3910" s="244" t="s">
        <v>1399</v>
      </c>
      <c r="D3910" s="245">
        <f>D3906+D3907+D3908+D3909</f>
        <v>0</v>
      </c>
      <c r="E3910" s="246"/>
      <c r="F3910" s="247">
        <f>SUM(F3906:F3909)</f>
        <v>1210</v>
      </c>
      <c r="G3910" s="248"/>
      <c r="H3910" s="249">
        <f t="shared" si="228"/>
        <v>1210</v>
      </c>
      <c r="I3910" s="250"/>
      <c r="K3910" s="243"/>
      <c r="L3910" s="244" t="s">
        <v>1399</v>
      </c>
      <c r="M3910" s="245">
        <f>M3906+M3907+M3908+M3909</f>
        <v>0</v>
      </c>
      <c r="N3910" s="246"/>
      <c r="O3910" s="246">
        <f>SUM(O3906:O3909)</f>
        <v>951</v>
      </c>
      <c r="P3910" s="248"/>
      <c r="Q3910" s="251">
        <f t="shared" si="229"/>
        <v>951</v>
      </c>
      <c r="R3910" s="250"/>
    </row>
    <row r="3911" spans="2:18" ht="24.95" customHeight="1" thickTop="1">
      <c r="B3911" s="252" t="s">
        <v>1546</v>
      </c>
      <c r="C3911" s="253"/>
      <c r="D3911" s="254"/>
      <c r="E3911" s="255"/>
      <c r="F3911" s="255"/>
      <c r="G3911" s="256"/>
      <c r="H3911" s="257">
        <f t="shared" si="228"/>
        <v>0</v>
      </c>
      <c r="I3911" s="258"/>
      <c r="K3911" s="252" t="s">
        <v>1546</v>
      </c>
      <c r="L3911" s="253"/>
      <c r="M3911" s="254"/>
      <c r="N3911" s="255"/>
      <c r="O3911" s="255"/>
      <c r="P3911" s="256"/>
      <c r="Q3911" s="257">
        <f t="shared" si="229"/>
        <v>0</v>
      </c>
      <c r="R3911" s="258"/>
    </row>
    <row r="3912" spans="2:18" ht="24.95" customHeight="1">
      <c r="B3912" s="259" t="s">
        <v>1547</v>
      </c>
      <c r="C3912" s="260"/>
      <c r="D3912" s="233">
        <v>0</v>
      </c>
      <c r="E3912" s="234"/>
      <c r="F3912" s="234"/>
      <c r="G3912" s="261"/>
      <c r="H3912" s="262">
        <f t="shared" si="228"/>
        <v>0</v>
      </c>
      <c r="I3912" s="263"/>
      <c r="K3912" s="259" t="s">
        <v>1547</v>
      </c>
      <c r="L3912" s="260"/>
      <c r="M3912" s="233">
        <v>0</v>
      </c>
      <c r="N3912" s="234"/>
      <c r="O3912" s="234"/>
      <c r="P3912" s="261"/>
      <c r="Q3912" s="262">
        <f t="shared" si="229"/>
        <v>0</v>
      </c>
      <c r="R3912" s="263"/>
    </row>
    <row r="3913" spans="2:18" ht="24.95" customHeight="1">
      <c r="B3913" s="252" t="s">
        <v>1548</v>
      </c>
      <c r="C3913" s="253"/>
      <c r="D3913" s="233"/>
      <c r="E3913" s="234"/>
      <c r="F3913" s="234"/>
      <c r="G3913" s="261"/>
      <c r="H3913" s="262">
        <f t="shared" si="228"/>
        <v>0</v>
      </c>
      <c r="I3913" s="263"/>
      <c r="K3913" s="252" t="s">
        <v>1548</v>
      </c>
      <c r="L3913" s="253"/>
      <c r="M3913" s="233"/>
      <c r="N3913" s="234"/>
      <c r="O3913" s="234"/>
      <c r="P3913" s="261"/>
      <c r="Q3913" s="262">
        <f t="shared" si="229"/>
        <v>0</v>
      </c>
      <c r="R3913" s="263"/>
    </row>
    <row r="3914" spans="2:18" ht="24.95" customHeight="1" thickBot="1">
      <c r="B3914" s="264" t="s">
        <v>1549</v>
      </c>
      <c r="C3914" s="265"/>
      <c r="D3914" s="266"/>
      <c r="E3914" s="267"/>
      <c r="F3914" s="267"/>
      <c r="G3914" s="268"/>
      <c r="H3914" s="269">
        <f t="shared" si="228"/>
        <v>0</v>
      </c>
      <c r="I3914" s="270"/>
      <c r="K3914" s="264" t="s">
        <v>1549</v>
      </c>
      <c r="L3914" s="265"/>
      <c r="M3914" s="266"/>
      <c r="N3914" s="267"/>
      <c r="O3914" s="267"/>
      <c r="P3914" s="268"/>
      <c r="Q3914" s="269">
        <f t="shared" si="229"/>
        <v>0</v>
      </c>
      <c r="R3914" s="270"/>
    </row>
    <row r="3915" spans="2:18" ht="24.95" customHeight="1" thickTop="1" thickBot="1">
      <c r="B3915" s="243"/>
      <c r="C3915" s="244" t="s">
        <v>1399</v>
      </c>
      <c r="D3915" s="245">
        <f>SUM(D3910:D3914)</f>
        <v>0</v>
      </c>
      <c r="E3915" s="246"/>
      <c r="F3915" s="247">
        <f>F3910+F3912</f>
        <v>1210</v>
      </c>
      <c r="G3915" s="248"/>
      <c r="H3915" s="271">
        <f>D3915+F3915</f>
        <v>1210</v>
      </c>
      <c r="I3915" s="250"/>
      <c r="K3915" s="243"/>
      <c r="L3915" s="244" t="s">
        <v>1399</v>
      </c>
      <c r="M3915" s="245">
        <f>SUM(M3910:M3914)</f>
        <v>0</v>
      </c>
      <c r="N3915" s="246"/>
      <c r="O3915" s="246">
        <f>O3910+O3912</f>
        <v>951</v>
      </c>
      <c r="P3915" s="248"/>
      <c r="Q3915" s="272">
        <f>M3915+O3915</f>
        <v>951</v>
      </c>
      <c r="R3915" s="250"/>
    </row>
    <row r="3916" spans="2:18" ht="24.95" customHeight="1" thickTop="1">
      <c r="B3916" s="273"/>
      <c r="C3916" s="274" t="s">
        <v>1550</v>
      </c>
      <c r="D3916" s="217"/>
      <c r="E3916" s="217"/>
      <c r="F3916" s="217"/>
      <c r="G3916" s="217"/>
      <c r="H3916" s="217"/>
      <c r="I3916" s="218"/>
      <c r="K3916" s="273"/>
      <c r="L3916" s="274" t="s">
        <v>1550</v>
      </c>
      <c r="M3916" s="217"/>
      <c r="N3916" s="217"/>
      <c r="O3916" s="217"/>
      <c r="P3916" s="217"/>
      <c r="Q3916" s="217"/>
      <c r="R3916" s="218"/>
    </row>
    <row r="3917" spans="2:18" ht="24.95" customHeight="1">
      <c r="B3917" s="216" t="s">
        <v>1551</v>
      </c>
      <c r="C3917" s="217"/>
      <c r="D3917" s="217"/>
      <c r="E3917" s="217"/>
      <c r="F3917" s="217"/>
      <c r="G3917" s="217"/>
      <c r="H3917" s="217"/>
      <c r="I3917" s="218"/>
      <c r="K3917" s="216" t="s">
        <v>1551</v>
      </c>
      <c r="L3917" s="217"/>
      <c r="M3917" s="217"/>
      <c r="N3917" s="217"/>
      <c r="O3917" s="217"/>
      <c r="P3917" s="217"/>
      <c r="Q3917" s="217"/>
      <c r="R3917" s="218"/>
    </row>
    <row r="3918" spans="2:18" ht="24.95" customHeight="1">
      <c r="B3918" s="216" t="s">
        <v>1552</v>
      </c>
      <c r="C3918" s="217"/>
      <c r="D3918" s="217"/>
      <c r="E3918" s="217"/>
      <c r="F3918" s="217"/>
      <c r="G3918" s="217"/>
      <c r="H3918" s="217"/>
      <c r="I3918" s="218"/>
      <c r="K3918" s="216" t="s">
        <v>1552</v>
      </c>
      <c r="L3918" s="217"/>
      <c r="M3918" s="217"/>
      <c r="N3918" s="217"/>
      <c r="O3918" s="217"/>
      <c r="P3918" s="217"/>
      <c r="Q3918" s="217"/>
      <c r="R3918" s="218"/>
    </row>
    <row r="3919" spans="2:18" ht="15.75">
      <c r="B3919" s="273"/>
      <c r="C3919" s="217"/>
      <c r="D3919" s="217"/>
      <c r="E3919" s="217"/>
      <c r="F3919" s="217"/>
      <c r="G3919" s="217"/>
      <c r="H3919" s="217"/>
      <c r="I3919" s="218"/>
      <c r="K3919" s="273"/>
      <c r="L3919" s="217"/>
      <c r="M3919" s="217"/>
      <c r="N3919" s="217"/>
      <c r="O3919" s="217"/>
      <c r="P3919" s="217"/>
      <c r="Q3919" s="217"/>
      <c r="R3919" s="218"/>
    </row>
    <row r="3920" spans="2:18" ht="15.75">
      <c r="B3920" s="273"/>
      <c r="C3920" s="217"/>
      <c r="D3920" s="372" t="s">
        <v>1714</v>
      </c>
      <c r="E3920" s="372"/>
      <c r="F3920" s="372"/>
      <c r="G3920" s="217"/>
      <c r="H3920" s="217"/>
      <c r="I3920" s="218"/>
      <c r="K3920" s="273"/>
      <c r="L3920" s="217"/>
      <c r="M3920" s="372" t="s">
        <v>1714</v>
      </c>
      <c r="N3920" s="372"/>
      <c r="O3920" s="372"/>
      <c r="P3920" s="217"/>
      <c r="Q3920" s="217"/>
      <c r="R3920" s="218"/>
    </row>
    <row r="3921" spans="2:18" ht="15.75">
      <c r="B3921" s="273"/>
      <c r="C3921" s="217"/>
      <c r="D3921" s="372" t="s">
        <v>1715</v>
      </c>
      <c r="E3921" s="372"/>
      <c r="F3921" s="372"/>
      <c r="G3921" s="217"/>
      <c r="H3921" s="217"/>
      <c r="I3921" s="218"/>
      <c r="K3921" s="273"/>
      <c r="L3921" s="217"/>
      <c r="M3921" s="372" t="s">
        <v>1715</v>
      </c>
      <c r="N3921" s="372"/>
      <c r="O3921" s="372"/>
      <c r="P3921" s="217"/>
      <c r="Q3921" s="217"/>
      <c r="R3921" s="218"/>
    </row>
    <row r="3922" spans="2:18" ht="15.75">
      <c r="B3922" s="273"/>
      <c r="C3922" s="217"/>
      <c r="D3922" s="217"/>
      <c r="E3922" s="217"/>
      <c r="F3922" s="217"/>
      <c r="G3922" s="217"/>
      <c r="H3922" s="217"/>
      <c r="I3922" s="218"/>
      <c r="K3922" s="273"/>
      <c r="L3922" s="217"/>
      <c r="M3922" s="217"/>
      <c r="N3922" s="217"/>
      <c r="O3922" s="217"/>
      <c r="P3922" s="217"/>
      <c r="Q3922" s="217"/>
      <c r="R3922" s="218"/>
    </row>
    <row r="3923" spans="2:18" ht="15.75">
      <c r="B3923" s="273"/>
      <c r="C3923" s="217"/>
      <c r="D3923" s="217"/>
      <c r="E3923" s="217"/>
      <c r="F3923" s="217"/>
      <c r="G3923" s="217"/>
      <c r="H3923" s="217"/>
      <c r="I3923" s="218"/>
      <c r="K3923" s="273"/>
      <c r="L3923" s="217"/>
      <c r="M3923" s="217"/>
      <c r="N3923" s="217"/>
      <c r="O3923" s="217"/>
      <c r="P3923" s="217"/>
      <c r="Q3923" s="217"/>
      <c r="R3923" s="218"/>
    </row>
    <row r="3924" spans="2:18" ht="15.75">
      <c r="B3924" s="293"/>
      <c r="E3924" s="217"/>
      <c r="F3924" s="217"/>
      <c r="G3924" s="201" t="s">
        <v>1563</v>
      </c>
      <c r="H3924" s="217"/>
      <c r="I3924" s="218"/>
      <c r="J3924" s="293"/>
      <c r="K3924" s="293"/>
      <c r="N3924" s="217"/>
      <c r="O3924" s="217"/>
      <c r="P3924" s="201" t="s">
        <v>1563</v>
      </c>
      <c r="Q3924" s="217"/>
      <c r="R3924" s="218"/>
    </row>
    <row r="3925" spans="2:18" ht="15.75">
      <c r="B3925" s="273" t="s">
        <v>1553</v>
      </c>
      <c r="C3925" s="360">
        <v>45840</v>
      </c>
      <c r="D3925" s="360"/>
      <c r="E3925" s="201"/>
      <c r="F3925" t="s">
        <v>1693</v>
      </c>
      <c r="H3925" s="201"/>
      <c r="I3925" s="202"/>
      <c r="K3925" s="273" t="s">
        <v>1553</v>
      </c>
      <c r="L3925" s="360">
        <v>45840</v>
      </c>
      <c r="M3925" s="360"/>
      <c r="N3925" s="201"/>
      <c r="O3925" t="s">
        <v>1693</v>
      </c>
      <c r="Q3925" s="201"/>
      <c r="R3925" s="202"/>
    </row>
    <row r="3926" spans="2:18" ht="16.5" thickBot="1">
      <c r="B3926" s="275"/>
      <c r="C3926" s="276"/>
      <c r="D3926" s="276"/>
      <c r="E3926" s="276"/>
      <c r="F3926" s="276"/>
      <c r="G3926" s="276"/>
      <c r="H3926" s="276"/>
      <c r="I3926" s="277"/>
      <c r="K3926" s="275"/>
      <c r="L3926" s="276"/>
      <c r="M3926" s="276"/>
      <c r="N3926" s="276"/>
      <c r="O3926" s="276"/>
      <c r="P3926" s="276"/>
      <c r="Q3926" s="276"/>
      <c r="R3926" s="277"/>
    </row>
    <row r="3928" spans="2:18" ht="15.75" thickBot="1"/>
    <row r="3929" spans="2:18">
      <c r="B3929" s="366" t="s">
        <v>1525</v>
      </c>
      <c r="C3929" s="367"/>
      <c r="D3929" s="367"/>
      <c r="E3929" s="367"/>
      <c r="F3929" s="367"/>
      <c r="G3929" s="367"/>
      <c r="H3929" s="367"/>
      <c r="I3929" s="368"/>
      <c r="K3929" s="366" t="s">
        <v>1525</v>
      </c>
      <c r="L3929" s="367"/>
      <c r="M3929" s="367"/>
      <c r="N3929" s="367"/>
      <c r="O3929" s="367"/>
      <c r="P3929" s="367"/>
      <c r="Q3929" s="367"/>
      <c r="R3929" s="368"/>
    </row>
    <row r="3930" spans="2:18" ht="15.75">
      <c r="B3930" s="200"/>
      <c r="C3930" s="201"/>
      <c r="D3930" s="201"/>
      <c r="E3930" s="201"/>
      <c r="F3930" s="201"/>
      <c r="G3930" s="201"/>
      <c r="H3930" s="201"/>
      <c r="I3930" s="202"/>
      <c r="K3930" s="200"/>
      <c r="L3930" s="201"/>
      <c r="M3930" s="201"/>
      <c r="N3930" s="201"/>
      <c r="O3930" s="201"/>
      <c r="P3930" s="201"/>
      <c r="Q3930" s="201"/>
      <c r="R3930" s="202"/>
    </row>
    <row r="3931" spans="2:18" ht="26.25">
      <c r="B3931" s="369" t="s">
        <v>1526</v>
      </c>
      <c r="C3931" s="370"/>
      <c r="D3931" s="370"/>
      <c r="E3931" s="370"/>
      <c r="F3931" s="370"/>
      <c r="G3931" s="370"/>
      <c r="H3931" s="370"/>
      <c r="I3931" s="371"/>
      <c r="K3931" s="369" t="s">
        <v>1526</v>
      </c>
      <c r="L3931" s="370"/>
      <c r="M3931" s="370"/>
      <c r="N3931" s="370"/>
      <c r="O3931" s="370"/>
      <c r="P3931" s="370"/>
      <c r="Q3931" s="370"/>
      <c r="R3931" s="371"/>
    </row>
    <row r="3932" spans="2:18" ht="24.95" customHeight="1">
      <c r="B3932" s="203"/>
      <c r="C3932" s="204"/>
      <c r="D3932" s="204"/>
      <c r="E3932" s="204"/>
      <c r="F3932" s="204"/>
      <c r="G3932" s="204"/>
      <c r="H3932" s="205" t="s">
        <v>1527</v>
      </c>
      <c r="I3932" s="206"/>
      <c r="K3932" s="203"/>
      <c r="L3932" s="204"/>
      <c r="M3932" s="204"/>
      <c r="N3932" s="204"/>
      <c r="O3932" s="204"/>
      <c r="P3932" s="204"/>
      <c r="Q3932" s="205" t="s">
        <v>1527</v>
      </c>
      <c r="R3932" s="206"/>
    </row>
    <row r="3933" spans="2:18" ht="24.95" customHeight="1">
      <c r="B3933" s="207" t="s">
        <v>1528</v>
      </c>
      <c r="C3933" s="208"/>
      <c r="D3933" s="208"/>
      <c r="E3933" s="208"/>
      <c r="F3933" s="208" t="s">
        <v>1529</v>
      </c>
      <c r="G3933" s="201"/>
      <c r="H3933" s="201" t="s">
        <v>1530</v>
      </c>
      <c r="I3933" s="202"/>
      <c r="K3933" s="207" t="s">
        <v>1528</v>
      </c>
      <c r="L3933" s="208"/>
      <c r="M3933" s="208"/>
      <c r="N3933" s="208"/>
      <c r="O3933" s="208" t="s">
        <v>1531</v>
      </c>
      <c r="P3933" s="201"/>
      <c r="Q3933" s="201" t="s">
        <v>1530</v>
      </c>
      <c r="R3933" s="202"/>
    </row>
    <row r="3934" spans="2:18" ht="24.95" customHeight="1">
      <c r="B3934" s="209" t="s">
        <v>1532</v>
      </c>
      <c r="C3934" s="210" t="s">
        <v>1990</v>
      </c>
      <c r="D3934" s="211"/>
      <c r="E3934" s="211"/>
      <c r="F3934" s="211"/>
      <c r="G3934" s="212"/>
      <c r="H3934" s="212"/>
      <c r="I3934" s="213"/>
      <c r="K3934" s="209" t="s">
        <v>1532</v>
      </c>
      <c r="L3934" s="210" t="s">
        <v>1992</v>
      </c>
      <c r="M3934" s="211"/>
      <c r="N3934" s="211"/>
      <c r="O3934" s="211"/>
      <c r="P3934" s="212"/>
      <c r="Q3934" s="212"/>
      <c r="R3934" s="213"/>
    </row>
    <row r="3935" spans="2:18" ht="24.95" customHeight="1">
      <c r="B3935" s="207" t="s">
        <v>1534</v>
      </c>
      <c r="C3935" s="214" t="s">
        <v>1991</v>
      </c>
      <c r="D3935" s="208" t="s">
        <v>1535</v>
      </c>
      <c r="E3935" s="208"/>
      <c r="F3935" s="201"/>
      <c r="G3935" s="201"/>
      <c r="H3935" s="201"/>
      <c r="I3935" s="202"/>
      <c r="K3935" s="207" t="s">
        <v>1534</v>
      </c>
      <c r="L3935" s="214">
        <v>259</v>
      </c>
      <c r="M3935" s="208" t="s">
        <v>1535</v>
      </c>
      <c r="N3935" s="208"/>
      <c r="O3935" s="201"/>
      <c r="P3935" s="201"/>
      <c r="Q3935" s="201"/>
      <c r="R3935" s="202"/>
    </row>
    <row r="3936" spans="2:18" ht="24.95" customHeight="1">
      <c r="B3936" s="216" t="s">
        <v>1562</v>
      </c>
      <c r="C3936" s="217"/>
      <c r="D3936" s="217"/>
      <c r="E3936" s="217"/>
      <c r="F3936" s="217"/>
      <c r="G3936" s="217"/>
      <c r="H3936" s="217"/>
      <c r="I3936" s="218"/>
      <c r="K3936" s="216" t="s">
        <v>1562</v>
      </c>
      <c r="L3936" s="217"/>
      <c r="M3936" s="217"/>
      <c r="N3936" s="217"/>
      <c r="O3936" s="217"/>
      <c r="P3936" s="217"/>
      <c r="Q3936" s="217"/>
      <c r="R3936" s="218"/>
    </row>
    <row r="3937" spans="2:18" ht="24.95" customHeight="1" thickBot="1">
      <c r="B3937" s="207" t="s">
        <v>1537</v>
      </c>
      <c r="C3937" s="201"/>
      <c r="D3937" s="201"/>
      <c r="E3937" s="201"/>
      <c r="F3937" s="201"/>
      <c r="G3937" s="201"/>
      <c r="H3937" s="201"/>
      <c r="I3937" s="202"/>
      <c r="K3937" s="207" t="s">
        <v>1537</v>
      </c>
      <c r="L3937" s="201"/>
      <c r="M3937" s="201"/>
      <c r="N3937" s="201"/>
      <c r="O3937" s="201"/>
      <c r="P3937" s="201"/>
      <c r="Q3937" s="201"/>
      <c r="R3937" s="202"/>
    </row>
    <row r="3938" spans="2:18" ht="24.95" customHeight="1" thickTop="1">
      <c r="B3938" s="361" t="s">
        <v>1538</v>
      </c>
      <c r="C3938" s="362"/>
      <c r="D3938" s="358" t="s">
        <v>1241</v>
      </c>
      <c r="E3938" s="365"/>
      <c r="F3938" s="356" t="s">
        <v>1539</v>
      </c>
      <c r="G3938" s="359"/>
      <c r="H3938" s="358" t="s">
        <v>1404</v>
      </c>
      <c r="I3938" s="359"/>
      <c r="K3938" s="361" t="s">
        <v>1538</v>
      </c>
      <c r="L3938" s="362"/>
      <c r="M3938" s="358" t="s">
        <v>1241</v>
      </c>
      <c r="N3938" s="365"/>
      <c r="O3938" s="356" t="s">
        <v>1539</v>
      </c>
      <c r="P3938" s="359"/>
      <c r="Q3938" s="358" t="s">
        <v>1404</v>
      </c>
      <c r="R3938" s="359"/>
    </row>
    <row r="3939" spans="2:18" ht="24.95" customHeight="1" thickBot="1">
      <c r="B3939" s="363"/>
      <c r="C3939" s="364"/>
      <c r="D3939" s="219" t="s">
        <v>1540</v>
      </c>
      <c r="E3939" s="220" t="s">
        <v>1541</v>
      </c>
      <c r="F3939" s="220" t="s">
        <v>1540</v>
      </c>
      <c r="G3939" s="221" t="s">
        <v>1541</v>
      </c>
      <c r="H3939" s="222" t="s">
        <v>1540</v>
      </c>
      <c r="I3939" s="223" t="s">
        <v>1541</v>
      </c>
      <c r="K3939" s="363"/>
      <c r="L3939" s="364"/>
      <c r="M3939" s="219" t="s">
        <v>1540</v>
      </c>
      <c r="N3939" s="220" t="s">
        <v>1541</v>
      </c>
      <c r="O3939" s="220" t="s">
        <v>1540</v>
      </c>
      <c r="P3939" s="221" t="s">
        <v>1541</v>
      </c>
      <c r="Q3939" s="222" t="s">
        <v>1540</v>
      </c>
      <c r="R3939" s="223" t="s">
        <v>1541</v>
      </c>
    </row>
    <row r="3940" spans="2:18" ht="24.95" customHeight="1" thickTop="1">
      <c r="B3940" s="224" t="s">
        <v>1542</v>
      </c>
      <c r="C3940" s="225"/>
      <c r="D3940" s="226">
        <v>0</v>
      </c>
      <c r="E3940" s="227"/>
      <c r="F3940" s="227">
        <v>494</v>
      </c>
      <c r="G3940" s="228"/>
      <c r="H3940" s="229">
        <f t="shared" ref="H3940:H3948" si="230">D3940+F3940</f>
        <v>494</v>
      </c>
      <c r="I3940" s="230"/>
      <c r="K3940" s="224" t="s">
        <v>1542</v>
      </c>
      <c r="L3940" s="225"/>
      <c r="M3940" s="226">
        <v>0</v>
      </c>
      <c r="N3940" s="227"/>
      <c r="O3940" s="227">
        <v>749</v>
      </c>
      <c r="P3940" s="228"/>
      <c r="Q3940" s="229">
        <f t="shared" ref="Q3940:Q3948" si="231">M3940+O3940</f>
        <v>749</v>
      </c>
      <c r="R3940" s="230"/>
    </row>
    <row r="3941" spans="2:18" ht="24.95" customHeight="1">
      <c r="B3941" s="231" t="s">
        <v>1543</v>
      </c>
      <c r="C3941" s="232"/>
      <c r="D3941" s="233">
        <v>0</v>
      </c>
      <c r="E3941" s="234"/>
      <c r="F3941" s="234">
        <v>40</v>
      </c>
      <c r="G3941" s="235"/>
      <c r="H3941" s="229">
        <f t="shared" si="230"/>
        <v>40</v>
      </c>
      <c r="I3941" s="236"/>
      <c r="K3941" s="231" t="s">
        <v>1543</v>
      </c>
      <c r="L3941" s="232"/>
      <c r="M3941" s="233">
        <v>0</v>
      </c>
      <c r="N3941" s="234"/>
      <c r="O3941" s="234">
        <v>40</v>
      </c>
      <c r="P3941" s="235"/>
      <c r="Q3941" s="229">
        <f t="shared" si="231"/>
        <v>40</v>
      </c>
      <c r="R3941" s="236"/>
    </row>
    <row r="3942" spans="2:18" ht="24.95" customHeight="1">
      <c r="B3942" s="231" t="s">
        <v>1544</v>
      </c>
      <c r="C3942" s="232"/>
      <c r="D3942" s="233">
        <v>0</v>
      </c>
      <c r="E3942" s="234"/>
      <c r="F3942" s="234">
        <v>40</v>
      </c>
      <c r="G3942" s="235"/>
      <c r="H3942" s="229">
        <f t="shared" si="230"/>
        <v>40</v>
      </c>
      <c r="I3942" s="236"/>
      <c r="K3942" s="231" t="s">
        <v>1544</v>
      </c>
      <c r="L3942" s="232"/>
      <c r="M3942" s="233">
        <v>0</v>
      </c>
      <c r="N3942" s="234"/>
      <c r="O3942" s="234">
        <v>40</v>
      </c>
      <c r="P3942" s="235"/>
      <c r="Q3942" s="229">
        <f t="shared" si="231"/>
        <v>40</v>
      </c>
      <c r="R3942" s="236"/>
    </row>
    <row r="3943" spans="2:18" ht="24.95" customHeight="1" thickBot="1">
      <c r="B3943" s="237" t="s">
        <v>1545</v>
      </c>
      <c r="C3943" s="238"/>
      <c r="D3943" s="239"/>
      <c r="E3943" s="240"/>
      <c r="F3943" s="240">
        <v>750</v>
      </c>
      <c r="G3943" s="241"/>
      <c r="H3943" s="229">
        <f t="shared" si="230"/>
        <v>750</v>
      </c>
      <c r="I3943" s="242"/>
      <c r="K3943" s="237" t="s">
        <v>1545</v>
      </c>
      <c r="L3943" s="238"/>
      <c r="M3943" s="239">
        <v>0</v>
      </c>
      <c r="N3943" s="240"/>
      <c r="O3943" s="240">
        <v>750</v>
      </c>
      <c r="P3943" s="241"/>
      <c r="Q3943" s="229">
        <f t="shared" si="231"/>
        <v>750</v>
      </c>
      <c r="R3943" s="242"/>
    </row>
    <row r="3944" spans="2:18" ht="24.95" customHeight="1" thickTop="1" thickBot="1">
      <c r="B3944" s="243"/>
      <c r="C3944" s="244" t="s">
        <v>1399</v>
      </c>
      <c r="D3944" s="245">
        <f>D3940+D3941+D3942+D3943</f>
        <v>0</v>
      </c>
      <c r="E3944" s="246"/>
      <c r="F3944" s="247">
        <f>SUM(F3940:F3943)</f>
        <v>1324</v>
      </c>
      <c r="G3944" s="248"/>
      <c r="H3944" s="249">
        <f t="shared" si="230"/>
        <v>1324</v>
      </c>
      <c r="I3944" s="250"/>
      <c r="K3944" s="243"/>
      <c r="L3944" s="244" t="s">
        <v>1399</v>
      </c>
      <c r="M3944" s="245">
        <f>M3940+M3941+M3942+M3943</f>
        <v>0</v>
      </c>
      <c r="N3944" s="246"/>
      <c r="O3944" s="246">
        <f>SUM(O3940:O3943)</f>
        <v>1579</v>
      </c>
      <c r="P3944" s="248"/>
      <c r="Q3944" s="251">
        <f t="shared" si="231"/>
        <v>1579</v>
      </c>
      <c r="R3944" s="250"/>
    </row>
    <row r="3945" spans="2:18" ht="24.95" customHeight="1" thickTop="1">
      <c r="B3945" s="252" t="s">
        <v>1546</v>
      </c>
      <c r="C3945" s="253"/>
      <c r="D3945" s="254"/>
      <c r="E3945" s="255"/>
      <c r="F3945" s="255"/>
      <c r="G3945" s="256"/>
      <c r="H3945" s="257">
        <f t="shared" si="230"/>
        <v>0</v>
      </c>
      <c r="I3945" s="258"/>
      <c r="K3945" s="252" t="s">
        <v>1546</v>
      </c>
      <c r="L3945" s="253"/>
      <c r="M3945" s="254"/>
      <c r="N3945" s="255"/>
      <c r="O3945" s="255"/>
      <c r="P3945" s="256"/>
      <c r="Q3945" s="257">
        <f t="shared" si="231"/>
        <v>0</v>
      </c>
      <c r="R3945" s="258"/>
    </row>
    <row r="3946" spans="2:18" ht="24.95" customHeight="1">
      <c r="B3946" s="259" t="s">
        <v>1547</v>
      </c>
      <c r="C3946" s="260"/>
      <c r="D3946" s="233">
        <v>0</v>
      </c>
      <c r="E3946" s="234"/>
      <c r="F3946" s="234"/>
      <c r="G3946" s="261"/>
      <c r="H3946" s="262">
        <f t="shared" si="230"/>
        <v>0</v>
      </c>
      <c r="I3946" s="263"/>
      <c r="K3946" s="259" t="s">
        <v>1547</v>
      </c>
      <c r="L3946" s="260"/>
      <c r="M3946" s="233">
        <v>0</v>
      </c>
      <c r="N3946" s="234"/>
      <c r="O3946" s="234"/>
      <c r="P3946" s="261"/>
      <c r="Q3946" s="262">
        <f t="shared" si="231"/>
        <v>0</v>
      </c>
      <c r="R3946" s="263"/>
    </row>
    <row r="3947" spans="2:18" ht="24.95" customHeight="1">
      <c r="B3947" s="252" t="s">
        <v>1548</v>
      </c>
      <c r="C3947" s="253"/>
      <c r="D3947" s="233"/>
      <c r="E3947" s="234"/>
      <c r="F3947" s="234"/>
      <c r="G3947" s="261"/>
      <c r="H3947" s="262">
        <f t="shared" si="230"/>
        <v>0</v>
      </c>
      <c r="I3947" s="263"/>
      <c r="K3947" s="252" t="s">
        <v>1548</v>
      </c>
      <c r="L3947" s="253"/>
      <c r="M3947" s="233"/>
      <c r="N3947" s="234"/>
      <c r="O3947" s="234"/>
      <c r="P3947" s="261"/>
      <c r="Q3947" s="262">
        <f t="shared" si="231"/>
        <v>0</v>
      </c>
      <c r="R3947" s="263"/>
    </row>
    <row r="3948" spans="2:18" ht="24.95" customHeight="1" thickBot="1">
      <c r="B3948" s="264" t="s">
        <v>1549</v>
      </c>
      <c r="C3948" s="265"/>
      <c r="D3948" s="266"/>
      <c r="E3948" s="267"/>
      <c r="F3948" s="267"/>
      <c r="G3948" s="268"/>
      <c r="H3948" s="269">
        <f t="shared" si="230"/>
        <v>0</v>
      </c>
      <c r="I3948" s="270"/>
      <c r="K3948" s="264" t="s">
        <v>1549</v>
      </c>
      <c r="L3948" s="265"/>
      <c r="M3948" s="266"/>
      <c r="N3948" s="267"/>
      <c r="O3948" s="267"/>
      <c r="P3948" s="268"/>
      <c r="Q3948" s="269">
        <f t="shared" si="231"/>
        <v>0</v>
      </c>
      <c r="R3948" s="270"/>
    </row>
    <row r="3949" spans="2:18" ht="24.95" customHeight="1" thickTop="1" thickBot="1">
      <c r="B3949" s="243"/>
      <c r="C3949" s="244" t="s">
        <v>1399</v>
      </c>
      <c r="D3949" s="245">
        <f>SUM(D3944:D3948)</f>
        <v>0</v>
      </c>
      <c r="E3949" s="246"/>
      <c r="F3949" s="247">
        <f>F3944+F3946</f>
        <v>1324</v>
      </c>
      <c r="G3949" s="248"/>
      <c r="H3949" s="271">
        <f>D3949+F3949</f>
        <v>1324</v>
      </c>
      <c r="I3949" s="250"/>
      <c r="K3949" s="243"/>
      <c r="L3949" s="244" t="s">
        <v>1399</v>
      </c>
      <c r="M3949" s="245">
        <f>SUM(M3944:M3948)</f>
        <v>0</v>
      </c>
      <c r="N3949" s="246"/>
      <c r="O3949" s="246">
        <f>O3944+O3946</f>
        <v>1579</v>
      </c>
      <c r="P3949" s="248"/>
      <c r="Q3949" s="272">
        <f>M3949+O3949</f>
        <v>1579</v>
      </c>
      <c r="R3949" s="250"/>
    </row>
    <row r="3950" spans="2:18" ht="24.95" customHeight="1" thickTop="1">
      <c r="B3950" s="273"/>
      <c r="C3950" s="274" t="s">
        <v>1550</v>
      </c>
      <c r="D3950" s="217"/>
      <c r="E3950" s="217"/>
      <c r="F3950" s="217"/>
      <c r="G3950" s="217"/>
      <c r="H3950" s="217"/>
      <c r="I3950" s="218"/>
      <c r="K3950" s="273"/>
      <c r="L3950" s="274" t="s">
        <v>1550</v>
      </c>
      <c r="M3950" s="217"/>
      <c r="N3950" s="217"/>
      <c r="O3950" s="217"/>
      <c r="P3950" s="217"/>
      <c r="Q3950" s="217"/>
      <c r="R3950" s="218"/>
    </row>
    <row r="3951" spans="2:18" ht="24.95" customHeight="1">
      <c r="B3951" s="216" t="s">
        <v>1551</v>
      </c>
      <c r="C3951" s="217"/>
      <c r="D3951" s="217"/>
      <c r="E3951" s="217"/>
      <c r="F3951" s="217"/>
      <c r="G3951" s="217"/>
      <c r="H3951" s="217"/>
      <c r="I3951" s="218"/>
      <c r="K3951" s="216" t="s">
        <v>1551</v>
      </c>
      <c r="L3951" s="217"/>
      <c r="M3951" s="217"/>
      <c r="N3951" s="217"/>
      <c r="O3951" s="217"/>
      <c r="P3951" s="217"/>
      <c r="Q3951" s="217"/>
      <c r="R3951" s="218"/>
    </row>
    <row r="3952" spans="2:18" ht="24.95" customHeight="1">
      <c r="B3952" s="216" t="s">
        <v>1552</v>
      </c>
      <c r="C3952" s="217"/>
      <c r="D3952" s="217"/>
      <c r="E3952" s="217"/>
      <c r="F3952" s="217"/>
      <c r="G3952" s="217"/>
      <c r="H3952" s="217"/>
      <c r="I3952" s="218"/>
      <c r="K3952" s="216" t="s">
        <v>1552</v>
      </c>
      <c r="L3952" s="217"/>
      <c r="M3952" s="217"/>
      <c r="N3952" s="217"/>
      <c r="O3952" s="217"/>
      <c r="P3952" s="217"/>
      <c r="Q3952" s="217"/>
      <c r="R3952" s="218"/>
    </row>
    <row r="3953" spans="2:18" ht="15.75">
      <c r="B3953" s="273"/>
      <c r="C3953" s="217"/>
      <c r="D3953" s="217"/>
      <c r="E3953" s="217"/>
      <c r="F3953" s="217"/>
      <c r="G3953" s="217"/>
      <c r="H3953" s="217"/>
      <c r="I3953" s="218"/>
      <c r="K3953" s="273"/>
      <c r="L3953" s="217"/>
      <c r="M3953" s="217"/>
      <c r="N3953" s="217"/>
      <c r="O3953" s="217"/>
      <c r="P3953" s="217"/>
      <c r="Q3953" s="217"/>
      <c r="R3953" s="218"/>
    </row>
    <row r="3954" spans="2:18" ht="15.75">
      <c r="B3954" s="273"/>
      <c r="C3954" s="217"/>
      <c r="D3954" s="372" t="s">
        <v>1714</v>
      </c>
      <c r="E3954" s="372"/>
      <c r="F3954" s="372"/>
      <c r="G3954" s="217"/>
      <c r="H3954" s="217"/>
      <c r="I3954" s="218"/>
      <c r="K3954" s="273"/>
      <c r="L3954" s="217"/>
      <c r="M3954" s="372" t="s">
        <v>1714</v>
      </c>
      <c r="N3954" s="372"/>
      <c r="O3954" s="372"/>
      <c r="P3954" s="217"/>
      <c r="Q3954" s="217"/>
      <c r="R3954" s="218"/>
    </row>
    <row r="3955" spans="2:18" ht="15.75">
      <c r="B3955" s="273"/>
      <c r="C3955" s="217"/>
      <c r="D3955" s="372" t="s">
        <v>1715</v>
      </c>
      <c r="E3955" s="372"/>
      <c r="F3955" s="372"/>
      <c r="G3955" s="217"/>
      <c r="H3955" s="217"/>
      <c r="I3955" s="218"/>
      <c r="K3955" s="273"/>
      <c r="L3955" s="217"/>
      <c r="M3955" s="372" t="s">
        <v>1715</v>
      </c>
      <c r="N3955" s="372"/>
      <c r="O3955" s="372"/>
      <c r="P3955" s="217"/>
      <c r="Q3955" s="217"/>
      <c r="R3955" s="218"/>
    </row>
    <row r="3956" spans="2:18" ht="15.75">
      <c r="B3956" s="273"/>
      <c r="C3956" s="217"/>
      <c r="D3956" s="217"/>
      <c r="E3956" s="217"/>
      <c r="F3956" s="217"/>
      <c r="G3956" s="217"/>
      <c r="H3956" s="217"/>
      <c r="I3956" s="218"/>
      <c r="K3956" s="273"/>
      <c r="L3956" s="217"/>
      <c r="M3956" s="217"/>
      <c r="N3956" s="217"/>
      <c r="O3956" s="217"/>
      <c r="P3956" s="217"/>
      <c r="Q3956" s="217"/>
      <c r="R3956" s="218"/>
    </row>
    <row r="3957" spans="2:18" ht="15.75">
      <c r="B3957" s="273"/>
      <c r="C3957" s="217"/>
      <c r="D3957" s="217"/>
      <c r="E3957" s="217"/>
      <c r="F3957" s="217"/>
      <c r="G3957" s="217"/>
      <c r="H3957" s="217"/>
      <c r="I3957" s="218"/>
      <c r="K3957" s="273"/>
      <c r="L3957" s="217"/>
      <c r="M3957" s="217"/>
      <c r="N3957" s="217"/>
      <c r="O3957" s="217"/>
      <c r="P3957" s="217"/>
      <c r="Q3957" s="217"/>
      <c r="R3957" s="218"/>
    </row>
    <row r="3958" spans="2:18" ht="15.75">
      <c r="B3958" s="293"/>
      <c r="E3958" s="217"/>
      <c r="F3958" s="217"/>
      <c r="G3958" s="201" t="s">
        <v>1563</v>
      </c>
      <c r="H3958" s="217"/>
      <c r="I3958" s="218"/>
      <c r="J3958" s="293"/>
      <c r="K3958" s="293"/>
      <c r="N3958" s="217"/>
      <c r="O3958" s="217"/>
      <c r="P3958" s="201" t="s">
        <v>1563</v>
      </c>
      <c r="Q3958" s="217"/>
      <c r="R3958" s="218"/>
    </row>
    <row r="3959" spans="2:18" ht="15.75">
      <c r="B3959" s="273" t="s">
        <v>1553</v>
      </c>
      <c r="C3959" s="360">
        <v>45840</v>
      </c>
      <c r="D3959" s="360"/>
      <c r="E3959" s="201"/>
      <c r="F3959" t="s">
        <v>1693</v>
      </c>
      <c r="H3959" s="201"/>
      <c r="I3959" s="202"/>
      <c r="K3959" s="273" t="s">
        <v>1553</v>
      </c>
      <c r="L3959" s="360">
        <v>45840</v>
      </c>
      <c r="M3959" s="360"/>
      <c r="N3959" s="201"/>
      <c r="O3959" t="s">
        <v>1693</v>
      </c>
      <c r="Q3959" s="201"/>
      <c r="R3959" s="202"/>
    </row>
    <row r="3960" spans="2:18" ht="16.5" thickBot="1">
      <c r="B3960" s="275"/>
      <c r="C3960" s="276"/>
      <c r="D3960" s="276"/>
      <c r="E3960" s="276"/>
      <c r="F3960" s="276"/>
      <c r="G3960" s="276"/>
      <c r="H3960" s="276"/>
      <c r="I3960" s="277"/>
      <c r="K3960" s="275"/>
      <c r="L3960" s="276"/>
      <c r="M3960" s="276"/>
      <c r="N3960" s="276"/>
      <c r="O3960" s="276"/>
      <c r="P3960" s="276"/>
      <c r="Q3960" s="276"/>
      <c r="R3960" s="277"/>
    </row>
    <row r="3962" spans="2:18" ht="15.75" thickBot="1"/>
    <row r="3963" spans="2:18">
      <c r="B3963" s="366" t="s">
        <v>1525</v>
      </c>
      <c r="C3963" s="367"/>
      <c r="D3963" s="367"/>
      <c r="E3963" s="367"/>
      <c r="F3963" s="367"/>
      <c r="G3963" s="367"/>
      <c r="H3963" s="367"/>
      <c r="I3963" s="368"/>
      <c r="K3963" s="366" t="s">
        <v>1525</v>
      </c>
      <c r="L3963" s="367"/>
      <c r="M3963" s="367"/>
      <c r="N3963" s="367"/>
      <c r="O3963" s="367"/>
      <c r="P3963" s="367"/>
      <c r="Q3963" s="367"/>
      <c r="R3963" s="368"/>
    </row>
    <row r="3964" spans="2:18" ht="15.75">
      <c r="B3964" s="200"/>
      <c r="C3964" s="201"/>
      <c r="D3964" s="201"/>
      <c r="E3964" s="201"/>
      <c r="F3964" s="201"/>
      <c r="G3964" s="201"/>
      <c r="H3964" s="201"/>
      <c r="I3964" s="202"/>
      <c r="K3964" s="200"/>
      <c r="L3964" s="201"/>
      <c r="M3964" s="201"/>
      <c r="N3964" s="201"/>
      <c r="O3964" s="201"/>
      <c r="P3964" s="201"/>
      <c r="Q3964" s="201"/>
      <c r="R3964" s="202"/>
    </row>
    <row r="3965" spans="2:18" ht="26.25">
      <c r="B3965" s="369" t="s">
        <v>1526</v>
      </c>
      <c r="C3965" s="370"/>
      <c r="D3965" s="370"/>
      <c r="E3965" s="370"/>
      <c r="F3965" s="370"/>
      <c r="G3965" s="370"/>
      <c r="H3965" s="370"/>
      <c r="I3965" s="371"/>
      <c r="K3965" s="369" t="s">
        <v>1526</v>
      </c>
      <c r="L3965" s="370"/>
      <c r="M3965" s="370"/>
      <c r="N3965" s="370"/>
      <c r="O3965" s="370"/>
      <c r="P3965" s="370"/>
      <c r="Q3965" s="370"/>
      <c r="R3965" s="371"/>
    </row>
    <row r="3966" spans="2:18" ht="24.95" customHeight="1">
      <c r="B3966" s="203"/>
      <c r="C3966" s="204"/>
      <c r="D3966" s="204"/>
      <c r="E3966" s="204"/>
      <c r="F3966" s="204"/>
      <c r="G3966" s="204"/>
      <c r="H3966" s="205" t="s">
        <v>1527</v>
      </c>
      <c r="I3966" s="206"/>
      <c r="K3966" s="203"/>
      <c r="L3966" s="204"/>
      <c r="M3966" s="204"/>
      <c r="N3966" s="204"/>
      <c r="O3966" s="204"/>
      <c r="P3966" s="204"/>
      <c r="Q3966" s="205" t="s">
        <v>1527</v>
      </c>
      <c r="R3966" s="206"/>
    </row>
    <row r="3967" spans="2:18" ht="24.95" customHeight="1">
      <c r="B3967" s="207" t="s">
        <v>1528</v>
      </c>
      <c r="C3967" s="208"/>
      <c r="D3967" s="208"/>
      <c r="E3967" s="208"/>
      <c r="F3967" s="208" t="s">
        <v>1529</v>
      </c>
      <c r="G3967" s="201"/>
      <c r="H3967" s="201" t="s">
        <v>1530</v>
      </c>
      <c r="I3967" s="202"/>
      <c r="K3967" s="207" t="s">
        <v>1528</v>
      </c>
      <c r="L3967" s="208"/>
      <c r="M3967" s="208"/>
      <c r="N3967" s="208"/>
      <c r="O3967" s="208" t="s">
        <v>1531</v>
      </c>
      <c r="P3967" s="201"/>
      <c r="Q3967" s="201" t="s">
        <v>1530</v>
      </c>
      <c r="R3967" s="202"/>
    </row>
    <row r="3968" spans="2:18" ht="24.95" customHeight="1">
      <c r="B3968" s="209" t="s">
        <v>1532</v>
      </c>
      <c r="C3968" s="210" t="s">
        <v>1993</v>
      </c>
      <c r="E3968" s="211"/>
      <c r="F3968" s="211"/>
      <c r="G3968" s="212"/>
      <c r="H3968" s="212"/>
      <c r="I3968" s="213"/>
      <c r="K3968" s="209" t="s">
        <v>1532</v>
      </c>
      <c r="L3968" s="210" t="s">
        <v>1994</v>
      </c>
      <c r="M3968" s="211"/>
      <c r="N3968" s="211"/>
      <c r="O3968" s="211"/>
      <c r="P3968" s="212"/>
      <c r="Q3968" s="212"/>
      <c r="R3968" s="213"/>
    </row>
    <row r="3969" spans="2:18" ht="24.95" customHeight="1">
      <c r="B3969" s="207" t="s">
        <v>1534</v>
      </c>
      <c r="C3969" s="214">
        <v>290</v>
      </c>
      <c r="D3969" s="208" t="s">
        <v>1535</v>
      </c>
      <c r="E3969" s="208"/>
      <c r="F3969" s="201"/>
      <c r="G3969" s="201"/>
      <c r="H3969" s="201"/>
      <c r="I3969" s="202"/>
      <c r="K3969" s="207" t="s">
        <v>1534</v>
      </c>
      <c r="L3969" s="214" t="s">
        <v>1995</v>
      </c>
      <c r="M3969" s="208" t="s">
        <v>1535</v>
      </c>
      <c r="N3969" s="208"/>
      <c r="O3969" s="201"/>
      <c r="P3969" s="201"/>
      <c r="Q3969" s="201"/>
      <c r="R3969" s="202"/>
    </row>
    <row r="3970" spans="2:18" ht="24.95" customHeight="1">
      <c r="B3970" s="216" t="s">
        <v>1562</v>
      </c>
      <c r="C3970" s="217"/>
      <c r="D3970" s="217"/>
      <c r="E3970" s="217"/>
      <c r="F3970" s="217"/>
      <c r="G3970" s="217"/>
      <c r="H3970" s="217"/>
      <c r="I3970" s="218"/>
      <c r="K3970" s="216" t="s">
        <v>1562</v>
      </c>
      <c r="L3970" s="217"/>
      <c r="M3970" s="217"/>
      <c r="N3970" s="217"/>
      <c r="O3970" s="217"/>
      <c r="P3970" s="217"/>
      <c r="Q3970" s="217"/>
      <c r="R3970" s="218"/>
    </row>
    <row r="3971" spans="2:18" ht="24.95" customHeight="1" thickBot="1">
      <c r="B3971" s="207" t="s">
        <v>1537</v>
      </c>
      <c r="C3971" s="201"/>
      <c r="D3971" s="201"/>
      <c r="E3971" s="201"/>
      <c r="F3971" s="201"/>
      <c r="G3971" s="201"/>
      <c r="H3971" s="201"/>
      <c r="I3971" s="202"/>
      <c r="K3971" s="207" t="s">
        <v>1537</v>
      </c>
      <c r="L3971" s="201"/>
      <c r="M3971" s="201"/>
      <c r="N3971" s="201"/>
      <c r="O3971" s="201"/>
      <c r="P3971" s="201"/>
      <c r="Q3971" s="201"/>
      <c r="R3971" s="202"/>
    </row>
    <row r="3972" spans="2:18" ht="24.95" customHeight="1" thickTop="1">
      <c r="B3972" s="361" t="s">
        <v>1538</v>
      </c>
      <c r="C3972" s="362"/>
      <c r="D3972" s="358" t="s">
        <v>1241</v>
      </c>
      <c r="E3972" s="365"/>
      <c r="F3972" s="356" t="s">
        <v>1539</v>
      </c>
      <c r="G3972" s="359"/>
      <c r="H3972" s="358" t="s">
        <v>1404</v>
      </c>
      <c r="I3972" s="359"/>
      <c r="K3972" s="361" t="s">
        <v>1538</v>
      </c>
      <c r="L3972" s="362"/>
      <c r="M3972" s="358" t="s">
        <v>1241</v>
      </c>
      <c r="N3972" s="365"/>
      <c r="O3972" s="356" t="s">
        <v>1539</v>
      </c>
      <c r="P3972" s="359"/>
      <c r="Q3972" s="358" t="s">
        <v>1404</v>
      </c>
      <c r="R3972" s="359"/>
    </row>
    <row r="3973" spans="2:18" ht="24.95" customHeight="1" thickBot="1">
      <c r="B3973" s="363"/>
      <c r="C3973" s="364"/>
      <c r="D3973" s="219" t="s">
        <v>1540</v>
      </c>
      <c r="E3973" s="220" t="s">
        <v>1541</v>
      </c>
      <c r="F3973" s="220" t="s">
        <v>1540</v>
      </c>
      <c r="G3973" s="221" t="s">
        <v>1541</v>
      </c>
      <c r="H3973" s="222" t="s">
        <v>1540</v>
      </c>
      <c r="I3973" s="223" t="s">
        <v>1541</v>
      </c>
      <c r="K3973" s="363"/>
      <c r="L3973" s="364"/>
      <c r="M3973" s="219" t="s">
        <v>1540</v>
      </c>
      <c r="N3973" s="220" t="s">
        <v>1541</v>
      </c>
      <c r="O3973" s="220" t="s">
        <v>1540</v>
      </c>
      <c r="P3973" s="221" t="s">
        <v>1541</v>
      </c>
      <c r="Q3973" s="222" t="s">
        <v>1540</v>
      </c>
      <c r="R3973" s="223" t="s">
        <v>1541</v>
      </c>
    </row>
    <row r="3974" spans="2:18" ht="24.95" customHeight="1" thickTop="1">
      <c r="B3974" s="224" t="s">
        <v>1542</v>
      </c>
      <c r="C3974" s="225"/>
      <c r="D3974" s="226">
        <v>0</v>
      </c>
      <c r="E3974" s="227"/>
      <c r="F3974" s="227">
        <v>628</v>
      </c>
      <c r="G3974" s="228"/>
      <c r="H3974" s="229">
        <f t="shared" ref="H3974:H3982" si="232">D3974+F3974</f>
        <v>628</v>
      </c>
      <c r="I3974" s="230"/>
      <c r="K3974" s="224" t="s">
        <v>1542</v>
      </c>
      <c r="L3974" s="225"/>
      <c r="M3974" s="226">
        <v>0</v>
      </c>
      <c r="N3974" s="227"/>
      <c r="O3974" s="227">
        <v>328</v>
      </c>
      <c r="P3974" s="228"/>
      <c r="Q3974" s="229">
        <f t="shared" ref="Q3974:Q3982" si="233">M3974+O3974</f>
        <v>328</v>
      </c>
      <c r="R3974" s="230"/>
    </row>
    <row r="3975" spans="2:18" ht="24.95" customHeight="1">
      <c r="B3975" s="231" t="s">
        <v>1543</v>
      </c>
      <c r="C3975" s="232"/>
      <c r="D3975" s="233">
        <v>0</v>
      </c>
      <c r="E3975" s="234"/>
      <c r="F3975" s="234">
        <v>30</v>
      </c>
      <c r="G3975" s="235"/>
      <c r="H3975" s="229">
        <f t="shared" si="232"/>
        <v>30</v>
      </c>
      <c r="I3975" s="236"/>
      <c r="K3975" s="231" t="s">
        <v>1543</v>
      </c>
      <c r="L3975" s="232"/>
      <c r="M3975" s="233">
        <v>0</v>
      </c>
      <c r="N3975" s="234"/>
      <c r="O3975" s="234">
        <v>20</v>
      </c>
      <c r="P3975" s="235"/>
      <c r="Q3975" s="229">
        <f t="shared" si="233"/>
        <v>20</v>
      </c>
      <c r="R3975" s="236"/>
    </row>
    <row r="3976" spans="2:18" ht="24.95" customHeight="1">
      <c r="B3976" s="231" t="s">
        <v>1544</v>
      </c>
      <c r="C3976" s="232"/>
      <c r="D3976" s="233">
        <v>0</v>
      </c>
      <c r="E3976" s="234"/>
      <c r="F3976" s="234">
        <v>30</v>
      </c>
      <c r="G3976" s="235"/>
      <c r="H3976" s="229">
        <f t="shared" si="232"/>
        <v>30</v>
      </c>
      <c r="I3976" s="236"/>
      <c r="K3976" s="231" t="s">
        <v>1544</v>
      </c>
      <c r="L3976" s="232"/>
      <c r="M3976" s="233">
        <v>0</v>
      </c>
      <c r="N3976" s="234"/>
      <c r="O3976" s="234">
        <v>20</v>
      </c>
      <c r="P3976" s="235"/>
      <c r="Q3976" s="229">
        <f t="shared" si="233"/>
        <v>20</v>
      </c>
      <c r="R3976" s="236"/>
    </row>
    <row r="3977" spans="2:18" ht="24.95" customHeight="1" thickBot="1">
      <c r="B3977" s="237" t="s">
        <v>1545</v>
      </c>
      <c r="C3977" s="238"/>
      <c r="D3977" s="239"/>
      <c r="E3977" s="240"/>
      <c r="F3977" s="240">
        <v>750</v>
      </c>
      <c r="G3977" s="241"/>
      <c r="H3977" s="229">
        <f t="shared" si="232"/>
        <v>750</v>
      </c>
      <c r="I3977" s="242"/>
      <c r="K3977" s="237" t="s">
        <v>1545</v>
      </c>
      <c r="L3977" s="238"/>
      <c r="M3977" s="239">
        <v>0</v>
      </c>
      <c r="N3977" s="240"/>
      <c r="O3977" s="240">
        <v>750</v>
      </c>
      <c r="P3977" s="241"/>
      <c r="Q3977" s="229">
        <f t="shared" si="233"/>
        <v>750</v>
      </c>
      <c r="R3977" s="242"/>
    </row>
    <row r="3978" spans="2:18" ht="24.95" customHeight="1" thickTop="1" thickBot="1">
      <c r="B3978" s="243"/>
      <c r="C3978" s="244" t="s">
        <v>1399</v>
      </c>
      <c r="D3978" s="245">
        <f>D3974+D3975+D3976+D3977</f>
        <v>0</v>
      </c>
      <c r="E3978" s="246"/>
      <c r="F3978" s="247">
        <f>SUM(F3974:F3977)</f>
        <v>1438</v>
      </c>
      <c r="G3978" s="248"/>
      <c r="H3978" s="249">
        <f t="shared" si="232"/>
        <v>1438</v>
      </c>
      <c r="I3978" s="250"/>
      <c r="K3978" s="243"/>
      <c r="L3978" s="244" t="s">
        <v>1399</v>
      </c>
      <c r="M3978" s="245">
        <f>M3974+M3975+M3976+M3977</f>
        <v>0</v>
      </c>
      <c r="N3978" s="246"/>
      <c r="O3978" s="246">
        <f>SUM(O3974:O3977)</f>
        <v>1118</v>
      </c>
      <c r="P3978" s="248"/>
      <c r="Q3978" s="251">
        <f t="shared" si="233"/>
        <v>1118</v>
      </c>
      <c r="R3978" s="250"/>
    </row>
    <row r="3979" spans="2:18" ht="24.95" customHeight="1" thickTop="1">
      <c r="B3979" s="252" t="s">
        <v>1546</v>
      </c>
      <c r="C3979" s="253"/>
      <c r="D3979" s="254"/>
      <c r="E3979" s="255"/>
      <c r="F3979" s="255"/>
      <c r="G3979" s="256"/>
      <c r="H3979" s="257">
        <f t="shared" si="232"/>
        <v>0</v>
      </c>
      <c r="I3979" s="258"/>
      <c r="K3979" s="252" t="s">
        <v>1546</v>
      </c>
      <c r="L3979" s="253"/>
      <c r="M3979" s="254"/>
      <c r="N3979" s="255"/>
      <c r="O3979" s="255"/>
      <c r="P3979" s="256"/>
      <c r="Q3979" s="257">
        <f t="shared" si="233"/>
        <v>0</v>
      </c>
      <c r="R3979" s="258"/>
    </row>
    <row r="3980" spans="2:18" ht="24.95" customHeight="1">
      <c r="B3980" s="259" t="s">
        <v>1547</v>
      </c>
      <c r="C3980" s="260"/>
      <c r="D3980" s="233">
        <v>0</v>
      </c>
      <c r="E3980" s="234"/>
      <c r="F3980" s="234"/>
      <c r="G3980" s="261"/>
      <c r="H3980" s="262">
        <f t="shared" si="232"/>
        <v>0</v>
      </c>
      <c r="I3980" s="263"/>
      <c r="K3980" s="259" t="s">
        <v>1547</v>
      </c>
      <c r="L3980" s="260"/>
      <c r="M3980" s="233">
        <v>0</v>
      </c>
      <c r="N3980" s="234"/>
      <c r="O3980" s="234"/>
      <c r="P3980" s="261"/>
      <c r="Q3980" s="262">
        <f t="shared" si="233"/>
        <v>0</v>
      </c>
      <c r="R3980" s="263"/>
    </row>
    <row r="3981" spans="2:18" ht="24.95" customHeight="1">
      <c r="B3981" s="252" t="s">
        <v>1548</v>
      </c>
      <c r="C3981" s="253"/>
      <c r="D3981" s="233"/>
      <c r="E3981" s="234"/>
      <c r="F3981" s="234"/>
      <c r="G3981" s="261"/>
      <c r="H3981" s="262">
        <f t="shared" si="232"/>
        <v>0</v>
      </c>
      <c r="I3981" s="263"/>
      <c r="K3981" s="252" t="s">
        <v>1548</v>
      </c>
      <c r="L3981" s="253"/>
      <c r="M3981" s="233"/>
      <c r="N3981" s="234"/>
      <c r="O3981" s="234"/>
      <c r="P3981" s="261"/>
      <c r="Q3981" s="262">
        <f t="shared" si="233"/>
        <v>0</v>
      </c>
      <c r="R3981" s="263"/>
    </row>
    <row r="3982" spans="2:18" ht="24.95" customHeight="1" thickBot="1">
      <c r="B3982" s="264" t="s">
        <v>1549</v>
      </c>
      <c r="C3982" s="265"/>
      <c r="D3982" s="266"/>
      <c r="E3982" s="267"/>
      <c r="F3982" s="267"/>
      <c r="G3982" s="268"/>
      <c r="H3982" s="269">
        <f t="shared" si="232"/>
        <v>0</v>
      </c>
      <c r="I3982" s="270"/>
      <c r="K3982" s="264" t="s">
        <v>1549</v>
      </c>
      <c r="L3982" s="265"/>
      <c r="M3982" s="266"/>
      <c r="N3982" s="267"/>
      <c r="O3982" s="267"/>
      <c r="P3982" s="268"/>
      <c r="Q3982" s="269">
        <f t="shared" si="233"/>
        <v>0</v>
      </c>
      <c r="R3982" s="270"/>
    </row>
    <row r="3983" spans="2:18" ht="24.95" customHeight="1" thickTop="1" thickBot="1">
      <c r="B3983" s="243"/>
      <c r="C3983" s="244" t="s">
        <v>1399</v>
      </c>
      <c r="D3983" s="245">
        <f>SUM(D3978:D3982)</f>
        <v>0</v>
      </c>
      <c r="E3983" s="246"/>
      <c r="F3983" s="247">
        <f>F3978+F3980</f>
        <v>1438</v>
      </c>
      <c r="G3983" s="248"/>
      <c r="H3983" s="271">
        <f>D3983+F3983</f>
        <v>1438</v>
      </c>
      <c r="I3983" s="250"/>
      <c r="K3983" s="243"/>
      <c r="L3983" s="244" t="s">
        <v>1399</v>
      </c>
      <c r="M3983" s="245">
        <f>SUM(M3978:M3982)</f>
        <v>0</v>
      </c>
      <c r="N3983" s="246"/>
      <c r="O3983" s="246">
        <f>O3978+O3980</f>
        <v>1118</v>
      </c>
      <c r="P3983" s="248"/>
      <c r="Q3983" s="272">
        <f>M3983+O3983</f>
        <v>1118</v>
      </c>
      <c r="R3983" s="250"/>
    </row>
    <row r="3984" spans="2:18" ht="24.95" customHeight="1" thickTop="1">
      <c r="B3984" s="273"/>
      <c r="C3984" s="274" t="s">
        <v>1550</v>
      </c>
      <c r="D3984" s="217"/>
      <c r="E3984" s="217"/>
      <c r="F3984" s="217"/>
      <c r="G3984" s="217"/>
      <c r="H3984" s="217"/>
      <c r="I3984" s="218"/>
      <c r="K3984" s="273"/>
      <c r="L3984" s="274" t="s">
        <v>1550</v>
      </c>
      <c r="M3984" s="217"/>
      <c r="N3984" s="217"/>
      <c r="O3984" s="217"/>
      <c r="P3984" s="217"/>
      <c r="Q3984" s="217"/>
      <c r="R3984" s="218"/>
    </row>
    <row r="3985" spans="2:18" ht="24.95" customHeight="1">
      <c r="B3985" s="216" t="s">
        <v>1551</v>
      </c>
      <c r="C3985" s="217"/>
      <c r="D3985" s="217"/>
      <c r="E3985" s="217"/>
      <c r="F3985" s="217"/>
      <c r="G3985" s="217"/>
      <c r="H3985" s="217"/>
      <c r="I3985" s="218"/>
      <c r="K3985" s="216" t="s">
        <v>1551</v>
      </c>
      <c r="L3985" s="217"/>
      <c r="M3985" s="217"/>
      <c r="N3985" s="217"/>
      <c r="O3985" s="217"/>
      <c r="P3985" s="217"/>
      <c r="Q3985" s="217"/>
      <c r="R3985" s="218"/>
    </row>
    <row r="3986" spans="2:18" ht="24.95" customHeight="1">
      <c r="B3986" s="216" t="s">
        <v>1552</v>
      </c>
      <c r="C3986" s="217"/>
      <c r="D3986" s="217"/>
      <c r="E3986" s="217"/>
      <c r="F3986" s="217"/>
      <c r="G3986" s="217"/>
      <c r="H3986" s="217"/>
      <c r="I3986" s="218"/>
      <c r="K3986" s="216" t="s">
        <v>1552</v>
      </c>
      <c r="L3986" s="217"/>
      <c r="M3986" s="217"/>
      <c r="N3986" s="217"/>
      <c r="O3986" s="217"/>
      <c r="P3986" s="217"/>
      <c r="Q3986" s="217"/>
      <c r="R3986" s="218"/>
    </row>
    <row r="3987" spans="2:18" ht="15.75">
      <c r="B3987" s="273"/>
      <c r="C3987" s="217"/>
      <c r="D3987" s="217"/>
      <c r="E3987" s="217"/>
      <c r="F3987" s="217"/>
      <c r="G3987" s="217"/>
      <c r="H3987" s="217"/>
      <c r="I3987" s="218"/>
      <c r="K3987" s="273"/>
      <c r="L3987" s="217"/>
      <c r="M3987" s="217"/>
      <c r="N3987" s="217"/>
      <c r="O3987" s="217"/>
      <c r="P3987" s="217"/>
      <c r="Q3987" s="217"/>
      <c r="R3987" s="218"/>
    </row>
    <row r="3988" spans="2:18" ht="15.75">
      <c r="B3988" s="273"/>
      <c r="C3988" s="217"/>
      <c r="D3988" s="372" t="s">
        <v>1714</v>
      </c>
      <c r="E3988" s="372"/>
      <c r="F3988" s="372"/>
      <c r="G3988" s="217"/>
      <c r="H3988" s="217"/>
      <c r="I3988" s="218"/>
      <c r="K3988" s="273"/>
      <c r="L3988" s="217"/>
      <c r="M3988" s="372" t="s">
        <v>1714</v>
      </c>
      <c r="N3988" s="372"/>
      <c r="O3988" s="372"/>
      <c r="P3988" s="217"/>
      <c r="Q3988" s="217"/>
      <c r="R3988" s="218"/>
    </row>
    <row r="3989" spans="2:18" ht="15.75">
      <c r="B3989" s="273"/>
      <c r="C3989" s="217"/>
      <c r="D3989" s="372" t="s">
        <v>1715</v>
      </c>
      <c r="E3989" s="372"/>
      <c r="F3989" s="372"/>
      <c r="G3989" s="217"/>
      <c r="H3989" s="217"/>
      <c r="I3989" s="218"/>
      <c r="K3989" s="273"/>
      <c r="L3989" s="217"/>
      <c r="M3989" s="372" t="s">
        <v>1715</v>
      </c>
      <c r="N3989" s="372"/>
      <c r="O3989" s="372"/>
      <c r="P3989" s="217"/>
      <c r="Q3989" s="217"/>
      <c r="R3989" s="218"/>
    </row>
    <row r="3990" spans="2:18" ht="15.75">
      <c r="B3990" s="273"/>
      <c r="C3990" s="217"/>
      <c r="D3990" s="217"/>
      <c r="E3990" s="217"/>
      <c r="F3990" s="217"/>
      <c r="G3990" s="217"/>
      <c r="H3990" s="217"/>
      <c r="I3990" s="218"/>
      <c r="K3990" s="273"/>
      <c r="L3990" s="217"/>
      <c r="M3990" s="217"/>
      <c r="N3990" s="217"/>
      <c r="O3990" s="217"/>
      <c r="P3990" s="217"/>
      <c r="Q3990" s="217"/>
      <c r="R3990" s="218"/>
    </row>
    <row r="3991" spans="2:18" ht="15.75">
      <c r="B3991" s="273"/>
      <c r="C3991" s="217"/>
      <c r="D3991" s="217"/>
      <c r="E3991" s="217"/>
      <c r="F3991" s="217"/>
      <c r="G3991" s="217"/>
      <c r="H3991" s="217"/>
      <c r="I3991" s="218"/>
      <c r="K3991" s="273"/>
      <c r="L3991" s="217"/>
      <c r="M3991" s="217"/>
      <c r="N3991" s="217"/>
      <c r="O3991" s="217"/>
      <c r="P3991" s="217"/>
      <c r="Q3991" s="217"/>
      <c r="R3991" s="218"/>
    </row>
    <row r="3992" spans="2:18" ht="15.75">
      <c r="B3992" s="293"/>
      <c r="E3992" s="217"/>
      <c r="F3992" s="217"/>
      <c r="G3992" s="201" t="s">
        <v>1563</v>
      </c>
      <c r="H3992" s="217"/>
      <c r="I3992" s="218"/>
      <c r="J3992" s="293"/>
      <c r="K3992" s="293"/>
      <c r="N3992" s="217"/>
      <c r="O3992" s="217"/>
      <c r="P3992" s="201" t="s">
        <v>1563</v>
      </c>
      <c r="Q3992" s="217"/>
      <c r="R3992" s="218"/>
    </row>
    <row r="3993" spans="2:18" ht="15.75">
      <c r="B3993" s="273" t="s">
        <v>1553</v>
      </c>
      <c r="C3993" s="360">
        <v>45840</v>
      </c>
      <c r="D3993" s="360"/>
      <c r="E3993" s="201"/>
      <c r="F3993" t="s">
        <v>1693</v>
      </c>
      <c r="H3993" s="201"/>
      <c r="I3993" s="202"/>
      <c r="K3993" s="273" t="s">
        <v>1553</v>
      </c>
      <c r="L3993" s="360">
        <v>45840</v>
      </c>
      <c r="M3993" s="360"/>
      <c r="N3993" s="201"/>
      <c r="O3993" t="s">
        <v>1693</v>
      </c>
      <c r="Q3993" s="201"/>
      <c r="R3993" s="202"/>
    </row>
    <row r="3994" spans="2:18" ht="16.5" thickBot="1">
      <c r="B3994" s="275"/>
      <c r="C3994" s="276"/>
      <c r="D3994" s="276"/>
      <c r="E3994" s="276"/>
      <c r="F3994" s="276"/>
      <c r="G3994" s="276"/>
      <c r="H3994" s="276"/>
      <c r="I3994" s="277"/>
      <c r="K3994" s="275"/>
      <c r="L3994" s="276"/>
      <c r="M3994" s="276"/>
      <c r="N3994" s="276"/>
      <c r="O3994" s="276"/>
      <c r="P3994" s="276"/>
      <c r="Q3994" s="276"/>
      <c r="R3994" s="277"/>
    </row>
    <row r="3996" spans="2:18" ht="15.75" thickBot="1"/>
    <row r="3997" spans="2:18">
      <c r="B3997" s="366" t="s">
        <v>1525</v>
      </c>
      <c r="C3997" s="367"/>
      <c r="D3997" s="367"/>
      <c r="E3997" s="367"/>
      <c r="F3997" s="367"/>
      <c r="G3997" s="367"/>
      <c r="H3997" s="367"/>
      <c r="I3997" s="368"/>
      <c r="K3997" s="366" t="s">
        <v>1525</v>
      </c>
      <c r="L3997" s="367"/>
      <c r="M3997" s="367"/>
      <c r="N3997" s="367"/>
      <c r="O3997" s="367"/>
      <c r="P3997" s="367"/>
      <c r="Q3997" s="367"/>
      <c r="R3997" s="368"/>
    </row>
    <row r="3998" spans="2:18" ht="15.75">
      <c r="B3998" s="200"/>
      <c r="C3998" s="201"/>
      <c r="D3998" s="201"/>
      <c r="E3998" s="201"/>
      <c r="F3998" s="201"/>
      <c r="G3998" s="201"/>
      <c r="H3998" s="201"/>
      <c r="I3998" s="202"/>
      <c r="K3998" s="200"/>
      <c r="L3998" s="201"/>
      <c r="M3998" s="201"/>
      <c r="N3998" s="201"/>
      <c r="O3998" s="201"/>
      <c r="P3998" s="201"/>
      <c r="Q3998" s="201"/>
      <c r="R3998" s="202"/>
    </row>
    <row r="3999" spans="2:18" ht="26.25">
      <c r="B3999" s="369" t="s">
        <v>1526</v>
      </c>
      <c r="C3999" s="370"/>
      <c r="D3999" s="370"/>
      <c r="E3999" s="370"/>
      <c r="F3999" s="370"/>
      <c r="G3999" s="370"/>
      <c r="H3999" s="370"/>
      <c r="I3999" s="371"/>
      <c r="K3999" s="369" t="s">
        <v>1526</v>
      </c>
      <c r="L3999" s="370"/>
      <c r="M3999" s="370"/>
      <c r="N3999" s="370"/>
      <c r="O3999" s="370"/>
      <c r="P3999" s="370"/>
      <c r="Q3999" s="370"/>
      <c r="R3999" s="371"/>
    </row>
    <row r="4000" spans="2:18" ht="24.95" customHeight="1">
      <c r="B4000" s="203"/>
      <c r="C4000" s="204"/>
      <c r="D4000" s="204"/>
      <c r="E4000" s="204"/>
      <c r="F4000" s="204"/>
      <c r="G4000" s="204"/>
      <c r="H4000" s="205" t="s">
        <v>1527</v>
      </c>
      <c r="I4000" s="206"/>
      <c r="K4000" s="203"/>
      <c r="L4000" s="204"/>
      <c r="M4000" s="204"/>
      <c r="N4000" s="204"/>
      <c r="O4000" s="204"/>
      <c r="P4000" s="204"/>
      <c r="Q4000" s="205" t="s">
        <v>1527</v>
      </c>
      <c r="R4000" s="206"/>
    </row>
    <row r="4001" spans="2:18" ht="24.95" customHeight="1">
      <c r="B4001" s="207" t="s">
        <v>1528</v>
      </c>
      <c r="C4001" s="208"/>
      <c r="D4001" s="208"/>
      <c r="E4001" s="208"/>
      <c r="F4001" s="208" t="s">
        <v>1529</v>
      </c>
      <c r="G4001" s="201"/>
      <c r="H4001" s="201" t="s">
        <v>1530</v>
      </c>
      <c r="I4001" s="202"/>
      <c r="K4001" s="207" t="s">
        <v>1528</v>
      </c>
      <c r="L4001" s="208"/>
      <c r="M4001" s="208"/>
      <c r="N4001" s="208"/>
      <c r="O4001" s="208" t="s">
        <v>1531</v>
      </c>
      <c r="P4001" s="201"/>
      <c r="Q4001" s="201" t="s">
        <v>1530</v>
      </c>
      <c r="R4001" s="202"/>
    </row>
    <row r="4002" spans="2:18" ht="24.95" customHeight="1">
      <c r="B4002" s="209" t="s">
        <v>1532</v>
      </c>
      <c r="C4002" s="210" t="s">
        <v>1996</v>
      </c>
      <c r="D4002" s="211"/>
      <c r="E4002" s="211"/>
      <c r="F4002" s="211"/>
      <c r="G4002" s="212"/>
      <c r="H4002" s="212"/>
      <c r="I4002" s="213"/>
      <c r="K4002" s="209" t="s">
        <v>1532</v>
      </c>
      <c r="L4002" s="210" t="s">
        <v>1997</v>
      </c>
      <c r="M4002" s="211"/>
      <c r="N4002" s="211"/>
      <c r="O4002" s="211"/>
      <c r="P4002" s="212"/>
      <c r="Q4002" s="212"/>
      <c r="R4002" s="213"/>
    </row>
    <row r="4003" spans="2:18" ht="24.95" customHeight="1">
      <c r="B4003" s="207" t="s">
        <v>1534</v>
      </c>
      <c r="C4003" s="214">
        <v>183</v>
      </c>
      <c r="D4003" s="208" t="s">
        <v>1535</v>
      </c>
      <c r="E4003" s="208"/>
      <c r="F4003" s="201"/>
      <c r="G4003" s="201"/>
      <c r="H4003" s="201"/>
      <c r="I4003" s="202"/>
      <c r="K4003" s="207" t="s">
        <v>1534</v>
      </c>
      <c r="L4003" s="214">
        <v>113</v>
      </c>
      <c r="M4003" s="208" t="s">
        <v>1535</v>
      </c>
      <c r="N4003" s="208"/>
      <c r="O4003" s="201"/>
      <c r="P4003" s="201"/>
      <c r="Q4003" s="201"/>
      <c r="R4003" s="202"/>
    </row>
    <row r="4004" spans="2:18" ht="24.95" customHeight="1">
      <c r="B4004" s="216" t="s">
        <v>1562</v>
      </c>
      <c r="C4004" s="217"/>
      <c r="D4004" s="217"/>
      <c r="E4004" s="217"/>
      <c r="F4004" s="217"/>
      <c r="G4004" s="217"/>
      <c r="H4004" s="217"/>
      <c r="I4004" s="218"/>
      <c r="K4004" s="216" t="s">
        <v>1562</v>
      </c>
      <c r="L4004" s="217"/>
      <c r="M4004" s="217"/>
      <c r="N4004" s="217"/>
      <c r="O4004" s="217"/>
      <c r="P4004" s="217"/>
      <c r="Q4004" s="217"/>
      <c r="R4004" s="218"/>
    </row>
    <row r="4005" spans="2:18" ht="24.95" customHeight="1" thickBot="1">
      <c r="B4005" s="207" t="s">
        <v>1537</v>
      </c>
      <c r="C4005" s="201"/>
      <c r="D4005" s="201"/>
      <c r="E4005" s="201"/>
      <c r="F4005" s="201"/>
      <c r="G4005" s="201"/>
      <c r="H4005" s="201"/>
      <c r="I4005" s="202"/>
      <c r="K4005" s="207" t="s">
        <v>1537</v>
      </c>
      <c r="L4005" s="201"/>
      <c r="M4005" s="201"/>
      <c r="N4005" s="201"/>
      <c r="O4005" s="201"/>
      <c r="P4005" s="201"/>
      <c r="Q4005" s="201"/>
      <c r="R4005" s="202"/>
    </row>
    <row r="4006" spans="2:18" ht="24.95" customHeight="1" thickTop="1">
      <c r="B4006" s="361" t="s">
        <v>1538</v>
      </c>
      <c r="C4006" s="362"/>
      <c r="D4006" s="358" t="s">
        <v>1241</v>
      </c>
      <c r="E4006" s="365"/>
      <c r="F4006" s="356" t="s">
        <v>1539</v>
      </c>
      <c r="G4006" s="359"/>
      <c r="H4006" s="358" t="s">
        <v>1404</v>
      </c>
      <c r="I4006" s="359"/>
      <c r="K4006" s="361" t="s">
        <v>1538</v>
      </c>
      <c r="L4006" s="362"/>
      <c r="M4006" s="358" t="s">
        <v>1241</v>
      </c>
      <c r="N4006" s="365"/>
      <c r="O4006" s="356" t="s">
        <v>1539</v>
      </c>
      <c r="P4006" s="359"/>
      <c r="Q4006" s="358" t="s">
        <v>1404</v>
      </c>
      <c r="R4006" s="359"/>
    </row>
    <row r="4007" spans="2:18" ht="24.95" customHeight="1" thickBot="1">
      <c r="B4007" s="363"/>
      <c r="C4007" s="364"/>
      <c r="D4007" s="219" t="s">
        <v>1540</v>
      </c>
      <c r="E4007" s="220" t="s">
        <v>1541</v>
      </c>
      <c r="F4007" s="220" t="s">
        <v>1540</v>
      </c>
      <c r="G4007" s="221" t="s">
        <v>1541</v>
      </c>
      <c r="H4007" s="222" t="s">
        <v>1540</v>
      </c>
      <c r="I4007" s="223" t="s">
        <v>1541</v>
      </c>
      <c r="K4007" s="363"/>
      <c r="L4007" s="364"/>
      <c r="M4007" s="219" t="s">
        <v>1540</v>
      </c>
      <c r="N4007" s="220" t="s">
        <v>1541</v>
      </c>
      <c r="O4007" s="220" t="s">
        <v>1540</v>
      </c>
      <c r="P4007" s="221" t="s">
        <v>1541</v>
      </c>
      <c r="Q4007" s="222" t="s">
        <v>1540</v>
      </c>
      <c r="R4007" s="223" t="s">
        <v>1541</v>
      </c>
    </row>
    <row r="4008" spans="2:18" ht="24.95" customHeight="1" thickTop="1">
      <c r="B4008" s="224" t="s">
        <v>1542</v>
      </c>
      <c r="C4008" s="225"/>
      <c r="D4008" s="226">
        <v>0</v>
      </c>
      <c r="E4008" s="227"/>
      <c r="F4008" s="227">
        <v>324</v>
      </c>
      <c r="G4008" s="228"/>
      <c r="H4008" s="229">
        <f t="shared" ref="H4008:H4016" si="234">D4008+F4008</f>
        <v>324</v>
      </c>
      <c r="I4008" s="230"/>
      <c r="K4008" s="224" t="s">
        <v>1542</v>
      </c>
      <c r="L4008" s="225"/>
      <c r="M4008" s="226">
        <v>0</v>
      </c>
      <c r="N4008" s="227"/>
      <c r="O4008" s="227">
        <v>632</v>
      </c>
      <c r="P4008" s="228"/>
      <c r="Q4008" s="229">
        <f t="shared" ref="Q4008:Q4016" si="235">M4008+O4008</f>
        <v>632</v>
      </c>
      <c r="R4008" s="230"/>
    </row>
    <row r="4009" spans="2:18" ht="24.95" customHeight="1">
      <c r="B4009" s="231" t="s">
        <v>1543</v>
      </c>
      <c r="C4009" s="232"/>
      <c r="D4009" s="233">
        <v>0</v>
      </c>
      <c r="E4009" s="234"/>
      <c r="F4009" s="234">
        <v>30</v>
      </c>
      <c r="G4009" s="235"/>
      <c r="H4009" s="229">
        <f t="shared" si="234"/>
        <v>30</v>
      </c>
      <c r="I4009" s="236"/>
      <c r="K4009" s="231" t="s">
        <v>1543</v>
      </c>
      <c r="L4009" s="232"/>
      <c r="M4009" s="233">
        <v>0</v>
      </c>
      <c r="N4009" s="234"/>
      <c r="O4009" s="234">
        <v>30</v>
      </c>
      <c r="P4009" s="235"/>
      <c r="Q4009" s="229">
        <f t="shared" si="235"/>
        <v>30</v>
      </c>
      <c r="R4009" s="236"/>
    </row>
    <row r="4010" spans="2:18" ht="24.95" customHeight="1">
      <c r="B4010" s="231" t="s">
        <v>1544</v>
      </c>
      <c r="C4010" s="232"/>
      <c r="D4010" s="233">
        <v>0</v>
      </c>
      <c r="E4010" s="234"/>
      <c r="F4010" s="234">
        <v>30</v>
      </c>
      <c r="G4010" s="235"/>
      <c r="H4010" s="229">
        <f t="shared" si="234"/>
        <v>30</v>
      </c>
      <c r="I4010" s="236"/>
      <c r="K4010" s="231" t="s">
        <v>1544</v>
      </c>
      <c r="L4010" s="232"/>
      <c r="M4010" s="233">
        <v>0</v>
      </c>
      <c r="N4010" s="234"/>
      <c r="O4010" s="234">
        <v>30</v>
      </c>
      <c r="P4010" s="235"/>
      <c r="Q4010" s="229">
        <f t="shared" si="235"/>
        <v>30</v>
      </c>
      <c r="R4010" s="236"/>
    </row>
    <row r="4011" spans="2:18" ht="24.95" customHeight="1" thickBot="1">
      <c r="B4011" s="237" t="s">
        <v>1545</v>
      </c>
      <c r="C4011" s="238"/>
      <c r="D4011" s="239"/>
      <c r="E4011" s="240"/>
      <c r="F4011" s="240">
        <v>750</v>
      </c>
      <c r="G4011" s="241"/>
      <c r="H4011" s="229">
        <f t="shared" si="234"/>
        <v>750</v>
      </c>
      <c r="I4011" s="242"/>
      <c r="K4011" s="237" t="s">
        <v>1545</v>
      </c>
      <c r="L4011" s="238"/>
      <c r="M4011" s="239">
        <v>0</v>
      </c>
      <c r="N4011" s="240"/>
      <c r="O4011" s="240">
        <v>750</v>
      </c>
      <c r="P4011" s="241"/>
      <c r="Q4011" s="229">
        <f t="shared" si="235"/>
        <v>750</v>
      </c>
      <c r="R4011" s="242"/>
    </row>
    <row r="4012" spans="2:18" ht="24.95" customHeight="1" thickTop="1" thickBot="1">
      <c r="B4012" s="243"/>
      <c r="C4012" s="244" t="s">
        <v>1399</v>
      </c>
      <c r="D4012" s="245">
        <f>D4008+D4009+D4010+D4011</f>
        <v>0</v>
      </c>
      <c r="E4012" s="246"/>
      <c r="F4012" s="247">
        <f>SUM(F4008:F4011)</f>
        <v>1134</v>
      </c>
      <c r="G4012" s="248"/>
      <c r="H4012" s="249">
        <f t="shared" si="234"/>
        <v>1134</v>
      </c>
      <c r="I4012" s="250"/>
      <c r="K4012" s="243"/>
      <c r="L4012" s="244" t="s">
        <v>1399</v>
      </c>
      <c r="M4012" s="245">
        <f>M4008+M4009+M4010+M4011</f>
        <v>0</v>
      </c>
      <c r="N4012" s="246"/>
      <c r="O4012" s="246">
        <f>SUM(O4008:O4011)</f>
        <v>1442</v>
      </c>
      <c r="P4012" s="248"/>
      <c r="Q4012" s="251">
        <f t="shared" si="235"/>
        <v>1442</v>
      </c>
      <c r="R4012" s="250"/>
    </row>
    <row r="4013" spans="2:18" ht="24.95" customHeight="1" thickTop="1">
      <c r="B4013" s="252" t="s">
        <v>1546</v>
      </c>
      <c r="C4013" s="253"/>
      <c r="D4013" s="254"/>
      <c r="E4013" s="255"/>
      <c r="F4013" s="255"/>
      <c r="G4013" s="256"/>
      <c r="H4013" s="257">
        <f t="shared" si="234"/>
        <v>0</v>
      </c>
      <c r="I4013" s="258"/>
      <c r="K4013" s="252" t="s">
        <v>1546</v>
      </c>
      <c r="L4013" s="253"/>
      <c r="M4013" s="254"/>
      <c r="N4013" s="255"/>
      <c r="O4013" s="255"/>
      <c r="P4013" s="256"/>
      <c r="Q4013" s="257">
        <f t="shared" si="235"/>
        <v>0</v>
      </c>
      <c r="R4013" s="258"/>
    </row>
    <row r="4014" spans="2:18" ht="24.95" customHeight="1">
      <c r="B4014" s="259" t="s">
        <v>1547</v>
      </c>
      <c r="C4014" s="260"/>
      <c r="D4014" s="233">
        <v>0</v>
      </c>
      <c r="E4014" s="234"/>
      <c r="F4014" s="234"/>
      <c r="G4014" s="261"/>
      <c r="H4014" s="262">
        <f t="shared" si="234"/>
        <v>0</v>
      </c>
      <c r="I4014" s="263"/>
      <c r="K4014" s="259" t="s">
        <v>1547</v>
      </c>
      <c r="L4014" s="260"/>
      <c r="M4014" s="233">
        <v>0</v>
      </c>
      <c r="N4014" s="234"/>
      <c r="O4014" s="234"/>
      <c r="P4014" s="261"/>
      <c r="Q4014" s="262">
        <f t="shared" si="235"/>
        <v>0</v>
      </c>
      <c r="R4014" s="263"/>
    </row>
    <row r="4015" spans="2:18" ht="24.95" customHeight="1">
      <c r="B4015" s="252" t="s">
        <v>1548</v>
      </c>
      <c r="C4015" s="253"/>
      <c r="D4015" s="233"/>
      <c r="E4015" s="234"/>
      <c r="F4015" s="234"/>
      <c r="G4015" s="261"/>
      <c r="H4015" s="262">
        <f t="shared" si="234"/>
        <v>0</v>
      </c>
      <c r="I4015" s="263"/>
      <c r="K4015" s="252" t="s">
        <v>1548</v>
      </c>
      <c r="L4015" s="253"/>
      <c r="M4015" s="233"/>
      <c r="N4015" s="234"/>
      <c r="O4015" s="234"/>
      <c r="P4015" s="261"/>
      <c r="Q4015" s="262">
        <f t="shared" si="235"/>
        <v>0</v>
      </c>
      <c r="R4015" s="263"/>
    </row>
    <row r="4016" spans="2:18" ht="24.95" customHeight="1" thickBot="1">
      <c r="B4016" s="264" t="s">
        <v>1549</v>
      </c>
      <c r="C4016" s="265"/>
      <c r="D4016" s="266"/>
      <c r="E4016" s="267"/>
      <c r="F4016" s="267"/>
      <c r="G4016" s="268"/>
      <c r="H4016" s="269">
        <f t="shared" si="234"/>
        <v>0</v>
      </c>
      <c r="I4016" s="270"/>
      <c r="K4016" s="264" t="s">
        <v>1549</v>
      </c>
      <c r="L4016" s="265"/>
      <c r="M4016" s="266"/>
      <c r="N4016" s="267"/>
      <c r="O4016" s="267"/>
      <c r="P4016" s="268"/>
      <c r="Q4016" s="269">
        <f t="shared" si="235"/>
        <v>0</v>
      </c>
      <c r="R4016" s="270"/>
    </row>
    <row r="4017" spans="2:18" ht="24.95" customHeight="1" thickTop="1" thickBot="1">
      <c r="B4017" s="243"/>
      <c r="C4017" s="244" t="s">
        <v>1399</v>
      </c>
      <c r="D4017" s="245">
        <f>SUM(D4012:D4016)</f>
        <v>0</v>
      </c>
      <c r="E4017" s="246"/>
      <c r="F4017" s="247">
        <f>F4012+F4014</f>
        <v>1134</v>
      </c>
      <c r="G4017" s="248"/>
      <c r="H4017" s="271">
        <f>D4017+F4017</f>
        <v>1134</v>
      </c>
      <c r="I4017" s="250"/>
      <c r="K4017" s="243"/>
      <c r="L4017" s="244" t="s">
        <v>1399</v>
      </c>
      <c r="M4017" s="245">
        <f>SUM(M4012:M4016)</f>
        <v>0</v>
      </c>
      <c r="N4017" s="246"/>
      <c r="O4017" s="246">
        <f>O4012+O4014</f>
        <v>1442</v>
      </c>
      <c r="P4017" s="248"/>
      <c r="Q4017" s="272">
        <f>M4017+O4017</f>
        <v>1442</v>
      </c>
      <c r="R4017" s="250"/>
    </row>
    <row r="4018" spans="2:18" ht="24.95" customHeight="1" thickTop="1">
      <c r="B4018" s="273"/>
      <c r="C4018" s="274" t="s">
        <v>1550</v>
      </c>
      <c r="D4018" s="217"/>
      <c r="E4018" s="217"/>
      <c r="F4018" s="217"/>
      <c r="G4018" s="217"/>
      <c r="H4018" s="217"/>
      <c r="I4018" s="218"/>
      <c r="K4018" s="273"/>
      <c r="L4018" s="274" t="s">
        <v>1550</v>
      </c>
      <c r="M4018" s="217"/>
      <c r="N4018" s="217"/>
      <c r="O4018" s="217"/>
      <c r="P4018" s="217"/>
      <c r="Q4018" s="217"/>
      <c r="R4018" s="218"/>
    </row>
    <row r="4019" spans="2:18" ht="24.95" customHeight="1">
      <c r="B4019" s="216" t="s">
        <v>1551</v>
      </c>
      <c r="C4019" s="217"/>
      <c r="D4019" s="217"/>
      <c r="E4019" s="217"/>
      <c r="F4019" s="217"/>
      <c r="G4019" s="217"/>
      <c r="H4019" s="217"/>
      <c r="I4019" s="218"/>
      <c r="K4019" s="216" t="s">
        <v>1551</v>
      </c>
      <c r="L4019" s="217"/>
      <c r="M4019" s="217"/>
      <c r="N4019" s="217"/>
      <c r="O4019" s="217"/>
      <c r="P4019" s="217"/>
      <c r="Q4019" s="217"/>
      <c r="R4019" s="218"/>
    </row>
    <row r="4020" spans="2:18" ht="24.95" customHeight="1">
      <c r="B4020" s="216" t="s">
        <v>1552</v>
      </c>
      <c r="C4020" s="217"/>
      <c r="D4020" s="217"/>
      <c r="E4020" s="217"/>
      <c r="F4020" s="217"/>
      <c r="G4020" s="217"/>
      <c r="H4020" s="217"/>
      <c r="I4020" s="218"/>
      <c r="K4020" s="216" t="s">
        <v>1552</v>
      </c>
      <c r="L4020" s="217"/>
      <c r="M4020" s="217"/>
      <c r="N4020" s="217"/>
      <c r="O4020" s="217"/>
      <c r="P4020" s="217"/>
      <c r="Q4020" s="217"/>
      <c r="R4020" s="218"/>
    </row>
    <row r="4021" spans="2:18" ht="15.75">
      <c r="B4021" s="273"/>
      <c r="C4021" s="217"/>
      <c r="D4021" s="217"/>
      <c r="E4021" s="217"/>
      <c r="F4021" s="217"/>
      <c r="G4021" s="217"/>
      <c r="H4021" s="217"/>
      <c r="I4021" s="218"/>
      <c r="K4021" s="273"/>
      <c r="L4021" s="217"/>
      <c r="M4021" s="217"/>
      <c r="N4021" s="217"/>
      <c r="O4021" s="217"/>
      <c r="P4021" s="217"/>
      <c r="Q4021" s="217"/>
      <c r="R4021" s="218"/>
    </row>
    <row r="4022" spans="2:18" ht="15.75">
      <c r="B4022" s="273"/>
      <c r="C4022" s="217"/>
      <c r="D4022" s="372" t="s">
        <v>1714</v>
      </c>
      <c r="E4022" s="372"/>
      <c r="F4022" s="372"/>
      <c r="G4022" s="217"/>
      <c r="H4022" s="217"/>
      <c r="I4022" s="218"/>
      <c r="K4022" s="273"/>
      <c r="L4022" s="217"/>
      <c r="M4022" s="372" t="s">
        <v>1714</v>
      </c>
      <c r="N4022" s="372"/>
      <c r="O4022" s="372"/>
      <c r="P4022" s="217"/>
      <c r="Q4022" s="217"/>
      <c r="R4022" s="218"/>
    </row>
    <row r="4023" spans="2:18" ht="15.75">
      <c r="B4023" s="273"/>
      <c r="C4023" s="217"/>
      <c r="D4023" s="372" t="s">
        <v>1715</v>
      </c>
      <c r="E4023" s="372"/>
      <c r="F4023" s="372"/>
      <c r="G4023" s="217"/>
      <c r="H4023" s="217"/>
      <c r="I4023" s="218"/>
      <c r="K4023" s="273"/>
      <c r="L4023" s="217"/>
      <c r="M4023" s="372" t="s">
        <v>1715</v>
      </c>
      <c r="N4023" s="372"/>
      <c r="O4023" s="372"/>
      <c r="P4023" s="217"/>
      <c r="Q4023" s="217"/>
      <c r="R4023" s="218"/>
    </row>
    <row r="4024" spans="2:18" ht="15.75">
      <c r="B4024" s="273"/>
      <c r="C4024" s="217"/>
      <c r="D4024" s="217"/>
      <c r="E4024" s="217"/>
      <c r="F4024" s="217"/>
      <c r="G4024" s="217"/>
      <c r="H4024" s="217"/>
      <c r="I4024" s="218"/>
      <c r="K4024" s="273"/>
      <c r="L4024" s="217"/>
      <c r="M4024" s="217"/>
      <c r="N4024" s="217"/>
      <c r="O4024" s="217"/>
      <c r="P4024" s="217"/>
      <c r="Q4024" s="217"/>
      <c r="R4024" s="218"/>
    </row>
    <row r="4025" spans="2:18" ht="15.75">
      <c r="B4025" s="273"/>
      <c r="C4025" s="217"/>
      <c r="D4025" s="217"/>
      <c r="E4025" s="217"/>
      <c r="F4025" s="217"/>
      <c r="G4025" s="217"/>
      <c r="H4025" s="217"/>
      <c r="I4025" s="218"/>
      <c r="K4025" s="273"/>
      <c r="L4025" s="217"/>
      <c r="M4025" s="217"/>
      <c r="N4025" s="217"/>
      <c r="O4025" s="217"/>
      <c r="P4025" s="217"/>
      <c r="Q4025" s="217"/>
      <c r="R4025" s="218"/>
    </row>
    <row r="4026" spans="2:18" ht="15.75">
      <c r="B4026" s="293"/>
      <c r="E4026" s="217"/>
      <c r="F4026" s="217"/>
      <c r="G4026" s="201" t="s">
        <v>1563</v>
      </c>
      <c r="H4026" s="217"/>
      <c r="I4026" s="218"/>
      <c r="J4026" s="293"/>
      <c r="K4026" s="293"/>
      <c r="N4026" s="217"/>
      <c r="O4026" s="217"/>
      <c r="P4026" s="201" t="s">
        <v>1563</v>
      </c>
      <c r="Q4026" s="217"/>
      <c r="R4026" s="218"/>
    </row>
    <row r="4027" spans="2:18" ht="15.75">
      <c r="B4027" s="273" t="s">
        <v>1553</v>
      </c>
      <c r="C4027" s="360">
        <v>45840</v>
      </c>
      <c r="D4027" s="360"/>
      <c r="E4027" s="201"/>
      <c r="F4027" t="s">
        <v>1693</v>
      </c>
      <c r="H4027" s="201"/>
      <c r="I4027" s="202"/>
      <c r="K4027" s="273" t="s">
        <v>1553</v>
      </c>
      <c r="L4027" s="360">
        <v>45840</v>
      </c>
      <c r="M4027" s="360"/>
      <c r="N4027" s="201"/>
      <c r="O4027" t="s">
        <v>1693</v>
      </c>
      <c r="Q4027" s="201"/>
      <c r="R4027" s="202"/>
    </row>
    <row r="4028" spans="2:18" ht="16.5" thickBot="1">
      <c r="B4028" s="275"/>
      <c r="C4028" s="276"/>
      <c r="D4028" s="276"/>
      <c r="E4028" s="276"/>
      <c r="F4028" s="276"/>
      <c r="G4028" s="276"/>
      <c r="H4028" s="276"/>
      <c r="I4028" s="277"/>
      <c r="K4028" s="275"/>
      <c r="L4028" s="276"/>
      <c r="M4028" s="276"/>
      <c r="N4028" s="276"/>
      <c r="O4028" s="276"/>
      <c r="P4028" s="276"/>
      <c r="Q4028" s="276"/>
      <c r="R4028" s="277"/>
    </row>
    <row r="4030" spans="2:18" ht="15.75" thickBot="1"/>
    <row r="4031" spans="2:18">
      <c r="B4031" s="366" t="s">
        <v>1525</v>
      </c>
      <c r="C4031" s="367"/>
      <c r="D4031" s="367"/>
      <c r="E4031" s="367"/>
      <c r="F4031" s="367"/>
      <c r="G4031" s="367"/>
      <c r="H4031" s="367"/>
      <c r="I4031" s="368"/>
      <c r="K4031" s="366" t="s">
        <v>1525</v>
      </c>
      <c r="L4031" s="367"/>
      <c r="M4031" s="367"/>
      <c r="N4031" s="367"/>
      <c r="O4031" s="367"/>
      <c r="P4031" s="367"/>
      <c r="Q4031" s="367"/>
      <c r="R4031" s="368"/>
    </row>
    <row r="4032" spans="2:18" ht="15.75">
      <c r="B4032" s="200"/>
      <c r="C4032" s="201"/>
      <c r="D4032" s="201"/>
      <c r="E4032" s="201"/>
      <c r="F4032" s="201"/>
      <c r="G4032" s="201"/>
      <c r="H4032" s="201"/>
      <c r="I4032" s="202"/>
      <c r="K4032" s="200"/>
      <c r="L4032" s="201"/>
      <c r="M4032" s="201"/>
      <c r="N4032" s="201"/>
      <c r="O4032" s="201"/>
      <c r="P4032" s="201"/>
      <c r="Q4032" s="201"/>
      <c r="R4032" s="202"/>
    </row>
    <row r="4033" spans="2:18" ht="26.25">
      <c r="B4033" s="369" t="s">
        <v>1526</v>
      </c>
      <c r="C4033" s="370"/>
      <c r="D4033" s="370"/>
      <c r="E4033" s="370"/>
      <c r="F4033" s="370"/>
      <c r="G4033" s="370"/>
      <c r="H4033" s="370"/>
      <c r="I4033" s="371"/>
      <c r="K4033" s="369" t="s">
        <v>1526</v>
      </c>
      <c r="L4033" s="370"/>
      <c r="M4033" s="370"/>
      <c r="N4033" s="370"/>
      <c r="O4033" s="370"/>
      <c r="P4033" s="370"/>
      <c r="Q4033" s="370"/>
      <c r="R4033" s="371"/>
    </row>
    <row r="4034" spans="2:18" ht="24.95" customHeight="1">
      <c r="B4034" s="203"/>
      <c r="C4034" s="204"/>
      <c r="D4034" s="204"/>
      <c r="E4034" s="204"/>
      <c r="F4034" s="204"/>
      <c r="G4034" s="204"/>
      <c r="H4034" s="205" t="s">
        <v>1527</v>
      </c>
      <c r="I4034" s="206"/>
      <c r="K4034" s="203"/>
      <c r="L4034" s="204"/>
      <c r="M4034" s="204"/>
      <c r="N4034" s="204"/>
      <c r="O4034" s="204"/>
      <c r="P4034" s="204"/>
      <c r="Q4034" s="205" t="s">
        <v>1527</v>
      </c>
      <c r="R4034" s="206"/>
    </row>
    <row r="4035" spans="2:18" ht="24.95" customHeight="1">
      <c r="B4035" s="207" t="s">
        <v>1528</v>
      </c>
      <c r="C4035" s="208"/>
      <c r="D4035" s="208"/>
      <c r="E4035" s="208"/>
      <c r="F4035" s="208" t="s">
        <v>1529</v>
      </c>
      <c r="G4035" s="201"/>
      <c r="H4035" s="201" t="s">
        <v>1530</v>
      </c>
      <c r="I4035" s="202"/>
      <c r="K4035" s="207" t="s">
        <v>1528</v>
      </c>
      <c r="L4035" s="208"/>
      <c r="M4035" s="208"/>
      <c r="N4035" s="208"/>
      <c r="O4035" s="208" t="s">
        <v>1531</v>
      </c>
      <c r="P4035" s="201"/>
      <c r="Q4035" s="201" t="s">
        <v>1530</v>
      </c>
      <c r="R4035" s="202"/>
    </row>
    <row r="4036" spans="2:18" ht="24.95" customHeight="1">
      <c r="B4036" s="209" t="s">
        <v>1532</v>
      </c>
      <c r="C4036" s="210" t="s">
        <v>1998</v>
      </c>
      <c r="E4036" s="211"/>
      <c r="F4036" s="211"/>
      <c r="G4036" s="212"/>
      <c r="H4036" s="212"/>
      <c r="I4036" s="213"/>
      <c r="K4036" s="209" t="s">
        <v>1532</v>
      </c>
      <c r="L4036" s="210" t="s">
        <v>2000</v>
      </c>
      <c r="M4036" s="211"/>
      <c r="N4036" s="211"/>
      <c r="O4036" s="211"/>
      <c r="P4036" s="212"/>
      <c r="Q4036" s="212"/>
      <c r="R4036" s="213"/>
    </row>
    <row r="4037" spans="2:18" ht="24.95" customHeight="1">
      <c r="B4037" s="207" t="s">
        <v>1534</v>
      </c>
      <c r="C4037" s="214" t="s">
        <v>1999</v>
      </c>
      <c r="D4037" s="208" t="s">
        <v>1535</v>
      </c>
      <c r="E4037" s="208"/>
      <c r="F4037" s="201"/>
      <c r="G4037" s="201"/>
      <c r="H4037" s="201"/>
      <c r="I4037" s="202"/>
      <c r="K4037" s="207" t="s">
        <v>1534</v>
      </c>
      <c r="L4037" s="214">
        <v>188</v>
      </c>
      <c r="M4037" s="208" t="s">
        <v>1535</v>
      </c>
      <c r="N4037" s="208"/>
      <c r="O4037" s="201"/>
      <c r="P4037" s="201"/>
      <c r="Q4037" s="201"/>
      <c r="R4037" s="202"/>
    </row>
    <row r="4038" spans="2:18" ht="24.95" customHeight="1">
      <c r="B4038" s="216" t="s">
        <v>1562</v>
      </c>
      <c r="C4038" s="217"/>
      <c r="D4038" s="217"/>
      <c r="E4038" s="217"/>
      <c r="F4038" s="217"/>
      <c r="G4038" s="217"/>
      <c r="H4038" s="217"/>
      <c r="I4038" s="218"/>
      <c r="K4038" s="216" t="s">
        <v>1562</v>
      </c>
      <c r="L4038" s="217"/>
      <c r="M4038" s="217"/>
      <c r="N4038" s="217"/>
      <c r="O4038" s="217"/>
      <c r="P4038" s="217"/>
      <c r="Q4038" s="217"/>
      <c r="R4038" s="218"/>
    </row>
    <row r="4039" spans="2:18" ht="24.95" customHeight="1" thickBot="1">
      <c r="B4039" s="207" t="s">
        <v>1537</v>
      </c>
      <c r="C4039" s="201"/>
      <c r="D4039" s="201"/>
      <c r="E4039" s="201"/>
      <c r="F4039" s="201"/>
      <c r="G4039" s="201"/>
      <c r="H4039" s="201"/>
      <c r="I4039" s="202"/>
      <c r="K4039" s="207" t="s">
        <v>1537</v>
      </c>
      <c r="L4039" s="201"/>
      <c r="M4039" s="201"/>
      <c r="N4039" s="201"/>
      <c r="O4039" s="201"/>
      <c r="P4039" s="201"/>
      <c r="Q4039" s="201"/>
      <c r="R4039" s="202"/>
    </row>
    <row r="4040" spans="2:18" ht="24.95" customHeight="1" thickTop="1">
      <c r="B4040" s="361" t="s">
        <v>1538</v>
      </c>
      <c r="C4040" s="362"/>
      <c r="D4040" s="358" t="s">
        <v>1241</v>
      </c>
      <c r="E4040" s="365"/>
      <c r="F4040" s="356" t="s">
        <v>1539</v>
      </c>
      <c r="G4040" s="359"/>
      <c r="H4040" s="358" t="s">
        <v>1404</v>
      </c>
      <c r="I4040" s="359"/>
      <c r="K4040" s="361" t="s">
        <v>1538</v>
      </c>
      <c r="L4040" s="362"/>
      <c r="M4040" s="358" t="s">
        <v>1241</v>
      </c>
      <c r="N4040" s="365"/>
      <c r="O4040" s="356" t="s">
        <v>1539</v>
      </c>
      <c r="P4040" s="359"/>
      <c r="Q4040" s="358" t="s">
        <v>1404</v>
      </c>
      <c r="R4040" s="359"/>
    </row>
    <row r="4041" spans="2:18" ht="24.95" customHeight="1" thickBot="1">
      <c r="B4041" s="363"/>
      <c r="C4041" s="364"/>
      <c r="D4041" s="219" t="s">
        <v>1540</v>
      </c>
      <c r="E4041" s="220" t="s">
        <v>1541</v>
      </c>
      <c r="F4041" s="220" t="s">
        <v>1540</v>
      </c>
      <c r="G4041" s="221" t="s">
        <v>1541</v>
      </c>
      <c r="H4041" s="222" t="s">
        <v>1540</v>
      </c>
      <c r="I4041" s="223" t="s">
        <v>1541</v>
      </c>
      <c r="K4041" s="363"/>
      <c r="L4041" s="364"/>
      <c r="M4041" s="219" t="s">
        <v>1540</v>
      </c>
      <c r="N4041" s="220" t="s">
        <v>1541</v>
      </c>
      <c r="O4041" s="220" t="s">
        <v>1540</v>
      </c>
      <c r="P4041" s="221" t="s">
        <v>1541</v>
      </c>
      <c r="Q4041" s="222" t="s">
        <v>1540</v>
      </c>
      <c r="R4041" s="223" t="s">
        <v>1541</v>
      </c>
    </row>
    <row r="4042" spans="2:18" ht="24.95" customHeight="1" thickTop="1">
      <c r="B4042" s="224" t="s">
        <v>1542</v>
      </c>
      <c r="C4042" s="225"/>
      <c r="D4042" s="226">
        <v>0</v>
      </c>
      <c r="E4042" s="227"/>
      <c r="F4042" s="227">
        <v>442</v>
      </c>
      <c r="G4042" s="228"/>
      <c r="H4042" s="229">
        <f t="shared" ref="H4042:H4050" si="236">D4042+F4042</f>
        <v>442</v>
      </c>
      <c r="I4042" s="230"/>
      <c r="K4042" s="224" t="s">
        <v>1542</v>
      </c>
      <c r="L4042" s="225"/>
      <c r="M4042" s="226">
        <v>0</v>
      </c>
      <c r="N4042" s="227"/>
      <c r="O4042" s="227">
        <v>213</v>
      </c>
      <c r="P4042" s="228"/>
      <c r="Q4042" s="229">
        <f t="shared" ref="Q4042:Q4050" si="237">M4042+O4042</f>
        <v>213</v>
      </c>
      <c r="R4042" s="230"/>
    </row>
    <row r="4043" spans="2:18" ht="24.95" customHeight="1">
      <c r="B4043" s="231" t="s">
        <v>1543</v>
      </c>
      <c r="C4043" s="232"/>
      <c r="D4043" s="233">
        <v>0</v>
      </c>
      <c r="E4043" s="234"/>
      <c r="F4043" s="234">
        <v>40</v>
      </c>
      <c r="G4043" s="235"/>
      <c r="H4043" s="229">
        <f t="shared" si="236"/>
        <v>40</v>
      </c>
      <c r="I4043" s="236"/>
      <c r="K4043" s="231" t="s">
        <v>1543</v>
      </c>
      <c r="L4043" s="232"/>
      <c r="M4043" s="233">
        <v>0</v>
      </c>
      <c r="N4043" s="234"/>
      <c r="O4043" s="234">
        <v>20</v>
      </c>
      <c r="P4043" s="235"/>
      <c r="Q4043" s="229">
        <f t="shared" si="237"/>
        <v>20</v>
      </c>
      <c r="R4043" s="236"/>
    </row>
    <row r="4044" spans="2:18" ht="24.95" customHeight="1">
      <c r="B4044" s="231" t="s">
        <v>1544</v>
      </c>
      <c r="C4044" s="232"/>
      <c r="D4044" s="233">
        <v>0</v>
      </c>
      <c r="E4044" s="234"/>
      <c r="F4044" s="234">
        <v>40</v>
      </c>
      <c r="G4044" s="235"/>
      <c r="H4044" s="229">
        <f t="shared" si="236"/>
        <v>40</v>
      </c>
      <c r="I4044" s="236"/>
      <c r="K4044" s="231" t="s">
        <v>1544</v>
      </c>
      <c r="L4044" s="232"/>
      <c r="M4044" s="233">
        <v>0</v>
      </c>
      <c r="N4044" s="234"/>
      <c r="O4044" s="234">
        <v>20</v>
      </c>
      <c r="P4044" s="235"/>
      <c r="Q4044" s="229">
        <f t="shared" si="237"/>
        <v>20</v>
      </c>
      <c r="R4044" s="236"/>
    </row>
    <row r="4045" spans="2:18" ht="24.95" customHeight="1" thickBot="1">
      <c r="B4045" s="237" t="s">
        <v>1545</v>
      </c>
      <c r="C4045" s="238"/>
      <c r="D4045" s="239"/>
      <c r="E4045" s="240"/>
      <c r="F4045" s="240">
        <v>750</v>
      </c>
      <c r="G4045" s="241"/>
      <c r="H4045" s="229">
        <f t="shared" si="236"/>
        <v>750</v>
      </c>
      <c r="I4045" s="242"/>
      <c r="K4045" s="237" t="s">
        <v>1545</v>
      </c>
      <c r="L4045" s="238"/>
      <c r="M4045" s="239">
        <v>0</v>
      </c>
      <c r="N4045" s="240"/>
      <c r="O4045" s="240">
        <v>750</v>
      </c>
      <c r="P4045" s="241"/>
      <c r="Q4045" s="229">
        <f t="shared" si="237"/>
        <v>750</v>
      </c>
      <c r="R4045" s="242"/>
    </row>
    <row r="4046" spans="2:18" ht="24.95" customHeight="1" thickTop="1" thickBot="1">
      <c r="B4046" s="243"/>
      <c r="C4046" s="244" t="s">
        <v>1399</v>
      </c>
      <c r="D4046" s="245">
        <f>D4042+D4043+D4044+D4045</f>
        <v>0</v>
      </c>
      <c r="E4046" s="246"/>
      <c r="F4046" s="247">
        <f>SUM(F4042:F4045)</f>
        <v>1272</v>
      </c>
      <c r="G4046" s="248"/>
      <c r="H4046" s="249">
        <f t="shared" si="236"/>
        <v>1272</v>
      </c>
      <c r="I4046" s="250"/>
      <c r="K4046" s="243"/>
      <c r="L4046" s="244" t="s">
        <v>1399</v>
      </c>
      <c r="M4046" s="245">
        <f>M4042+M4043+M4044+M4045</f>
        <v>0</v>
      </c>
      <c r="N4046" s="246"/>
      <c r="O4046" s="246">
        <f>SUM(O4042:O4045)</f>
        <v>1003</v>
      </c>
      <c r="P4046" s="248"/>
      <c r="Q4046" s="251">
        <f t="shared" si="237"/>
        <v>1003</v>
      </c>
      <c r="R4046" s="250"/>
    </row>
    <row r="4047" spans="2:18" ht="24.95" customHeight="1" thickTop="1">
      <c r="B4047" s="252" t="s">
        <v>1546</v>
      </c>
      <c r="C4047" s="253"/>
      <c r="D4047" s="254"/>
      <c r="E4047" s="255"/>
      <c r="F4047" s="255"/>
      <c r="G4047" s="256"/>
      <c r="H4047" s="257">
        <f t="shared" si="236"/>
        <v>0</v>
      </c>
      <c r="I4047" s="258"/>
      <c r="K4047" s="252" t="s">
        <v>1546</v>
      </c>
      <c r="L4047" s="253"/>
      <c r="M4047" s="254"/>
      <c r="N4047" s="255"/>
      <c r="O4047" s="255"/>
      <c r="P4047" s="256"/>
      <c r="Q4047" s="257">
        <f t="shared" si="237"/>
        <v>0</v>
      </c>
      <c r="R4047" s="258"/>
    </row>
    <row r="4048" spans="2:18" ht="24.95" customHeight="1">
      <c r="B4048" s="259" t="s">
        <v>1547</v>
      </c>
      <c r="C4048" s="260"/>
      <c r="D4048" s="233">
        <v>0</v>
      </c>
      <c r="E4048" s="234"/>
      <c r="F4048" s="234"/>
      <c r="G4048" s="261"/>
      <c r="H4048" s="262">
        <f t="shared" si="236"/>
        <v>0</v>
      </c>
      <c r="I4048" s="263"/>
      <c r="K4048" s="259" t="s">
        <v>1547</v>
      </c>
      <c r="L4048" s="260"/>
      <c r="M4048" s="233">
        <v>0</v>
      </c>
      <c r="N4048" s="234"/>
      <c r="O4048" s="234"/>
      <c r="P4048" s="261"/>
      <c r="Q4048" s="262">
        <f t="shared" si="237"/>
        <v>0</v>
      </c>
      <c r="R4048" s="263"/>
    </row>
    <row r="4049" spans="2:18" ht="24.95" customHeight="1">
      <c r="B4049" s="252" t="s">
        <v>1548</v>
      </c>
      <c r="C4049" s="253"/>
      <c r="D4049" s="233"/>
      <c r="E4049" s="234"/>
      <c r="F4049" s="234"/>
      <c r="G4049" s="261"/>
      <c r="H4049" s="262">
        <f t="shared" si="236"/>
        <v>0</v>
      </c>
      <c r="I4049" s="263"/>
      <c r="K4049" s="252" t="s">
        <v>1548</v>
      </c>
      <c r="L4049" s="253"/>
      <c r="M4049" s="233"/>
      <c r="N4049" s="234"/>
      <c r="O4049" s="234"/>
      <c r="P4049" s="261"/>
      <c r="Q4049" s="262">
        <f t="shared" si="237"/>
        <v>0</v>
      </c>
      <c r="R4049" s="263"/>
    </row>
    <row r="4050" spans="2:18" ht="24.95" customHeight="1" thickBot="1">
      <c r="B4050" s="264" t="s">
        <v>1549</v>
      </c>
      <c r="C4050" s="265"/>
      <c r="D4050" s="266"/>
      <c r="E4050" s="267"/>
      <c r="F4050" s="267"/>
      <c r="G4050" s="268"/>
      <c r="H4050" s="269">
        <f t="shared" si="236"/>
        <v>0</v>
      </c>
      <c r="I4050" s="270"/>
      <c r="K4050" s="264" t="s">
        <v>1549</v>
      </c>
      <c r="L4050" s="265"/>
      <c r="M4050" s="266"/>
      <c r="N4050" s="267"/>
      <c r="O4050" s="267"/>
      <c r="P4050" s="268"/>
      <c r="Q4050" s="269">
        <f t="shared" si="237"/>
        <v>0</v>
      </c>
      <c r="R4050" s="270"/>
    </row>
    <row r="4051" spans="2:18" ht="24.95" customHeight="1" thickTop="1" thickBot="1">
      <c r="B4051" s="243"/>
      <c r="C4051" s="244" t="s">
        <v>1399</v>
      </c>
      <c r="D4051" s="245">
        <f>SUM(D4046:D4050)</f>
        <v>0</v>
      </c>
      <c r="E4051" s="246"/>
      <c r="F4051" s="247">
        <f>F4046+F4048</f>
        <v>1272</v>
      </c>
      <c r="G4051" s="248"/>
      <c r="H4051" s="271">
        <f>D4051+F4051</f>
        <v>1272</v>
      </c>
      <c r="I4051" s="250"/>
      <c r="K4051" s="243"/>
      <c r="L4051" s="244" t="s">
        <v>1399</v>
      </c>
      <c r="M4051" s="245">
        <f>SUM(M4046:M4050)</f>
        <v>0</v>
      </c>
      <c r="N4051" s="246"/>
      <c r="O4051" s="246">
        <f>O4046+O4048</f>
        <v>1003</v>
      </c>
      <c r="P4051" s="248"/>
      <c r="Q4051" s="272">
        <f>M4051+O4051</f>
        <v>1003</v>
      </c>
      <c r="R4051" s="250"/>
    </row>
    <row r="4052" spans="2:18" ht="24.95" customHeight="1" thickTop="1">
      <c r="B4052" s="273"/>
      <c r="C4052" s="274" t="s">
        <v>1550</v>
      </c>
      <c r="D4052" s="217"/>
      <c r="E4052" s="217"/>
      <c r="F4052" s="217"/>
      <c r="G4052" s="217"/>
      <c r="H4052" s="217"/>
      <c r="I4052" s="218"/>
      <c r="K4052" s="273"/>
      <c r="L4052" s="274" t="s">
        <v>1550</v>
      </c>
      <c r="M4052" s="217"/>
      <c r="N4052" s="217"/>
      <c r="O4052" s="217"/>
      <c r="P4052" s="217"/>
      <c r="Q4052" s="217"/>
      <c r="R4052" s="218"/>
    </row>
    <row r="4053" spans="2:18" ht="24.95" customHeight="1">
      <c r="B4053" s="216" t="s">
        <v>1551</v>
      </c>
      <c r="C4053" s="217"/>
      <c r="D4053" s="217"/>
      <c r="E4053" s="217"/>
      <c r="F4053" s="217"/>
      <c r="G4053" s="217"/>
      <c r="H4053" s="217"/>
      <c r="I4053" s="218"/>
      <c r="K4053" s="216" t="s">
        <v>1551</v>
      </c>
      <c r="L4053" s="217"/>
      <c r="M4053" s="217"/>
      <c r="N4053" s="217"/>
      <c r="O4053" s="217"/>
      <c r="P4053" s="217"/>
      <c r="Q4053" s="217"/>
      <c r="R4053" s="218"/>
    </row>
    <row r="4054" spans="2:18" ht="24.95" customHeight="1">
      <c r="B4054" s="216" t="s">
        <v>1552</v>
      </c>
      <c r="C4054" s="217"/>
      <c r="D4054" s="217"/>
      <c r="E4054" s="217"/>
      <c r="F4054" s="217"/>
      <c r="G4054" s="217"/>
      <c r="H4054" s="217"/>
      <c r="I4054" s="218"/>
      <c r="K4054" s="216" t="s">
        <v>1552</v>
      </c>
      <c r="L4054" s="217"/>
      <c r="M4054" s="217"/>
      <c r="N4054" s="217"/>
      <c r="O4054" s="217"/>
      <c r="P4054" s="217"/>
      <c r="Q4054" s="217"/>
      <c r="R4054" s="218"/>
    </row>
    <row r="4055" spans="2:18" ht="15.75">
      <c r="B4055" s="273"/>
      <c r="C4055" s="217"/>
      <c r="D4055" s="217"/>
      <c r="E4055" s="217"/>
      <c r="F4055" s="217"/>
      <c r="G4055" s="217"/>
      <c r="H4055" s="217"/>
      <c r="I4055" s="218"/>
      <c r="K4055" s="273"/>
      <c r="L4055" s="217"/>
      <c r="M4055" s="217"/>
      <c r="N4055" s="217"/>
      <c r="O4055" s="217"/>
      <c r="P4055" s="217"/>
      <c r="Q4055" s="217"/>
      <c r="R4055" s="218"/>
    </row>
    <row r="4056" spans="2:18" ht="15.75">
      <c r="B4056" s="273"/>
      <c r="C4056" s="217"/>
      <c r="D4056" s="372" t="s">
        <v>1714</v>
      </c>
      <c r="E4056" s="372"/>
      <c r="F4056" s="372"/>
      <c r="G4056" s="217"/>
      <c r="H4056" s="217"/>
      <c r="I4056" s="218"/>
      <c r="K4056" s="273"/>
      <c r="L4056" s="217"/>
      <c r="M4056" s="372" t="s">
        <v>1714</v>
      </c>
      <c r="N4056" s="372"/>
      <c r="O4056" s="372"/>
      <c r="P4056" s="217"/>
      <c r="Q4056" s="217"/>
      <c r="R4056" s="218"/>
    </row>
    <row r="4057" spans="2:18" ht="15.75">
      <c r="B4057" s="273"/>
      <c r="C4057" s="217"/>
      <c r="D4057" s="372" t="s">
        <v>1715</v>
      </c>
      <c r="E4057" s="372"/>
      <c r="F4057" s="372"/>
      <c r="G4057" s="217"/>
      <c r="H4057" s="217"/>
      <c r="I4057" s="218"/>
      <c r="K4057" s="273"/>
      <c r="L4057" s="217"/>
      <c r="M4057" s="372" t="s">
        <v>1715</v>
      </c>
      <c r="N4057" s="372"/>
      <c r="O4057" s="372"/>
      <c r="P4057" s="217"/>
      <c r="Q4057" s="217"/>
      <c r="R4057" s="218"/>
    </row>
    <row r="4058" spans="2:18" ht="15.75">
      <c r="B4058" s="273"/>
      <c r="C4058" s="217"/>
      <c r="D4058" s="217"/>
      <c r="E4058" s="217"/>
      <c r="F4058" s="217"/>
      <c r="G4058" s="217"/>
      <c r="H4058" s="217"/>
      <c r="I4058" s="218"/>
      <c r="K4058" s="273"/>
      <c r="L4058" s="217"/>
      <c r="M4058" s="217"/>
      <c r="N4058" s="217"/>
      <c r="O4058" s="217"/>
      <c r="P4058" s="217"/>
      <c r="Q4058" s="217"/>
      <c r="R4058" s="218"/>
    </row>
    <row r="4059" spans="2:18" ht="15.75">
      <c r="B4059" s="273"/>
      <c r="C4059" s="217"/>
      <c r="D4059" s="217"/>
      <c r="E4059" s="217"/>
      <c r="F4059" s="217"/>
      <c r="G4059" s="217"/>
      <c r="H4059" s="217"/>
      <c r="I4059" s="218"/>
      <c r="K4059" s="273"/>
      <c r="L4059" s="217"/>
      <c r="M4059" s="217"/>
      <c r="N4059" s="217"/>
      <c r="O4059" s="217"/>
      <c r="P4059" s="217"/>
      <c r="Q4059" s="217"/>
      <c r="R4059" s="218"/>
    </row>
    <row r="4060" spans="2:18" ht="15.75">
      <c r="B4060" s="293"/>
      <c r="E4060" s="217"/>
      <c r="F4060" s="217"/>
      <c r="G4060" s="201" t="s">
        <v>1563</v>
      </c>
      <c r="H4060" s="217"/>
      <c r="I4060" s="218"/>
      <c r="J4060" s="293"/>
      <c r="K4060" s="293"/>
      <c r="N4060" s="217"/>
      <c r="O4060" s="217"/>
      <c r="P4060" s="201" t="s">
        <v>1563</v>
      </c>
      <c r="Q4060" s="217"/>
      <c r="R4060" s="218"/>
    </row>
    <row r="4061" spans="2:18" ht="15.75">
      <c r="B4061" s="273" t="s">
        <v>1553</v>
      </c>
      <c r="C4061" s="360">
        <v>45840</v>
      </c>
      <c r="D4061" s="360"/>
      <c r="E4061" s="201"/>
      <c r="F4061" t="s">
        <v>1693</v>
      </c>
      <c r="H4061" s="201"/>
      <c r="I4061" s="202"/>
      <c r="K4061" s="273" t="s">
        <v>1553</v>
      </c>
      <c r="L4061" s="360">
        <v>45840</v>
      </c>
      <c r="M4061" s="360"/>
      <c r="N4061" s="201"/>
      <c r="O4061" t="s">
        <v>1693</v>
      </c>
      <c r="Q4061" s="201"/>
      <c r="R4061" s="202"/>
    </row>
    <row r="4062" spans="2:18" ht="16.5" thickBot="1">
      <c r="B4062" s="275"/>
      <c r="C4062" s="276"/>
      <c r="D4062" s="276"/>
      <c r="E4062" s="276"/>
      <c r="F4062" s="276"/>
      <c r="G4062" s="276"/>
      <c r="H4062" s="276"/>
      <c r="I4062" s="277"/>
      <c r="K4062" s="275"/>
      <c r="L4062" s="276"/>
      <c r="M4062" s="276"/>
      <c r="N4062" s="276"/>
      <c r="O4062" s="276"/>
      <c r="P4062" s="276"/>
      <c r="Q4062" s="276"/>
      <c r="R4062" s="277"/>
    </row>
    <row r="4064" spans="2:18" ht="15.75" thickBot="1"/>
    <row r="4065" spans="2:18">
      <c r="B4065" s="366" t="s">
        <v>1525</v>
      </c>
      <c r="C4065" s="367"/>
      <c r="D4065" s="367"/>
      <c r="E4065" s="367"/>
      <c r="F4065" s="367"/>
      <c r="G4065" s="367"/>
      <c r="H4065" s="367"/>
      <c r="I4065" s="368"/>
      <c r="K4065" s="366" t="s">
        <v>1525</v>
      </c>
      <c r="L4065" s="367"/>
      <c r="M4065" s="367"/>
      <c r="N4065" s="367"/>
      <c r="O4065" s="367"/>
      <c r="P4065" s="367"/>
      <c r="Q4065" s="367"/>
      <c r="R4065" s="368"/>
    </row>
    <row r="4066" spans="2:18" ht="15.75">
      <c r="B4066" s="200"/>
      <c r="C4066" s="201"/>
      <c r="D4066" s="201"/>
      <c r="E4066" s="201"/>
      <c r="F4066" s="201"/>
      <c r="G4066" s="201"/>
      <c r="H4066" s="201"/>
      <c r="I4066" s="202"/>
      <c r="K4066" s="200"/>
      <c r="L4066" s="201"/>
      <c r="M4066" s="201"/>
      <c r="N4066" s="201"/>
      <c r="O4066" s="201"/>
      <c r="P4066" s="201"/>
      <c r="Q4066" s="201"/>
      <c r="R4066" s="202"/>
    </row>
    <row r="4067" spans="2:18" ht="26.25">
      <c r="B4067" s="369" t="s">
        <v>1526</v>
      </c>
      <c r="C4067" s="370"/>
      <c r="D4067" s="370"/>
      <c r="E4067" s="370"/>
      <c r="F4067" s="370"/>
      <c r="G4067" s="370"/>
      <c r="H4067" s="370"/>
      <c r="I4067" s="371"/>
      <c r="K4067" s="369" t="s">
        <v>1526</v>
      </c>
      <c r="L4067" s="370"/>
      <c r="M4067" s="370"/>
      <c r="N4067" s="370"/>
      <c r="O4067" s="370"/>
      <c r="P4067" s="370"/>
      <c r="Q4067" s="370"/>
      <c r="R4067" s="371"/>
    </row>
    <row r="4068" spans="2:18" ht="24.95" customHeight="1">
      <c r="B4068" s="203"/>
      <c r="C4068" s="204"/>
      <c r="D4068" s="204"/>
      <c r="E4068" s="204"/>
      <c r="F4068" s="204"/>
      <c r="G4068" s="204"/>
      <c r="H4068" s="205" t="s">
        <v>1527</v>
      </c>
      <c r="I4068" s="206"/>
      <c r="K4068" s="203"/>
      <c r="L4068" s="204"/>
      <c r="M4068" s="204"/>
      <c r="N4068" s="204"/>
      <c r="O4068" s="204"/>
      <c r="P4068" s="204"/>
      <c r="Q4068" s="205" t="s">
        <v>1527</v>
      </c>
      <c r="R4068" s="206"/>
    </row>
    <row r="4069" spans="2:18" ht="24.95" customHeight="1">
      <c r="B4069" s="207" t="s">
        <v>1528</v>
      </c>
      <c r="C4069" s="208"/>
      <c r="D4069" s="208"/>
      <c r="E4069" s="208"/>
      <c r="F4069" s="208" t="s">
        <v>1529</v>
      </c>
      <c r="G4069" s="201"/>
      <c r="H4069" s="201" t="s">
        <v>1530</v>
      </c>
      <c r="I4069" s="202"/>
      <c r="K4069" s="207" t="s">
        <v>1528</v>
      </c>
      <c r="L4069" s="208"/>
      <c r="M4069" s="208"/>
      <c r="N4069" s="208"/>
      <c r="O4069" s="208" t="s">
        <v>1531</v>
      </c>
      <c r="P4069" s="201"/>
      <c r="Q4069" s="201" t="s">
        <v>1530</v>
      </c>
      <c r="R4069" s="202"/>
    </row>
    <row r="4070" spans="2:18" ht="24.95" customHeight="1">
      <c r="B4070" s="209" t="s">
        <v>1532</v>
      </c>
      <c r="C4070" s="210" t="s">
        <v>2001</v>
      </c>
      <c r="D4070" s="211"/>
      <c r="E4070" s="211"/>
      <c r="F4070" s="211"/>
      <c r="G4070" s="212"/>
      <c r="H4070" s="212"/>
      <c r="I4070" s="213"/>
      <c r="K4070" s="209" t="s">
        <v>1532</v>
      </c>
      <c r="L4070" s="210" t="s">
        <v>2002</v>
      </c>
      <c r="M4070" s="211"/>
      <c r="N4070" s="211"/>
      <c r="O4070" s="211"/>
      <c r="P4070" s="212"/>
      <c r="Q4070" s="212"/>
      <c r="R4070" s="213"/>
    </row>
    <row r="4071" spans="2:18" ht="24.95" customHeight="1">
      <c r="B4071" s="207" t="s">
        <v>1534</v>
      </c>
      <c r="C4071" s="214">
        <v>260</v>
      </c>
      <c r="D4071" s="208" t="s">
        <v>1535</v>
      </c>
      <c r="E4071" s="208"/>
      <c r="F4071" s="201"/>
      <c r="G4071" s="201"/>
      <c r="H4071" s="201"/>
      <c r="I4071" s="202"/>
      <c r="K4071" s="207" t="s">
        <v>1534</v>
      </c>
      <c r="L4071" s="214" t="s">
        <v>2003</v>
      </c>
      <c r="M4071" s="208" t="s">
        <v>1535</v>
      </c>
      <c r="N4071" s="208"/>
      <c r="O4071" s="201"/>
      <c r="P4071" s="201"/>
      <c r="Q4071" s="201"/>
      <c r="R4071" s="202"/>
    </row>
    <row r="4072" spans="2:18" ht="24.95" customHeight="1">
      <c r="B4072" s="216" t="s">
        <v>1562</v>
      </c>
      <c r="C4072" s="217"/>
      <c r="D4072" s="217"/>
      <c r="E4072" s="217"/>
      <c r="F4072" s="217"/>
      <c r="G4072" s="217"/>
      <c r="H4072" s="217"/>
      <c r="I4072" s="218"/>
      <c r="K4072" s="216" t="s">
        <v>1562</v>
      </c>
      <c r="L4072" s="217"/>
      <c r="M4072" s="217"/>
      <c r="N4072" s="217"/>
      <c r="O4072" s="217"/>
      <c r="P4072" s="217"/>
      <c r="Q4072" s="217"/>
      <c r="R4072" s="218"/>
    </row>
    <row r="4073" spans="2:18" ht="24.95" customHeight="1" thickBot="1">
      <c r="B4073" s="207" t="s">
        <v>1537</v>
      </c>
      <c r="C4073" s="201"/>
      <c r="D4073" s="201"/>
      <c r="E4073" s="201"/>
      <c r="F4073" s="201"/>
      <c r="G4073" s="201"/>
      <c r="H4073" s="201"/>
      <c r="I4073" s="202"/>
      <c r="K4073" s="207" t="s">
        <v>1537</v>
      </c>
      <c r="L4073" s="201"/>
      <c r="M4073" s="201"/>
      <c r="N4073" s="201"/>
      <c r="O4073" s="201"/>
      <c r="P4073" s="201"/>
      <c r="Q4073" s="201"/>
      <c r="R4073" s="202"/>
    </row>
    <row r="4074" spans="2:18" ht="24.95" customHeight="1" thickTop="1">
      <c r="B4074" s="361" t="s">
        <v>1538</v>
      </c>
      <c r="C4074" s="362"/>
      <c r="D4074" s="358" t="s">
        <v>1241</v>
      </c>
      <c r="E4074" s="365"/>
      <c r="F4074" s="356" t="s">
        <v>1539</v>
      </c>
      <c r="G4074" s="359"/>
      <c r="H4074" s="358" t="s">
        <v>1404</v>
      </c>
      <c r="I4074" s="359"/>
      <c r="K4074" s="361" t="s">
        <v>1538</v>
      </c>
      <c r="L4074" s="362"/>
      <c r="M4074" s="358" t="s">
        <v>1241</v>
      </c>
      <c r="N4074" s="365"/>
      <c r="O4074" s="356" t="s">
        <v>1539</v>
      </c>
      <c r="P4074" s="359"/>
      <c r="Q4074" s="358" t="s">
        <v>1404</v>
      </c>
      <c r="R4074" s="359"/>
    </row>
    <row r="4075" spans="2:18" ht="24.95" customHeight="1" thickBot="1">
      <c r="B4075" s="363"/>
      <c r="C4075" s="364"/>
      <c r="D4075" s="219" t="s">
        <v>1540</v>
      </c>
      <c r="E4075" s="220" t="s">
        <v>1541</v>
      </c>
      <c r="F4075" s="220" t="s">
        <v>1540</v>
      </c>
      <c r="G4075" s="221" t="s">
        <v>1541</v>
      </c>
      <c r="H4075" s="222" t="s">
        <v>1540</v>
      </c>
      <c r="I4075" s="223" t="s">
        <v>1541</v>
      </c>
      <c r="K4075" s="363"/>
      <c r="L4075" s="364"/>
      <c r="M4075" s="219" t="s">
        <v>1540</v>
      </c>
      <c r="N4075" s="220" t="s">
        <v>1541</v>
      </c>
      <c r="O4075" s="220" t="s">
        <v>1540</v>
      </c>
      <c r="P4075" s="221" t="s">
        <v>1541</v>
      </c>
      <c r="Q4075" s="222" t="s">
        <v>1540</v>
      </c>
      <c r="R4075" s="223" t="s">
        <v>1541</v>
      </c>
    </row>
    <row r="4076" spans="2:18" ht="24.95" customHeight="1" thickTop="1">
      <c r="B4076" s="224" t="s">
        <v>1542</v>
      </c>
      <c r="C4076" s="225"/>
      <c r="D4076" s="226">
        <v>0</v>
      </c>
      <c r="E4076" s="227"/>
      <c r="F4076" s="227">
        <v>374</v>
      </c>
      <c r="G4076" s="228"/>
      <c r="H4076" s="229">
        <f t="shared" ref="H4076:H4084" si="238">D4076+F4076</f>
        <v>374</v>
      </c>
      <c r="I4076" s="230"/>
      <c r="K4076" s="224" t="s">
        <v>1542</v>
      </c>
      <c r="L4076" s="225"/>
      <c r="M4076" s="226">
        <v>0</v>
      </c>
      <c r="N4076" s="227"/>
      <c r="O4076" s="227">
        <v>189</v>
      </c>
      <c r="P4076" s="228"/>
      <c r="Q4076" s="229">
        <f t="shared" ref="Q4076:Q4084" si="239">M4076+O4076</f>
        <v>189</v>
      </c>
      <c r="R4076" s="230"/>
    </row>
    <row r="4077" spans="2:18" ht="24.95" customHeight="1">
      <c r="B4077" s="231" t="s">
        <v>1543</v>
      </c>
      <c r="C4077" s="232"/>
      <c r="D4077" s="233">
        <v>0</v>
      </c>
      <c r="E4077" s="234"/>
      <c r="F4077" s="234">
        <v>30</v>
      </c>
      <c r="G4077" s="235"/>
      <c r="H4077" s="229">
        <f t="shared" si="238"/>
        <v>30</v>
      </c>
      <c r="I4077" s="236"/>
      <c r="K4077" s="231" t="s">
        <v>1543</v>
      </c>
      <c r="L4077" s="232"/>
      <c r="M4077" s="233">
        <v>0</v>
      </c>
      <c r="N4077" s="234"/>
      <c r="O4077" s="234">
        <v>40</v>
      </c>
      <c r="P4077" s="235"/>
      <c r="Q4077" s="229">
        <f t="shared" si="239"/>
        <v>40</v>
      </c>
      <c r="R4077" s="236"/>
    </row>
    <row r="4078" spans="2:18" ht="24.95" customHeight="1">
      <c r="B4078" s="231" t="s">
        <v>1544</v>
      </c>
      <c r="C4078" s="232"/>
      <c r="D4078" s="233">
        <v>0</v>
      </c>
      <c r="E4078" s="234"/>
      <c r="F4078" s="234">
        <v>30</v>
      </c>
      <c r="G4078" s="235"/>
      <c r="H4078" s="229">
        <f t="shared" si="238"/>
        <v>30</v>
      </c>
      <c r="I4078" s="236"/>
      <c r="K4078" s="231" t="s">
        <v>1544</v>
      </c>
      <c r="L4078" s="232"/>
      <c r="M4078" s="233">
        <v>0</v>
      </c>
      <c r="N4078" s="234"/>
      <c r="O4078" s="234">
        <v>40</v>
      </c>
      <c r="P4078" s="235"/>
      <c r="Q4078" s="229">
        <f t="shared" si="239"/>
        <v>40</v>
      </c>
      <c r="R4078" s="236"/>
    </row>
    <row r="4079" spans="2:18" ht="24.95" customHeight="1" thickBot="1">
      <c r="B4079" s="237" t="s">
        <v>1545</v>
      </c>
      <c r="C4079" s="238"/>
      <c r="D4079" s="239"/>
      <c r="E4079" s="240"/>
      <c r="F4079" s="240">
        <v>750</v>
      </c>
      <c r="G4079" s="241"/>
      <c r="H4079" s="229">
        <f t="shared" si="238"/>
        <v>750</v>
      </c>
      <c r="I4079" s="242"/>
      <c r="K4079" s="237" t="s">
        <v>1545</v>
      </c>
      <c r="L4079" s="238"/>
      <c r="M4079" s="239">
        <v>0</v>
      </c>
      <c r="N4079" s="240"/>
      <c r="O4079" s="240">
        <v>0</v>
      </c>
      <c r="P4079" s="241"/>
      <c r="Q4079" s="229">
        <f t="shared" si="239"/>
        <v>0</v>
      </c>
      <c r="R4079" s="242"/>
    </row>
    <row r="4080" spans="2:18" ht="24.95" customHeight="1" thickTop="1" thickBot="1">
      <c r="B4080" s="243"/>
      <c r="C4080" s="244" t="s">
        <v>1399</v>
      </c>
      <c r="D4080" s="245">
        <f>D4076+D4077+D4078+D4079</f>
        <v>0</v>
      </c>
      <c r="E4080" s="246"/>
      <c r="F4080" s="247">
        <f>SUM(F4076:F4079)</f>
        <v>1184</v>
      </c>
      <c r="G4080" s="248"/>
      <c r="H4080" s="249">
        <f t="shared" si="238"/>
        <v>1184</v>
      </c>
      <c r="I4080" s="250"/>
      <c r="K4080" s="243"/>
      <c r="L4080" s="244" t="s">
        <v>1399</v>
      </c>
      <c r="M4080" s="245">
        <f>M4076+M4077+M4078+M4079</f>
        <v>0</v>
      </c>
      <c r="N4080" s="246"/>
      <c r="O4080" s="246">
        <f>SUM(O4076:O4079)</f>
        <v>269</v>
      </c>
      <c r="P4080" s="248"/>
      <c r="Q4080" s="251">
        <f t="shared" si="239"/>
        <v>269</v>
      </c>
      <c r="R4080" s="250"/>
    </row>
    <row r="4081" spans="2:18" ht="24.95" customHeight="1" thickTop="1">
      <c r="B4081" s="252" t="s">
        <v>1546</v>
      </c>
      <c r="C4081" s="253"/>
      <c r="D4081" s="254"/>
      <c r="E4081" s="255"/>
      <c r="F4081" s="255"/>
      <c r="G4081" s="256"/>
      <c r="H4081" s="257">
        <f t="shared" si="238"/>
        <v>0</v>
      </c>
      <c r="I4081" s="258"/>
      <c r="K4081" s="252" t="s">
        <v>1546</v>
      </c>
      <c r="L4081" s="253"/>
      <c r="M4081" s="254"/>
      <c r="N4081" s="255"/>
      <c r="O4081" s="255"/>
      <c r="P4081" s="256"/>
      <c r="Q4081" s="257">
        <f t="shared" si="239"/>
        <v>0</v>
      </c>
      <c r="R4081" s="258"/>
    </row>
    <row r="4082" spans="2:18" ht="24.95" customHeight="1">
      <c r="B4082" s="259" t="s">
        <v>1547</v>
      </c>
      <c r="C4082" s="260"/>
      <c r="D4082" s="233">
        <v>0</v>
      </c>
      <c r="E4082" s="234"/>
      <c r="F4082" s="234"/>
      <c r="G4082" s="261"/>
      <c r="H4082" s="262">
        <f t="shared" si="238"/>
        <v>0</v>
      </c>
      <c r="I4082" s="263"/>
      <c r="K4082" s="259" t="s">
        <v>1547</v>
      </c>
      <c r="L4082" s="260"/>
      <c r="M4082" s="233">
        <v>0</v>
      </c>
      <c r="N4082" s="234"/>
      <c r="O4082" s="234"/>
      <c r="P4082" s="261"/>
      <c r="Q4082" s="262">
        <f t="shared" si="239"/>
        <v>0</v>
      </c>
      <c r="R4082" s="263"/>
    </row>
    <row r="4083" spans="2:18" ht="24.95" customHeight="1">
      <c r="B4083" s="252" t="s">
        <v>1548</v>
      </c>
      <c r="C4083" s="253"/>
      <c r="D4083" s="233"/>
      <c r="E4083" s="234"/>
      <c r="F4083" s="234"/>
      <c r="G4083" s="261"/>
      <c r="H4083" s="262">
        <f t="shared" si="238"/>
        <v>0</v>
      </c>
      <c r="I4083" s="263"/>
      <c r="K4083" s="252" t="s">
        <v>1548</v>
      </c>
      <c r="L4083" s="253"/>
      <c r="M4083" s="233"/>
      <c r="N4083" s="234"/>
      <c r="O4083" s="234"/>
      <c r="P4083" s="261"/>
      <c r="Q4083" s="262">
        <f t="shared" si="239"/>
        <v>0</v>
      </c>
      <c r="R4083" s="263"/>
    </row>
    <row r="4084" spans="2:18" ht="24.95" customHeight="1" thickBot="1">
      <c r="B4084" s="264" t="s">
        <v>1549</v>
      </c>
      <c r="C4084" s="265"/>
      <c r="D4084" s="266"/>
      <c r="E4084" s="267"/>
      <c r="F4084" s="267"/>
      <c r="G4084" s="268"/>
      <c r="H4084" s="269">
        <f t="shared" si="238"/>
        <v>0</v>
      </c>
      <c r="I4084" s="270"/>
      <c r="K4084" s="264" t="s">
        <v>1549</v>
      </c>
      <c r="L4084" s="265"/>
      <c r="M4084" s="266"/>
      <c r="N4084" s="267"/>
      <c r="O4084" s="267"/>
      <c r="P4084" s="268"/>
      <c r="Q4084" s="269">
        <f t="shared" si="239"/>
        <v>0</v>
      </c>
      <c r="R4084" s="270"/>
    </row>
    <row r="4085" spans="2:18" ht="24.95" customHeight="1" thickTop="1" thickBot="1">
      <c r="B4085" s="243"/>
      <c r="C4085" s="244" t="s">
        <v>1399</v>
      </c>
      <c r="D4085" s="245">
        <f>SUM(D4080:D4084)</f>
        <v>0</v>
      </c>
      <c r="E4085" s="246"/>
      <c r="F4085" s="247">
        <f>F4080+F4082</f>
        <v>1184</v>
      </c>
      <c r="G4085" s="248"/>
      <c r="H4085" s="271">
        <f>D4085+F4085</f>
        <v>1184</v>
      </c>
      <c r="I4085" s="250"/>
      <c r="K4085" s="243"/>
      <c r="L4085" s="244" t="s">
        <v>1399</v>
      </c>
      <c r="M4085" s="245">
        <f>SUM(M4080:M4084)</f>
        <v>0</v>
      </c>
      <c r="N4085" s="246"/>
      <c r="O4085" s="246">
        <f>O4080+O4082</f>
        <v>269</v>
      </c>
      <c r="P4085" s="248"/>
      <c r="Q4085" s="272">
        <f>M4085+O4085</f>
        <v>269</v>
      </c>
      <c r="R4085" s="250"/>
    </row>
    <row r="4086" spans="2:18" ht="24.95" customHeight="1" thickTop="1">
      <c r="B4086" s="273"/>
      <c r="C4086" s="274" t="s">
        <v>1550</v>
      </c>
      <c r="D4086" s="217"/>
      <c r="E4086" s="217"/>
      <c r="F4086" s="217"/>
      <c r="G4086" s="217"/>
      <c r="H4086" s="217"/>
      <c r="I4086" s="218"/>
      <c r="K4086" s="273"/>
      <c r="L4086" s="274" t="s">
        <v>1550</v>
      </c>
      <c r="M4086" s="217"/>
      <c r="N4086" s="217"/>
      <c r="O4086" s="217"/>
      <c r="P4086" s="217"/>
      <c r="Q4086" s="217"/>
      <c r="R4086" s="218"/>
    </row>
    <row r="4087" spans="2:18" ht="24.95" customHeight="1">
      <c r="B4087" s="216" t="s">
        <v>1551</v>
      </c>
      <c r="C4087" s="217"/>
      <c r="D4087" s="217"/>
      <c r="E4087" s="217"/>
      <c r="F4087" s="217"/>
      <c r="G4087" s="217"/>
      <c r="H4087" s="217"/>
      <c r="I4087" s="218"/>
      <c r="K4087" s="216" t="s">
        <v>1551</v>
      </c>
      <c r="L4087" s="217"/>
      <c r="M4087" s="217"/>
      <c r="N4087" s="217"/>
      <c r="O4087" s="217"/>
      <c r="P4087" s="217"/>
      <c r="Q4087" s="217"/>
      <c r="R4087" s="218"/>
    </row>
    <row r="4088" spans="2:18" ht="24.95" customHeight="1">
      <c r="B4088" s="216" t="s">
        <v>1552</v>
      </c>
      <c r="C4088" s="217"/>
      <c r="D4088" s="217"/>
      <c r="E4088" s="217"/>
      <c r="F4088" s="217"/>
      <c r="G4088" s="217"/>
      <c r="H4088" s="217"/>
      <c r="I4088" s="218"/>
      <c r="K4088" s="216" t="s">
        <v>1552</v>
      </c>
      <c r="L4088" s="217"/>
      <c r="M4088" s="217"/>
      <c r="N4088" s="217"/>
      <c r="O4088" s="217"/>
      <c r="P4088" s="217"/>
      <c r="Q4088" s="217"/>
      <c r="R4088" s="218"/>
    </row>
    <row r="4089" spans="2:18" ht="15.75">
      <c r="B4089" s="273"/>
      <c r="C4089" s="217"/>
      <c r="D4089" s="217"/>
      <c r="E4089" s="217"/>
      <c r="F4089" s="217"/>
      <c r="G4089" s="217"/>
      <c r="H4089" s="217"/>
      <c r="I4089" s="218"/>
      <c r="K4089" s="273"/>
      <c r="L4089" s="217"/>
      <c r="M4089" s="217"/>
      <c r="N4089" s="217"/>
      <c r="O4089" s="217"/>
      <c r="P4089" s="217"/>
      <c r="Q4089" s="217"/>
      <c r="R4089" s="218"/>
    </row>
    <row r="4090" spans="2:18" ht="15.75">
      <c r="B4090" s="273"/>
      <c r="C4090" s="217"/>
      <c r="D4090" s="372" t="s">
        <v>1714</v>
      </c>
      <c r="E4090" s="372"/>
      <c r="F4090" s="372"/>
      <c r="G4090" s="217"/>
      <c r="H4090" s="217"/>
      <c r="I4090" s="218"/>
      <c r="K4090" s="273"/>
      <c r="L4090" s="217"/>
      <c r="M4090" s="372" t="s">
        <v>1714</v>
      </c>
      <c r="N4090" s="372"/>
      <c r="O4090" s="372"/>
      <c r="P4090" s="217"/>
      <c r="Q4090" s="217"/>
      <c r="R4090" s="218"/>
    </row>
    <row r="4091" spans="2:18" ht="15.75">
      <c r="B4091" s="273"/>
      <c r="C4091" s="217"/>
      <c r="D4091" s="372" t="s">
        <v>1715</v>
      </c>
      <c r="E4091" s="372"/>
      <c r="F4091" s="372"/>
      <c r="G4091" s="217"/>
      <c r="H4091" s="217"/>
      <c r="I4091" s="218"/>
      <c r="K4091" s="273"/>
      <c r="L4091" s="217"/>
      <c r="M4091" s="372" t="s">
        <v>1715</v>
      </c>
      <c r="N4091" s="372"/>
      <c r="O4091" s="372"/>
      <c r="P4091" s="217"/>
      <c r="Q4091" s="217"/>
      <c r="R4091" s="218"/>
    </row>
    <row r="4092" spans="2:18" ht="15.75">
      <c r="B4092" s="273"/>
      <c r="C4092" s="217"/>
      <c r="D4092" s="217"/>
      <c r="E4092" s="217"/>
      <c r="F4092" s="217"/>
      <c r="G4092" s="217"/>
      <c r="H4092" s="217"/>
      <c r="I4092" s="218"/>
      <c r="K4092" s="273"/>
      <c r="L4092" s="217"/>
      <c r="M4092" s="217"/>
      <c r="N4092" s="217"/>
      <c r="O4092" s="217"/>
      <c r="P4092" s="217"/>
      <c r="Q4092" s="217"/>
      <c r="R4092" s="218"/>
    </row>
    <row r="4093" spans="2:18" ht="15.75">
      <c r="B4093" s="273"/>
      <c r="C4093" s="217"/>
      <c r="D4093" s="217"/>
      <c r="E4093" s="217"/>
      <c r="F4093" s="217"/>
      <c r="G4093" s="217"/>
      <c r="H4093" s="217"/>
      <c r="I4093" s="218"/>
      <c r="K4093" s="273"/>
      <c r="L4093" s="217"/>
      <c r="M4093" s="217"/>
      <c r="N4093" s="217"/>
      <c r="O4093" s="217"/>
      <c r="P4093" s="217"/>
      <c r="Q4093" s="217"/>
      <c r="R4093" s="218"/>
    </row>
    <row r="4094" spans="2:18" ht="15.75">
      <c r="B4094" s="293"/>
      <c r="E4094" s="217"/>
      <c r="F4094" s="217"/>
      <c r="G4094" s="201" t="s">
        <v>1563</v>
      </c>
      <c r="H4094" s="217"/>
      <c r="I4094" s="218"/>
      <c r="J4094" s="293"/>
      <c r="K4094" s="293"/>
      <c r="N4094" s="217"/>
      <c r="O4094" s="217"/>
      <c r="P4094" s="201" t="s">
        <v>1563</v>
      </c>
      <c r="Q4094" s="217"/>
      <c r="R4094" s="218"/>
    </row>
    <row r="4095" spans="2:18" ht="15.75">
      <c r="B4095" s="273" t="s">
        <v>1553</v>
      </c>
      <c r="C4095" s="360">
        <v>45840</v>
      </c>
      <c r="D4095" s="360"/>
      <c r="E4095" s="201"/>
      <c r="F4095" t="s">
        <v>1693</v>
      </c>
      <c r="H4095" s="201"/>
      <c r="I4095" s="202"/>
      <c r="K4095" s="273" t="s">
        <v>1553</v>
      </c>
      <c r="L4095" s="360">
        <v>45840</v>
      </c>
      <c r="M4095" s="360"/>
      <c r="N4095" s="201"/>
      <c r="O4095" t="s">
        <v>1693</v>
      </c>
      <c r="Q4095" s="201"/>
      <c r="R4095" s="202"/>
    </row>
    <row r="4096" spans="2:18" ht="16.5" thickBot="1">
      <c r="B4096" s="275"/>
      <c r="C4096" s="276"/>
      <c r="D4096" s="276"/>
      <c r="E4096" s="276"/>
      <c r="F4096" s="276"/>
      <c r="G4096" s="276"/>
      <c r="H4096" s="276"/>
      <c r="I4096" s="277"/>
      <c r="K4096" s="275"/>
      <c r="L4096" s="276"/>
      <c r="M4096" s="276"/>
      <c r="N4096" s="276"/>
      <c r="O4096" s="276"/>
      <c r="P4096" s="276"/>
      <c r="Q4096" s="276"/>
      <c r="R4096" s="277"/>
    </row>
    <row r="4098" spans="2:18" ht="15.75" thickBot="1"/>
    <row r="4099" spans="2:18">
      <c r="B4099" s="366" t="s">
        <v>1525</v>
      </c>
      <c r="C4099" s="367"/>
      <c r="D4099" s="367"/>
      <c r="E4099" s="367"/>
      <c r="F4099" s="367"/>
      <c r="G4099" s="367"/>
      <c r="H4099" s="367"/>
      <c r="I4099" s="368"/>
      <c r="K4099" s="366" t="s">
        <v>1525</v>
      </c>
      <c r="L4099" s="367"/>
      <c r="M4099" s="367"/>
      <c r="N4099" s="367"/>
      <c r="O4099" s="367"/>
      <c r="P4099" s="367"/>
      <c r="Q4099" s="367"/>
      <c r="R4099" s="368"/>
    </row>
    <row r="4100" spans="2:18" ht="15.75">
      <c r="B4100" s="200"/>
      <c r="C4100" s="201"/>
      <c r="D4100" s="201"/>
      <c r="E4100" s="201"/>
      <c r="F4100" s="201"/>
      <c r="G4100" s="201"/>
      <c r="H4100" s="201"/>
      <c r="I4100" s="202"/>
      <c r="K4100" s="200"/>
      <c r="L4100" s="201"/>
      <c r="M4100" s="201"/>
      <c r="N4100" s="201"/>
      <c r="O4100" s="201"/>
      <c r="P4100" s="201"/>
      <c r="Q4100" s="201"/>
      <c r="R4100" s="202"/>
    </row>
    <row r="4101" spans="2:18" ht="26.25">
      <c r="B4101" s="369" t="s">
        <v>1526</v>
      </c>
      <c r="C4101" s="370"/>
      <c r="D4101" s="370"/>
      <c r="E4101" s="370"/>
      <c r="F4101" s="370"/>
      <c r="G4101" s="370"/>
      <c r="H4101" s="370"/>
      <c r="I4101" s="371"/>
      <c r="K4101" s="369" t="s">
        <v>1526</v>
      </c>
      <c r="L4101" s="370"/>
      <c r="M4101" s="370"/>
      <c r="N4101" s="370"/>
      <c r="O4101" s="370"/>
      <c r="P4101" s="370"/>
      <c r="Q4101" s="370"/>
      <c r="R4101" s="371"/>
    </row>
    <row r="4102" spans="2:18" ht="24.95" customHeight="1">
      <c r="B4102" s="203"/>
      <c r="C4102" s="204"/>
      <c r="D4102" s="204"/>
      <c r="E4102" s="204"/>
      <c r="F4102" s="204"/>
      <c r="G4102" s="204"/>
      <c r="H4102" s="205" t="s">
        <v>1527</v>
      </c>
      <c r="I4102" s="206"/>
      <c r="K4102" s="203"/>
      <c r="L4102" s="204"/>
      <c r="M4102" s="204"/>
      <c r="N4102" s="204"/>
      <c r="O4102" s="204"/>
      <c r="P4102" s="204"/>
      <c r="Q4102" s="205" t="s">
        <v>1527</v>
      </c>
      <c r="R4102" s="206"/>
    </row>
    <row r="4103" spans="2:18" ht="24.95" customHeight="1">
      <c r="B4103" s="207" t="s">
        <v>1528</v>
      </c>
      <c r="C4103" s="208"/>
      <c r="D4103" s="208"/>
      <c r="E4103" s="208"/>
      <c r="F4103" s="208" t="s">
        <v>1529</v>
      </c>
      <c r="G4103" s="201"/>
      <c r="H4103" s="201" t="s">
        <v>1530</v>
      </c>
      <c r="I4103" s="202"/>
      <c r="K4103" s="207" t="s">
        <v>1528</v>
      </c>
      <c r="L4103" s="208"/>
      <c r="M4103" s="208"/>
      <c r="N4103" s="208"/>
      <c r="O4103" s="208" t="s">
        <v>1531</v>
      </c>
      <c r="P4103" s="201"/>
      <c r="Q4103" s="201" t="s">
        <v>1530</v>
      </c>
      <c r="R4103" s="202"/>
    </row>
    <row r="4104" spans="2:18" ht="24.95" customHeight="1">
      <c r="B4104" s="209" t="s">
        <v>1532</v>
      </c>
      <c r="C4104" s="210" t="s">
        <v>2004</v>
      </c>
      <c r="E4104" s="211"/>
      <c r="F4104" s="211"/>
      <c r="G4104" s="212"/>
      <c r="H4104" s="212"/>
      <c r="I4104" s="213"/>
      <c r="K4104" s="209" t="s">
        <v>1532</v>
      </c>
      <c r="L4104" s="210" t="s">
        <v>2006</v>
      </c>
      <c r="M4104" s="211"/>
      <c r="N4104" s="211"/>
      <c r="O4104" s="211"/>
      <c r="P4104" s="212"/>
      <c r="Q4104" s="212"/>
      <c r="R4104" s="213"/>
    </row>
    <row r="4105" spans="2:18" ht="24.95" customHeight="1">
      <c r="B4105" s="207" t="s">
        <v>1534</v>
      </c>
      <c r="C4105" s="214" t="s">
        <v>2005</v>
      </c>
      <c r="D4105" s="208" t="s">
        <v>1535</v>
      </c>
      <c r="E4105" s="208"/>
      <c r="F4105" s="201"/>
      <c r="G4105" s="201"/>
      <c r="H4105" s="201"/>
      <c r="I4105" s="202"/>
      <c r="K4105" s="207" t="s">
        <v>1534</v>
      </c>
      <c r="L4105" s="214">
        <v>317</v>
      </c>
      <c r="M4105" s="208" t="s">
        <v>1535</v>
      </c>
      <c r="N4105" s="208"/>
      <c r="O4105" s="201"/>
      <c r="P4105" s="201"/>
      <c r="Q4105" s="201"/>
      <c r="R4105" s="202"/>
    </row>
    <row r="4106" spans="2:18" ht="24.95" customHeight="1">
      <c r="B4106" s="216" t="s">
        <v>1562</v>
      </c>
      <c r="C4106" s="217"/>
      <c r="D4106" s="217"/>
      <c r="E4106" s="217"/>
      <c r="F4106" s="217"/>
      <c r="G4106" s="217"/>
      <c r="H4106" s="217"/>
      <c r="I4106" s="218"/>
      <c r="K4106" s="216" t="s">
        <v>1562</v>
      </c>
      <c r="L4106" s="217"/>
      <c r="M4106" s="217"/>
      <c r="N4106" s="217"/>
      <c r="O4106" s="217"/>
      <c r="P4106" s="217"/>
      <c r="Q4106" s="217"/>
      <c r="R4106" s="218"/>
    </row>
    <row r="4107" spans="2:18" ht="24.95" customHeight="1" thickBot="1">
      <c r="B4107" s="207" t="s">
        <v>1537</v>
      </c>
      <c r="C4107" s="201"/>
      <c r="D4107" s="201"/>
      <c r="E4107" s="201"/>
      <c r="F4107" s="201"/>
      <c r="G4107" s="201"/>
      <c r="H4107" s="201"/>
      <c r="I4107" s="202"/>
      <c r="K4107" s="207" t="s">
        <v>1537</v>
      </c>
      <c r="L4107" s="201"/>
      <c r="M4107" s="201"/>
      <c r="N4107" s="201"/>
      <c r="O4107" s="201"/>
      <c r="P4107" s="201"/>
      <c r="Q4107" s="201"/>
      <c r="R4107" s="202"/>
    </row>
    <row r="4108" spans="2:18" ht="24.95" customHeight="1" thickTop="1">
      <c r="B4108" s="361" t="s">
        <v>1538</v>
      </c>
      <c r="C4108" s="362"/>
      <c r="D4108" s="358" t="s">
        <v>1241</v>
      </c>
      <c r="E4108" s="365"/>
      <c r="F4108" s="356" t="s">
        <v>1539</v>
      </c>
      <c r="G4108" s="359"/>
      <c r="H4108" s="358" t="s">
        <v>1404</v>
      </c>
      <c r="I4108" s="359"/>
      <c r="K4108" s="361" t="s">
        <v>1538</v>
      </c>
      <c r="L4108" s="362"/>
      <c r="M4108" s="358" t="s">
        <v>1241</v>
      </c>
      <c r="N4108" s="365"/>
      <c r="O4108" s="356" t="s">
        <v>1539</v>
      </c>
      <c r="P4108" s="359"/>
      <c r="Q4108" s="358" t="s">
        <v>1404</v>
      </c>
      <c r="R4108" s="359"/>
    </row>
    <row r="4109" spans="2:18" ht="24.95" customHeight="1" thickBot="1">
      <c r="B4109" s="363"/>
      <c r="C4109" s="364"/>
      <c r="D4109" s="219" t="s">
        <v>1540</v>
      </c>
      <c r="E4109" s="220" t="s">
        <v>1541</v>
      </c>
      <c r="F4109" s="220" t="s">
        <v>1540</v>
      </c>
      <c r="G4109" s="221" t="s">
        <v>1541</v>
      </c>
      <c r="H4109" s="222" t="s">
        <v>1540</v>
      </c>
      <c r="I4109" s="223" t="s">
        <v>1541</v>
      </c>
      <c r="K4109" s="363"/>
      <c r="L4109" s="364"/>
      <c r="M4109" s="219" t="s">
        <v>1540</v>
      </c>
      <c r="N4109" s="220" t="s">
        <v>1541</v>
      </c>
      <c r="O4109" s="220" t="s">
        <v>1540</v>
      </c>
      <c r="P4109" s="221" t="s">
        <v>1541</v>
      </c>
      <c r="Q4109" s="222" t="s">
        <v>1540</v>
      </c>
      <c r="R4109" s="223" t="s">
        <v>1541</v>
      </c>
    </row>
    <row r="4110" spans="2:18" ht="24.95" customHeight="1" thickTop="1">
      <c r="B4110" s="224" t="s">
        <v>1542</v>
      </c>
      <c r="C4110" s="225"/>
      <c r="D4110" s="226">
        <v>0</v>
      </c>
      <c r="E4110" s="227"/>
      <c r="F4110" s="227">
        <v>168</v>
      </c>
      <c r="G4110" s="228"/>
      <c r="H4110" s="229">
        <f t="shared" ref="H4110:H4118" si="240">D4110+F4110</f>
        <v>168</v>
      </c>
      <c r="I4110" s="230"/>
      <c r="K4110" s="224" t="s">
        <v>1542</v>
      </c>
      <c r="L4110" s="225"/>
      <c r="M4110" s="226">
        <v>0</v>
      </c>
      <c r="N4110" s="227"/>
      <c r="O4110" s="227">
        <v>293</v>
      </c>
      <c r="P4110" s="228"/>
      <c r="Q4110" s="229">
        <f t="shared" ref="Q4110:Q4118" si="241">M4110+O4110</f>
        <v>293</v>
      </c>
      <c r="R4110" s="230"/>
    </row>
    <row r="4111" spans="2:18" ht="24.95" customHeight="1">
      <c r="B4111" s="231" t="s">
        <v>1543</v>
      </c>
      <c r="C4111" s="232"/>
      <c r="D4111" s="233">
        <v>0</v>
      </c>
      <c r="E4111" s="234"/>
      <c r="F4111" s="234">
        <v>30</v>
      </c>
      <c r="G4111" s="235"/>
      <c r="H4111" s="229">
        <f t="shared" si="240"/>
        <v>30</v>
      </c>
      <c r="I4111" s="236"/>
      <c r="K4111" s="231" t="s">
        <v>1543</v>
      </c>
      <c r="L4111" s="232"/>
      <c r="M4111" s="233">
        <v>0</v>
      </c>
      <c r="N4111" s="234"/>
      <c r="O4111" s="234">
        <v>20</v>
      </c>
      <c r="P4111" s="235"/>
      <c r="Q4111" s="229">
        <f t="shared" si="241"/>
        <v>20</v>
      </c>
      <c r="R4111" s="236"/>
    </row>
    <row r="4112" spans="2:18" ht="24.95" customHeight="1">
      <c r="B4112" s="231" t="s">
        <v>1544</v>
      </c>
      <c r="C4112" s="232"/>
      <c r="D4112" s="233">
        <v>0</v>
      </c>
      <c r="E4112" s="234"/>
      <c r="F4112" s="234">
        <v>30</v>
      </c>
      <c r="G4112" s="235"/>
      <c r="H4112" s="229">
        <f t="shared" si="240"/>
        <v>30</v>
      </c>
      <c r="I4112" s="236"/>
      <c r="K4112" s="231" t="s">
        <v>1544</v>
      </c>
      <c r="L4112" s="232"/>
      <c r="M4112" s="233">
        <v>0</v>
      </c>
      <c r="N4112" s="234"/>
      <c r="O4112" s="234">
        <v>20</v>
      </c>
      <c r="P4112" s="235"/>
      <c r="Q4112" s="229">
        <f t="shared" si="241"/>
        <v>20</v>
      </c>
      <c r="R4112" s="236"/>
    </row>
    <row r="4113" spans="2:18" ht="24.95" customHeight="1" thickBot="1">
      <c r="B4113" s="237" t="s">
        <v>1545</v>
      </c>
      <c r="C4113" s="238"/>
      <c r="D4113" s="239"/>
      <c r="E4113" s="240"/>
      <c r="F4113" s="240">
        <v>750</v>
      </c>
      <c r="G4113" s="241"/>
      <c r="H4113" s="229">
        <f t="shared" si="240"/>
        <v>750</v>
      </c>
      <c r="I4113" s="242"/>
      <c r="K4113" s="237" t="s">
        <v>1545</v>
      </c>
      <c r="L4113" s="238"/>
      <c r="M4113" s="239">
        <v>0</v>
      </c>
      <c r="N4113" s="240"/>
      <c r="O4113" s="240">
        <v>0</v>
      </c>
      <c r="P4113" s="241"/>
      <c r="Q4113" s="229">
        <f t="shared" si="241"/>
        <v>0</v>
      </c>
      <c r="R4113" s="242"/>
    </row>
    <row r="4114" spans="2:18" ht="24.95" customHeight="1" thickTop="1" thickBot="1">
      <c r="B4114" s="243"/>
      <c r="C4114" s="244" t="s">
        <v>1399</v>
      </c>
      <c r="D4114" s="245">
        <f>D4110+D4111+D4112+D4113</f>
        <v>0</v>
      </c>
      <c r="E4114" s="246"/>
      <c r="F4114" s="247">
        <f>SUM(F4110:F4113)</f>
        <v>978</v>
      </c>
      <c r="G4114" s="248"/>
      <c r="H4114" s="249">
        <f t="shared" si="240"/>
        <v>978</v>
      </c>
      <c r="I4114" s="250"/>
      <c r="K4114" s="243"/>
      <c r="L4114" s="244" t="s">
        <v>1399</v>
      </c>
      <c r="M4114" s="245">
        <f>M4110+M4111+M4112+M4113</f>
        <v>0</v>
      </c>
      <c r="N4114" s="246"/>
      <c r="O4114" s="246">
        <f>SUM(O4110:O4113)</f>
        <v>333</v>
      </c>
      <c r="P4114" s="248"/>
      <c r="Q4114" s="251">
        <f t="shared" si="241"/>
        <v>333</v>
      </c>
      <c r="R4114" s="250"/>
    </row>
    <row r="4115" spans="2:18" ht="24.95" customHeight="1" thickTop="1">
      <c r="B4115" s="252" t="s">
        <v>1546</v>
      </c>
      <c r="C4115" s="253"/>
      <c r="D4115" s="254"/>
      <c r="E4115" s="255"/>
      <c r="F4115" s="255"/>
      <c r="G4115" s="256"/>
      <c r="H4115" s="257">
        <f t="shared" si="240"/>
        <v>0</v>
      </c>
      <c r="I4115" s="258"/>
      <c r="K4115" s="252" t="s">
        <v>1546</v>
      </c>
      <c r="L4115" s="253"/>
      <c r="M4115" s="254"/>
      <c r="N4115" s="255"/>
      <c r="O4115" s="255"/>
      <c r="P4115" s="256"/>
      <c r="Q4115" s="257">
        <f t="shared" si="241"/>
        <v>0</v>
      </c>
      <c r="R4115" s="258"/>
    </row>
    <row r="4116" spans="2:18" ht="24.95" customHeight="1">
      <c r="B4116" s="259" t="s">
        <v>1547</v>
      </c>
      <c r="C4116" s="260"/>
      <c r="D4116" s="233">
        <v>0</v>
      </c>
      <c r="E4116" s="234"/>
      <c r="F4116" s="234"/>
      <c r="G4116" s="261"/>
      <c r="H4116" s="262">
        <f t="shared" si="240"/>
        <v>0</v>
      </c>
      <c r="I4116" s="263"/>
      <c r="K4116" s="259" t="s">
        <v>1547</v>
      </c>
      <c r="L4116" s="260"/>
      <c r="M4116" s="233">
        <v>0</v>
      </c>
      <c r="N4116" s="234"/>
      <c r="O4116" s="234"/>
      <c r="P4116" s="261"/>
      <c r="Q4116" s="262">
        <f t="shared" si="241"/>
        <v>0</v>
      </c>
      <c r="R4116" s="263"/>
    </row>
    <row r="4117" spans="2:18" ht="24.95" customHeight="1">
      <c r="B4117" s="252" t="s">
        <v>1548</v>
      </c>
      <c r="C4117" s="253"/>
      <c r="D4117" s="233"/>
      <c r="E4117" s="234"/>
      <c r="F4117" s="234"/>
      <c r="G4117" s="261"/>
      <c r="H4117" s="262">
        <f t="shared" si="240"/>
        <v>0</v>
      </c>
      <c r="I4117" s="263"/>
      <c r="K4117" s="252" t="s">
        <v>1548</v>
      </c>
      <c r="L4117" s="253"/>
      <c r="M4117" s="233"/>
      <c r="N4117" s="234"/>
      <c r="O4117" s="234"/>
      <c r="P4117" s="261"/>
      <c r="Q4117" s="262">
        <f t="shared" si="241"/>
        <v>0</v>
      </c>
      <c r="R4117" s="263"/>
    </row>
    <row r="4118" spans="2:18" ht="24.95" customHeight="1" thickBot="1">
      <c r="B4118" s="264" t="s">
        <v>1549</v>
      </c>
      <c r="C4118" s="265"/>
      <c r="D4118" s="266"/>
      <c r="E4118" s="267"/>
      <c r="F4118" s="267"/>
      <c r="G4118" s="268"/>
      <c r="H4118" s="269">
        <f t="shared" si="240"/>
        <v>0</v>
      </c>
      <c r="I4118" s="270"/>
      <c r="K4118" s="264" t="s">
        <v>1549</v>
      </c>
      <c r="L4118" s="265"/>
      <c r="M4118" s="266"/>
      <c r="N4118" s="267"/>
      <c r="O4118" s="267"/>
      <c r="P4118" s="268"/>
      <c r="Q4118" s="269">
        <f t="shared" si="241"/>
        <v>0</v>
      </c>
      <c r="R4118" s="270"/>
    </row>
    <row r="4119" spans="2:18" ht="24.95" customHeight="1" thickTop="1" thickBot="1">
      <c r="B4119" s="243"/>
      <c r="C4119" s="244" t="s">
        <v>1399</v>
      </c>
      <c r="D4119" s="245">
        <f>SUM(D4114:D4118)</f>
        <v>0</v>
      </c>
      <c r="E4119" s="246"/>
      <c r="F4119" s="247">
        <f>F4114+F4116</f>
        <v>978</v>
      </c>
      <c r="G4119" s="248"/>
      <c r="H4119" s="271">
        <f>D4119+F4119</f>
        <v>978</v>
      </c>
      <c r="I4119" s="250"/>
      <c r="K4119" s="243"/>
      <c r="L4119" s="244" t="s">
        <v>1399</v>
      </c>
      <c r="M4119" s="245">
        <f>SUM(M4114:M4118)</f>
        <v>0</v>
      </c>
      <c r="N4119" s="246"/>
      <c r="O4119" s="246">
        <f>O4114+O4116</f>
        <v>333</v>
      </c>
      <c r="P4119" s="248"/>
      <c r="Q4119" s="272">
        <f>M4119+O4119</f>
        <v>333</v>
      </c>
      <c r="R4119" s="250"/>
    </row>
    <row r="4120" spans="2:18" ht="24.95" customHeight="1" thickTop="1">
      <c r="B4120" s="273"/>
      <c r="C4120" s="274" t="s">
        <v>1550</v>
      </c>
      <c r="D4120" s="217"/>
      <c r="E4120" s="217"/>
      <c r="F4120" s="217"/>
      <c r="G4120" s="217"/>
      <c r="H4120" s="217"/>
      <c r="I4120" s="218"/>
      <c r="K4120" s="273"/>
      <c r="L4120" s="274" t="s">
        <v>1550</v>
      </c>
      <c r="M4120" s="217"/>
      <c r="N4120" s="217"/>
      <c r="O4120" s="217"/>
      <c r="P4120" s="217"/>
      <c r="Q4120" s="217"/>
      <c r="R4120" s="218"/>
    </row>
    <row r="4121" spans="2:18" ht="24.95" customHeight="1">
      <c r="B4121" s="216" t="s">
        <v>1551</v>
      </c>
      <c r="C4121" s="217"/>
      <c r="D4121" s="217"/>
      <c r="E4121" s="217"/>
      <c r="F4121" s="217"/>
      <c r="G4121" s="217"/>
      <c r="H4121" s="217"/>
      <c r="I4121" s="218"/>
      <c r="K4121" s="216" t="s">
        <v>1551</v>
      </c>
      <c r="L4121" s="217"/>
      <c r="M4121" s="217"/>
      <c r="N4121" s="217"/>
      <c r="O4121" s="217"/>
      <c r="P4121" s="217"/>
      <c r="Q4121" s="217"/>
      <c r="R4121" s="218"/>
    </row>
    <row r="4122" spans="2:18" ht="24.95" customHeight="1">
      <c r="B4122" s="216" t="s">
        <v>1552</v>
      </c>
      <c r="C4122" s="217"/>
      <c r="D4122" s="217"/>
      <c r="E4122" s="217"/>
      <c r="F4122" s="217"/>
      <c r="G4122" s="217"/>
      <c r="H4122" s="217"/>
      <c r="I4122" s="218"/>
      <c r="K4122" s="216" t="s">
        <v>1552</v>
      </c>
      <c r="L4122" s="217"/>
      <c r="M4122" s="217"/>
      <c r="N4122" s="217"/>
      <c r="O4122" s="217"/>
      <c r="P4122" s="217"/>
      <c r="Q4122" s="217"/>
      <c r="R4122" s="218"/>
    </row>
    <row r="4123" spans="2:18" ht="15.75">
      <c r="B4123" s="273"/>
      <c r="C4123" s="217"/>
      <c r="D4123" s="217"/>
      <c r="E4123" s="217"/>
      <c r="F4123" s="217"/>
      <c r="G4123" s="217"/>
      <c r="H4123" s="217"/>
      <c r="I4123" s="218"/>
      <c r="K4123" s="273"/>
      <c r="L4123" s="217"/>
      <c r="M4123" s="217"/>
      <c r="N4123" s="217"/>
      <c r="O4123" s="217"/>
      <c r="P4123" s="217"/>
      <c r="Q4123" s="217"/>
      <c r="R4123" s="218"/>
    </row>
    <row r="4124" spans="2:18" ht="15.75">
      <c r="B4124" s="273"/>
      <c r="C4124" s="217"/>
      <c r="D4124" s="372" t="s">
        <v>1714</v>
      </c>
      <c r="E4124" s="372"/>
      <c r="F4124" s="372"/>
      <c r="G4124" s="217"/>
      <c r="H4124" s="217"/>
      <c r="I4124" s="218"/>
      <c r="K4124" s="273"/>
      <c r="L4124" s="217"/>
      <c r="M4124" s="372" t="s">
        <v>1714</v>
      </c>
      <c r="N4124" s="372"/>
      <c r="O4124" s="372"/>
      <c r="P4124" s="217"/>
      <c r="Q4124" s="217"/>
      <c r="R4124" s="218"/>
    </row>
    <row r="4125" spans="2:18" ht="15.75">
      <c r="B4125" s="273"/>
      <c r="C4125" s="217"/>
      <c r="D4125" s="372" t="s">
        <v>1715</v>
      </c>
      <c r="E4125" s="372"/>
      <c r="F4125" s="372"/>
      <c r="G4125" s="217"/>
      <c r="H4125" s="217"/>
      <c r="I4125" s="218"/>
      <c r="K4125" s="273"/>
      <c r="L4125" s="217"/>
      <c r="M4125" s="372" t="s">
        <v>1715</v>
      </c>
      <c r="N4125" s="372"/>
      <c r="O4125" s="372"/>
      <c r="P4125" s="217"/>
      <c r="Q4125" s="217"/>
      <c r="R4125" s="218"/>
    </row>
    <row r="4126" spans="2:18" ht="15.75">
      <c r="B4126" s="273"/>
      <c r="C4126" s="217"/>
      <c r="D4126" s="217"/>
      <c r="E4126" s="217"/>
      <c r="F4126" s="217"/>
      <c r="G4126" s="217"/>
      <c r="H4126" s="217"/>
      <c r="I4126" s="218"/>
      <c r="K4126" s="273"/>
      <c r="L4126" s="217"/>
      <c r="M4126" s="217"/>
      <c r="N4126" s="217"/>
      <c r="O4126" s="217"/>
      <c r="P4126" s="217"/>
      <c r="Q4126" s="217"/>
      <c r="R4126" s="218"/>
    </row>
    <row r="4127" spans="2:18" ht="15.75">
      <c r="B4127" s="273"/>
      <c r="C4127" s="217"/>
      <c r="D4127" s="217"/>
      <c r="E4127" s="217"/>
      <c r="F4127" s="217"/>
      <c r="G4127" s="217"/>
      <c r="H4127" s="217"/>
      <c r="I4127" s="218"/>
      <c r="K4127" s="273"/>
      <c r="L4127" s="217"/>
      <c r="M4127" s="217"/>
      <c r="N4127" s="217"/>
      <c r="O4127" s="217"/>
      <c r="P4127" s="217"/>
      <c r="Q4127" s="217"/>
      <c r="R4127" s="218"/>
    </row>
    <row r="4128" spans="2:18" ht="15.75">
      <c r="B4128" s="293"/>
      <c r="E4128" s="217"/>
      <c r="F4128" s="217"/>
      <c r="G4128" s="201" t="s">
        <v>1563</v>
      </c>
      <c r="H4128" s="217"/>
      <c r="I4128" s="218"/>
      <c r="J4128" s="293"/>
      <c r="K4128" s="293"/>
      <c r="N4128" s="217"/>
      <c r="O4128" s="217"/>
      <c r="P4128" s="201" t="s">
        <v>1563</v>
      </c>
      <c r="Q4128" s="217"/>
      <c r="R4128" s="218"/>
    </row>
    <row r="4129" spans="2:18" ht="15.75">
      <c r="B4129" s="273" t="s">
        <v>1553</v>
      </c>
      <c r="C4129" s="360">
        <v>45840</v>
      </c>
      <c r="D4129" s="360"/>
      <c r="E4129" s="201"/>
      <c r="F4129" t="s">
        <v>1693</v>
      </c>
      <c r="H4129" s="201"/>
      <c r="I4129" s="202"/>
      <c r="K4129" s="273" t="s">
        <v>1553</v>
      </c>
      <c r="L4129" s="360">
        <v>45840</v>
      </c>
      <c r="M4129" s="360"/>
      <c r="N4129" s="201"/>
      <c r="O4129" t="s">
        <v>1693</v>
      </c>
      <c r="Q4129" s="201"/>
      <c r="R4129" s="202"/>
    </row>
    <row r="4130" spans="2:18" ht="16.5" thickBot="1">
      <c r="B4130" s="275"/>
      <c r="C4130" s="276"/>
      <c r="D4130" s="276"/>
      <c r="E4130" s="276"/>
      <c r="F4130" s="276"/>
      <c r="G4130" s="276"/>
      <c r="H4130" s="276"/>
      <c r="I4130" s="277"/>
      <c r="K4130" s="275"/>
      <c r="L4130" s="276"/>
      <c r="M4130" s="276"/>
      <c r="N4130" s="276"/>
      <c r="O4130" s="276"/>
      <c r="P4130" s="276"/>
      <c r="Q4130" s="276"/>
      <c r="R4130" s="277"/>
    </row>
    <row r="4132" spans="2:18" ht="15.75" thickBot="1"/>
    <row r="4133" spans="2:18">
      <c r="B4133" s="366" t="s">
        <v>1525</v>
      </c>
      <c r="C4133" s="367"/>
      <c r="D4133" s="367"/>
      <c r="E4133" s="367"/>
      <c r="F4133" s="367"/>
      <c r="G4133" s="367"/>
      <c r="H4133" s="367"/>
      <c r="I4133" s="368"/>
      <c r="K4133" s="366" t="s">
        <v>1525</v>
      </c>
      <c r="L4133" s="367"/>
      <c r="M4133" s="367"/>
      <c r="N4133" s="367"/>
      <c r="O4133" s="367"/>
      <c r="P4133" s="367"/>
      <c r="Q4133" s="367"/>
      <c r="R4133" s="368"/>
    </row>
    <row r="4134" spans="2:18" ht="15.75">
      <c r="B4134" s="200"/>
      <c r="C4134" s="201"/>
      <c r="D4134" s="201"/>
      <c r="E4134" s="201"/>
      <c r="F4134" s="201"/>
      <c r="G4134" s="201"/>
      <c r="H4134" s="201"/>
      <c r="I4134" s="202"/>
      <c r="K4134" s="200"/>
      <c r="L4134" s="201"/>
      <c r="M4134" s="201"/>
      <c r="N4134" s="201"/>
      <c r="O4134" s="201"/>
      <c r="P4134" s="201"/>
      <c r="Q4134" s="201"/>
      <c r="R4134" s="202"/>
    </row>
    <row r="4135" spans="2:18" ht="26.25">
      <c r="B4135" s="369" t="s">
        <v>1526</v>
      </c>
      <c r="C4135" s="370"/>
      <c r="D4135" s="370"/>
      <c r="E4135" s="370"/>
      <c r="F4135" s="370"/>
      <c r="G4135" s="370"/>
      <c r="H4135" s="370"/>
      <c r="I4135" s="371"/>
      <c r="K4135" s="369" t="s">
        <v>1526</v>
      </c>
      <c r="L4135" s="370"/>
      <c r="M4135" s="370"/>
      <c r="N4135" s="370"/>
      <c r="O4135" s="370"/>
      <c r="P4135" s="370"/>
      <c r="Q4135" s="370"/>
      <c r="R4135" s="371"/>
    </row>
    <row r="4136" spans="2:18" ht="24.95" customHeight="1">
      <c r="B4136" s="203"/>
      <c r="C4136" s="204"/>
      <c r="D4136" s="204"/>
      <c r="E4136" s="204"/>
      <c r="F4136" s="204"/>
      <c r="G4136" s="204"/>
      <c r="H4136" s="205" t="s">
        <v>1527</v>
      </c>
      <c r="I4136" s="206"/>
      <c r="K4136" s="203"/>
      <c r="L4136" s="204"/>
      <c r="M4136" s="204"/>
      <c r="N4136" s="204"/>
      <c r="O4136" s="204"/>
      <c r="P4136" s="204"/>
      <c r="Q4136" s="205" t="s">
        <v>1527</v>
      </c>
      <c r="R4136" s="206"/>
    </row>
    <row r="4137" spans="2:18" ht="24.95" customHeight="1">
      <c r="B4137" s="207" t="s">
        <v>1528</v>
      </c>
      <c r="C4137" s="208"/>
      <c r="D4137" s="208"/>
      <c r="E4137" s="208"/>
      <c r="F4137" s="208" t="s">
        <v>1529</v>
      </c>
      <c r="G4137" s="201"/>
      <c r="H4137" s="201" t="s">
        <v>1530</v>
      </c>
      <c r="I4137" s="202"/>
      <c r="K4137" s="207" t="s">
        <v>1528</v>
      </c>
      <c r="L4137" s="208"/>
      <c r="M4137" s="208"/>
      <c r="N4137" s="208"/>
      <c r="O4137" s="208" t="s">
        <v>1531</v>
      </c>
      <c r="P4137" s="201"/>
      <c r="Q4137" s="201" t="s">
        <v>1530</v>
      </c>
      <c r="R4137" s="202"/>
    </row>
    <row r="4138" spans="2:18" ht="24.95" customHeight="1">
      <c r="B4138" s="209" t="s">
        <v>1532</v>
      </c>
      <c r="C4138" s="210" t="s">
        <v>2007</v>
      </c>
      <c r="D4138" s="211"/>
      <c r="E4138" s="211"/>
      <c r="F4138" s="211"/>
      <c r="G4138" s="212"/>
      <c r="H4138" s="212"/>
      <c r="I4138" s="213"/>
      <c r="K4138" s="209" t="s">
        <v>1532</v>
      </c>
      <c r="L4138" s="210" t="s">
        <v>2008</v>
      </c>
      <c r="M4138" s="211"/>
      <c r="N4138" s="211"/>
      <c r="O4138" s="211"/>
      <c r="P4138" s="212"/>
      <c r="Q4138" s="212"/>
      <c r="R4138" s="213"/>
    </row>
    <row r="4139" spans="2:18" ht="24.95" customHeight="1">
      <c r="B4139" s="207" t="s">
        <v>1534</v>
      </c>
      <c r="C4139" s="214">
        <v>98</v>
      </c>
      <c r="D4139" s="208" t="s">
        <v>1535</v>
      </c>
      <c r="E4139" s="208"/>
      <c r="F4139" s="201"/>
      <c r="G4139" s="201"/>
      <c r="H4139" s="201"/>
      <c r="I4139" s="202"/>
      <c r="K4139" s="207" t="s">
        <v>1534</v>
      </c>
      <c r="L4139" s="214" t="s">
        <v>2009</v>
      </c>
      <c r="M4139" s="208" t="s">
        <v>1535</v>
      </c>
      <c r="N4139" s="208"/>
      <c r="O4139" s="201"/>
      <c r="P4139" s="201"/>
      <c r="Q4139" s="201"/>
      <c r="R4139" s="202"/>
    </row>
    <row r="4140" spans="2:18" ht="24.95" customHeight="1">
      <c r="B4140" s="216" t="s">
        <v>1562</v>
      </c>
      <c r="C4140" s="217"/>
      <c r="D4140" s="217"/>
      <c r="E4140" s="217"/>
      <c r="F4140" s="217"/>
      <c r="G4140" s="217"/>
      <c r="H4140" s="217"/>
      <c r="I4140" s="218"/>
      <c r="K4140" s="216" t="s">
        <v>1562</v>
      </c>
      <c r="L4140" s="217"/>
      <c r="M4140" s="217"/>
      <c r="N4140" s="217"/>
      <c r="O4140" s="217"/>
      <c r="P4140" s="217"/>
      <c r="Q4140" s="217"/>
      <c r="R4140" s="218"/>
    </row>
    <row r="4141" spans="2:18" ht="24.95" customHeight="1" thickBot="1">
      <c r="B4141" s="207" t="s">
        <v>1537</v>
      </c>
      <c r="C4141" s="201"/>
      <c r="D4141" s="201"/>
      <c r="E4141" s="201"/>
      <c r="F4141" s="201"/>
      <c r="G4141" s="201"/>
      <c r="H4141" s="201"/>
      <c r="I4141" s="202"/>
      <c r="K4141" s="207" t="s">
        <v>1537</v>
      </c>
      <c r="L4141" s="201"/>
      <c r="M4141" s="201"/>
      <c r="N4141" s="201"/>
      <c r="O4141" s="201"/>
      <c r="P4141" s="201"/>
      <c r="Q4141" s="201"/>
      <c r="R4141" s="202"/>
    </row>
    <row r="4142" spans="2:18" ht="24.95" customHeight="1" thickTop="1">
      <c r="B4142" s="361" t="s">
        <v>1538</v>
      </c>
      <c r="C4142" s="362"/>
      <c r="D4142" s="358" t="s">
        <v>1241</v>
      </c>
      <c r="E4142" s="365"/>
      <c r="F4142" s="356" t="s">
        <v>1539</v>
      </c>
      <c r="G4142" s="359"/>
      <c r="H4142" s="358" t="s">
        <v>1404</v>
      </c>
      <c r="I4142" s="359"/>
      <c r="K4142" s="361" t="s">
        <v>1538</v>
      </c>
      <c r="L4142" s="362"/>
      <c r="M4142" s="358" t="s">
        <v>1241</v>
      </c>
      <c r="N4142" s="365"/>
      <c r="O4142" s="356" t="s">
        <v>1539</v>
      </c>
      <c r="P4142" s="359"/>
      <c r="Q4142" s="358" t="s">
        <v>1404</v>
      </c>
      <c r="R4142" s="359"/>
    </row>
    <row r="4143" spans="2:18" ht="24.95" customHeight="1" thickBot="1">
      <c r="B4143" s="363"/>
      <c r="C4143" s="364"/>
      <c r="D4143" s="219" t="s">
        <v>1540</v>
      </c>
      <c r="E4143" s="220" t="s">
        <v>1541</v>
      </c>
      <c r="F4143" s="220" t="s">
        <v>1540</v>
      </c>
      <c r="G4143" s="221" t="s">
        <v>1541</v>
      </c>
      <c r="H4143" s="222" t="s">
        <v>1540</v>
      </c>
      <c r="I4143" s="223" t="s">
        <v>1541</v>
      </c>
      <c r="K4143" s="363"/>
      <c r="L4143" s="364"/>
      <c r="M4143" s="219" t="s">
        <v>1540</v>
      </c>
      <c r="N4143" s="220" t="s">
        <v>1541</v>
      </c>
      <c r="O4143" s="220" t="s">
        <v>1540</v>
      </c>
      <c r="P4143" s="221" t="s">
        <v>1541</v>
      </c>
      <c r="Q4143" s="222" t="s">
        <v>1540</v>
      </c>
      <c r="R4143" s="223" t="s">
        <v>1541</v>
      </c>
    </row>
    <row r="4144" spans="2:18" ht="24.95" customHeight="1" thickTop="1">
      <c r="B4144" s="224" t="s">
        <v>1542</v>
      </c>
      <c r="C4144" s="225"/>
      <c r="D4144" s="226">
        <v>0</v>
      </c>
      <c r="E4144" s="227"/>
      <c r="F4144" s="227">
        <v>133</v>
      </c>
      <c r="G4144" s="228"/>
      <c r="H4144" s="229">
        <f t="shared" ref="H4144:H4152" si="242">D4144+F4144</f>
        <v>133</v>
      </c>
      <c r="I4144" s="230"/>
      <c r="K4144" s="224" t="s">
        <v>1542</v>
      </c>
      <c r="L4144" s="225"/>
      <c r="M4144" s="226">
        <v>0</v>
      </c>
      <c r="N4144" s="227"/>
      <c r="O4144" s="227">
        <v>389</v>
      </c>
      <c r="P4144" s="228"/>
      <c r="Q4144" s="229">
        <f t="shared" ref="Q4144:Q4152" si="243">M4144+O4144</f>
        <v>389</v>
      </c>
      <c r="R4144" s="230"/>
    </row>
    <row r="4145" spans="2:18" ht="24.95" customHeight="1">
      <c r="B4145" s="231" t="s">
        <v>1543</v>
      </c>
      <c r="C4145" s="232"/>
      <c r="D4145" s="233">
        <v>0</v>
      </c>
      <c r="E4145" s="234"/>
      <c r="F4145" s="234">
        <v>2</v>
      </c>
      <c r="G4145" s="235"/>
      <c r="H4145" s="229">
        <f t="shared" si="242"/>
        <v>2</v>
      </c>
      <c r="I4145" s="236"/>
      <c r="K4145" s="231" t="s">
        <v>1543</v>
      </c>
      <c r="L4145" s="232"/>
      <c r="M4145" s="233">
        <v>0</v>
      </c>
      <c r="N4145" s="234"/>
      <c r="O4145" s="234">
        <v>30</v>
      </c>
      <c r="P4145" s="235"/>
      <c r="Q4145" s="229">
        <f t="shared" si="243"/>
        <v>30</v>
      </c>
      <c r="R4145" s="236"/>
    </row>
    <row r="4146" spans="2:18" ht="24.95" customHeight="1">
      <c r="B4146" s="231" t="s">
        <v>1544</v>
      </c>
      <c r="C4146" s="232"/>
      <c r="D4146" s="233">
        <v>0</v>
      </c>
      <c r="E4146" s="234"/>
      <c r="F4146" s="234">
        <v>20</v>
      </c>
      <c r="G4146" s="235"/>
      <c r="H4146" s="229">
        <f t="shared" si="242"/>
        <v>20</v>
      </c>
      <c r="I4146" s="236"/>
      <c r="K4146" s="231" t="s">
        <v>1544</v>
      </c>
      <c r="L4146" s="232"/>
      <c r="M4146" s="233">
        <v>0</v>
      </c>
      <c r="N4146" s="234"/>
      <c r="O4146" s="234">
        <v>30</v>
      </c>
      <c r="P4146" s="235"/>
      <c r="Q4146" s="229">
        <f t="shared" si="243"/>
        <v>30</v>
      </c>
      <c r="R4146" s="236"/>
    </row>
    <row r="4147" spans="2:18" ht="24.95" customHeight="1" thickBot="1">
      <c r="B4147" s="237" t="s">
        <v>1545</v>
      </c>
      <c r="C4147" s="238"/>
      <c r="D4147" s="239"/>
      <c r="E4147" s="240"/>
      <c r="F4147" s="240">
        <v>0</v>
      </c>
      <c r="G4147" s="241"/>
      <c r="H4147" s="229">
        <f t="shared" si="242"/>
        <v>0</v>
      </c>
      <c r="I4147" s="242"/>
      <c r="K4147" s="237" t="s">
        <v>1545</v>
      </c>
      <c r="L4147" s="238"/>
      <c r="M4147" s="239">
        <v>0</v>
      </c>
      <c r="N4147" s="240"/>
      <c r="O4147" s="240">
        <v>750</v>
      </c>
      <c r="P4147" s="241"/>
      <c r="Q4147" s="229">
        <f t="shared" si="243"/>
        <v>750</v>
      </c>
      <c r="R4147" s="242"/>
    </row>
    <row r="4148" spans="2:18" ht="24.95" customHeight="1" thickTop="1" thickBot="1">
      <c r="B4148" s="243"/>
      <c r="C4148" s="244" t="s">
        <v>1399</v>
      </c>
      <c r="D4148" s="245">
        <f>D4144+D4145+D4146+D4147</f>
        <v>0</v>
      </c>
      <c r="E4148" s="246"/>
      <c r="F4148" s="247">
        <f>SUM(F4144:F4147)</f>
        <v>155</v>
      </c>
      <c r="G4148" s="248"/>
      <c r="H4148" s="249">
        <f t="shared" si="242"/>
        <v>155</v>
      </c>
      <c r="I4148" s="250"/>
      <c r="K4148" s="243"/>
      <c r="L4148" s="244" t="s">
        <v>1399</v>
      </c>
      <c r="M4148" s="245">
        <f>M4144+M4145+M4146+M4147</f>
        <v>0</v>
      </c>
      <c r="N4148" s="246"/>
      <c r="O4148" s="246">
        <f>SUM(O4144:O4147)</f>
        <v>1199</v>
      </c>
      <c r="P4148" s="248"/>
      <c r="Q4148" s="251">
        <f t="shared" si="243"/>
        <v>1199</v>
      </c>
      <c r="R4148" s="250"/>
    </row>
    <row r="4149" spans="2:18" ht="24.95" customHeight="1" thickTop="1">
      <c r="B4149" s="252" t="s">
        <v>1546</v>
      </c>
      <c r="C4149" s="253"/>
      <c r="D4149" s="254"/>
      <c r="E4149" s="255"/>
      <c r="F4149" s="255"/>
      <c r="G4149" s="256"/>
      <c r="H4149" s="257">
        <f t="shared" si="242"/>
        <v>0</v>
      </c>
      <c r="I4149" s="258"/>
      <c r="K4149" s="252" t="s">
        <v>1546</v>
      </c>
      <c r="L4149" s="253"/>
      <c r="M4149" s="254"/>
      <c r="N4149" s="255"/>
      <c r="O4149" s="255"/>
      <c r="P4149" s="256"/>
      <c r="Q4149" s="257">
        <f t="shared" si="243"/>
        <v>0</v>
      </c>
      <c r="R4149" s="258"/>
    </row>
    <row r="4150" spans="2:18" ht="24.95" customHeight="1">
      <c r="B4150" s="259" t="s">
        <v>1547</v>
      </c>
      <c r="C4150" s="260"/>
      <c r="D4150" s="233">
        <v>0</v>
      </c>
      <c r="E4150" s="234"/>
      <c r="F4150" s="234"/>
      <c r="G4150" s="261"/>
      <c r="H4150" s="262">
        <f t="shared" si="242"/>
        <v>0</v>
      </c>
      <c r="I4150" s="263"/>
      <c r="K4150" s="259" t="s">
        <v>1547</v>
      </c>
      <c r="L4150" s="260"/>
      <c r="M4150" s="233">
        <v>0</v>
      </c>
      <c r="N4150" s="234"/>
      <c r="O4150" s="234"/>
      <c r="P4150" s="261"/>
      <c r="Q4150" s="262">
        <f t="shared" si="243"/>
        <v>0</v>
      </c>
      <c r="R4150" s="263"/>
    </row>
    <row r="4151" spans="2:18" ht="24.95" customHeight="1">
      <c r="B4151" s="252" t="s">
        <v>1548</v>
      </c>
      <c r="C4151" s="253"/>
      <c r="D4151" s="233"/>
      <c r="E4151" s="234"/>
      <c r="F4151" s="234"/>
      <c r="G4151" s="261"/>
      <c r="H4151" s="262">
        <f t="shared" si="242"/>
        <v>0</v>
      </c>
      <c r="I4151" s="263"/>
      <c r="K4151" s="252" t="s">
        <v>1548</v>
      </c>
      <c r="L4151" s="253"/>
      <c r="M4151" s="233"/>
      <c r="N4151" s="234"/>
      <c r="O4151" s="234"/>
      <c r="P4151" s="261"/>
      <c r="Q4151" s="262">
        <f t="shared" si="243"/>
        <v>0</v>
      </c>
      <c r="R4151" s="263"/>
    </row>
    <row r="4152" spans="2:18" ht="24.95" customHeight="1" thickBot="1">
      <c r="B4152" s="264" t="s">
        <v>1549</v>
      </c>
      <c r="C4152" s="265"/>
      <c r="D4152" s="266"/>
      <c r="E4152" s="267"/>
      <c r="F4152" s="267"/>
      <c r="G4152" s="268"/>
      <c r="H4152" s="269">
        <f t="shared" si="242"/>
        <v>0</v>
      </c>
      <c r="I4152" s="270"/>
      <c r="K4152" s="264" t="s">
        <v>1549</v>
      </c>
      <c r="L4152" s="265"/>
      <c r="M4152" s="266"/>
      <c r="N4152" s="267"/>
      <c r="O4152" s="267"/>
      <c r="P4152" s="268"/>
      <c r="Q4152" s="269">
        <f t="shared" si="243"/>
        <v>0</v>
      </c>
      <c r="R4152" s="270"/>
    </row>
    <row r="4153" spans="2:18" ht="24.95" customHeight="1" thickTop="1" thickBot="1">
      <c r="B4153" s="243"/>
      <c r="C4153" s="244" t="s">
        <v>1399</v>
      </c>
      <c r="D4153" s="245">
        <f>SUM(D4148:D4152)</f>
        <v>0</v>
      </c>
      <c r="E4153" s="246"/>
      <c r="F4153" s="247">
        <f>F4148+F4150</f>
        <v>155</v>
      </c>
      <c r="G4153" s="248"/>
      <c r="H4153" s="271">
        <f>D4153+F4153</f>
        <v>155</v>
      </c>
      <c r="I4153" s="250"/>
      <c r="K4153" s="243"/>
      <c r="L4153" s="244" t="s">
        <v>1399</v>
      </c>
      <c r="M4153" s="245">
        <f>SUM(M4148:M4152)</f>
        <v>0</v>
      </c>
      <c r="N4153" s="246"/>
      <c r="O4153" s="246">
        <f>O4148+O4150</f>
        <v>1199</v>
      </c>
      <c r="P4153" s="248"/>
      <c r="Q4153" s="272">
        <f>M4153+O4153</f>
        <v>1199</v>
      </c>
      <c r="R4153" s="250"/>
    </row>
    <row r="4154" spans="2:18" ht="24.95" customHeight="1" thickTop="1">
      <c r="B4154" s="273"/>
      <c r="C4154" s="274" t="s">
        <v>1550</v>
      </c>
      <c r="D4154" s="217"/>
      <c r="E4154" s="217"/>
      <c r="F4154" s="217"/>
      <c r="G4154" s="217"/>
      <c r="H4154" s="217"/>
      <c r="I4154" s="218"/>
      <c r="K4154" s="273"/>
      <c r="L4154" s="274" t="s">
        <v>1550</v>
      </c>
      <c r="M4154" s="217"/>
      <c r="N4154" s="217"/>
      <c r="O4154" s="217"/>
      <c r="P4154" s="217"/>
      <c r="Q4154" s="217"/>
      <c r="R4154" s="218"/>
    </row>
    <row r="4155" spans="2:18" ht="24.95" customHeight="1">
      <c r="B4155" s="216" t="s">
        <v>1551</v>
      </c>
      <c r="C4155" s="217"/>
      <c r="D4155" s="217"/>
      <c r="E4155" s="217"/>
      <c r="F4155" s="217"/>
      <c r="G4155" s="217"/>
      <c r="H4155" s="217"/>
      <c r="I4155" s="218"/>
      <c r="K4155" s="216" t="s">
        <v>1551</v>
      </c>
      <c r="L4155" s="217"/>
      <c r="M4155" s="217"/>
      <c r="N4155" s="217"/>
      <c r="O4155" s="217"/>
      <c r="P4155" s="217"/>
      <c r="Q4155" s="217"/>
      <c r="R4155" s="218"/>
    </row>
    <row r="4156" spans="2:18" ht="24.95" customHeight="1">
      <c r="B4156" s="216" t="s">
        <v>1552</v>
      </c>
      <c r="C4156" s="217"/>
      <c r="D4156" s="217"/>
      <c r="E4156" s="217"/>
      <c r="F4156" s="217"/>
      <c r="G4156" s="217"/>
      <c r="H4156" s="217"/>
      <c r="I4156" s="218"/>
      <c r="K4156" s="216" t="s">
        <v>1552</v>
      </c>
      <c r="L4156" s="217"/>
      <c r="M4156" s="217"/>
      <c r="N4156" s="217"/>
      <c r="O4156" s="217"/>
      <c r="P4156" s="217"/>
      <c r="Q4156" s="217"/>
      <c r="R4156" s="218"/>
    </row>
    <row r="4157" spans="2:18" ht="15.75">
      <c r="B4157" s="273"/>
      <c r="C4157" s="217"/>
      <c r="D4157" s="217"/>
      <c r="E4157" s="217"/>
      <c r="F4157" s="217"/>
      <c r="G4157" s="217"/>
      <c r="H4157" s="217"/>
      <c r="I4157" s="218"/>
      <c r="K4157" s="273"/>
      <c r="L4157" s="217"/>
      <c r="M4157" s="217"/>
      <c r="N4157" s="217"/>
      <c r="O4157" s="217"/>
      <c r="P4157" s="217"/>
      <c r="Q4157" s="217"/>
      <c r="R4157" s="218"/>
    </row>
    <row r="4158" spans="2:18" ht="15.75">
      <c r="B4158" s="273"/>
      <c r="C4158" s="217"/>
      <c r="D4158" s="372" t="s">
        <v>1714</v>
      </c>
      <c r="E4158" s="372"/>
      <c r="F4158" s="372"/>
      <c r="G4158" s="217"/>
      <c r="H4158" s="217"/>
      <c r="I4158" s="218"/>
      <c r="K4158" s="273"/>
      <c r="L4158" s="217"/>
      <c r="M4158" s="372" t="s">
        <v>1714</v>
      </c>
      <c r="N4158" s="372"/>
      <c r="O4158" s="372"/>
      <c r="P4158" s="217"/>
      <c r="Q4158" s="217"/>
      <c r="R4158" s="218"/>
    </row>
    <row r="4159" spans="2:18" ht="15.75">
      <c r="B4159" s="273"/>
      <c r="C4159" s="217"/>
      <c r="D4159" s="372" t="s">
        <v>1715</v>
      </c>
      <c r="E4159" s="372"/>
      <c r="F4159" s="372"/>
      <c r="G4159" s="217"/>
      <c r="H4159" s="217"/>
      <c r="I4159" s="218"/>
      <c r="K4159" s="273"/>
      <c r="L4159" s="217"/>
      <c r="M4159" s="372" t="s">
        <v>1715</v>
      </c>
      <c r="N4159" s="372"/>
      <c r="O4159" s="372"/>
      <c r="P4159" s="217"/>
      <c r="Q4159" s="217"/>
      <c r="R4159" s="218"/>
    </row>
    <row r="4160" spans="2:18" ht="15.75">
      <c r="B4160" s="273"/>
      <c r="C4160" s="217"/>
      <c r="D4160" s="217"/>
      <c r="E4160" s="217"/>
      <c r="F4160" s="217"/>
      <c r="G4160" s="217"/>
      <c r="H4160" s="217"/>
      <c r="I4160" s="218"/>
      <c r="K4160" s="273"/>
      <c r="L4160" s="217"/>
      <c r="M4160" s="217"/>
      <c r="N4160" s="217"/>
      <c r="O4160" s="217"/>
      <c r="P4160" s="217"/>
      <c r="Q4160" s="217"/>
      <c r="R4160" s="218"/>
    </row>
    <row r="4161" spans="2:18" ht="15.75">
      <c r="B4161" s="273"/>
      <c r="C4161" s="217"/>
      <c r="D4161" s="217"/>
      <c r="E4161" s="217"/>
      <c r="F4161" s="217"/>
      <c r="G4161" s="217"/>
      <c r="H4161" s="217"/>
      <c r="I4161" s="218"/>
      <c r="K4161" s="273"/>
      <c r="L4161" s="217"/>
      <c r="M4161" s="217"/>
      <c r="N4161" s="217"/>
      <c r="O4161" s="217"/>
      <c r="P4161" s="217"/>
      <c r="Q4161" s="217"/>
      <c r="R4161" s="218"/>
    </row>
    <row r="4162" spans="2:18" ht="15.75">
      <c r="B4162" s="293"/>
      <c r="E4162" s="217"/>
      <c r="F4162" s="217"/>
      <c r="G4162" s="201" t="s">
        <v>1563</v>
      </c>
      <c r="H4162" s="217"/>
      <c r="I4162" s="218"/>
      <c r="J4162" s="293"/>
      <c r="K4162" s="293"/>
      <c r="N4162" s="217"/>
      <c r="O4162" s="217"/>
      <c r="P4162" s="201" t="s">
        <v>1563</v>
      </c>
      <c r="Q4162" s="217"/>
      <c r="R4162" s="218"/>
    </row>
    <row r="4163" spans="2:18" ht="15.75">
      <c r="B4163" s="273" t="s">
        <v>1553</v>
      </c>
      <c r="C4163" s="360">
        <v>45840</v>
      </c>
      <c r="D4163" s="360"/>
      <c r="E4163" s="201"/>
      <c r="F4163" t="s">
        <v>1693</v>
      </c>
      <c r="H4163" s="201"/>
      <c r="I4163" s="202"/>
      <c r="K4163" s="273" t="s">
        <v>1553</v>
      </c>
      <c r="L4163" s="360">
        <v>45840</v>
      </c>
      <c r="M4163" s="360"/>
      <c r="N4163" s="201"/>
      <c r="O4163" t="s">
        <v>1693</v>
      </c>
      <c r="Q4163" s="201"/>
      <c r="R4163" s="202"/>
    </row>
    <row r="4164" spans="2:18" ht="16.5" thickBot="1">
      <c r="B4164" s="275"/>
      <c r="C4164" s="276"/>
      <c r="D4164" s="276"/>
      <c r="E4164" s="276"/>
      <c r="F4164" s="276"/>
      <c r="G4164" s="276"/>
      <c r="H4164" s="276"/>
      <c r="I4164" s="277"/>
      <c r="K4164" s="275"/>
      <c r="L4164" s="276"/>
      <c r="M4164" s="276"/>
      <c r="N4164" s="276"/>
      <c r="O4164" s="276"/>
      <c r="P4164" s="276"/>
      <c r="Q4164" s="276"/>
      <c r="R4164" s="277"/>
    </row>
    <row r="4166" spans="2:18" ht="15.75" thickBot="1"/>
    <row r="4167" spans="2:18">
      <c r="B4167" s="366" t="s">
        <v>1525</v>
      </c>
      <c r="C4167" s="367"/>
      <c r="D4167" s="367"/>
      <c r="E4167" s="367"/>
      <c r="F4167" s="367"/>
      <c r="G4167" s="367"/>
      <c r="H4167" s="367"/>
      <c r="I4167" s="368"/>
      <c r="K4167" s="366" t="s">
        <v>1525</v>
      </c>
      <c r="L4167" s="367"/>
      <c r="M4167" s="367"/>
      <c r="N4167" s="367"/>
      <c r="O4167" s="367"/>
      <c r="P4167" s="367"/>
      <c r="Q4167" s="367"/>
      <c r="R4167" s="368"/>
    </row>
    <row r="4168" spans="2:18" ht="15.75">
      <c r="B4168" s="200"/>
      <c r="C4168" s="201"/>
      <c r="D4168" s="201"/>
      <c r="E4168" s="201"/>
      <c r="F4168" s="201"/>
      <c r="G4168" s="201"/>
      <c r="H4168" s="201"/>
      <c r="I4168" s="202"/>
      <c r="K4168" s="200"/>
      <c r="L4168" s="201"/>
      <c r="M4168" s="201"/>
      <c r="N4168" s="201"/>
      <c r="O4168" s="201"/>
      <c r="P4168" s="201"/>
      <c r="Q4168" s="201"/>
      <c r="R4168" s="202"/>
    </row>
    <row r="4169" spans="2:18" ht="26.25">
      <c r="B4169" s="369" t="s">
        <v>1526</v>
      </c>
      <c r="C4169" s="370"/>
      <c r="D4169" s="370"/>
      <c r="E4169" s="370"/>
      <c r="F4169" s="370"/>
      <c r="G4169" s="370"/>
      <c r="H4169" s="370"/>
      <c r="I4169" s="371"/>
      <c r="K4169" s="369" t="s">
        <v>1526</v>
      </c>
      <c r="L4169" s="370"/>
      <c r="M4169" s="370"/>
      <c r="N4169" s="370"/>
      <c r="O4169" s="370"/>
      <c r="P4169" s="370"/>
      <c r="Q4169" s="370"/>
      <c r="R4169" s="371"/>
    </row>
    <row r="4170" spans="2:18" ht="24.95" customHeight="1">
      <c r="B4170" s="203"/>
      <c r="C4170" s="204"/>
      <c r="D4170" s="204"/>
      <c r="E4170" s="204"/>
      <c r="F4170" s="204"/>
      <c r="G4170" s="204"/>
      <c r="H4170" s="205" t="s">
        <v>1527</v>
      </c>
      <c r="I4170" s="206"/>
      <c r="K4170" s="203"/>
      <c r="L4170" s="204"/>
      <c r="M4170" s="204"/>
      <c r="N4170" s="204"/>
      <c r="O4170" s="204"/>
      <c r="P4170" s="204"/>
      <c r="Q4170" s="205" t="s">
        <v>1527</v>
      </c>
      <c r="R4170" s="206"/>
    </row>
    <row r="4171" spans="2:18" ht="24.95" customHeight="1">
      <c r="B4171" s="207" t="s">
        <v>1528</v>
      </c>
      <c r="C4171" s="208"/>
      <c r="D4171" s="208"/>
      <c r="E4171" s="208"/>
      <c r="F4171" s="208" t="s">
        <v>1529</v>
      </c>
      <c r="G4171" s="201"/>
      <c r="H4171" s="201" t="s">
        <v>1530</v>
      </c>
      <c r="I4171" s="202"/>
      <c r="K4171" s="207" t="s">
        <v>1528</v>
      </c>
      <c r="L4171" s="208"/>
      <c r="M4171" s="208"/>
      <c r="N4171" s="208"/>
      <c r="O4171" s="208" t="s">
        <v>1531</v>
      </c>
      <c r="P4171" s="201"/>
      <c r="Q4171" s="201" t="s">
        <v>1530</v>
      </c>
      <c r="R4171" s="202"/>
    </row>
    <row r="4172" spans="2:18" ht="24.95" customHeight="1">
      <c r="B4172" s="209" t="s">
        <v>1532</v>
      </c>
      <c r="C4172" s="210" t="s">
        <v>2010</v>
      </c>
      <c r="E4172" s="211"/>
      <c r="F4172" s="211"/>
      <c r="G4172" s="212"/>
      <c r="H4172" s="212"/>
      <c r="I4172" s="213"/>
      <c r="K4172" s="209" t="s">
        <v>1532</v>
      </c>
      <c r="L4172" s="210" t="s">
        <v>2012</v>
      </c>
      <c r="M4172" s="211"/>
      <c r="N4172" s="211"/>
      <c r="O4172" s="211"/>
      <c r="P4172" s="212"/>
      <c r="Q4172" s="212"/>
      <c r="R4172" s="213"/>
    </row>
    <row r="4173" spans="2:18" ht="24.95" customHeight="1">
      <c r="B4173" s="207" t="s">
        <v>1534</v>
      </c>
      <c r="C4173" s="214" t="s">
        <v>2011</v>
      </c>
      <c r="D4173" s="208" t="s">
        <v>1535</v>
      </c>
      <c r="E4173" s="208"/>
      <c r="F4173" s="201"/>
      <c r="G4173" s="201"/>
      <c r="H4173" s="201"/>
      <c r="I4173" s="202"/>
      <c r="K4173" s="207" t="s">
        <v>1534</v>
      </c>
      <c r="L4173" s="214">
        <v>263</v>
      </c>
      <c r="M4173" s="208" t="s">
        <v>1535</v>
      </c>
      <c r="N4173" s="208"/>
      <c r="O4173" s="201"/>
      <c r="P4173" s="201"/>
      <c r="Q4173" s="201"/>
      <c r="R4173" s="202"/>
    </row>
    <row r="4174" spans="2:18" ht="24.95" customHeight="1">
      <c r="B4174" s="216" t="s">
        <v>1562</v>
      </c>
      <c r="C4174" s="217"/>
      <c r="D4174" s="217"/>
      <c r="E4174" s="217"/>
      <c r="F4174" s="217"/>
      <c r="G4174" s="217"/>
      <c r="H4174" s="217"/>
      <c r="I4174" s="218"/>
      <c r="K4174" s="216" t="s">
        <v>1562</v>
      </c>
      <c r="L4174" s="217"/>
      <c r="M4174" s="217"/>
      <c r="N4174" s="217"/>
      <c r="O4174" s="217"/>
      <c r="P4174" s="217"/>
      <c r="Q4174" s="217"/>
      <c r="R4174" s="218"/>
    </row>
    <row r="4175" spans="2:18" ht="24.95" customHeight="1" thickBot="1">
      <c r="B4175" s="207" t="s">
        <v>1537</v>
      </c>
      <c r="C4175" s="201"/>
      <c r="D4175" s="201"/>
      <c r="E4175" s="201"/>
      <c r="F4175" s="201"/>
      <c r="G4175" s="201"/>
      <c r="H4175" s="201"/>
      <c r="I4175" s="202"/>
      <c r="K4175" s="207" t="s">
        <v>1537</v>
      </c>
      <c r="L4175" s="201"/>
      <c r="M4175" s="201"/>
      <c r="N4175" s="201"/>
      <c r="O4175" s="201"/>
      <c r="P4175" s="201"/>
      <c r="Q4175" s="201"/>
      <c r="R4175" s="202"/>
    </row>
    <row r="4176" spans="2:18" ht="24.95" customHeight="1" thickTop="1">
      <c r="B4176" s="361" t="s">
        <v>1538</v>
      </c>
      <c r="C4176" s="362"/>
      <c r="D4176" s="358" t="s">
        <v>1241</v>
      </c>
      <c r="E4176" s="365"/>
      <c r="F4176" s="356" t="s">
        <v>1539</v>
      </c>
      <c r="G4176" s="359"/>
      <c r="H4176" s="358" t="s">
        <v>1404</v>
      </c>
      <c r="I4176" s="359"/>
      <c r="K4176" s="361" t="s">
        <v>1538</v>
      </c>
      <c r="L4176" s="362"/>
      <c r="M4176" s="358" t="s">
        <v>1241</v>
      </c>
      <c r="N4176" s="365"/>
      <c r="O4176" s="356" t="s">
        <v>1539</v>
      </c>
      <c r="P4176" s="359"/>
      <c r="Q4176" s="358" t="s">
        <v>1404</v>
      </c>
      <c r="R4176" s="359"/>
    </row>
    <row r="4177" spans="2:18" ht="24.95" customHeight="1" thickBot="1">
      <c r="B4177" s="363"/>
      <c r="C4177" s="364"/>
      <c r="D4177" s="219" t="s">
        <v>1540</v>
      </c>
      <c r="E4177" s="220" t="s">
        <v>1541</v>
      </c>
      <c r="F4177" s="220" t="s">
        <v>1540</v>
      </c>
      <c r="G4177" s="221" t="s">
        <v>1541</v>
      </c>
      <c r="H4177" s="222" t="s">
        <v>1540</v>
      </c>
      <c r="I4177" s="223" t="s">
        <v>1541</v>
      </c>
      <c r="K4177" s="363"/>
      <c r="L4177" s="364"/>
      <c r="M4177" s="219" t="s">
        <v>1540</v>
      </c>
      <c r="N4177" s="220" t="s">
        <v>1541</v>
      </c>
      <c r="O4177" s="220" t="s">
        <v>1540</v>
      </c>
      <c r="P4177" s="221" t="s">
        <v>1541</v>
      </c>
      <c r="Q4177" s="222" t="s">
        <v>1540</v>
      </c>
      <c r="R4177" s="223" t="s">
        <v>1541</v>
      </c>
    </row>
    <row r="4178" spans="2:18" ht="24.95" customHeight="1" thickTop="1">
      <c r="B4178" s="224" t="s">
        <v>1542</v>
      </c>
      <c r="C4178" s="225"/>
      <c r="D4178" s="226">
        <v>0</v>
      </c>
      <c r="E4178" s="227"/>
      <c r="F4178" s="227">
        <v>442</v>
      </c>
      <c r="G4178" s="228"/>
      <c r="H4178" s="229">
        <f t="shared" ref="H4178:H4186" si="244">D4178+F4178</f>
        <v>442</v>
      </c>
      <c r="I4178" s="230"/>
      <c r="K4178" s="224" t="s">
        <v>1542</v>
      </c>
      <c r="L4178" s="225"/>
      <c r="M4178" s="226">
        <v>0</v>
      </c>
      <c r="N4178" s="227"/>
      <c r="O4178" s="227">
        <v>676</v>
      </c>
      <c r="P4178" s="228"/>
      <c r="Q4178" s="229">
        <f t="shared" ref="Q4178:Q4186" si="245">M4178+O4178</f>
        <v>676</v>
      </c>
      <c r="R4178" s="230"/>
    </row>
    <row r="4179" spans="2:18" ht="24.95" customHeight="1">
      <c r="B4179" s="231" t="s">
        <v>1543</v>
      </c>
      <c r="C4179" s="232"/>
      <c r="D4179" s="233">
        <v>0</v>
      </c>
      <c r="E4179" s="234"/>
      <c r="F4179" s="234">
        <v>40</v>
      </c>
      <c r="G4179" s="235"/>
      <c r="H4179" s="229">
        <f t="shared" si="244"/>
        <v>40</v>
      </c>
      <c r="I4179" s="236"/>
      <c r="K4179" s="231" t="s">
        <v>1543</v>
      </c>
      <c r="L4179" s="232"/>
      <c r="M4179" s="233">
        <v>0</v>
      </c>
      <c r="N4179" s="234"/>
      <c r="O4179" s="234">
        <v>30</v>
      </c>
      <c r="P4179" s="235"/>
      <c r="Q4179" s="229">
        <f t="shared" si="245"/>
        <v>30</v>
      </c>
      <c r="R4179" s="236"/>
    </row>
    <row r="4180" spans="2:18" ht="24.95" customHeight="1">
      <c r="B4180" s="231" t="s">
        <v>1544</v>
      </c>
      <c r="C4180" s="232"/>
      <c r="D4180" s="233">
        <v>0</v>
      </c>
      <c r="E4180" s="234"/>
      <c r="F4180" s="234">
        <v>40</v>
      </c>
      <c r="G4180" s="235"/>
      <c r="H4180" s="229">
        <f t="shared" si="244"/>
        <v>40</v>
      </c>
      <c r="I4180" s="236"/>
      <c r="K4180" s="231" t="s">
        <v>1544</v>
      </c>
      <c r="L4180" s="232"/>
      <c r="M4180" s="233">
        <v>0</v>
      </c>
      <c r="N4180" s="234"/>
      <c r="O4180" s="234">
        <v>30</v>
      </c>
      <c r="P4180" s="235"/>
      <c r="Q4180" s="229">
        <f t="shared" si="245"/>
        <v>30</v>
      </c>
      <c r="R4180" s="236"/>
    </row>
    <row r="4181" spans="2:18" ht="24.95" customHeight="1" thickBot="1">
      <c r="B4181" s="237" t="s">
        <v>1545</v>
      </c>
      <c r="C4181" s="238"/>
      <c r="D4181" s="239"/>
      <c r="E4181" s="240"/>
      <c r="F4181" s="240">
        <v>200</v>
      </c>
      <c r="G4181" s="241"/>
      <c r="H4181" s="229">
        <f t="shared" si="244"/>
        <v>200</v>
      </c>
      <c r="I4181" s="242"/>
      <c r="K4181" s="237" t="s">
        <v>1545</v>
      </c>
      <c r="L4181" s="238"/>
      <c r="M4181" s="239">
        <v>0</v>
      </c>
      <c r="N4181" s="240"/>
      <c r="O4181" s="240">
        <v>750</v>
      </c>
      <c r="P4181" s="241"/>
      <c r="Q4181" s="229">
        <f t="shared" si="245"/>
        <v>750</v>
      </c>
      <c r="R4181" s="242"/>
    </row>
    <row r="4182" spans="2:18" ht="24.95" customHeight="1" thickTop="1" thickBot="1">
      <c r="B4182" s="243"/>
      <c r="C4182" s="244" t="s">
        <v>1399</v>
      </c>
      <c r="D4182" s="245">
        <f>D4178+D4179+D4180+D4181</f>
        <v>0</v>
      </c>
      <c r="E4182" s="246"/>
      <c r="F4182" s="247">
        <f>SUM(F4178:F4181)</f>
        <v>722</v>
      </c>
      <c r="G4182" s="248"/>
      <c r="H4182" s="249">
        <f t="shared" si="244"/>
        <v>722</v>
      </c>
      <c r="I4182" s="250"/>
      <c r="K4182" s="243"/>
      <c r="L4182" s="244" t="s">
        <v>1399</v>
      </c>
      <c r="M4182" s="245">
        <f>M4178+M4179+M4180+M4181</f>
        <v>0</v>
      </c>
      <c r="N4182" s="246"/>
      <c r="O4182" s="246">
        <f>SUM(O4178:O4181)</f>
        <v>1486</v>
      </c>
      <c r="P4182" s="248"/>
      <c r="Q4182" s="251">
        <f t="shared" si="245"/>
        <v>1486</v>
      </c>
      <c r="R4182" s="250"/>
    </row>
    <row r="4183" spans="2:18" ht="24.95" customHeight="1" thickTop="1">
      <c r="B4183" s="252" t="s">
        <v>1546</v>
      </c>
      <c r="C4183" s="253"/>
      <c r="D4183" s="254"/>
      <c r="E4183" s="255"/>
      <c r="F4183" s="255"/>
      <c r="G4183" s="256"/>
      <c r="H4183" s="257">
        <f t="shared" si="244"/>
        <v>0</v>
      </c>
      <c r="I4183" s="258"/>
      <c r="K4183" s="252" t="s">
        <v>1546</v>
      </c>
      <c r="L4183" s="253"/>
      <c r="M4183" s="254"/>
      <c r="N4183" s="255"/>
      <c r="O4183" s="255"/>
      <c r="P4183" s="256"/>
      <c r="Q4183" s="257">
        <f t="shared" si="245"/>
        <v>0</v>
      </c>
      <c r="R4183" s="258"/>
    </row>
    <row r="4184" spans="2:18" ht="24.95" customHeight="1">
      <c r="B4184" s="259" t="s">
        <v>1547</v>
      </c>
      <c r="C4184" s="260"/>
      <c r="D4184" s="233">
        <v>0</v>
      </c>
      <c r="E4184" s="234"/>
      <c r="F4184" s="234"/>
      <c r="G4184" s="261"/>
      <c r="H4184" s="262">
        <f t="shared" si="244"/>
        <v>0</v>
      </c>
      <c r="I4184" s="263"/>
      <c r="K4184" s="259" t="s">
        <v>1547</v>
      </c>
      <c r="L4184" s="260"/>
      <c r="M4184" s="233">
        <v>0</v>
      </c>
      <c r="N4184" s="234"/>
      <c r="O4184" s="234"/>
      <c r="P4184" s="261"/>
      <c r="Q4184" s="262">
        <f t="shared" si="245"/>
        <v>0</v>
      </c>
      <c r="R4184" s="263"/>
    </row>
    <row r="4185" spans="2:18" ht="24.95" customHeight="1">
      <c r="B4185" s="252" t="s">
        <v>1548</v>
      </c>
      <c r="C4185" s="253"/>
      <c r="D4185" s="233"/>
      <c r="E4185" s="234"/>
      <c r="F4185" s="234"/>
      <c r="G4185" s="261"/>
      <c r="H4185" s="262">
        <f t="shared" si="244"/>
        <v>0</v>
      </c>
      <c r="I4185" s="263"/>
      <c r="K4185" s="252" t="s">
        <v>1548</v>
      </c>
      <c r="L4185" s="253"/>
      <c r="M4185" s="233"/>
      <c r="N4185" s="234"/>
      <c r="O4185" s="234"/>
      <c r="P4185" s="261"/>
      <c r="Q4185" s="262">
        <f t="shared" si="245"/>
        <v>0</v>
      </c>
      <c r="R4185" s="263"/>
    </row>
    <row r="4186" spans="2:18" ht="24.95" customHeight="1" thickBot="1">
      <c r="B4186" s="264" t="s">
        <v>1549</v>
      </c>
      <c r="C4186" s="265"/>
      <c r="D4186" s="266"/>
      <c r="E4186" s="267"/>
      <c r="F4186" s="267"/>
      <c r="G4186" s="268"/>
      <c r="H4186" s="269">
        <f t="shared" si="244"/>
        <v>0</v>
      </c>
      <c r="I4186" s="270"/>
      <c r="K4186" s="264" t="s">
        <v>1549</v>
      </c>
      <c r="L4186" s="265"/>
      <c r="M4186" s="266"/>
      <c r="N4186" s="267"/>
      <c r="O4186" s="267"/>
      <c r="P4186" s="268"/>
      <c r="Q4186" s="269">
        <f t="shared" si="245"/>
        <v>0</v>
      </c>
      <c r="R4186" s="270"/>
    </row>
    <row r="4187" spans="2:18" ht="24.95" customHeight="1" thickTop="1" thickBot="1">
      <c r="B4187" s="243"/>
      <c r="C4187" s="244" t="s">
        <v>1399</v>
      </c>
      <c r="D4187" s="245">
        <f>SUM(D4182:D4186)</f>
        <v>0</v>
      </c>
      <c r="E4187" s="246"/>
      <c r="F4187" s="247">
        <f>F4182+F4184</f>
        <v>722</v>
      </c>
      <c r="G4187" s="248"/>
      <c r="H4187" s="271">
        <f>D4187+F4187</f>
        <v>722</v>
      </c>
      <c r="I4187" s="250"/>
      <c r="K4187" s="243"/>
      <c r="L4187" s="244" t="s">
        <v>1399</v>
      </c>
      <c r="M4187" s="245">
        <f>SUM(M4182:M4186)</f>
        <v>0</v>
      </c>
      <c r="N4187" s="246"/>
      <c r="O4187" s="246">
        <f>O4182+O4184</f>
        <v>1486</v>
      </c>
      <c r="P4187" s="248"/>
      <c r="Q4187" s="272">
        <f>M4187+O4187</f>
        <v>1486</v>
      </c>
      <c r="R4187" s="250"/>
    </row>
    <row r="4188" spans="2:18" ht="24.95" customHeight="1" thickTop="1">
      <c r="B4188" s="273"/>
      <c r="C4188" s="274" t="s">
        <v>1550</v>
      </c>
      <c r="D4188" s="217"/>
      <c r="E4188" s="217"/>
      <c r="F4188" s="217"/>
      <c r="G4188" s="217"/>
      <c r="H4188" s="217"/>
      <c r="I4188" s="218"/>
      <c r="K4188" s="273"/>
      <c r="L4188" s="274" t="s">
        <v>1550</v>
      </c>
      <c r="M4188" s="217"/>
      <c r="N4188" s="217"/>
      <c r="O4188" s="217"/>
      <c r="P4188" s="217"/>
      <c r="Q4188" s="217"/>
      <c r="R4188" s="218"/>
    </row>
    <row r="4189" spans="2:18" ht="24.95" customHeight="1">
      <c r="B4189" s="216" t="s">
        <v>1551</v>
      </c>
      <c r="C4189" s="217"/>
      <c r="D4189" s="217"/>
      <c r="E4189" s="217"/>
      <c r="F4189" s="217"/>
      <c r="G4189" s="217"/>
      <c r="H4189" s="217"/>
      <c r="I4189" s="218"/>
      <c r="K4189" s="216" t="s">
        <v>1551</v>
      </c>
      <c r="L4189" s="217"/>
      <c r="M4189" s="217"/>
      <c r="N4189" s="217"/>
      <c r="O4189" s="217"/>
      <c r="P4189" s="217"/>
      <c r="Q4189" s="217"/>
      <c r="R4189" s="218"/>
    </row>
    <row r="4190" spans="2:18" ht="24.95" customHeight="1">
      <c r="B4190" s="216" t="s">
        <v>1552</v>
      </c>
      <c r="C4190" s="217"/>
      <c r="D4190" s="217"/>
      <c r="E4190" s="217"/>
      <c r="F4190" s="217"/>
      <c r="G4190" s="217"/>
      <c r="H4190" s="217"/>
      <c r="I4190" s="218"/>
      <c r="K4190" s="216" t="s">
        <v>1552</v>
      </c>
      <c r="L4190" s="217"/>
      <c r="M4190" s="217"/>
      <c r="N4190" s="217"/>
      <c r="O4190" s="217"/>
      <c r="P4190" s="217"/>
      <c r="Q4190" s="217"/>
      <c r="R4190" s="218"/>
    </row>
    <row r="4191" spans="2:18" ht="15.75">
      <c r="B4191" s="273"/>
      <c r="C4191" s="217"/>
      <c r="D4191" s="217"/>
      <c r="E4191" s="217"/>
      <c r="F4191" s="217"/>
      <c r="G4191" s="217"/>
      <c r="H4191" s="217"/>
      <c r="I4191" s="218"/>
      <c r="K4191" s="273"/>
      <c r="L4191" s="217"/>
      <c r="M4191" s="217"/>
      <c r="N4191" s="217"/>
      <c r="O4191" s="217"/>
      <c r="P4191" s="217"/>
      <c r="Q4191" s="217"/>
      <c r="R4191" s="218"/>
    </row>
    <row r="4192" spans="2:18" ht="15.75">
      <c r="B4192" s="273"/>
      <c r="C4192" s="217"/>
      <c r="D4192" s="372" t="s">
        <v>1714</v>
      </c>
      <c r="E4192" s="372"/>
      <c r="F4192" s="372"/>
      <c r="G4192" s="217"/>
      <c r="H4192" s="217"/>
      <c r="I4192" s="218"/>
      <c r="K4192" s="273"/>
      <c r="L4192" s="217"/>
      <c r="M4192" s="372" t="s">
        <v>1714</v>
      </c>
      <c r="N4192" s="372"/>
      <c r="O4192" s="372"/>
      <c r="P4192" s="217"/>
      <c r="Q4192" s="217"/>
      <c r="R4192" s="218"/>
    </row>
    <row r="4193" spans="2:18" ht="15.75">
      <c r="B4193" s="273"/>
      <c r="C4193" s="217"/>
      <c r="D4193" s="372" t="s">
        <v>1715</v>
      </c>
      <c r="E4193" s="372"/>
      <c r="F4193" s="372"/>
      <c r="G4193" s="217"/>
      <c r="H4193" s="217"/>
      <c r="I4193" s="218"/>
      <c r="K4193" s="273"/>
      <c r="L4193" s="217"/>
      <c r="M4193" s="372" t="s">
        <v>1715</v>
      </c>
      <c r="N4193" s="372"/>
      <c r="O4193" s="372"/>
      <c r="P4193" s="217"/>
      <c r="Q4193" s="217"/>
      <c r="R4193" s="218"/>
    </row>
    <row r="4194" spans="2:18" ht="15.75">
      <c r="B4194" s="273"/>
      <c r="C4194" s="217"/>
      <c r="D4194" s="217"/>
      <c r="E4194" s="217"/>
      <c r="F4194" s="217"/>
      <c r="G4194" s="217"/>
      <c r="H4194" s="217"/>
      <c r="I4194" s="218"/>
      <c r="K4194" s="273"/>
      <c r="L4194" s="217"/>
      <c r="M4194" s="217"/>
      <c r="N4194" s="217"/>
      <c r="O4194" s="217"/>
      <c r="P4194" s="217"/>
      <c r="Q4194" s="217"/>
      <c r="R4194" s="218"/>
    </row>
    <row r="4195" spans="2:18" ht="15.75">
      <c r="B4195" s="273"/>
      <c r="C4195" s="217"/>
      <c r="D4195" s="217"/>
      <c r="E4195" s="217"/>
      <c r="F4195" s="217"/>
      <c r="G4195" s="217"/>
      <c r="H4195" s="217"/>
      <c r="I4195" s="218"/>
      <c r="K4195" s="273"/>
      <c r="L4195" s="217"/>
      <c r="M4195" s="217"/>
      <c r="N4195" s="217"/>
      <c r="O4195" s="217"/>
      <c r="P4195" s="217"/>
      <c r="Q4195" s="217"/>
      <c r="R4195" s="218"/>
    </row>
    <row r="4196" spans="2:18" ht="15.75">
      <c r="B4196" s="293"/>
      <c r="E4196" s="217"/>
      <c r="F4196" s="217"/>
      <c r="G4196" s="201" t="s">
        <v>1563</v>
      </c>
      <c r="H4196" s="217"/>
      <c r="I4196" s="218"/>
      <c r="J4196" s="293"/>
      <c r="K4196" s="293"/>
      <c r="N4196" s="217"/>
      <c r="O4196" s="217"/>
      <c r="P4196" s="201" t="s">
        <v>1563</v>
      </c>
      <c r="Q4196" s="217"/>
      <c r="R4196" s="218"/>
    </row>
    <row r="4197" spans="2:18" ht="15.75">
      <c r="B4197" s="273" t="s">
        <v>1553</v>
      </c>
      <c r="C4197" s="360">
        <v>45840</v>
      </c>
      <c r="D4197" s="360"/>
      <c r="E4197" s="201"/>
      <c r="F4197" t="s">
        <v>1693</v>
      </c>
      <c r="H4197" s="201"/>
      <c r="I4197" s="202"/>
      <c r="K4197" s="273" t="s">
        <v>1553</v>
      </c>
      <c r="L4197" s="360">
        <v>45840</v>
      </c>
      <c r="M4197" s="360"/>
      <c r="N4197" s="201"/>
      <c r="O4197" t="s">
        <v>1693</v>
      </c>
      <c r="Q4197" s="201"/>
      <c r="R4197" s="202"/>
    </row>
    <row r="4198" spans="2:18" ht="16.5" thickBot="1">
      <c r="B4198" s="275"/>
      <c r="C4198" s="276"/>
      <c r="D4198" s="276"/>
      <c r="E4198" s="276"/>
      <c r="F4198" s="276"/>
      <c r="G4198" s="276"/>
      <c r="H4198" s="276"/>
      <c r="I4198" s="277"/>
      <c r="K4198" s="275"/>
      <c r="L4198" s="276"/>
      <c r="M4198" s="276"/>
      <c r="N4198" s="276"/>
      <c r="O4198" s="276"/>
      <c r="P4198" s="276"/>
      <c r="Q4198" s="276"/>
      <c r="R4198" s="277"/>
    </row>
    <row r="4200" spans="2:18" ht="15.75" thickBot="1"/>
    <row r="4201" spans="2:18">
      <c r="B4201" s="366" t="s">
        <v>1525</v>
      </c>
      <c r="C4201" s="367"/>
      <c r="D4201" s="367"/>
      <c r="E4201" s="367"/>
      <c r="F4201" s="367"/>
      <c r="G4201" s="367"/>
      <c r="H4201" s="367"/>
      <c r="I4201" s="368"/>
      <c r="K4201" s="366" t="s">
        <v>1525</v>
      </c>
      <c r="L4201" s="367"/>
      <c r="M4201" s="367"/>
      <c r="N4201" s="367"/>
      <c r="O4201" s="367"/>
      <c r="P4201" s="367"/>
      <c r="Q4201" s="367"/>
      <c r="R4201" s="368"/>
    </row>
    <row r="4202" spans="2:18" ht="15.75">
      <c r="B4202" s="200"/>
      <c r="C4202" s="201"/>
      <c r="D4202" s="201"/>
      <c r="E4202" s="201"/>
      <c r="F4202" s="201"/>
      <c r="G4202" s="201"/>
      <c r="H4202" s="201"/>
      <c r="I4202" s="202"/>
      <c r="K4202" s="200"/>
      <c r="L4202" s="201"/>
      <c r="M4202" s="201"/>
      <c r="N4202" s="201"/>
      <c r="O4202" s="201"/>
      <c r="P4202" s="201"/>
      <c r="Q4202" s="201"/>
      <c r="R4202" s="202"/>
    </row>
    <row r="4203" spans="2:18" ht="26.25">
      <c r="B4203" s="369" t="s">
        <v>1526</v>
      </c>
      <c r="C4203" s="370"/>
      <c r="D4203" s="370"/>
      <c r="E4203" s="370"/>
      <c r="F4203" s="370"/>
      <c r="G4203" s="370"/>
      <c r="H4203" s="370"/>
      <c r="I4203" s="371"/>
      <c r="K4203" s="369" t="s">
        <v>1526</v>
      </c>
      <c r="L4203" s="370"/>
      <c r="M4203" s="370"/>
      <c r="N4203" s="370"/>
      <c r="O4203" s="370"/>
      <c r="P4203" s="370"/>
      <c r="Q4203" s="370"/>
      <c r="R4203" s="371"/>
    </row>
    <row r="4204" spans="2:18" ht="24.95" customHeight="1">
      <c r="B4204" s="203"/>
      <c r="C4204" s="204"/>
      <c r="D4204" s="204"/>
      <c r="E4204" s="204"/>
      <c r="F4204" s="204"/>
      <c r="G4204" s="204"/>
      <c r="H4204" s="205" t="s">
        <v>1527</v>
      </c>
      <c r="I4204" s="206"/>
      <c r="K4204" s="203"/>
      <c r="L4204" s="204"/>
      <c r="M4204" s="204"/>
      <c r="N4204" s="204"/>
      <c r="O4204" s="204"/>
      <c r="P4204" s="204"/>
      <c r="Q4204" s="205" t="s">
        <v>1527</v>
      </c>
      <c r="R4204" s="206"/>
    </row>
    <row r="4205" spans="2:18" ht="24.95" customHeight="1">
      <c r="B4205" s="207" t="s">
        <v>1528</v>
      </c>
      <c r="C4205" s="208"/>
      <c r="D4205" s="208"/>
      <c r="E4205" s="208"/>
      <c r="F4205" s="208" t="s">
        <v>1529</v>
      </c>
      <c r="G4205" s="201"/>
      <c r="H4205" s="201" t="s">
        <v>1530</v>
      </c>
      <c r="I4205" s="202"/>
      <c r="K4205" s="207" t="s">
        <v>1528</v>
      </c>
      <c r="L4205" s="208"/>
      <c r="M4205" s="208"/>
      <c r="N4205" s="208"/>
      <c r="O4205" s="208" t="s">
        <v>1531</v>
      </c>
      <c r="P4205" s="201"/>
      <c r="Q4205" s="201" t="s">
        <v>1530</v>
      </c>
      <c r="R4205" s="202"/>
    </row>
    <row r="4206" spans="2:18" ht="24.95" customHeight="1">
      <c r="B4206" s="209" t="s">
        <v>1532</v>
      </c>
      <c r="C4206" s="210" t="s">
        <v>2012</v>
      </c>
      <c r="D4206" s="211"/>
      <c r="E4206" s="211"/>
      <c r="F4206" s="211"/>
      <c r="G4206" s="212"/>
      <c r="H4206" s="212"/>
      <c r="I4206" s="213"/>
      <c r="K4206" s="209" t="s">
        <v>1532</v>
      </c>
      <c r="L4206" s="210" t="s">
        <v>2013</v>
      </c>
      <c r="M4206" s="211"/>
      <c r="N4206" s="211"/>
      <c r="O4206" s="211"/>
      <c r="P4206" s="212"/>
      <c r="Q4206" s="212"/>
      <c r="R4206" s="213"/>
    </row>
    <row r="4207" spans="2:18" ht="24.95" customHeight="1">
      <c r="B4207" s="207" t="s">
        <v>1534</v>
      </c>
      <c r="C4207" s="214">
        <v>5</v>
      </c>
      <c r="D4207" s="208" t="s">
        <v>1535</v>
      </c>
      <c r="E4207" s="208"/>
      <c r="F4207" s="201"/>
      <c r="G4207" s="201"/>
      <c r="H4207" s="201"/>
      <c r="I4207" s="202"/>
      <c r="K4207" s="207" t="s">
        <v>1534</v>
      </c>
      <c r="L4207" s="214">
        <v>199</v>
      </c>
      <c r="M4207" s="208" t="s">
        <v>1535</v>
      </c>
      <c r="N4207" s="208"/>
      <c r="O4207" s="201"/>
      <c r="P4207" s="201"/>
      <c r="Q4207" s="201"/>
      <c r="R4207" s="202"/>
    </row>
    <row r="4208" spans="2:18" ht="24.95" customHeight="1">
      <c r="B4208" s="216" t="s">
        <v>1562</v>
      </c>
      <c r="C4208" s="217"/>
      <c r="D4208" s="217"/>
      <c r="E4208" s="217"/>
      <c r="F4208" s="217"/>
      <c r="G4208" s="217"/>
      <c r="H4208" s="217"/>
      <c r="I4208" s="218"/>
      <c r="K4208" s="216" t="s">
        <v>1562</v>
      </c>
      <c r="L4208" s="217"/>
      <c r="M4208" s="217"/>
      <c r="N4208" s="217"/>
      <c r="O4208" s="217"/>
      <c r="P4208" s="217"/>
      <c r="Q4208" s="217"/>
      <c r="R4208" s="218"/>
    </row>
    <row r="4209" spans="2:18" ht="24.95" customHeight="1" thickBot="1">
      <c r="B4209" s="207" t="s">
        <v>1537</v>
      </c>
      <c r="C4209" s="201"/>
      <c r="D4209" s="201"/>
      <c r="E4209" s="201"/>
      <c r="F4209" s="201"/>
      <c r="G4209" s="201"/>
      <c r="H4209" s="201"/>
      <c r="I4209" s="202"/>
      <c r="K4209" s="207" t="s">
        <v>1537</v>
      </c>
      <c r="L4209" s="201"/>
      <c r="M4209" s="201"/>
      <c r="N4209" s="201"/>
      <c r="O4209" s="201"/>
      <c r="P4209" s="201"/>
      <c r="Q4209" s="201"/>
      <c r="R4209" s="202"/>
    </row>
    <row r="4210" spans="2:18" ht="24.95" customHeight="1" thickTop="1">
      <c r="B4210" s="361" t="s">
        <v>1538</v>
      </c>
      <c r="C4210" s="362"/>
      <c r="D4210" s="358" t="s">
        <v>1241</v>
      </c>
      <c r="E4210" s="365"/>
      <c r="F4210" s="356" t="s">
        <v>1539</v>
      </c>
      <c r="G4210" s="359"/>
      <c r="H4210" s="358" t="s">
        <v>1404</v>
      </c>
      <c r="I4210" s="359"/>
      <c r="K4210" s="361" t="s">
        <v>1538</v>
      </c>
      <c r="L4210" s="362"/>
      <c r="M4210" s="358" t="s">
        <v>1241</v>
      </c>
      <c r="N4210" s="365"/>
      <c r="O4210" s="356" t="s">
        <v>1539</v>
      </c>
      <c r="P4210" s="359"/>
      <c r="Q4210" s="358" t="s">
        <v>1404</v>
      </c>
      <c r="R4210" s="359"/>
    </row>
    <row r="4211" spans="2:18" ht="24.95" customHeight="1" thickBot="1">
      <c r="B4211" s="363"/>
      <c r="C4211" s="364"/>
      <c r="D4211" s="219" t="s">
        <v>1540</v>
      </c>
      <c r="E4211" s="220" t="s">
        <v>1541</v>
      </c>
      <c r="F4211" s="220" t="s">
        <v>1540</v>
      </c>
      <c r="G4211" s="221" t="s">
        <v>1541</v>
      </c>
      <c r="H4211" s="222" t="s">
        <v>1540</v>
      </c>
      <c r="I4211" s="223" t="s">
        <v>1541</v>
      </c>
      <c r="K4211" s="363"/>
      <c r="L4211" s="364"/>
      <c r="M4211" s="219" t="s">
        <v>1540</v>
      </c>
      <c r="N4211" s="220" t="s">
        <v>1541</v>
      </c>
      <c r="O4211" s="220" t="s">
        <v>1540</v>
      </c>
      <c r="P4211" s="221" t="s">
        <v>1541</v>
      </c>
      <c r="Q4211" s="222" t="s">
        <v>1540</v>
      </c>
      <c r="R4211" s="223" t="s">
        <v>1541</v>
      </c>
    </row>
    <row r="4212" spans="2:18" ht="24.95" customHeight="1" thickTop="1">
      <c r="B4212" s="224" t="s">
        <v>1542</v>
      </c>
      <c r="C4212" s="225"/>
      <c r="D4212" s="226">
        <v>0</v>
      </c>
      <c r="E4212" s="227"/>
      <c r="F4212" s="227">
        <v>395</v>
      </c>
      <c r="G4212" s="228"/>
      <c r="H4212" s="229">
        <f t="shared" ref="H4212:H4220" si="246">D4212+F4212</f>
        <v>395</v>
      </c>
      <c r="I4212" s="230"/>
      <c r="K4212" s="224" t="s">
        <v>1542</v>
      </c>
      <c r="L4212" s="225"/>
      <c r="M4212" s="226">
        <v>0</v>
      </c>
      <c r="N4212" s="227"/>
      <c r="O4212" s="227">
        <v>304</v>
      </c>
      <c r="P4212" s="228"/>
      <c r="Q4212" s="229">
        <f t="shared" ref="Q4212:Q4220" si="247">M4212+O4212</f>
        <v>304</v>
      </c>
      <c r="R4212" s="230"/>
    </row>
    <row r="4213" spans="2:18" ht="24.95" customHeight="1">
      <c r="B4213" s="231" t="s">
        <v>1543</v>
      </c>
      <c r="C4213" s="232"/>
      <c r="D4213" s="233">
        <v>0</v>
      </c>
      <c r="E4213" s="234"/>
      <c r="F4213" s="234">
        <v>20</v>
      </c>
      <c r="G4213" s="235"/>
      <c r="H4213" s="229">
        <f t="shared" si="246"/>
        <v>20</v>
      </c>
      <c r="I4213" s="236"/>
      <c r="K4213" s="231" t="s">
        <v>1543</v>
      </c>
      <c r="L4213" s="232"/>
      <c r="M4213" s="233">
        <v>0</v>
      </c>
      <c r="N4213" s="234"/>
      <c r="O4213" s="234">
        <v>30</v>
      </c>
      <c r="P4213" s="235"/>
      <c r="Q4213" s="229">
        <f t="shared" si="247"/>
        <v>30</v>
      </c>
      <c r="R4213" s="236"/>
    </row>
    <row r="4214" spans="2:18" ht="24.95" customHeight="1">
      <c r="B4214" s="231" t="s">
        <v>1544</v>
      </c>
      <c r="C4214" s="232"/>
      <c r="D4214" s="233">
        <v>0</v>
      </c>
      <c r="E4214" s="234"/>
      <c r="F4214" s="234">
        <v>20</v>
      </c>
      <c r="G4214" s="235"/>
      <c r="H4214" s="229">
        <f t="shared" si="246"/>
        <v>20</v>
      </c>
      <c r="I4214" s="236"/>
      <c r="K4214" s="231" t="s">
        <v>1544</v>
      </c>
      <c r="L4214" s="232"/>
      <c r="M4214" s="233">
        <v>0</v>
      </c>
      <c r="N4214" s="234"/>
      <c r="O4214" s="234">
        <v>30</v>
      </c>
      <c r="P4214" s="235"/>
      <c r="Q4214" s="229">
        <f t="shared" si="247"/>
        <v>30</v>
      </c>
      <c r="R4214" s="236"/>
    </row>
    <row r="4215" spans="2:18" ht="24.95" customHeight="1" thickBot="1">
      <c r="B4215" s="237" t="s">
        <v>1545</v>
      </c>
      <c r="C4215" s="238"/>
      <c r="D4215" s="239"/>
      <c r="E4215" s="240"/>
      <c r="F4215" s="240">
        <v>750</v>
      </c>
      <c r="G4215" s="241"/>
      <c r="H4215" s="229">
        <f t="shared" si="246"/>
        <v>750</v>
      </c>
      <c r="I4215" s="242"/>
      <c r="K4215" s="237" t="s">
        <v>1545</v>
      </c>
      <c r="L4215" s="238"/>
      <c r="M4215" s="239">
        <v>0</v>
      </c>
      <c r="N4215" s="240"/>
      <c r="O4215" s="240">
        <v>200</v>
      </c>
      <c r="P4215" s="241"/>
      <c r="Q4215" s="229">
        <f t="shared" si="247"/>
        <v>200</v>
      </c>
      <c r="R4215" s="242"/>
    </row>
    <row r="4216" spans="2:18" ht="24.95" customHeight="1" thickTop="1" thickBot="1">
      <c r="B4216" s="243"/>
      <c r="C4216" s="244" t="s">
        <v>1399</v>
      </c>
      <c r="D4216" s="245">
        <f>D4212+D4213+D4214+D4215</f>
        <v>0</v>
      </c>
      <c r="E4216" s="246"/>
      <c r="F4216" s="247">
        <f>SUM(F4212:F4215)</f>
        <v>1185</v>
      </c>
      <c r="G4216" s="248"/>
      <c r="H4216" s="249">
        <f t="shared" si="246"/>
        <v>1185</v>
      </c>
      <c r="I4216" s="250"/>
      <c r="K4216" s="243"/>
      <c r="L4216" s="244" t="s">
        <v>1399</v>
      </c>
      <c r="M4216" s="245">
        <f>M4212+M4213+M4214+M4215</f>
        <v>0</v>
      </c>
      <c r="N4216" s="246"/>
      <c r="O4216" s="246">
        <f>SUM(O4212:O4215)</f>
        <v>564</v>
      </c>
      <c r="P4216" s="248"/>
      <c r="Q4216" s="251">
        <f t="shared" si="247"/>
        <v>564</v>
      </c>
      <c r="R4216" s="250"/>
    </row>
    <row r="4217" spans="2:18" ht="24.95" customHeight="1" thickTop="1">
      <c r="B4217" s="252" t="s">
        <v>1546</v>
      </c>
      <c r="C4217" s="253"/>
      <c r="D4217" s="254"/>
      <c r="E4217" s="255"/>
      <c r="F4217" s="255"/>
      <c r="G4217" s="256"/>
      <c r="H4217" s="257">
        <f t="shared" si="246"/>
        <v>0</v>
      </c>
      <c r="I4217" s="258"/>
      <c r="K4217" s="252" t="s">
        <v>1546</v>
      </c>
      <c r="L4217" s="253"/>
      <c r="M4217" s="254"/>
      <c r="N4217" s="255"/>
      <c r="O4217" s="255"/>
      <c r="P4217" s="256"/>
      <c r="Q4217" s="257">
        <f t="shared" si="247"/>
        <v>0</v>
      </c>
      <c r="R4217" s="258"/>
    </row>
    <row r="4218" spans="2:18" ht="24.95" customHeight="1">
      <c r="B4218" s="259" t="s">
        <v>1547</v>
      </c>
      <c r="C4218" s="260"/>
      <c r="D4218" s="233">
        <v>0</v>
      </c>
      <c r="E4218" s="234"/>
      <c r="F4218" s="234"/>
      <c r="G4218" s="261"/>
      <c r="H4218" s="262">
        <f t="shared" si="246"/>
        <v>0</v>
      </c>
      <c r="I4218" s="263"/>
      <c r="K4218" s="259" t="s">
        <v>1547</v>
      </c>
      <c r="L4218" s="260"/>
      <c r="M4218" s="233">
        <v>0</v>
      </c>
      <c r="N4218" s="234"/>
      <c r="O4218" s="234"/>
      <c r="P4218" s="261"/>
      <c r="Q4218" s="262">
        <f t="shared" si="247"/>
        <v>0</v>
      </c>
      <c r="R4218" s="263"/>
    </row>
    <row r="4219" spans="2:18" ht="24.95" customHeight="1">
      <c r="B4219" s="252" t="s">
        <v>1548</v>
      </c>
      <c r="C4219" s="253"/>
      <c r="D4219" s="233"/>
      <c r="E4219" s="234"/>
      <c r="F4219" s="234"/>
      <c r="G4219" s="261"/>
      <c r="H4219" s="262">
        <f t="shared" si="246"/>
        <v>0</v>
      </c>
      <c r="I4219" s="263"/>
      <c r="K4219" s="252" t="s">
        <v>1548</v>
      </c>
      <c r="L4219" s="253"/>
      <c r="M4219" s="233"/>
      <c r="N4219" s="234"/>
      <c r="O4219" s="234"/>
      <c r="P4219" s="261"/>
      <c r="Q4219" s="262">
        <f t="shared" si="247"/>
        <v>0</v>
      </c>
      <c r="R4219" s="263"/>
    </row>
    <row r="4220" spans="2:18" ht="24.95" customHeight="1" thickBot="1">
      <c r="B4220" s="264" t="s">
        <v>1549</v>
      </c>
      <c r="C4220" s="265"/>
      <c r="D4220" s="266"/>
      <c r="E4220" s="267"/>
      <c r="F4220" s="267"/>
      <c r="G4220" s="268"/>
      <c r="H4220" s="269">
        <f t="shared" si="246"/>
        <v>0</v>
      </c>
      <c r="I4220" s="270"/>
      <c r="K4220" s="264" t="s">
        <v>1549</v>
      </c>
      <c r="L4220" s="265"/>
      <c r="M4220" s="266"/>
      <c r="N4220" s="267"/>
      <c r="O4220" s="267"/>
      <c r="P4220" s="268"/>
      <c r="Q4220" s="269">
        <f t="shared" si="247"/>
        <v>0</v>
      </c>
      <c r="R4220" s="270"/>
    </row>
    <row r="4221" spans="2:18" ht="24.95" customHeight="1" thickTop="1" thickBot="1">
      <c r="B4221" s="243"/>
      <c r="C4221" s="244" t="s">
        <v>1399</v>
      </c>
      <c r="D4221" s="245">
        <f>SUM(D4216:D4220)</f>
        <v>0</v>
      </c>
      <c r="E4221" s="246"/>
      <c r="F4221" s="247">
        <f>F4216+F4218</f>
        <v>1185</v>
      </c>
      <c r="G4221" s="248"/>
      <c r="H4221" s="271">
        <f>D4221+F4221</f>
        <v>1185</v>
      </c>
      <c r="I4221" s="250"/>
      <c r="K4221" s="243"/>
      <c r="L4221" s="244" t="s">
        <v>1399</v>
      </c>
      <c r="M4221" s="245">
        <f>SUM(M4216:M4220)</f>
        <v>0</v>
      </c>
      <c r="N4221" s="246"/>
      <c r="O4221" s="246">
        <f>O4216+O4218</f>
        <v>564</v>
      </c>
      <c r="P4221" s="248"/>
      <c r="Q4221" s="272">
        <f>M4221+O4221</f>
        <v>564</v>
      </c>
      <c r="R4221" s="250"/>
    </row>
    <row r="4222" spans="2:18" ht="24.95" customHeight="1" thickTop="1">
      <c r="B4222" s="273"/>
      <c r="C4222" s="274" t="s">
        <v>1550</v>
      </c>
      <c r="D4222" s="217"/>
      <c r="E4222" s="217"/>
      <c r="F4222" s="217"/>
      <c r="G4222" s="217"/>
      <c r="H4222" s="217"/>
      <c r="I4222" s="218"/>
      <c r="K4222" s="273"/>
      <c r="L4222" s="274" t="s">
        <v>1550</v>
      </c>
      <c r="M4222" s="217"/>
      <c r="N4222" s="217"/>
      <c r="O4222" s="217"/>
      <c r="P4222" s="217"/>
      <c r="Q4222" s="217"/>
      <c r="R4222" s="218"/>
    </row>
    <row r="4223" spans="2:18" ht="24.95" customHeight="1">
      <c r="B4223" s="216" t="s">
        <v>1551</v>
      </c>
      <c r="C4223" s="217"/>
      <c r="D4223" s="217"/>
      <c r="E4223" s="217"/>
      <c r="F4223" s="217"/>
      <c r="G4223" s="217"/>
      <c r="H4223" s="217"/>
      <c r="I4223" s="218"/>
      <c r="K4223" s="216" t="s">
        <v>1551</v>
      </c>
      <c r="L4223" s="217"/>
      <c r="M4223" s="217"/>
      <c r="N4223" s="217"/>
      <c r="O4223" s="217"/>
      <c r="P4223" s="217"/>
      <c r="Q4223" s="217"/>
      <c r="R4223" s="218"/>
    </row>
    <row r="4224" spans="2:18" ht="24.95" customHeight="1">
      <c r="B4224" s="216" t="s">
        <v>1552</v>
      </c>
      <c r="C4224" s="217"/>
      <c r="D4224" s="217"/>
      <c r="E4224" s="217"/>
      <c r="F4224" s="217"/>
      <c r="G4224" s="217"/>
      <c r="H4224" s="217"/>
      <c r="I4224" s="218"/>
      <c r="K4224" s="216" t="s">
        <v>1552</v>
      </c>
      <c r="L4224" s="217"/>
      <c r="M4224" s="217"/>
      <c r="N4224" s="217"/>
      <c r="O4224" s="217"/>
      <c r="P4224" s="217"/>
      <c r="Q4224" s="217"/>
      <c r="R4224" s="218"/>
    </row>
    <row r="4225" spans="2:18" ht="15.75">
      <c r="B4225" s="273"/>
      <c r="C4225" s="217"/>
      <c r="D4225" s="217"/>
      <c r="E4225" s="217"/>
      <c r="F4225" s="217"/>
      <c r="G4225" s="217"/>
      <c r="H4225" s="217"/>
      <c r="I4225" s="218"/>
      <c r="K4225" s="273"/>
      <c r="L4225" s="217"/>
      <c r="M4225" s="217"/>
      <c r="N4225" s="217"/>
      <c r="O4225" s="217"/>
      <c r="P4225" s="217"/>
      <c r="Q4225" s="217"/>
      <c r="R4225" s="218"/>
    </row>
    <row r="4226" spans="2:18" ht="15.75">
      <c r="B4226" s="273"/>
      <c r="C4226" s="217"/>
      <c r="D4226" s="372" t="s">
        <v>1714</v>
      </c>
      <c r="E4226" s="372"/>
      <c r="F4226" s="372"/>
      <c r="G4226" s="217"/>
      <c r="H4226" s="217"/>
      <c r="I4226" s="218"/>
      <c r="K4226" s="273"/>
      <c r="L4226" s="217"/>
      <c r="M4226" s="372" t="s">
        <v>1714</v>
      </c>
      <c r="N4226" s="372"/>
      <c r="O4226" s="372"/>
      <c r="P4226" s="217"/>
      <c r="Q4226" s="217"/>
      <c r="R4226" s="218"/>
    </row>
    <row r="4227" spans="2:18" ht="15.75">
      <c r="B4227" s="273"/>
      <c r="C4227" s="217"/>
      <c r="D4227" s="372" t="s">
        <v>1715</v>
      </c>
      <c r="E4227" s="372"/>
      <c r="F4227" s="372"/>
      <c r="G4227" s="217"/>
      <c r="H4227" s="217"/>
      <c r="I4227" s="218"/>
      <c r="K4227" s="273"/>
      <c r="L4227" s="217"/>
      <c r="M4227" s="372" t="s">
        <v>1715</v>
      </c>
      <c r="N4227" s="372"/>
      <c r="O4227" s="372"/>
      <c r="P4227" s="217"/>
      <c r="Q4227" s="217"/>
      <c r="R4227" s="218"/>
    </row>
    <row r="4228" spans="2:18" ht="15.75">
      <c r="B4228" s="273"/>
      <c r="C4228" s="217"/>
      <c r="D4228" s="217"/>
      <c r="E4228" s="217"/>
      <c r="F4228" s="217"/>
      <c r="G4228" s="217"/>
      <c r="H4228" s="217"/>
      <c r="I4228" s="218"/>
      <c r="K4228" s="273"/>
      <c r="L4228" s="217"/>
      <c r="M4228" s="217"/>
      <c r="N4228" s="217"/>
      <c r="O4228" s="217"/>
      <c r="P4228" s="217"/>
      <c r="Q4228" s="217"/>
      <c r="R4228" s="218"/>
    </row>
    <row r="4229" spans="2:18" ht="15.75">
      <c r="B4229" s="273"/>
      <c r="C4229" s="217"/>
      <c r="D4229" s="217"/>
      <c r="E4229" s="217"/>
      <c r="F4229" s="217"/>
      <c r="G4229" s="217"/>
      <c r="H4229" s="217"/>
      <c r="I4229" s="218"/>
      <c r="K4229" s="273"/>
      <c r="L4229" s="217"/>
      <c r="M4229" s="217"/>
      <c r="N4229" s="217"/>
      <c r="O4229" s="217"/>
      <c r="P4229" s="217"/>
      <c r="Q4229" s="217"/>
      <c r="R4229" s="218"/>
    </row>
    <row r="4230" spans="2:18" ht="15.75">
      <c r="B4230" s="293"/>
      <c r="E4230" s="217"/>
      <c r="F4230" s="217"/>
      <c r="G4230" s="201" t="s">
        <v>1563</v>
      </c>
      <c r="H4230" s="217"/>
      <c r="I4230" s="218"/>
      <c r="J4230" s="293"/>
      <c r="K4230" s="293"/>
      <c r="N4230" s="217"/>
      <c r="O4230" s="217"/>
      <c r="P4230" s="201" t="s">
        <v>1563</v>
      </c>
      <c r="Q4230" s="217"/>
      <c r="R4230" s="218"/>
    </row>
    <row r="4231" spans="2:18" ht="15.75">
      <c r="B4231" s="273" t="s">
        <v>1553</v>
      </c>
      <c r="C4231" s="360">
        <v>45840</v>
      </c>
      <c r="D4231" s="360"/>
      <c r="E4231" s="201"/>
      <c r="F4231" t="s">
        <v>1693</v>
      </c>
      <c r="H4231" s="201"/>
      <c r="I4231" s="202"/>
      <c r="K4231" s="273" t="s">
        <v>1553</v>
      </c>
      <c r="L4231" s="360">
        <v>45840</v>
      </c>
      <c r="M4231" s="360"/>
      <c r="N4231" s="201"/>
      <c r="O4231" t="s">
        <v>1693</v>
      </c>
      <c r="Q4231" s="201"/>
      <c r="R4231" s="202"/>
    </row>
    <row r="4232" spans="2:18" ht="16.5" thickBot="1">
      <c r="B4232" s="275"/>
      <c r="C4232" s="276"/>
      <c r="D4232" s="276"/>
      <c r="E4232" s="276"/>
      <c r="F4232" s="276"/>
      <c r="G4232" s="276"/>
      <c r="H4232" s="276"/>
      <c r="I4232" s="277"/>
      <c r="K4232" s="275"/>
      <c r="L4232" s="276"/>
      <c r="M4232" s="276"/>
      <c r="N4232" s="276"/>
      <c r="O4232" s="276"/>
      <c r="P4232" s="276"/>
      <c r="Q4232" s="276"/>
      <c r="R4232" s="277"/>
    </row>
    <row r="4234" spans="2:18" ht="15.75" thickBot="1"/>
    <row r="4235" spans="2:18">
      <c r="B4235" s="366" t="s">
        <v>1525</v>
      </c>
      <c r="C4235" s="367"/>
      <c r="D4235" s="367"/>
      <c r="E4235" s="367"/>
      <c r="F4235" s="367"/>
      <c r="G4235" s="367"/>
      <c r="H4235" s="367"/>
      <c r="I4235" s="368"/>
      <c r="K4235" s="366" t="s">
        <v>1525</v>
      </c>
      <c r="L4235" s="367"/>
      <c r="M4235" s="367"/>
      <c r="N4235" s="367"/>
      <c r="O4235" s="367"/>
      <c r="P4235" s="367"/>
      <c r="Q4235" s="367"/>
      <c r="R4235" s="368"/>
    </row>
    <row r="4236" spans="2:18" ht="15.75">
      <c r="B4236" s="200"/>
      <c r="C4236" s="201"/>
      <c r="D4236" s="201"/>
      <c r="E4236" s="201"/>
      <c r="F4236" s="201"/>
      <c r="G4236" s="201"/>
      <c r="H4236" s="201"/>
      <c r="I4236" s="202"/>
      <c r="K4236" s="200"/>
      <c r="L4236" s="201"/>
      <c r="M4236" s="201"/>
      <c r="N4236" s="201"/>
      <c r="O4236" s="201"/>
      <c r="P4236" s="201"/>
      <c r="Q4236" s="201"/>
      <c r="R4236" s="202"/>
    </row>
    <row r="4237" spans="2:18" ht="26.25">
      <c r="B4237" s="369" t="s">
        <v>1526</v>
      </c>
      <c r="C4237" s="370"/>
      <c r="D4237" s="370"/>
      <c r="E4237" s="370"/>
      <c r="F4237" s="370"/>
      <c r="G4237" s="370"/>
      <c r="H4237" s="370"/>
      <c r="I4237" s="371"/>
      <c r="K4237" s="369" t="s">
        <v>1526</v>
      </c>
      <c r="L4237" s="370"/>
      <c r="M4237" s="370"/>
      <c r="N4237" s="370"/>
      <c r="O4237" s="370"/>
      <c r="P4237" s="370"/>
      <c r="Q4237" s="370"/>
      <c r="R4237" s="371"/>
    </row>
    <row r="4238" spans="2:18" ht="24.95" customHeight="1">
      <c r="B4238" s="203"/>
      <c r="C4238" s="204"/>
      <c r="D4238" s="204"/>
      <c r="E4238" s="204"/>
      <c r="F4238" s="204"/>
      <c r="G4238" s="204"/>
      <c r="H4238" s="205" t="s">
        <v>1527</v>
      </c>
      <c r="I4238" s="206"/>
      <c r="K4238" s="203"/>
      <c r="L4238" s="204"/>
      <c r="M4238" s="204"/>
      <c r="N4238" s="204"/>
      <c r="O4238" s="204"/>
      <c r="P4238" s="204"/>
      <c r="Q4238" s="205" t="s">
        <v>1527</v>
      </c>
      <c r="R4238" s="206"/>
    </row>
    <row r="4239" spans="2:18" ht="24.95" customHeight="1">
      <c r="B4239" s="207" t="s">
        <v>1528</v>
      </c>
      <c r="C4239" s="208"/>
      <c r="D4239" s="208"/>
      <c r="E4239" s="208"/>
      <c r="F4239" s="208" t="s">
        <v>1529</v>
      </c>
      <c r="G4239" s="201"/>
      <c r="H4239" s="201" t="s">
        <v>1530</v>
      </c>
      <c r="I4239" s="202"/>
      <c r="K4239" s="207" t="s">
        <v>1528</v>
      </c>
      <c r="L4239" s="208"/>
      <c r="M4239" s="208"/>
      <c r="N4239" s="208"/>
      <c r="O4239" s="208" t="s">
        <v>1531</v>
      </c>
      <c r="P4239" s="201"/>
      <c r="Q4239" s="201" t="s">
        <v>1530</v>
      </c>
      <c r="R4239" s="202"/>
    </row>
    <row r="4240" spans="2:18" ht="24.95" customHeight="1">
      <c r="B4240" s="209" t="s">
        <v>1532</v>
      </c>
      <c r="C4240" s="210" t="s">
        <v>2014</v>
      </c>
      <c r="E4240" s="211"/>
      <c r="F4240" s="211"/>
      <c r="G4240" s="212"/>
      <c r="H4240" s="212"/>
      <c r="I4240" s="213"/>
      <c r="K4240" s="209" t="s">
        <v>1532</v>
      </c>
      <c r="L4240" s="210" t="s">
        <v>2016</v>
      </c>
      <c r="M4240" s="211"/>
      <c r="N4240" s="211"/>
      <c r="O4240" s="211"/>
      <c r="P4240" s="212"/>
      <c r="Q4240" s="212"/>
      <c r="R4240" s="213"/>
    </row>
    <row r="4241" spans="2:18" ht="24.95" customHeight="1">
      <c r="B4241" s="207" t="s">
        <v>1534</v>
      </c>
      <c r="C4241" s="214" t="s">
        <v>2015</v>
      </c>
      <c r="D4241" s="208" t="s">
        <v>1535</v>
      </c>
      <c r="E4241" s="208"/>
      <c r="F4241" s="201"/>
      <c r="G4241" s="201"/>
      <c r="H4241" s="201"/>
      <c r="I4241" s="202"/>
      <c r="K4241" s="207" t="s">
        <v>1534</v>
      </c>
      <c r="L4241" s="214" t="s">
        <v>2017</v>
      </c>
      <c r="M4241" s="208" t="s">
        <v>1535</v>
      </c>
      <c r="N4241" s="208"/>
      <c r="O4241" s="201"/>
      <c r="P4241" s="201"/>
      <c r="Q4241" s="201"/>
      <c r="R4241" s="202"/>
    </row>
    <row r="4242" spans="2:18" ht="24.95" customHeight="1">
      <c r="B4242" s="216" t="s">
        <v>1562</v>
      </c>
      <c r="C4242" s="217"/>
      <c r="D4242" s="217"/>
      <c r="E4242" s="217"/>
      <c r="F4242" s="217"/>
      <c r="G4242" s="217"/>
      <c r="H4242" s="217"/>
      <c r="I4242" s="218"/>
      <c r="K4242" s="216" t="s">
        <v>1562</v>
      </c>
      <c r="L4242" s="217"/>
      <c r="M4242" s="217"/>
      <c r="N4242" s="217"/>
      <c r="O4242" s="217"/>
      <c r="P4242" s="217"/>
      <c r="Q4242" s="217"/>
      <c r="R4242" s="218"/>
    </row>
    <row r="4243" spans="2:18" ht="24.95" customHeight="1" thickBot="1">
      <c r="B4243" s="207" t="s">
        <v>1537</v>
      </c>
      <c r="C4243" s="201"/>
      <c r="D4243" s="201"/>
      <c r="E4243" s="201"/>
      <c r="F4243" s="201"/>
      <c r="G4243" s="201"/>
      <c r="H4243" s="201"/>
      <c r="I4243" s="202"/>
      <c r="K4243" s="207" t="s">
        <v>1537</v>
      </c>
      <c r="L4243" s="201"/>
      <c r="M4243" s="201"/>
      <c r="N4243" s="201"/>
      <c r="O4243" s="201"/>
      <c r="P4243" s="201"/>
      <c r="Q4243" s="201"/>
      <c r="R4243" s="202"/>
    </row>
    <row r="4244" spans="2:18" ht="24.95" customHeight="1" thickTop="1">
      <c r="B4244" s="361" t="s">
        <v>1538</v>
      </c>
      <c r="C4244" s="362"/>
      <c r="D4244" s="358" t="s">
        <v>1241</v>
      </c>
      <c r="E4244" s="365"/>
      <c r="F4244" s="356" t="s">
        <v>1539</v>
      </c>
      <c r="G4244" s="359"/>
      <c r="H4244" s="358" t="s">
        <v>1404</v>
      </c>
      <c r="I4244" s="359"/>
      <c r="K4244" s="361" t="s">
        <v>1538</v>
      </c>
      <c r="L4244" s="362"/>
      <c r="M4244" s="358" t="s">
        <v>1241</v>
      </c>
      <c r="N4244" s="365"/>
      <c r="O4244" s="356" t="s">
        <v>1539</v>
      </c>
      <c r="P4244" s="359"/>
      <c r="Q4244" s="358" t="s">
        <v>1404</v>
      </c>
      <c r="R4244" s="359"/>
    </row>
    <row r="4245" spans="2:18" ht="24.95" customHeight="1" thickBot="1">
      <c r="B4245" s="363"/>
      <c r="C4245" s="364"/>
      <c r="D4245" s="219" t="s">
        <v>1540</v>
      </c>
      <c r="E4245" s="220" t="s">
        <v>1541</v>
      </c>
      <c r="F4245" s="220" t="s">
        <v>1540</v>
      </c>
      <c r="G4245" s="221" t="s">
        <v>1541</v>
      </c>
      <c r="H4245" s="222" t="s">
        <v>1540</v>
      </c>
      <c r="I4245" s="223" t="s">
        <v>1541</v>
      </c>
      <c r="K4245" s="363"/>
      <c r="L4245" s="364"/>
      <c r="M4245" s="219" t="s">
        <v>1540</v>
      </c>
      <c r="N4245" s="220" t="s">
        <v>1541</v>
      </c>
      <c r="O4245" s="220" t="s">
        <v>1540</v>
      </c>
      <c r="P4245" s="221" t="s">
        <v>1541</v>
      </c>
      <c r="Q4245" s="222" t="s">
        <v>1540</v>
      </c>
      <c r="R4245" s="223" t="s">
        <v>1541</v>
      </c>
    </row>
    <row r="4246" spans="2:18" ht="24.95" customHeight="1" thickTop="1">
      <c r="B4246" s="224" t="s">
        <v>1542</v>
      </c>
      <c r="C4246" s="225"/>
      <c r="D4246" s="226">
        <v>0</v>
      </c>
      <c r="E4246" s="227"/>
      <c r="F4246" s="227">
        <v>228</v>
      </c>
      <c r="G4246" s="228"/>
      <c r="H4246" s="229">
        <f t="shared" ref="H4246:H4254" si="248">D4246+F4246</f>
        <v>228</v>
      </c>
      <c r="I4246" s="230"/>
      <c r="K4246" s="224" t="s">
        <v>1542</v>
      </c>
      <c r="L4246" s="225"/>
      <c r="M4246" s="226">
        <v>0</v>
      </c>
      <c r="N4246" s="227"/>
      <c r="O4246" s="227">
        <v>527</v>
      </c>
      <c r="P4246" s="228"/>
      <c r="Q4246" s="229">
        <f t="shared" ref="Q4246:Q4254" si="249">M4246+O4246</f>
        <v>527</v>
      </c>
      <c r="R4246" s="230"/>
    </row>
    <row r="4247" spans="2:18" ht="24.95" customHeight="1">
      <c r="B4247" s="231" t="s">
        <v>1543</v>
      </c>
      <c r="C4247" s="232"/>
      <c r="D4247" s="233">
        <v>0</v>
      </c>
      <c r="E4247" s="234"/>
      <c r="F4247" s="234">
        <v>30</v>
      </c>
      <c r="G4247" s="235"/>
      <c r="H4247" s="229">
        <f t="shared" si="248"/>
        <v>30</v>
      </c>
      <c r="I4247" s="236"/>
      <c r="K4247" s="231" t="s">
        <v>1543</v>
      </c>
      <c r="L4247" s="232"/>
      <c r="M4247" s="233">
        <v>0</v>
      </c>
      <c r="N4247" s="234"/>
      <c r="O4247" s="234">
        <v>30</v>
      </c>
      <c r="P4247" s="235"/>
      <c r="Q4247" s="229">
        <f t="shared" si="249"/>
        <v>30</v>
      </c>
      <c r="R4247" s="236"/>
    </row>
    <row r="4248" spans="2:18" ht="24.95" customHeight="1">
      <c r="B4248" s="231" t="s">
        <v>1544</v>
      </c>
      <c r="C4248" s="232"/>
      <c r="D4248" s="233">
        <v>0</v>
      </c>
      <c r="E4248" s="234"/>
      <c r="F4248" s="234">
        <v>30</v>
      </c>
      <c r="G4248" s="235"/>
      <c r="H4248" s="229">
        <f t="shared" si="248"/>
        <v>30</v>
      </c>
      <c r="I4248" s="236"/>
      <c r="K4248" s="231" t="s">
        <v>1544</v>
      </c>
      <c r="L4248" s="232"/>
      <c r="M4248" s="233">
        <v>0</v>
      </c>
      <c r="N4248" s="234"/>
      <c r="O4248" s="234">
        <v>30</v>
      </c>
      <c r="P4248" s="235"/>
      <c r="Q4248" s="229">
        <f t="shared" si="249"/>
        <v>30</v>
      </c>
      <c r="R4248" s="236"/>
    </row>
    <row r="4249" spans="2:18" ht="24.95" customHeight="1" thickBot="1">
      <c r="B4249" s="237" t="s">
        <v>1545</v>
      </c>
      <c r="C4249" s="238"/>
      <c r="D4249" s="239"/>
      <c r="E4249" s="240"/>
      <c r="F4249" s="240">
        <v>750</v>
      </c>
      <c r="G4249" s="241"/>
      <c r="H4249" s="229">
        <f t="shared" si="248"/>
        <v>750</v>
      </c>
      <c r="I4249" s="242"/>
      <c r="K4249" s="237" t="s">
        <v>1545</v>
      </c>
      <c r="L4249" s="238"/>
      <c r="M4249" s="239">
        <v>0</v>
      </c>
      <c r="N4249" s="240"/>
      <c r="O4249" s="240">
        <v>0</v>
      </c>
      <c r="P4249" s="241"/>
      <c r="Q4249" s="229">
        <f t="shared" si="249"/>
        <v>0</v>
      </c>
      <c r="R4249" s="242"/>
    </row>
    <row r="4250" spans="2:18" ht="24.95" customHeight="1" thickTop="1" thickBot="1">
      <c r="B4250" s="243"/>
      <c r="C4250" s="244" t="s">
        <v>1399</v>
      </c>
      <c r="D4250" s="245">
        <f>D4246+D4247+D4248+D4249</f>
        <v>0</v>
      </c>
      <c r="E4250" s="246"/>
      <c r="F4250" s="247">
        <f>SUM(F4246:F4249)</f>
        <v>1038</v>
      </c>
      <c r="G4250" s="248"/>
      <c r="H4250" s="249">
        <f t="shared" si="248"/>
        <v>1038</v>
      </c>
      <c r="I4250" s="250"/>
      <c r="K4250" s="243"/>
      <c r="L4250" s="244" t="s">
        <v>1399</v>
      </c>
      <c r="M4250" s="245">
        <f>M4246+M4247+M4248+M4249</f>
        <v>0</v>
      </c>
      <c r="N4250" s="246"/>
      <c r="O4250" s="246">
        <f>SUM(O4246:O4249)</f>
        <v>587</v>
      </c>
      <c r="P4250" s="248"/>
      <c r="Q4250" s="251">
        <f t="shared" si="249"/>
        <v>587</v>
      </c>
      <c r="R4250" s="250"/>
    </row>
    <row r="4251" spans="2:18" ht="24.95" customHeight="1" thickTop="1">
      <c r="B4251" s="252" t="s">
        <v>1546</v>
      </c>
      <c r="C4251" s="253"/>
      <c r="D4251" s="254"/>
      <c r="E4251" s="255"/>
      <c r="F4251" s="255"/>
      <c r="G4251" s="256"/>
      <c r="H4251" s="257">
        <f t="shared" si="248"/>
        <v>0</v>
      </c>
      <c r="I4251" s="258"/>
      <c r="K4251" s="252" t="s">
        <v>1546</v>
      </c>
      <c r="L4251" s="253"/>
      <c r="M4251" s="254"/>
      <c r="N4251" s="255"/>
      <c r="O4251" s="255"/>
      <c r="P4251" s="256"/>
      <c r="Q4251" s="257">
        <f t="shared" si="249"/>
        <v>0</v>
      </c>
      <c r="R4251" s="258"/>
    </row>
    <row r="4252" spans="2:18" ht="24.95" customHeight="1">
      <c r="B4252" s="259" t="s">
        <v>1547</v>
      </c>
      <c r="C4252" s="260"/>
      <c r="D4252" s="233">
        <v>0</v>
      </c>
      <c r="E4252" s="234"/>
      <c r="F4252" s="234"/>
      <c r="G4252" s="261"/>
      <c r="H4252" s="262">
        <f t="shared" si="248"/>
        <v>0</v>
      </c>
      <c r="I4252" s="263"/>
      <c r="K4252" s="259" t="s">
        <v>1547</v>
      </c>
      <c r="L4252" s="260"/>
      <c r="M4252" s="233">
        <v>0</v>
      </c>
      <c r="N4252" s="234"/>
      <c r="O4252" s="234"/>
      <c r="P4252" s="261"/>
      <c r="Q4252" s="262">
        <f t="shared" si="249"/>
        <v>0</v>
      </c>
      <c r="R4252" s="263"/>
    </row>
    <row r="4253" spans="2:18" ht="24.95" customHeight="1">
      <c r="B4253" s="252" t="s">
        <v>1548</v>
      </c>
      <c r="C4253" s="253"/>
      <c r="D4253" s="233"/>
      <c r="E4253" s="234"/>
      <c r="F4253" s="234"/>
      <c r="G4253" s="261"/>
      <c r="H4253" s="262">
        <f t="shared" si="248"/>
        <v>0</v>
      </c>
      <c r="I4253" s="263"/>
      <c r="K4253" s="252" t="s">
        <v>1548</v>
      </c>
      <c r="L4253" s="253"/>
      <c r="M4253" s="233"/>
      <c r="N4253" s="234"/>
      <c r="O4253" s="234"/>
      <c r="P4253" s="261"/>
      <c r="Q4253" s="262">
        <f t="shared" si="249"/>
        <v>0</v>
      </c>
      <c r="R4253" s="263"/>
    </row>
    <row r="4254" spans="2:18" ht="24.95" customHeight="1" thickBot="1">
      <c r="B4254" s="264" t="s">
        <v>1549</v>
      </c>
      <c r="C4254" s="265"/>
      <c r="D4254" s="266"/>
      <c r="E4254" s="267"/>
      <c r="F4254" s="267"/>
      <c r="G4254" s="268"/>
      <c r="H4254" s="269">
        <f t="shared" si="248"/>
        <v>0</v>
      </c>
      <c r="I4254" s="270"/>
      <c r="K4254" s="264" t="s">
        <v>1549</v>
      </c>
      <c r="L4254" s="265"/>
      <c r="M4254" s="266"/>
      <c r="N4254" s="267"/>
      <c r="O4254" s="267"/>
      <c r="P4254" s="268"/>
      <c r="Q4254" s="269">
        <f t="shared" si="249"/>
        <v>0</v>
      </c>
      <c r="R4254" s="270"/>
    </row>
    <row r="4255" spans="2:18" ht="24.95" customHeight="1" thickTop="1" thickBot="1">
      <c r="B4255" s="243"/>
      <c r="C4255" s="244" t="s">
        <v>1399</v>
      </c>
      <c r="D4255" s="245">
        <f>SUM(D4250:D4254)</f>
        <v>0</v>
      </c>
      <c r="E4255" s="246"/>
      <c r="F4255" s="247">
        <f>F4250+F4252</f>
        <v>1038</v>
      </c>
      <c r="G4255" s="248"/>
      <c r="H4255" s="271">
        <f>D4255+F4255</f>
        <v>1038</v>
      </c>
      <c r="I4255" s="250"/>
      <c r="K4255" s="243"/>
      <c r="L4255" s="244" t="s">
        <v>1399</v>
      </c>
      <c r="M4255" s="245">
        <f>SUM(M4250:M4254)</f>
        <v>0</v>
      </c>
      <c r="N4255" s="246"/>
      <c r="O4255" s="246">
        <f>O4250+O4252</f>
        <v>587</v>
      </c>
      <c r="P4255" s="248"/>
      <c r="Q4255" s="272">
        <f>M4255+O4255</f>
        <v>587</v>
      </c>
      <c r="R4255" s="250"/>
    </row>
    <row r="4256" spans="2:18" ht="24.95" customHeight="1" thickTop="1">
      <c r="B4256" s="273"/>
      <c r="C4256" s="274" t="s">
        <v>1550</v>
      </c>
      <c r="D4256" s="217"/>
      <c r="E4256" s="217"/>
      <c r="F4256" s="217"/>
      <c r="G4256" s="217"/>
      <c r="H4256" s="217"/>
      <c r="I4256" s="218"/>
      <c r="K4256" s="273"/>
      <c r="L4256" s="274" t="s">
        <v>1550</v>
      </c>
      <c r="M4256" s="217"/>
      <c r="N4256" s="217"/>
      <c r="O4256" s="217"/>
      <c r="P4256" s="217"/>
      <c r="Q4256" s="217"/>
      <c r="R4256" s="218"/>
    </row>
    <row r="4257" spans="2:18" ht="24.95" customHeight="1">
      <c r="B4257" s="216" t="s">
        <v>1551</v>
      </c>
      <c r="C4257" s="217"/>
      <c r="D4257" s="217"/>
      <c r="E4257" s="217"/>
      <c r="F4257" s="217"/>
      <c r="G4257" s="217"/>
      <c r="H4257" s="217"/>
      <c r="I4257" s="218"/>
      <c r="K4257" s="216" t="s">
        <v>1551</v>
      </c>
      <c r="L4257" s="217"/>
      <c r="M4257" s="217"/>
      <c r="N4257" s="217"/>
      <c r="O4257" s="217"/>
      <c r="P4257" s="217"/>
      <c r="Q4257" s="217"/>
      <c r="R4257" s="218"/>
    </row>
    <row r="4258" spans="2:18" ht="24.95" customHeight="1">
      <c r="B4258" s="216" t="s">
        <v>1552</v>
      </c>
      <c r="C4258" s="217"/>
      <c r="D4258" s="217"/>
      <c r="E4258" s="217"/>
      <c r="F4258" s="217"/>
      <c r="G4258" s="217"/>
      <c r="H4258" s="217"/>
      <c r="I4258" s="218"/>
      <c r="K4258" s="216" t="s">
        <v>1552</v>
      </c>
      <c r="L4258" s="217"/>
      <c r="M4258" s="217"/>
      <c r="N4258" s="217"/>
      <c r="O4258" s="217"/>
      <c r="P4258" s="217"/>
      <c r="Q4258" s="217"/>
      <c r="R4258" s="218"/>
    </row>
    <row r="4259" spans="2:18" ht="15.75">
      <c r="B4259" s="273"/>
      <c r="C4259" s="217"/>
      <c r="D4259" s="217"/>
      <c r="E4259" s="217"/>
      <c r="F4259" s="217"/>
      <c r="G4259" s="217"/>
      <c r="H4259" s="217"/>
      <c r="I4259" s="218"/>
      <c r="K4259" s="273"/>
      <c r="L4259" s="217"/>
      <c r="M4259" s="217"/>
      <c r="N4259" s="217"/>
      <c r="O4259" s="217"/>
      <c r="P4259" s="217"/>
      <c r="Q4259" s="217"/>
      <c r="R4259" s="218"/>
    </row>
    <row r="4260" spans="2:18" ht="15.75">
      <c r="B4260" s="273"/>
      <c r="C4260" s="217"/>
      <c r="D4260" s="372" t="s">
        <v>1714</v>
      </c>
      <c r="E4260" s="372"/>
      <c r="F4260" s="372"/>
      <c r="G4260" s="217"/>
      <c r="H4260" s="217"/>
      <c r="I4260" s="218"/>
      <c r="K4260" s="273"/>
      <c r="L4260" s="217"/>
      <c r="M4260" s="372" t="s">
        <v>1714</v>
      </c>
      <c r="N4260" s="372"/>
      <c r="O4260" s="372"/>
      <c r="P4260" s="217"/>
      <c r="Q4260" s="217"/>
      <c r="R4260" s="218"/>
    </row>
    <row r="4261" spans="2:18" ht="15.75">
      <c r="B4261" s="273"/>
      <c r="C4261" s="217"/>
      <c r="D4261" s="372" t="s">
        <v>1715</v>
      </c>
      <c r="E4261" s="372"/>
      <c r="F4261" s="372"/>
      <c r="G4261" s="217"/>
      <c r="H4261" s="217"/>
      <c r="I4261" s="218"/>
      <c r="K4261" s="273"/>
      <c r="L4261" s="217"/>
      <c r="M4261" s="372" t="s">
        <v>1715</v>
      </c>
      <c r="N4261" s="372"/>
      <c r="O4261" s="372"/>
      <c r="P4261" s="217"/>
      <c r="Q4261" s="217"/>
      <c r="R4261" s="218"/>
    </row>
    <row r="4262" spans="2:18" ht="15.75">
      <c r="B4262" s="273"/>
      <c r="C4262" s="217"/>
      <c r="D4262" s="217"/>
      <c r="E4262" s="217"/>
      <c r="F4262" s="217"/>
      <c r="G4262" s="217"/>
      <c r="H4262" s="217"/>
      <c r="I4262" s="218"/>
      <c r="K4262" s="273"/>
      <c r="L4262" s="217"/>
      <c r="M4262" s="217"/>
      <c r="N4262" s="217"/>
      <c r="O4262" s="217"/>
      <c r="P4262" s="217"/>
      <c r="Q4262" s="217"/>
      <c r="R4262" s="218"/>
    </row>
    <row r="4263" spans="2:18" ht="15.75">
      <c r="B4263" s="273"/>
      <c r="C4263" s="217"/>
      <c r="D4263" s="217"/>
      <c r="E4263" s="217"/>
      <c r="F4263" s="217"/>
      <c r="G4263" s="217"/>
      <c r="H4263" s="217"/>
      <c r="I4263" s="218"/>
      <c r="K4263" s="273"/>
      <c r="L4263" s="217"/>
      <c r="M4263" s="217"/>
      <c r="N4263" s="217"/>
      <c r="O4263" s="217"/>
      <c r="P4263" s="217"/>
      <c r="Q4263" s="217"/>
      <c r="R4263" s="218"/>
    </row>
    <row r="4264" spans="2:18" ht="15.75">
      <c r="B4264" s="293"/>
      <c r="E4264" s="217"/>
      <c r="F4264" s="217"/>
      <c r="G4264" s="201" t="s">
        <v>1563</v>
      </c>
      <c r="H4264" s="217"/>
      <c r="I4264" s="218"/>
      <c r="J4264" s="293"/>
      <c r="K4264" s="293"/>
      <c r="N4264" s="217"/>
      <c r="O4264" s="217"/>
      <c r="P4264" s="201" t="s">
        <v>1563</v>
      </c>
      <c r="Q4264" s="217"/>
      <c r="R4264" s="218"/>
    </row>
    <row r="4265" spans="2:18" ht="15.75">
      <c r="B4265" s="273" t="s">
        <v>1553</v>
      </c>
      <c r="C4265" s="360">
        <v>45840</v>
      </c>
      <c r="D4265" s="360"/>
      <c r="E4265" s="201"/>
      <c r="F4265" t="s">
        <v>1693</v>
      </c>
      <c r="H4265" s="201"/>
      <c r="I4265" s="202"/>
      <c r="K4265" s="273" t="s">
        <v>1553</v>
      </c>
      <c r="L4265" s="360">
        <v>45840</v>
      </c>
      <c r="M4265" s="360"/>
      <c r="N4265" s="201"/>
      <c r="O4265" t="s">
        <v>1693</v>
      </c>
      <c r="Q4265" s="201"/>
      <c r="R4265" s="202"/>
    </row>
    <row r="4266" spans="2:18" ht="16.5" thickBot="1">
      <c r="B4266" s="275"/>
      <c r="C4266" s="276"/>
      <c r="D4266" s="276"/>
      <c r="E4266" s="276"/>
      <c r="F4266" s="276"/>
      <c r="G4266" s="276"/>
      <c r="H4266" s="276"/>
      <c r="I4266" s="277"/>
      <c r="K4266" s="275"/>
      <c r="L4266" s="276"/>
      <c r="M4266" s="276"/>
      <c r="N4266" s="276"/>
      <c r="O4266" s="276"/>
      <c r="P4266" s="276"/>
      <c r="Q4266" s="276"/>
      <c r="R4266" s="277"/>
    </row>
    <row r="4268" spans="2:18" ht="15.75" thickBot="1"/>
    <row r="4269" spans="2:18">
      <c r="B4269" s="366" t="s">
        <v>1525</v>
      </c>
      <c r="C4269" s="367"/>
      <c r="D4269" s="367"/>
      <c r="E4269" s="367"/>
      <c r="F4269" s="367"/>
      <c r="G4269" s="367"/>
      <c r="H4269" s="367"/>
      <c r="I4269" s="368"/>
      <c r="K4269" s="366" t="s">
        <v>1525</v>
      </c>
      <c r="L4269" s="367"/>
      <c r="M4269" s="367"/>
      <c r="N4269" s="367"/>
      <c r="O4269" s="367"/>
      <c r="P4269" s="367"/>
      <c r="Q4269" s="367"/>
      <c r="R4269" s="368"/>
    </row>
    <row r="4270" spans="2:18" ht="15.75">
      <c r="B4270" s="200"/>
      <c r="C4270" s="201"/>
      <c r="D4270" s="201"/>
      <c r="E4270" s="201"/>
      <c r="F4270" s="201"/>
      <c r="G4270" s="201"/>
      <c r="H4270" s="201"/>
      <c r="I4270" s="202"/>
      <c r="K4270" s="200"/>
      <c r="L4270" s="201"/>
      <c r="M4270" s="201"/>
      <c r="N4270" s="201"/>
      <c r="O4270" s="201"/>
      <c r="P4270" s="201"/>
      <c r="Q4270" s="201"/>
      <c r="R4270" s="202"/>
    </row>
    <row r="4271" spans="2:18" ht="26.25">
      <c r="B4271" s="369" t="s">
        <v>1526</v>
      </c>
      <c r="C4271" s="370"/>
      <c r="D4271" s="370"/>
      <c r="E4271" s="370"/>
      <c r="F4271" s="370"/>
      <c r="G4271" s="370"/>
      <c r="H4271" s="370"/>
      <c r="I4271" s="371"/>
      <c r="K4271" s="369" t="s">
        <v>1526</v>
      </c>
      <c r="L4271" s="370"/>
      <c r="M4271" s="370"/>
      <c r="N4271" s="370"/>
      <c r="O4271" s="370"/>
      <c r="P4271" s="370"/>
      <c r="Q4271" s="370"/>
      <c r="R4271" s="371"/>
    </row>
    <row r="4272" spans="2:18" ht="24.95" customHeight="1">
      <c r="B4272" s="203"/>
      <c r="C4272" s="204"/>
      <c r="D4272" s="204"/>
      <c r="E4272" s="204"/>
      <c r="F4272" s="204"/>
      <c r="G4272" s="204"/>
      <c r="H4272" s="205" t="s">
        <v>1527</v>
      </c>
      <c r="I4272" s="206"/>
      <c r="K4272" s="203"/>
      <c r="L4272" s="204"/>
      <c r="M4272" s="204"/>
      <c r="N4272" s="204"/>
      <c r="O4272" s="204"/>
      <c r="P4272" s="204"/>
      <c r="Q4272" s="205" t="s">
        <v>1527</v>
      </c>
      <c r="R4272" s="206"/>
    </row>
    <row r="4273" spans="2:18" ht="24.95" customHeight="1">
      <c r="B4273" s="207" t="s">
        <v>1528</v>
      </c>
      <c r="C4273" s="208"/>
      <c r="D4273" s="208"/>
      <c r="E4273" s="208"/>
      <c r="F4273" s="208" t="s">
        <v>1529</v>
      </c>
      <c r="G4273" s="201"/>
      <c r="H4273" s="201" t="s">
        <v>1530</v>
      </c>
      <c r="I4273" s="202"/>
      <c r="K4273" s="207" t="s">
        <v>1528</v>
      </c>
      <c r="L4273" s="208"/>
      <c r="M4273" s="208"/>
      <c r="N4273" s="208"/>
      <c r="O4273" s="208" t="s">
        <v>1531</v>
      </c>
      <c r="P4273" s="201"/>
      <c r="Q4273" s="201" t="s">
        <v>1530</v>
      </c>
      <c r="R4273" s="202"/>
    </row>
    <row r="4274" spans="2:18" ht="24.95" customHeight="1">
      <c r="B4274" s="209" t="s">
        <v>1532</v>
      </c>
      <c r="C4274" s="210" t="s">
        <v>2018</v>
      </c>
      <c r="D4274" s="211"/>
      <c r="E4274" s="211"/>
      <c r="F4274" s="211"/>
      <c r="G4274" s="212"/>
      <c r="H4274" s="212"/>
      <c r="I4274" s="213"/>
      <c r="K4274" s="209" t="s">
        <v>1532</v>
      </c>
      <c r="L4274" s="210" t="s">
        <v>2020</v>
      </c>
      <c r="M4274" s="211"/>
      <c r="N4274" s="211"/>
      <c r="O4274" s="211"/>
      <c r="P4274" s="212"/>
      <c r="Q4274" s="212"/>
      <c r="R4274" s="213"/>
    </row>
    <row r="4275" spans="2:18" ht="24.95" customHeight="1">
      <c r="B4275" s="207" t="s">
        <v>1534</v>
      </c>
      <c r="C4275" s="214" t="s">
        <v>2019</v>
      </c>
      <c r="D4275" s="208" t="s">
        <v>1535</v>
      </c>
      <c r="E4275" s="208"/>
      <c r="F4275" s="201"/>
      <c r="G4275" s="201"/>
      <c r="H4275" s="201"/>
      <c r="I4275" s="202"/>
      <c r="K4275" s="207" t="s">
        <v>1534</v>
      </c>
      <c r="L4275" s="214" t="s">
        <v>2021</v>
      </c>
      <c r="M4275" s="208" t="s">
        <v>1535</v>
      </c>
      <c r="N4275" s="208"/>
      <c r="O4275" s="201"/>
      <c r="P4275" s="201"/>
      <c r="Q4275" s="201"/>
      <c r="R4275" s="202"/>
    </row>
    <row r="4276" spans="2:18" ht="24.95" customHeight="1">
      <c r="B4276" s="216" t="s">
        <v>1562</v>
      </c>
      <c r="C4276" s="217"/>
      <c r="D4276" s="217"/>
      <c r="E4276" s="217"/>
      <c r="F4276" s="217"/>
      <c r="G4276" s="217"/>
      <c r="H4276" s="217"/>
      <c r="I4276" s="218"/>
      <c r="K4276" s="216" t="s">
        <v>1562</v>
      </c>
      <c r="L4276" s="217"/>
      <c r="M4276" s="217"/>
      <c r="N4276" s="217"/>
      <c r="O4276" s="217"/>
      <c r="P4276" s="217"/>
      <c r="Q4276" s="217"/>
      <c r="R4276" s="218"/>
    </row>
    <row r="4277" spans="2:18" ht="24.95" customHeight="1" thickBot="1">
      <c r="B4277" s="207" t="s">
        <v>1537</v>
      </c>
      <c r="C4277" s="201"/>
      <c r="D4277" s="201"/>
      <c r="E4277" s="201"/>
      <c r="F4277" s="201"/>
      <c r="G4277" s="201"/>
      <c r="H4277" s="201"/>
      <c r="I4277" s="202"/>
      <c r="K4277" s="207" t="s">
        <v>1537</v>
      </c>
      <c r="L4277" s="201"/>
      <c r="M4277" s="201"/>
      <c r="N4277" s="201"/>
      <c r="O4277" s="201"/>
      <c r="P4277" s="201"/>
      <c r="Q4277" s="201"/>
      <c r="R4277" s="202"/>
    </row>
    <row r="4278" spans="2:18" ht="24.95" customHeight="1" thickTop="1">
      <c r="B4278" s="361" t="s">
        <v>1538</v>
      </c>
      <c r="C4278" s="362"/>
      <c r="D4278" s="358" t="s">
        <v>1241</v>
      </c>
      <c r="E4278" s="365"/>
      <c r="F4278" s="356" t="s">
        <v>1539</v>
      </c>
      <c r="G4278" s="359"/>
      <c r="H4278" s="358" t="s">
        <v>1404</v>
      </c>
      <c r="I4278" s="359"/>
      <c r="K4278" s="361" t="s">
        <v>1538</v>
      </c>
      <c r="L4278" s="362"/>
      <c r="M4278" s="358" t="s">
        <v>1241</v>
      </c>
      <c r="N4278" s="365"/>
      <c r="O4278" s="356" t="s">
        <v>1539</v>
      </c>
      <c r="P4278" s="359"/>
      <c r="Q4278" s="358" t="s">
        <v>1404</v>
      </c>
      <c r="R4278" s="359"/>
    </row>
    <row r="4279" spans="2:18" ht="24.95" customHeight="1" thickBot="1">
      <c r="B4279" s="363"/>
      <c r="C4279" s="364"/>
      <c r="D4279" s="219" t="s">
        <v>1540</v>
      </c>
      <c r="E4279" s="220" t="s">
        <v>1541</v>
      </c>
      <c r="F4279" s="220" t="s">
        <v>1540</v>
      </c>
      <c r="G4279" s="221" t="s">
        <v>1541</v>
      </c>
      <c r="H4279" s="222" t="s">
        <v>1540</v>
      </c>
      <c r="I4279" s="223" t="s">
        <v>1541</v>
      </c>
      <c r="K4279" s="363"/>
      <c r="L4279" s="364"/>
      <c r="M4279" s="219" t="s">
        <v>1540</v>
      </c>
      <c r="N4279" s="220" t="s">
        <v>1541</v>
      </c>
      <c r="O4279" s="220" t="s">
        <v>1540</v>
      </c>
      <c r="P4279" s="221" t="s">
        <v>1541</v>
      </c>
      <c r="Q4279" s="222" t="s">
        <v>1540</v>
      </c>
      <c r="R4279" s="223" t="s">
        <v>1541</v>
      </c>
    </row>
    <row r="4280" spans="2:18" ht="24.95" customHeight="1" thickTop="1">
      <c r="B4280" s="224" t="s">
        <v>1542</v>
      </c>
      <c r="C4280" s="225"/>
      <c r="D4280" s="226">
        <v>0</v>
      </c>
      <c r="E4280" s="227"/>
      <c r="F4280" s="227">
        <v>214</v>
      </c>
      <c r="G4280" s="228"/>
      <c r="H4280" s="229">
        <f t="shared" ref="H4280:H4288" si="250">D4280+F4280</f>
        <v>214</v>
      </c>
      <c r="I4280" s="230"/>
      <c r="K4280" s="224" t="s">
        <v>1542</v>
      </c>
      <c r="L4280" s="225"/>
      <c r="M4280" s="226">
        <v>0</v>
      </c>
      <c r="N4280" s="227"/>
      <c r="O4280" s="227">
        <v>328</v>
      </c>
      <c r="P4280" s="228"/>
      <c r="Q4280" s="229">
        <f t="shared" ref="Q4280:Q4288" si="251">M4280+O4280</f>
        <v>328</v>
      </c>
      <c r="R4280" s="230"/>
    </row>
    <row r="4281" spans="2:18" ht="24.95" customHeight="1">
      <c r="B4281" s="231" t="s">
        <v>1543</v>
      </c>
      <c r="C4281" s="232"/>
      <c r="D4281" s="233">
        <v>0</v>
      </c>
      <c r="E4281" s="234"/>
      <c r="F4281" s="234">
        <v>30</v>
      </c>
      <c r="G4281" s="235"/>
      <c r="H4281" s="229">
        <f t="shared" si="250"/>
        <v>30</v>
      </c>
      <c r="I4281" s="236"/>
      <c r="K4281" s="231" t="s">
        <v>1543</v>
      </c>
      <c r="L4281" s="232"/>
      <c r="M4281" s="233">
        <v>0</v>
      </c>
      <c r="N4281" s="234"/>
      <c r="O4281" s="234">
        <v>30</v>
      </c>
      <c r="P4281" s="235"/>
      <c r="Q4281" s="229">
        <f t="shared" si="251"/>
        <v>30</v>
      </c>
      <c r="R4281" s="236"/>
    </row>
    <row r="4282" spans="2:18" ht="24.95" customHeight="1">
      <c r="B4282" s="231" t="s">
        <v>1544</v>
      </c>
      <c r="C4282" s="232"/>
      <c r="D4282" s="233">
        <v>0</v>
      </c>
      <c r="E4282" s="234"/>
      <c r="F4282" s="234">
        <v>30</v>
      </c>
      <c r="G4282" s="235"/>
      <c r="H4282" s="229">
        <f t="shared" si="250"/>
        <v>30</v>
      </c>
      <c r="I4282" s="236"/>
      <c r="K4282" s="231" t="s">
        <v>1544</v>
      </c>
      <c r="L4282" s="232"/>
      <c r="M4282" s="233">
        <v>0</v>
      </c>
      <c r="N4282" s="234"/>
      <c r="O4282" s="234">
        <v>30</v>
      </c>
      <c r="P4282" s="235"/>
      <c r="Q4282" s="229">
        <f t="shared" si="251"/>
        <v>30</v>
      </c>
      <c r="R4282" s="236"/>
    </row>
    <row r="4283" spans="2:18" ht="24.95" customHeight="1" thickBot="1">
      <c r="B4283" s="237" t="s">
        <v>1545</v>
      </c>
      <c r="C4283" s="238"/>
      <c r="D4283" s="239"/>
      <c r="E4283" s="240"/>
      <c r="F4283" s="240">
        <v>750</v>
      </c>
      <c r="G4283" s="241"/>
      <c r="H4283" s="229">
        <f t="shared" si="250"/>
        <v>750</v>
      </c>
      <c r="I4283" s="242"/>
      <c r="K4283" s="237" t="s">
        <v>1545</v>
      </c>
      <c r="L4283" s="238"/>
      <c r="M4283" s="239">
        <v>0</v>
      </c>
      <c r="N4283" s="240"/>
      <c r="O4283" s="240">
        <v>750</v>
      </c>
      <c r="P4283" s="241"/>
      <c r="Q4283" s="229">
        <f t="shared" si="251"/>
        <v>750</v>
      </c>
      <c r="R4283" s="242"/>
    </row>
    <row r="4284" spans="2:18" ht="24.95" customHeight="1" thickTop="1" thickBot="1">
      <c r="B4284" s="243"/>
      <c r="C4284" s="244" t="s">
        <v>1399</v>
      </c>
      <c r="D4284" s="245">
        <f>D4280+D4281+D4282+D4283</f>
        <v>0</v>
      </c>
      <c r="E4284" s="246"/>
      <c r="F4284" s="247">
        <f>SUM(F4280:F4283)</f>
        <v>1024</v>
      </c>
      <c r="G4284" s="248"/>
      <c r="H4284" s="249">
        <f t="shared" si="250"/>
        <v>1024</v>
      </c>
      <c r="I4284" s="250"/>
      <c r="K4284" s="243"/>
      <c r="L4284" s="244" t="s">
        <v>1399</v>
      </c>
      <c r="M4284" s="245">
        <f>M4280+M4281+M4282+M4283</f>
        <v>0</v>
      </c>
      <c r="N4284" s="246"/>
      <c r="O4284" s="246">
        <f>SUM(O4280:O4283)</f>
        <v>1138</v>
      </c>
      <c r="P4284" s="248"/>
      <c r="Q4284" s="251">
        <f t="shared" si="251"/>
        <v>1138</v>
      </c>
      <c r="R4284" s="250"/>
    </row>
    <row r="4285" spans="2:18" ht="24.95" customHeight="1" thickTop="1">
      <c r="B4285" s="252" t="s">
        <v>1546</v>
      </c>
      <c r="C4285" s="253"/>
      <c r="D4285" s="254"/>
      <c r="E4285" s="255"/>
      <c r="F4285" s="255"/>
      <c r="G4285" s="256"/>
      <c r="H4285" s="257">
        <f t="shared" si="250"/>
        <v>0</v>
      </c>
      <c r="I4285" s="258"/>
      <c r="K4285" s="252" t="s">
        <v>1546</v>
      </c>
      <c r="L4285" s="253"/>
      <c r="M4285" s="254"/>
      <c r="N4285" s="255"/>
      <c r="O4285" s="255"/>
      <c r="P4285" s="256"/>
      <c r="Q4285" s="257">
        <f t="shared" si="251"/>
        <v>0</v>
      </c>
      <c r="R4285" s="258"/>
    </row>
    <row r="4286" spans="2:18" ht="24.95" customHeight="1">
      <c r="B4286" s="259" t="s">
        <v>1547</v>
      </c>
      <c r="C4286" s="260"/>
      <c r="D4286" s="233">
        <v>0</v>
      </c>
      <c r="E4286" s="234"/>
      <c r="F4286" s="234"/>
      <c r="G4286" s="261"/>
      <c r="H4286" s="262">
        <f t="shared" si="250"/>
        <v>0</v>
      </c>
      <c r="I4286" s="263"/>
      <c r="K4286" s="259" t="s">
        <v>1547</v>
      </c>
      <c r="L4286" s="260"/>
      <c r="M4286" s="233">
        <v>0</v>
      </c>
      <c r="N4286" s="234"/>
      <c r="O4286" s="234"/>
      <c r="P4286" s="261"/>
      <c r="Q4286" s="262">
        <f t="shared" si="251"/>
        <v>0</v>
      </c>
      <c r="R4286" s="263"/>
    </row>
    <row r="4287" spans="2:18" ht="24.95" customHeight="1">
      <c r="B4287" s="252" t="s">
        <v>1548</v>
      </c>
      <c r="C4287" s="253"/>
      <c r="D4287" s="233"/>
      <c r="E4287" s="234"/>
      <c r="F4287" s="234"/>
      <c r="G4287" s="261"/>
      <c r="H4287" s="262">
        <f t="shared" si="250"/>
        <v>0</v>
      </c>
      <c r="I4287" s="263"/>
      <c r="K4287" s="252" t="s">
        <v>1548</v>
      </c>
      <c r="L4287" s="253"/>
      <c r="M4287" s="233"/>
      <c r="N4287" s="234"/>
      <c r="O4287" s="234"/>
      <c r="P4287" s="261"/>
      <c r="Q4287" s="262">
        <f t="shared" si="251"/>
        <v>0</v>
      </c>
      <c r="R4287" s="263"/>
    </row>
    <row r="4288" spans="2:18" ht="24.95" customHeight="1" thickBot="1">
      <c r="B4288" s="264" t="s">
        <v>1549</v>
      </c>
      <c r="C4288" s="265"/>
      <c r="D4288" s="266"/>
      <c r="E4288" s="267"/>
      <c r="F4288" s="267"/>
      <c r="G4288" s="268"/>
      <c r="H4288" s="269">
        <f t="shared" si="250"/>
        <v>0</v>
      </c>
      <c r="I4288" s="270"/>
      <c r="K4288" s="264" t="s">
        <v>1549</v>
      </c>
      <c r="L4288" s="265"/>
      <c r="M4288" s="266"/>
      <c r="N4288" s="267"/>
      <c r="O4288" s="267"/>
      <c r="P4288" s="268"/>
      <c r="Q4288" s="269">
        <f t="shared" si="251"/>
        <v>0</v>
      </c>
      <c r="R4288" s="270"/>
    </row>
    <row r="4289" spans="2:18" ht="24.95" customHeight="1" thickTop="1" thickBot="1">
      <c r="B4289" s="243"/>
      <c r="C4289" s="244" t="s">
        <v>1399</v>
      </c>
      <c r="D4289" s="245">
        <f>SUM(D4284:D4288)</f>
        <v>0</v>
      </c>
      <c r="E4289" s="246"/>
      <c r="F4289" s="247">
        <f>F4284+F4286</f>
        <v>1024</v>
      </c>
      <c r="G4289" s="248"/>
      <c r="H4289" s="271">
        <f>D4289+F4289</f>
        <v>1024</v>
      </c>
      <c r="I4289" s="250"/>
      <c r="K4289" s="243"/>
      <c r="L4289" s="244" t="s">
        <v>1399</v>
      </c>
      <c r="M4289" s="245">
        <f>SUM(M4284:M4288)</f>
        <v>0</v>
      </c>
      <c r="N4289" s="246"/>
      <c r="O4289" s="246">
        <f>O4284+O4286</f>
        <v>1138</v>
      </c>
      <c r="P4289" s="248"/>
      <c r="Q4289" s="272">
        <f>M4289+O4289</f>
        <v>1138</v>
      </c>
      <c r="R4289" s="250"/>
    </row>
    <row r="4290" spans="2:18" ht="24.95" customHeight="1" thickTop="1">
      <c r="B4290" s="273"/>
      <c r="C4290" s="274" t="s">
        <v>1550</v>
      </c>
      <c r="D4290" s="217"/>
      <c r="E4290" s="217"/>
      <c r="F4290" s="217"/>
      <c r="G4290" s="217"/>
      <c r="H4290" s="217"/>
      <c r="I4290" s="218"/>
      <c r="K4290" s="273"/>
      <c r="L4290" s="274" t="s">
        <v>1550</v>
      </c>
      <c r="M4290" s="217"/>
      <c r="N4290" s="217"/>
      <c r="O4290" s="217"/>
      <c r="P4290" s="217"/>
      <c r="Q4290" s="217"/>
      <c r="R4290" s="218"/>
    </row>
    <row r="4291" spans="2:18" ht="24.95" customHeight="1">
      <c r="B4291" s="216" t="s">
        <v>1551</v>
      </c>
      <c r="C4291" s="217"/>
      <c r="D4291" s="217"/>
      <c r="E4291" s="217"/>
      <c r="F4291" s="217"/>
      <c r="G4291" s="217"/>
      <c r="H4291" s="217"/>
      <c r="I4291" s="218"/>
      <c r="K4291" s="216" t="s">
        <v>1551</v>
      </c>
      <c r="L4291" s="217"/>
      <c r="M4291" s="217"/>
      <c r="N4291" s="217"/>
      <c r="O4291" s="217"/>
      <c r="P4291" s="217"/>
      <c r="Q4291" s="217"/>
      <c r="R4291" s="218"/>
    </row>
    <row r="4292" spans="2:18" ht="24.95" customHeight="1">
      <c r="B4292" s="216" t="s">
        <v>1552</v>
      </c>
      <c r="C4292" s="217"/>
      <c r="D4292" s="217"/>
      <c r="E4292" s="217"/>
      <c r="F4292" s="217"/>
      <c r="G4292" s="217"/>
      <c r="H4292" s="217"/>
      <c r="I4292" s="218"/>
      <c r="K4292" s="216" t="s">
        <v>1552</v>
      </c>
      <c r="L4292" s="217"/>
      <c r="M4292" s="217"/>
      <c r="N4292" s="217"/>
      <c r="O4292" s="217"/>
      <c r="P4292" s="217"/>
      <c r="Q4292" s="217"/>
      <c r="R4292" s="218"/>
    </row>
    <row r="4293" spans="2:18" ht="15.75">
      <c r="B4293" s="273"/>
      <c r="C4293" s="217"/>
      <c r="D4293" s="217"/>
      <c r="E4293" s="217"/>
      <c r="F4293" s="217"/>
      <c r="G4293" s="217"/>
      <c r="H4293" s="217"/>
      <c r="I4293" s="218"/>
      <c r="K4293" s="273"/>
      <c r="L4293" s="217"/>
      <c r="M4293" s="217"/>
      <c r="N4293" s="217"/>
      <c r="O4293" s="217"/>
      <c r="P4293" s="217"/>
      <c r="Q4293" s="217"/>
      <c r="R4293" s="218"/>
    </row>
    <row r="4294" spans="2:18" ht="15.75">
      <c r="B4294" s="273"/>
      <c r="C4294" s="217"/>
      <c r="D4294" s="372" t="s">
        <v>1714</v>
      </c>
      <c r="E4294" s="372"/>
      <c r="F4294" s="372"/>
      <c r="G4294" s="217"/>
      <c r="H4294" s="217"/>
      <c r="I4294" s="218"/>
      <c r="K4294" s="273"/>
      <c r="L4294" s="217"/>
      <c r="M4294" s="372" t="s">
        <v>1714</v>
      </c>
      <c r="N4294" s="372"/>
      <c r="O4294" s="372"/>
      <c r="P4294" s="217"/>
      <c r="Q4294" s="217"/>
      <c r="R4294" s="218"/>
    </row>
    <row r="4295" spans="2:18" ht="15.75">
      <c r="B4295" s="273"/>
      <c r="C4295" s="217"/>
      <c r="D4295" s="372" t="s">
        <v>1715</v>
      </c>
      <c r="E4295" s="372"/>
      <c r="F4295" s="372"/>
      <c r="G4295" s="217"/>
      <c r="H4295" s="217"/>
      <c r="I4295" s="218"/>
      <c r="K4295" s="273"/>
      <c r="L4295" s="217"/>
      <c r="M4295" s="372" t="s">
        <v>1715</v>
      </c>
      <c r="N4295" s="372"/>
      <c r="O4295" s="372"/>
      <c r="P4295" s="217"/>
      <c r="Q4295" s="217"/>
      <c r="R4295" s="218"/>
    </row>
    <row r="4296" spans="2:18" ht="15.75">
      <c r="B4296" s="273"/>
      <c r="C4296" s="217"/>
      <c r="D4296" s="217"/>
      <c r="E4296" s="217"/>
      <c r="F4296" s="217"/>
      <c r="G4296" s="217"/>
      <c r="H4296" s="217"/>
      <c r="I4296" s="218"/>
      <c r="K4296" s="273"/>
      <c r="L4296" s="217"/>
      <c r="M4296" s="217"/>
      <c r="N4296" s="217"/>
      <c r="O4296" s="217"/>
      <c r="P4296" s="217"/>
      <c r="Q4296" s="217"/>
      <c r="R4296" s="218"/>
    </row>
    <row r="4297" spans="2:18" ht="15.75">
      <c r="B4297" s="273"/>
      <c r="C4297" s="217"/>
      <c r="D4297" s="217"/>
      <c r="E4297" s="217"/>
      <c r="F4297" s="217"/>
      <c r="G4297" s="217"/>
      <c r="H4297" s="217"/>
      <c r="I4297" s="218"/>
      <c r="K4297" s="273"/>
      <c r="L4297" s="217"/>
      <c r="M4297" s="217"/>
      <c r="N4297" s="217"/>
      <c r="O4297" s="217"/>
      <c r="P4297" s="217"/>
      <c r="Q4297" s="217"/>
      <c r="R4297" s="218"/>
    </row>
    <row r="4298" spans="2:18" ht="15.75">
      <c r="B4298" s="293"/>
      <c r="E4298" s="217"/>
      <c r="F4298" s="217"/>
      <c r="G4298" s="201" t="s">
        <v>1563</v>
      </c>
      <c r="H4298" s="217"/>
      <c r="I4298" s="218"/>
      <c r="J4298" s="293"/>
      <c r="K4298" s="293"/>
      <c r="N4298" s="217"/>
      <c r="O4298" s="217"/>
      <c r="P4298" s="201" t="s">
        <v>1563</v>
      </c>
      <c r="Q4298" s="217"/>
      <c r="R4298" s="218"/>
    </row>
    <row r="4299" spans="2:18" ht="15.75">
      <c r="B4299" s="273" t="s">
        <v>1553</v>
      </c>
      <c r="C4299" s="360">
        <v>45840</v>
      </c>
      <c r="D4299" s="360"/>
      <c r="E4299" s="201"/>
      <c r="F4299" t="s">
        <v>1693</v>
      </c>
      <c r="H4299" s="201"/>
      <c r="I4299" s="202"/>
      <c r="K4299" s="273" t="s">
        <v>1553</v>
      </c>
      <c r="L4299" s="360">
        <v>45840</v>
      </c>
      <c r="M4299" s="360"/>
      <c r="N4299" s="201"/>
      <c r="O4299" t="s">
        <v>1693</v>
      </c>
      <c r="Q4299" s="201"/>
      <c r="R4299" s="202"/>
    </row>
    <row r="4300" spans="2:18" ht="16.5" thickBot="1">
      <c r="B4300" s="275"/>
      <c r="C4300" s="276"/>
      <c r="D4300" s="276"/>
      <c r="E4300" s="276"/>
      <c r="F4300" s="276"/>
      <c r="G4300" s="276"/>
      <c r="H4300" s="276"/>
      <c r="I4300" s="277"/>
      <c r="K4300" s="275"/>
      <c r="L4300" s="276"/>
      <c r="M4300" s="276"/>
      <c r="N4300" s="276"/>
      <c r="O4300" s="276"/>
      <c r="P4300" s="276"/>
      <c r="Q4300" s="276"/>
      <c r="R4300" s="277"/>
    </row>
    <row r="4302" spans="2:18" ht="15.75" thickBot="1"/>
    <row r="4303" spans="2:18">
      <c r="B4303" s="366" t="s">
        <v>1525</v>
      </c>
      <c r="C4303" s="367"/>
      <c r="D4303" s="367"/>
      <c r="E4303" s="367"/>
      <c r="F4303" s="367"/>
      <c r="G4303" s="367"/>
      <c r="H4303" s="367"/>
      <c r="I4303" s="368"/>
      <c r="K4303" s="366" t="s">
        <v>1525</v>
      </c>
      <c r="L4303" s="367"/>
      <c r="M4303" s="367"/>
      <c r="N4303" s="367"/>
      <c r="O4303" s="367"/>
      <c r="P4303" s="367"/>
      <c r="Q4303" s="367"/>
      <c r="R4303" s="368"/>
    </row>
    <row r="4304" spans="2:18" ht="15.75">
      <c r="B4304" s="200"/>
      <c r="C4304" s="201"/>
      <c r="D4304" s="201"/>
      <c r="E4304" s="201"/>
      <c r="F4304" s="201"/>
      <c r="G4304" s="201"/>
      <c r="H4304" s="201"/>
      <c r="I4304" s="202"/>
      <c r="K4304" s="200"/>
      <c r="L4304" s="201"/>
      <c r="M4304" s="201"/>
      <c r="N4304" s="201"/>
      <c r="O4304" s="201"/>
      <c r="P4304" s="201"/>
      <c r="Q4304" s="201"/>
      <c r="R4304" s="202"/>
    </row>
    <row r="4305" spans="2:18" ht="26.25">
      <c r="B4305" s="369" t="s">
        <v>1526</v>
      </c>
      <c r="C4305" s="370"/>
      <c r="D4305" s="370"/>
      <c r="E4305" s="370"/>
      <c r="F4305" s="370"/>
      <c r="G4305" s="370"/>
      <c r="H4305" s="370"/>
      <c r="I4305" s="371"/>
      <c r="K4305" s="369" t="s">
        <v>1526</v>
      </c>
      <c r="L4305" s="370"/>
      <c r="M4305" s="370"/>
      <c r="N4305" s="370"/>
      <c r="O4305" s="370"/>
      <c r="P4305" s="370"/>
      <c r="Q4305" s="370"/>
      <c r="R4305" s="371"/>
    </row>
    <row r="4306" spans="2:18" ht="24.95" customHeight="1">
      <c r="B4306" s="203"/>
      <c r="C4306" s="204"/>
      <c r="D4306" s="204"/>
      <c r="E4306" s="204"/>
      <c r="F4306" s="204"/>
      <c r="G4306" s="204"/>
      <c r="H4306" s="205" t="s">
        <v>1527</v>
      </c>
      <c r="I4306" s="206"/>
      <c r="K4306" s="203"/>
      <c r="L4306" s="204"/>
      <c r="M4306" s="204"/>
      <c r="N4306" s="204"/>
      <c r="O4306" s="204"/>
      <c r="P4306" s="204"/>
      <c r="Q4306" s="205" t="s">
        <v>1527</v>
      </c>
      <c r="R4306" s="206"/>
    </row>
    <row r="4307" spans="2:18" ht="24.95" customHeight="1">
      <c r="B4307" s="207" t="s">
        <v>1528</v>
      </c>
      <c r="C4307" s="208"/>
      <c r="D4307" s="208"/>
      <c r="E4307" s="208"/>
      <c r="F4307" s="208" t="s">
        <v>1529</v>
      </c>
      <c r="G4307" s="201"/>
      <c r="H4307" s="201" t="s">
        <v>1530</v>
      </c>
      <c r="I4307" s="202"/>
      <c r="K4307" s="207" t="s">
        <v>1528</v>
      </c>
      <c r="L4307" s="208"/>
      <c r="M4307" s="208"/>
      <c r="N4307" s="208"/>
      <c r="O4307" s="208" t="s">
        <v>1531</v>
      </c>
      <c r="P4307" s="201"/>
      <c r="Q4307" s="201" t="s">
        <v>1530</v>
      </c>
      <c r="R4307" s="202"/>
    </row>
    <row r="4308" spans="2:18" ht="24.95" customHeight="1">
      <c r="B4308" s="209" t="s">
        <v>1532</v>
      </c>
      <c r="C4308" s="210" t="s">
        <v>2022</v>
      </c>
      <c r="E4308" s="211"/>
      <c r="F4308" s="211"/>
      <c r="G4308" s="212"/>
      <c r="H4308" s="212"/>
      <c r="I4308" s="213"/>
      <c r="K4308" s="209" t="s">
        <v>1532</v>
      </c>
      <c r="L4308" s="210" t="s">
        <v>2023</v>
      </c>
      <c r="M4308" s="211"/>
      <c r="N4308" s="211"/>
      <c r="O4308" s="211"/>
      <c r="P4308" s="212"/>
      <c r="Q4308" s="212"/>
      <c r="R4308" s="213"/>
    </row>
    <row r="4309" spans="2:18" ht="24.95" customHeight="1">
      <c r="B4309" s="207" t="s">
        <v>1534</v>
      </c>
      <c r="C4309" s="214">
        <v>153</v>
      </c>
      <c r="D4309" s="208" t="s">
        <v>1535</v>
      </c>
      <c r="E4309" s="208"/>
      <c r="F4309" s="201"/>
      <c r="G4309" s="201"/>
      <c r="H4309" s="201"/>
      <c r="I4309" s="202"/>
      <c r="K4309" s="207" t="s">
        <v>1534</v>
      </c>
      <c r="L4309" s="214" t="s">
        <v>2024</v>
      </c>
      <c r="M4309" s="208" t="s">
        <v>1535</v>
      </c>
      <c r="N4309" s="208"/>
      <c r="O4309" s="201"/>
      <c r="P4309" s="201"/>
      <c r="Q4309" s="201"/>
      <c r="R4309" s="202"/>
    </row>
    <row r="4310" spans="2:18" ht="24.95" customHeight="1">
      <c r="B4310" s="216" t="s">
        <v>1562</v>
      </c>
      <c r="C4310" s="217"/>
      <c r="D4310" s="217"/>
      <c r="E4310" s="217"/>
      <c r="F4310" s="217"/>
      <c r="G4310" s="217"/>
      <c r="H4310" s="217"/>
      <c r="I4310" s="218"/>
      <c r="K4310" s="216" t="s">
        <v>1562</v>
      </c>
      <c r="L4310" s="217"/>
      <c r="M4310" s="217"/>
      <c r="N4310" s="217"/>
      <c r="O4310" s="217"/>
      <c r="P4310" s="217"/>
      <c r="Q4310" s="217"/>
      <c r="R4310" s="218"/>
    </row>
    <row r="4311" spans="2:18" ht="24.95" customHeight="1" thickBot="1">
      <c r="B4311" s="207" t="s">
        <v>1537</v>
      </c>
      <c r="C4311" s="201"/>
      <c r="D4311" s="201"/>
      <c r="E4311" s="201"/>
      <c r="F4311" s="201"/>
      <c r="G4311" s="201"/>
      <c r="H4311" s="201"/>
      <c r="I4311" s="202"/>
      <c r="K4311" s="207" t="s">
        <v>1537</v>
      </c>
      <c r="L4311" s="201"/>
      <c r="M4311" s="201"/>
      <c r="N4311" s="201"/>
      <c r="O4311" s="201"/>
      <c r="P4311" s="201"/>
      <c r="Q4311" s="201"/>
      <c r="R4311" s="202"/>
    </row>
    <row r="4312" spans="2:18" ht="24.95" customHeight="1" thickTop="1">
      <c r="B4312" s="361" t="s">
        <v>1538</v>
      </c>
      <c r="C4312" s="362"/>
      <c r="D4312" s="358" t="s">
        <v>1241</v>
      </c>
      <c r="E4312" s="365"/>
      <c r="F4312" s="356" t="s">
        <v>1539</v>
      </c>
      <c r="G4312" s="359"/>
      <c r="H4312" s="358" t="s">
        <v>1404</v>
      </c>
      <c r="I4312" s="359"/>
      <c r="K4312" s="361" t="s">
        <v>1538</v>
      </c>
      <c r="L4312" s="362"/>
      <c r="M4312" s="358" t="s">
        <v>1241</v>
      </c>
      <c r="N4312" s="365"/>
      <c r="O4312" s="356" t="s">
        <v>1539</v>
      </c>
      <c r="P4312" s="359"/>
      <c r="Q4312" s="358" t="s">
        <v>1404</v>
      </c>
      <c r="R4312" s="359"/>
    </row>
    <row r="4313" spans="2:18" ht="24.95" customHeight="1" thickBot="1">
      <c r="B4313" s="363"/>
      <c r="C4313" s="364"/>
      <c r="D4313" s="219" t="s">
        <v>1540</v>
      </c>
      <c r="E4313" s="220" t="s">
        <v>1541</v>
      </c>
      <c r="F4313" s="220" t="s">
        <v>1540</v>
      </c>
      <c r="G4313" s="221" t="s">
        <v>1541</v>
      </c>
      <c r="H4313" s="222" t="s">
        <v>1540</v>
      </c>
      <c r="I4313" s="223" t="s">
        <v>1541</v>
      </c>
      <c r="K4313" s="363"/>
      <c r="L4313" s="364"/>
      <c r="M4313" s="219" t="s">
        <v>1540</v>
      </c>
      <c r="N4313" s="220" t="s">
        <v>1541</v>
      </c>
      <c r="O4313" s="220" t="s">
        <v>1540</v>
      </c>
      <c r="P4313" s="221" t="s">
        <v>1541</v>
      </c>
      <c r="Q4313" s="222" t="s">
        <v>1540</v>
      </c>
      <c r="R4313" s="223" t="s">
        <v>1541</v>
      </c>
    </row>
    <row r="4314" spans="2:18" ht="24.95" customHeight="1" thickTop="1">
      <c r="B4314" s="224" t="s">
        <v>1542</v>
      </c>
      <c r="C4314" s="225"/>
      <c r="D4314" s="226">
        <v>0</v>
      </c>
      <c r="E4314" s="227"/>
      <c r="F4314" s="227">
        <v>947</v>
      </c>
      <c r="G4314" s="228"/>
      <c r="H4314" s="229">
        <f t="shared" ref="H4314:H4322" si="252">D4314+F4314</f>
        <v>947</v>
      </c>
      <c r="I4314" s="230"/>
      <c r="K4314" s="224" t="s">
        <v>1542</v>
      </c>
      <c r="L4314" s="225"/>
      <c r="M4314" s="226">
        <v>0</v>
      </c>
      <c r="N4314" s="227"/>
      <c r="O4314" s="227">
        <v>573</v>
      </c>
      <c r="P4314" s="228"/>
      <c r="Q4314" s="229">
        <f t="shared" ref="Q4314:Q4322" si="253">M4314+O4314</f>
        <v>573</v>
      </c>
      <c r="R4314" s="230"/>
    </row>
    <row r="4315" spans="2:18" ht="24.95" customHeight="1">
      <c r="B4315" s="231" t="s">
        <v>1543</v>
      </c>
      <c r="C4315" s="232"/>
      <c r="D4315" s="233">
        <v>0</v>
      </c>
      <c r="E4315" s="234"/>
      <c r="F4315" s="234">
        <v>40</v>
      </c>
      <c r="G4315" s="235"/>
      <c r="H4315" s="229">
        <f t="shared" si="252"/>
        <v>40</v>
      </c>
      <c r="I4315" s="236"/>
      <c r="K4315" s="231" t="s">
        <v>1543</v>
      </c>
      <c r="L4315" s="232"/>
      <c r="M4315" s="233">
        <v>0</v>
      </c>
      <c r="N4315" s="234"/>
      <c r="O4315" s="234">
        <v>30</v>
      </c>
      <c r="P4315" s="235"/>
      <c r="Q4315" s="229">
        <f t="shared" si="253"/>
        <v>30</v>
      </c>
      <c r="R4315" s="236"/>
    </row>
    <row r="4316" spans="2:18" ht="24.95" customHeight="1">
      <c r="B4316" s="231" t="s">
        <v>1544</v>
      </c>
      <c r="C4316" s="232"/>
      <c r="D4316" s="233">
        <v>0</v>
      </c>
      <c r="E4316" s="234"/>
      <c r="F4316" s="234">
        <v>40</v>
      </c>
      <c r="G4316" s="235"/>
      <c r="H4316" s="229">
        <f t="shared" si="252"/>
        <v>40</v>
      </c>
      <c r="I4316" s="236"/>
      <c r="K4316" s="231" t="s">
        <v>1544</v>
      </c>
      <c r="L4316" s="232"/>
      <c r="M4316" s="233">
        <v>0</v>
      </c>
      <c r="N4316" s="234"/>
      <c r="O4316" s="234">
        <v>30</v>
      </c>
      <c r="P4316" s="235"/>
      <c r="Q4316" s="229">
        <f t="shared" si="253"/>
        <v>30</v>
      </c>
      <c r="R4316" s="236"/>
    </row>
    <row r="4317" spans="2:18" ht="24.95" customHeight="1" thickBot="1">
      <c r="B4317" s="237" t="s">
        <v>1545</v>
      </c>
      <c r="C4317" s="238"/>
      <c r="D4317" s="239"/>
      <c r="E4317" s="240"/>
      <c r="F4317" s="240">
        <v>200</v>
      </c>
      <c r="G4317" s="241"/>
      <c r="H4317" s="229">
        <f t="shared" si="252"/>
        <v>200</v>
      </c>
      <c r="I4317" s="242"/>
      <c r="K4317" s="237" t="s">
        <v>1545</v>
      </c>
      <c r="L4317" s="238"/>
      <c r="M4317" s="239">
        <v>0</v>
      </c>
      <c r="N4317" s="240"/>
      <c r="O4317" s="240">
        <v>750</v>
      </c>
      <c r="P4317" s="241"/>
      <c r="Q4317" s="229">
        <f t="shared" si="253"/>
        <v>750</v>
      </c>
      <c r="R4317" s="242"/>
    </row>
    <row r="4318" spans="2:18" ht="24.95" customHeight="1" thickTop="1" thickBot="1">
      <c r="B4318" s="243"/>
      <c r="C4318" s="244" t="s">
        <v>1399</v>
      </c>
      <c r="D4318" s="245">
        <f>D4314+D4315+D4316+D4317</f>
        <v>0</v>
      </c>
      <c r="E4318" s="246"/>
      <c r="F4318" s="247">
        <f>SUM(F4314:F4317)</f>
        <v>1227</v>
      </c>
      <c r="G4318" s="248"/>
      <c r="H4318" s="249">
        <f t="shared" si="252"/>
        <v>1227</v>
      </c>
      <c r="I4318" s="250"/>
      <c r="K4318" s="243"/>
      <c r="L4318" s="244" t="s">
        <v>1399</v>
      </c>
      <c r="M4318" s="245">
        <f>M4314+M4315+M4316+M4317</f>
        <v>0</v>
      </c>
      <c r="N4318" s="246"/>
      <c r="O4318" s="246">
        <f>SUM(O4314:O4317)</f>
        <v>1383</v>
      </c>
      <c r="P4318" s="248"/>
      <c r="Q4318" s="251">
        <f t="shared" si="253"/>
        <v>1383</v>
      </c>
      <c r="R4318" s="250"/>
    </row>
    <row r="4319" spans="2:18" ht="24.95" customHeight="1" thickTop="1">
      <c r="B4319" s="252" t="s">
        <v>1546</v>
      </c>
      <c r="C4319" s="253"/>
      <c r="D4319" s="254"/>
      <c r="E4319" s="255"/>
      <c r="F4319" s="255"/>
      <c r="G4319" s="256"/>
      <c r="H4319" s="257">
        <f t="shared" si="252"/>
        <v>0</v>
      </c>
      <c r="I4319" s="258"/>
      <c r="K4319" s="252" t="s">
        <v>1546</v>
      </c>
      <c r="L4319" s="253"/>
      <c r="M4319" s="254"/>
      <c r="N4319" s="255"/>
      <c r="O4319" s="255"/>
      <c r="P4319" s="256"/>
      <c r="Q4319" s="257">
        <f t="shared" si="253"/>
        <v>0</v>
      </c>
      <c r="R4319" s="258"/>
    </row>
    <row r="4320" spans="2:18" ht="24.95" customHeight="1">
      <c r="B4320" s="259" t="s">
        <v>1547</v>
      </c>
      <c r="C4320" s="260"/>
      <c r="D4320" s="233">
        <v>0</v>
      </c>
      <c r="E4320" s="234"/>
      <c r="F4320" s="234"/>
      <c r="G4320" s="261"/>
      <c r="H4320" s="262">
        <f t="shared" si="252"/>
        <v>0</v>
      </c>
      <c r="I4320" s="263"/>
      <c r="K4320" s="259" t="s">
        <v>1547</v>
      </c>
      <c r="L4320" s="260"/>
      <c r="M4320" s="233">
        <v>0</v>
      </c>
      <c r="N4320" s="234"/>
      <c r="O4320" s="234"/>
      <c r="P4320" s="261"/>
      <c r="Q4320" s="262">
        <f t="shared" si="253"/>
        <v>0</v>
      </c>
      <c r="R4320" s="263"/>
    </row>
    <row r="4321" spans="2:18" ht="24.95" customHeight="1">
      <c r="B4321" s="252" t="s">
        <v>1548</v>
      </c>
      <c r="C4321" s="253"/>
      <c r="D4321" s="233"/>
      <c r="E4321" s="234"/>
      <c r="F4321" s="234"/>
      <c r="G4321" s="261"/>
      <c r="H4321" s="262">
        <f t="shared" si="252"/>
        <v>0</v>
      </c>
      <c r="I4321" s="263"/>
      <c r="K4321" s="252" t="s">
        <v>1548</v>
      </c>
      <c r="L4321" s="253"/>
      <c r="M4321" s="233"/>
      <c r="N4321" s="234"/>
      <c r="O4321" s="234"/>
      <c r="P4321" s="261"/>
      <c r="Q4321" s="262">
        <f t="shared" si="253"/>
        <v>0</v>
      </c>
      <c r="R4321" s="263"/>
    </row>
    <row r="4322" spans="2:18" ht="24.95" customHeight="1" thickBot="1">
      <c r="B4322" s="264" t="s">
        <v>1549</v>
      </c>
      <c r="C4322" s="265"/>
      <c r="D4322" s="266"/>
      <c r="E4322" s="267"/>
      <c r="F4322" s="267"/>
      <c r="G4322" s="268"/>
      <c r="H4322" s="269">
        <f t="shared" si="252"/>
        <v>0</v>
      </c>
      <c r="I4322" s="270"/>
      <c r="K4322" s="264" t="s">
        <v>1549</v>
      </c>
      <c r="L4322" s="265"/>
      <c r="M4322" s="266"/>
      <c r="N4322" s="267"/>
      <c r="O4322" s="267"/>
      <c r="P4322" s="268"/>
      <c r="Q4322" s="269">
        <f t="shared" si="253"/>
        <v>0</v>
      </c>
      <c r="R4322" s="270"/>
    </row>
    <row r="4323" spans="2:18" ht="24.95" customHeight="1" thickTop="1" thickBot="1">
      <c r="B4323" s="243"/>
      <c r="C4323" s="244" t="s">
        <v>1399</v>
      </c>
      <c r="D4323" s="245">
        <f>SUM(D4318:D4322)</f>
        <v>0</v>
      </c>
      <c r="E4323" s="246"/>
      <c r="F4323" s="247">
        <f>F4318+F4320</f>
        <v>1227</v>
      </c>
      <c r="G4323" s="248"/>
      <c r="H4323" s="271">
        <f>D4323+F4323</f>
        <v>1227</v>
      </c>
      <c r="I4323" s="250"/>
      <c r="K4323" s="243"/>
      <c r="L4323" s="244" t="s">
        <v>1399</v>
      </c>
      <c r="M4323" s="245">
        <f>SUM(M4318:M4322)</f>
        <v>0</v>
      </c>
      <c r="N4323" s="246"/>
      <c r="O4323" s="246">
        <f>O4318+O4320</f>
        <v>1383</v>
      </c>
      <c r="P4323" s="248"/>
      <c r="Q4323" s="272">
        <f>M4323+O4323</f>
        <v>1383</v>
      </c>
      <c r="R4323" s="250"/>
    </row>
    <row r="4324" spans="2:18" ht="24.95" customHeight="1" thickTop="1">
      <c r="B4324" s="273"/>
      <c r="C4324" s="274" t="s">
        <v>1550</v>
      </c>
      <c r="D4324" s="217"/>
      <c r="E4324" s="217"/>
      <c r="F4324" s="217"/>
      <c r="G4324" s="217"/>
      <c r="H4324" s="217"/>
      <c r="I4324" s="218"/>
      <c r="K4324" s="273"/>
      <c r="L4324" s="274" t="s">
        <v>1550</v>
      </c>
      <c r="M4324" s="217"/>
      <c r="N4324" s="217"/>
      <c r="O4324" s="217"/>
      <c r="P4324" s="217"/>
      <c r="Q4324" s="217"/>
      <c r="R4324" s="218"/>
    </row>
    <row r="4325" spans="2:18" ht="24.95" customHeight="1">
      <c r="B4325" s="216" t="s">
        <v>1551</v>
      </c>
      <c r="C4325" s="217"/>
      <c r="D4325" s="217"/>
      <c r="E4325" s="217"/>
      <c r="F4325" s="217"/>
      <c r="G4325" s="217"/>
      <c r="H4325" s="217"/>
      <c r="I4325" s="218"/>
      <c r="K4325" s="216" t="s">
        <v>1551</v>
      </c>
      <c r="L4325" s="217"/>
      <c r="M4325" s="217"/>
      <c r="N4325" s="217"/>
      <c r="O4325" s="217"/>
      <c r="P4325" s="217"/>
      <c r="Q4325" s="217"/>
      <c r="R4325" s="218"/>
    </row>
    <row r="4326" spans="2:18" ht="24.95" customHeight="1">
      <c r="B4326" s="216" t="s">
        <v>1552</v>
      </c>
      <c r="C4326" s="217"/>
      <c r="D4326" s="217"/>
      <c r="E4326" s="217"/>
      <c r="F4326" s="217"/>
      <c r="G4326" s="217"/>
      <c r="H4326" s="217"/>
      <c r="I4326" s="218"/>
      <c r="K4326" s="216" t="s">
        <v>1552</v>
      </c>
      <c r="L4326" s="217"/>
      <c r="M4326" s="217"/>
      <c r="N4326" s="217"/>
      <c r="O4326" s="217"/>
      <c r="P4326" s="217"/>
      <c r="Q4326" s="217"/>
      <c r="R4326" s="218"/>
    </row>
    <row r="4327" spans="2:18" ht="15.75">
      <c r="B4327" s="273"/>
      <c r="C4327" s="217"/>
      <c r="D4327" s="217"/>
      <c r="E4327" s="217"/>
      <c r="F4327" s="217"/>
      <c r="G4327" s="217"/>
      <c r="H4327" s="217"/>
      <c r="I4327" s="218"/>
      <c r="K4327" s="273"/>
      <c r="L4327" s="217"/>
      <c r="M4327" s="217"/>
      <c r="N4327" s="217"/>
      <c r="O4327" s="217"/>
      <c r="P4327" s="217"/>
      <c r="Q4327" s="217"/>
      <c r="R4327" s="218"/>
    </row>
    <row r="4328" spans="2:18" ht="15.75">
      <c r="B4328" s="273"/>
      <c r="C4328" s="217"/>
      <c r="D4328" s="372" t="s">
        <v>1714</v>
      </c>
      <c r="E4328" s="372"/>
      <c r="F4328" s="372"/>
      <c r="G4328" s="217"/>
      <c r="H4328" s="217"/>
      <c r="I4328" s="218"/>
      <c r="K4328" s="273"/>
      <c r="L4328" s="217"/>
      <c r="M4328" s="372" t="s">
        <v>1714</v>
      </c>
      <c r="N4328" s="372"/>
      <c r="O4328" s="372"/>
      <c r="P4328" s="217"/>
      <c r="Q4328" s="217"/>
      <c r="R4328" s="218"/>
    </row>
    <row r="4329" spans="2:18" ht="15.75">
      <c r="B4329" s="273"/>
      <c r="C4329" s="217"/>
      <c r="D4329" s="372" t="s">
        <v>1715</v>
      </c>
      <c r="E4329" s="372"/>
      <c r="F4329" s="372"/>
      <c r="G4329" s="217"/>
      <c r="H4329" s="217"/>
      <c r="I4329" s="218"/>
      <c r="K4329" s="273"/>
      <c r="L4329" s="217"/>
      <c r="M4329" s="372" t="s">
        <v>1715</v>
      </c>
      <c r="N4329" s="372"/>
      <c r="O4329" s="372"/>
      <c r="P4329" s="217"/>
      <c r="Q4329" s="217"/>
      <c r="R4329" s="218"/>
    </row>
    <row r="4330" spans="2:18" ht="15.75">
      <c r="B4330" s="273"/>
      <c r="C4330" s="217"/>
      <c r="D4330" s="217"/>
      <c r="E4330" s="217"/>
      <c r="F4330" s="217"/>
      <c r="G4330" s="217"/>
      <c r="H4330" s="217"/>
      <c r="I4330" s="218"/>
      <c r="K4330" s="273"/>
      <c r="L4330" s="217"/>
      <c r="M4330" s="217"/>
      <c r="N4330" s="217"/>
      <c r="O4330" s="217"/>
      <c r="P4330" s="217"/>
      <c r="Q4330" s="217"/>
      <c r="R4330" s="218"/>
    </row>
    <row r="4331" spans="2:18" ht="15.75">
      <c r="B4331" s="273"/>
      <c r="C4331" s="217"/>
      <c r="D4331" s="217"/>
      <c r="E4331" s="217"/>
      <c r="F4331" s="217"/>
      <c r="G4331" s="217"/>
      <c r="H4331" s="217"/>
      <c r="I4331" s="218"/>
      <c r="K4331" s="273"/>
      <c r="L4331" s="217"/>
      <c r="M4331" s="217"/>
      <c r="N4331" s="217"/>
      <c r="O4331" s="217"/>
      <c r="P4331" s="217"/>
      <c r="Q4331" s="217"/>
      <c r="R4331" s="218"/>
    </row>
    <row r="4332" spans="2:18" ht="15.75">
      <c r="B4332" s="293"/>
      <c r="E4332" s="217"/>
      <c r="F4332" s="217"/>
      <c r="G4332" s="201" t="s">
        <v>1563</v>
      </c>
      <c r="H4332" s="217"/>
      <c r="I4332" s="218"/>
      <c r="J4332" s="293"/>
      <c r="K4332" s="293"/>
      <c r="N4332" s="217"/>
      <c r="O4332" s="217"/>
      <c r="P4332" s="201" t="s">
        <v>1563</v>
      </c>
      <c r="Q4332" s="217"/>
      <c r="R4332" s="218"/>
    </row>
    <row r="4333" spans="2:18" ht="15.75">
      <c r="B4333" s="273" t="s">
        <v>1553</v>
      </c>
      <c r="C4333" s="360">
        <v>45840</v>
      </c>
      <c r="D4333" s="360"/>
      <c r="E4333" s="201"/>
      <c r="F4333" t="s">
        <v>1693</v>
      </c>
      <c r="H4333" s="201"/>
      <c r="I4333" s="202"/>
      <c r="K4333" s="273" t="s">
        <v>1553</v>
      </c>
      <c r="L4333" s="360">
        <v>45840</v>
      </c>
      <c r="M4333" s="360"/>
      <c r="N4333" s="201"/>
      <c r="O4333" t="s">
        <v>1693</v>
      </c>
      <c r="Q4333" s="201"/>
      <c r="R4333" s="202"/>
    </row>
    <row r="4334" spans="2:18" ht="16.5" thickBot="1">
      <c r="B4334" s="275"/>
      <c r="C4334" s="276"/>
      <c r="D4334" s="276"/>
      <c r="E4334" s="276"/>
      <c r="F4334" s="276"/>
      <c r="G4334" s="276"/>
      <c r="H4334" s="276"/>
      <c r="I4334" s="277"/>
      <c r="K4334" s="275"/>
      <c r="L4334" s="276"/>
      <c r="M4334" s="276"/>
      <c r="N4334" s="276"/>
      <c r="O4334" s="276"/>
      <c r="P4334" s="276"/>
      <c r="Q4334" s="276"/>
      <c r="R4334" s="277"/>
    </row>
    <row r="4336" spans="2:18" ht="15.75" thickBot="1"/>
    <row r="4337" spans="2:18">
      <c r="B4337" s="366" t="s">
        <v>1525</v>
      </c>
      <c r="C4337" s="367"/>
      <c r="D4337" s="367"/>
      <c r="E4337" s="367"/>
      <c r="F4337" s="367"/>
      <c r="G4337" s="367"/>
      <c r="H4337" s="367"/>
      <c r="I4337" s="368"/>
      <c r="K4337" s="366" t="s">
        <v>1525</v>
      </c>
      <c r="L4337" s="367"/>
      <c r="M4337" s="367"/>
      <c r="N4337" s="367"/>
      <c r="O4337" s="367"/>
      <c r="P4337" s="367"/>
      <c r="Q4337" s="367"/>
      <c r="R4337" s="368"/>
    </row>
    <row r="4338" spans="2:18" ht="15.75">
      <c r="B4338" s="200"/>
      <c r="C4338" s="201"/>
      <c r="D4338" s="201"/>
      <c r="E4338" s="201"/>
      <c r="F4338" s="201"/>
      <c r="G4338" s="201"/>
      <c r="H4338" s="201"/>
      <c r="I4338" s="202"/>
      <c r="K4338" s="200"/>
      <c r="L4338" s="201"/>
      <c r="M4338" s="201"/>
      <c r="N4338" s="201"/>
      <c r="O4338" s="201"/>
      <c r="P4338" s="201"/>
      <c r="Q4338" s="201"/>
      <c r="R4338" s="202"/>
    </row>
    <row r="4339" spans="2:18" ht="26.25">
      <c r="B4339" s="369" t="s">
        <v>1526</v>
      </c>
      <c r="C4339" s="370"/>
      <c r="D4339" s="370"/>
      <c r="E4339" s="370"/>
      <c r="F4339" s="370"/>
      <c r="G4339" s="370"/>
      <c r="H4339" s="370"/>
      <c r="I4339" s="371"/>
      <c r="K4339" s="369" t="s">
        <v>1526</v>
      </c>
      <c r="L4339" s="370"/>
      <c r="M4339" s="370"/>
      <c r="N4339" s="370"/>
      <c r="O4339" s="370"/>
      <c r="P4339" s="370"/>
      <c r="Q4339" s="370"/>
      <c r="R4339" s="371"/>
    </row>
    <row r="4340" spans="2:18" ht="24.95" customHeight="1">
      <c r="B4340" s="203"/>
      <c r="C4340" s="204"/>
      <c r="D4340" s="204"/>
      <c r="E4340" s="204"/>
      <c r="F4340" s="204"/>
      <c r="G4340" s="204"/>
      <c r="H4340" s="205" t="s">
        <v>1527</v>
      </c>
      <c r="I4340" s="206"/>
      <c r="K4340" s="203"/>
      <c r="L4340" s="204"/>
      <c r="M4340" s="204"/>
      <c r="N4340" s="204"/>
      <c r="O4340" s="204"/>
      <c r="P4340" s="204"/>
      <c r="Q4340" s="205" t="s">
        <v>1527</v>
      </c>
      <c r="R4340" s="206"/>
    </row>
    <row r="4341" spans="2:18" ht="24.95" customHeight="1">
      <c r="B4341" s="207" t="s">
        <v>1528</v>
      </c>
      <c r="C4341" s="208"/>
      <c r="D4341" s="208"/>
      <c r="E4341" s="208"/>
      <c r="F4341" s="208" t="s">
        <v>1529</v>
      </c>
      <c r="G4341" s="201"/>
      <c r="H4341" s="201" t="s">
        <v>1530</v>
      </c>
      <c r="I4341" s="202"/>
      <c r="K4341" s="207" t="s">
        <v>1528</v>
      </c>
      <c r="L4341" s="208"/>
      <c r="M4341" s="208"/>
      <c r="N4341" s="208"/>
      <c r="O4341" s="208" t="s">
        <v>1531</v>
      </c>
      <c r="P4341" s="201"/>
      <c r="Q4341" s="201" t="s">
        <v>1530</v>
      </c>
      <c r="R4341" s="202"/>
    </row>
    <row r="4342" spans="2:18" ht="24.95" customHeight="1">
      <c r="B4342" s="209" t="s">
        <v>1532</v>
      </c>
      <c r="C4342" s="210" t="s">
        <v>2025</v>
      </c>
      <c r="E4342" s="211"/>
      <c r="F4342" s="211"/>
      <c r="G4342" s="212"/>
      <c r="H4342" s="212"/>
      <c r="I4342" s="213"/>
      <c r="K4342" s="209" t="s">
        <v>1532</v>
      </c>
      <c r="L4342" s="210" t="s">
        <v>2027</v>
      </c>
      <c r="M4342" s="211"/>
      <c r="N4342" s="211"/>
      <c r="O4342" s="211"/>
      <c r="P4342" s="212"/>
      <c r="Q4342" s="212"/>
      <c r="R4342" s="213"/>
    </row>
    <row r="4343" spans="2:18" ht="24.95" customHeight="1">
      <c r="B4343" s="207" t="s">
        <v>1534</v>
      </c>
      <c r="C4343" s="214" t="s">
        <v>2026</v>
      </c>
      <c r="D4343" s="208" t="s">
        <v>1535</v>
      </c>
      <c r="E4343" s="208"/>
      <c r="F4343" s="201"/>
      <c r="G4343" s="201"/>
      <c r="H4343" s="201"/>
      <c r="I4343" s="202"/>
      <c r="K4343" s="207" t="s">
        <v>1534</v>
      </c>
      <c r="L4343" s="214">
        <v>585</v>
      </c>
      <c r="M4343" s="208" t="s">
        <v>1535</v>
      </c>
      <c r="N4343" s="208"/>
      <c r="O4343" s="201"/>
      <c r="P4343" s="201"/>
      <c r="Q4343" s="201"/>
      <c r="R4343" s="202"/>
    </row>
    <row r="4344" spans="2:18" ht="24.95" customHeight="1">
      <c r="B4344" s="216" t="s">
        <v>1562</v>
      </c>
      <c r="C4344" s="217"/>
      <c r="D4344" s="217"/>
      <c r="E4344" s="217"/>
      <c r="F4344" s="217"/>
      <c r="G4344" s="217"/>
      <c r="H4344" s="217"/>
      <c r="I4344" s="218"/>
      <c r="K4344" s="216" t="s">
        <v>1562</v>
      </c>
      <c r="L4344" s="217"/>
      <c r="M4344" s="217"/>
      <c r="N4344" s="217"/>
      <c r="O4344" s="217"/>
      <c r="P4344" s="217"/>
      <c r="Q4344" s="217"/>
      <c r="R4344" s="218"/>
    </row>
    <row r="4345" spans="2:18" ht="24.95" customHeight="1" thickBot="1">
      <c r="B4345" s="207" t="s">
        <v>1537</v>
      </c>
      <c r="C4345" s="201"/>
      <c r="D4345" s="201"/>
      <c r="E4345" s="201"/>
      <c r="F4345" s="201"/>
      <c r="G4345" s="201"/>
      <c r="H4345" s="201"/>
      <c r="I4345" s="202"/>
      <c r="K4345" s="207" t="s">
        <v>1537</v>
      </c>
      <c r="L4345" s="201"/>
      <c r="M4345" s="201"/>
      <c r="N4345" s="201"/>
      <c r="O4345" s="201"/>
      <c r="P4345" s="201"/>
      <c r="Q4345" s="201"/>
      <c r="R4345" s="202"/>
    </row>
    <row r="4346" spans="2:18" ht="24.95" customHeight="1" thickTop="1">
      <c r="B4346" s="361" t="s">
        <v>1538</v>
      </c>
      <c r="C4346" s="362"/>
      <c r="D4346" s="358" t="s">
        <v>1241</v>
      </c>
      <c r="E4346" s="365"/>
      <c r="F4346" s="356" t="s">
        <v>1539</v>
      </c>
      <c r="G4346" s="359"/>
      <c r="H4346" s="358" t="s">
        <v>1404</v>
      </c>
      <c r="I4346" s="359"/>
      <c r="K4346" s="361" t="s">
        <v>1538</v>
      </c>
      <c r="L4346" s="362"/>
      <c r="M4346" s="358" t="s">
        <v>1241</v>
      </c>
      <c r="N4346" s="365"/>
      <c r="O4346" s="356" t="s">
        <v>1539</v>
      </c>
      <c r="P4346" s="359"/>
      <c r="Q4346" s="358" t="s">
        <v>1404</v>
      </c>
      <c r="R4346" s="359"/>
    </row>
    <row r="4347" spans="2:18" ht="24.95" customHeight="1" thickBot="1">
      <c r="B4347" s="363"/>
      <c r="C4347" s="364"/>
      <c r="D4347" s="219" t="s">
        <v>1540</v>
      </c>
      <c r="E4347" s="220" t="s">
        <v>1541</v>
      </c>
      <c r="F4347" s="220" t="s">
        <v>1540</v>
      </c>
      <c r="G4347" s="221" t="s">
        <v>1541</v>
      </c>
      <c r="H4347" s="222" t="s">
        <v>1540</v>
      </c>
      <c r="I4347" s="223" t="s">
        <v>1541</v>
      </c>
      <c r="K4347" s="363"/>
      <c r="L4347" s="364"/>
      <c r="M4347" s="219" t="s">
        <v>1540</v>
      </c>
      <c r="N4347" s="220" t="s">
        <v>1541</v>
      </c>
      <c r="O4347" s="220" t="s">
        <v>1540</v>
      </c>
      <c r="P4347" s="221" t="s">
        <v>1541</v>
      </c>
      <c r="Q4347" s="222" t="s">
        <v>1540</v>
      </c>
      <c r="R4347" s="223" t="s">
        <v>1541</v>
      </c>
    </row>
    <row r="4348" spans="2:18" ht="24.95" customHeight="1" thickTop="1">
      <c r="B4348" s="224" t="s">
        <v>1542</v>
      </c>
      <c r="C4348" s="225"/>
      <c r="D4348" s="226">
        <v>0</v>
      </c>
      <c r="E4348" s="227"/>
      <c r="F4348" s="227">
        <v>87</v>
      </c>
      <c r="G4348" s="228"/>
      <c r="H4348" s="229">
        <f t="shared" ref="H4348:H4356" si="254">D4348+F4348</f>
        <v>87</v>
      </c>
      <c r="I4348" s="230"/>
      <c r="K4348" s="224" t="s">
        <v>1542</v>
      </c>
      <c r="L4348" s="225"/>
      <c r="M4348" s="226">
        <v>0</v>
      </c>
      <c r="N4348" s="227"/>
      <c r="O4348" s="227">
        <v>468</v>
      </c>
      <c r="P4348" s="228"/>
      <c r="Q4348" s="229">
        <f t="shared" ref="Q4348:Q4356" si="255">M4348+O4348</f>
        <v>468</v>
      </c>
      <c r="R4348" s="230"/>
    </row>
    <row r="4349" spans="2:18" ht="24.95" customHeight="1">
      <c r="B4349" s="231" t="s">
        <v>1543</v>
      </c>
      <c r="C4349" s="232"/>
      <c r="D4349" s="233">
        <v>0</v>
      </c>
      <c r="E4349" s="234"/>
      <c r="F4349" s="234">
        <v>0</v>
      </c>
      <c r="G4349" s="235"/>
      <c r="H4349" s="229">
        <f t="shared" si="254"/>
        <v>0</v>
      </c>
      <c r="I4349" s="236"/>
      <c r="K4349" s="231" t="s">
        <v>1543</v>
      </c>
      <c r="L4349" s="232"/>
      <c r="M4349" s="233">
        <v>0</v>
      </c>
      <c r="N4349" s="234"/>
      <c r="O4349" s="234">
        <v>0</v>
      </c>
      <c r="P4349" s="235"/>
      <c r="Q4349" s="229">
        <f t="shared" si="255"/>
        <v>0</v>
      </c>
      <c r="R4349" s="236"/>
    </row>
    <row r="4350" spans="2:18" ht="24.95" customHeight="1">
      <c r="B4350" s="231" t="s">
        <v>1544</v>
      </c>
      <c r="C4350" s="232"/>
      <c r="D4350" s="233">
        <v>0</v>
      </c>
      <c r="E4350" s="234"/>
      <c r="F4350" s="234">
        <v>0</v>
      </c>
      <c r="G4350" s="235"/>
      <c r="H4350" s="229">
        <f t="shared" si="254"/>
        <v>0</v>
      </c>
      <c r="I4350" s="236"/>
      <c r="K4350" s="231" t="s">
        <v>1544</v>
      </c>
      <c r="L4350" s="232"/>
      <c r="M4350" s="233">
        <v>0</v>
      </c>
      <c r="N4350" s="234"/>
      <c r="O4350" s="234">
        <v>0</v>
      </c>
      <c r="P4350" s="235"/>
      <c r="Q4350" s="229">
        <f t="shared" si="255"/>
        <v>0</v>
      </c>
      <c r="R4350" s="236"/>
    </row>
    <row r="4351" spans="2:18" ht="24.95" customHeight="1" thickBot="1">
      <c r="B4351" s="237" t="s">
        <v>1545</v>
      </c>
      <c r="C4351" s="238"/>
      <c r="D4351" s="239"/>
      <c r="E4351" s="240"/>
      <c r="F4351" s="240">
        <v>0</v>
      </c>
      <c r="G4351" s="241"/>
      <c r="H4351" s="229">
        <f t="shared" si="254"/>
        <v>0</v>
      </c>
      <c r="I4351" s="242"/>
      <c r="K4351" s="237" t="s">
        <v>1545</v>
      </c>
      <c r="L4351" s="238"/>
      <c r="M4351" s="239">
        <v>0</v>
      </c>
      <c r="N4351" s="240"/>
      <c r="O4351" s="240">
        <v>0</v>
      </c>
      <c r="P4351" s="241"/>
      <c r="Q4351" s="229">
        <f t="shared" si="255"/>
        <v>0</v>
      </c>
      <c r="R4351" s="242"/>
    </row>
    <row r="4352" spans="2:18" ht="24.95" customHeight="1" thickTop="1" thickBot="1">
      <c r="B4352" s="243"/>
      <c r="C4352" s="244" t="s">
        <v>1399</v>
      </c>
      <c r="D4352" s="245">
        <f>D4348+D4349+D4350+D4351</f>
        <v>0</v>
      </c>
      <c r="E4352" s="246"/>
      <c r="F4352" s="247">
        <f>SUM(F4348:F4351)</f>
        <v>87</v>
      </c>
      <c r="G4352" s="248"/>
      <c r="H4352" s="249">
        <f t="shared" si="254"/>
        <v>87</v>
      </c>
      <c r="I4352" s="250"/>
      <c r="K4352" s="243"/>
      <c r="L4352" s="244" t="s">
        <v>1399</v>
      </c>
      <c r="M4352" s="245">
        <f>M4348+M4349+M4350+M4351</f>
        <v>0</v>
      </c>
      <c r="N4352" s="246"/>
      <c r="O4352" s="246">
        <f>SUM(O4348:O4351)</f>
        <v>468</v>
      </c>
      <c r="P4352" s="248"/>
      <c r="Q4352" s="251">
        <f t="shared" si="255"/>
        <v>468</v>
      </c>
      <c r="R4352" s="250"/>
    </row>
    <row r="4353" spans="2:18" ht="24.95" customHeight="1" thickTop="1">
      <c r="B4353" s="252" t="s">
        <v>1546</v>
      </c>
      <c r="C4353" s="253"/>
      <c r="D4353" s="254"/>
      <c r="E4353" s="255"/>
      <c r="F4353" s="255"/>
      <c r="G4353" s="256"/>
      <c r="H4353" s="257">
        <f t="shared" si="254"/>
        <v>0</v>
      </c>
      <c r="I4353" s="258"/>
      <c r="K4353" s="252" t="s">
        <v>1546</v>
      </c>
      <c r="L4353" s="253"/>
      <c r="M4353" s="254"/>
      <c r="N4353" s="255"/>
      <c r="O4353" s="255"/>
      <c r="P4353" s="256"/>
      <c r="Q4353" s="257">
        <f t="shared" si="255"/>
        <v>0</v>
      </c>
      <c r="R4353" s="258"/>
    </row>
    <row r="4354" spans="2:18" ht="24.95" customHeight="1">
      <c r="B4354" s="259" t="s">
        <v>1547</v>
      </c>
      <c r="C4354" s="260"/>
      <c r="D4354" s="233">
        <v>0</v>
      </c>
      <c r="E4354" s="234"/>
      <c r="F4354" s="234"/>
      <c r="G4354" s="261"/>
      <c r="H4354" s="262">
        <f t="shared" si="254"/>
        <v>0</v>
      </c>
      <c r="I4354" s="263"/>
      <c r="K4354" s="259" t="s">
        <v>1547</v>
      </c>
      <c r="L4354" s="260"/>
      <c r="M4354" s="233">
        <v>0</v>
      </c>
      <c r="N4354" s="234"/>
      <c r="O4354" s="234"/>
      <c r="P4354" s="261"/>
      <c r="Q4354" s="262">
        <f t="shared" si="255"/>
        <v>0</v>
      </c>
      <c r="R4354" s="263"/>
    </row>
    <row r="4355" spans="2:18" ht="24.95" customHeight="1">
      <c r="B4355" s="252" t="s">
        <v>1548</v>
      </c>
      <c r="C4355" s="253"/>
      <c r="D4355" s="233"/>
      <c r="E4355" s="234"/>
      <c r="F4355" s="234"/>
      <c r="G4355" s="261"/>
      <c r="H4355" s="262">
        <f t="shared" si="254"/>
        <v>0</v>
      </c>
      <c r="I4355" s="263"/>
      <c r="K4355" s="252" t="s">
        <v>1548</v>
      </c>
      <c r="L4355" s="253"/>
      <c r="M4355" s="233"/>
      <c r="N4355" s="234"/>
      <c r="O4355" s="234"/>
      <c r="P4355" s="261"/>
      <c r="Q4355" s="262">
        <f t="shared" si="255"/>
        <v>0</v>
      </c>
      <c r="R4355" s="263"/>
    </row>
    <row r="4356" spans="2:18" ht="24.95" customHeight="1" thickBot="1">
      <c r="B4356" s="264" t="s">
        <v>1549</v>
      </c>
      <c r="C4356" s="265"/>
      <c r="D4356" s="266"/>
      <c r="E4356" s="267"/>
      <c r="F4356" s="267"/>
      <c r="G4356" s="268"/>
      <c r="H4356" s="269">
        <f t="shared" si="254"/>
        <v>0</v>
      </c>
      <c r="I4356" s="270"/>
      <c r="K4356" s="264" t="s">
        <v>1549</v>
      </c>
      <c r="L4356" s="265"/>
      <c r="M4356" s="266"/>
      <c r="N4356" s="267"/>
      <c r="O4356" s="267"/>
      <c r="P4356" s="268"/>
      <c r="Q4356" s="269">
        <f t="shared" si="255"/>
        <v>0</v>
      </c>
      <c r="R4356" s="270"/>
    </row>
    <row r="4357" spans="2:18" ht="24.95" customHeight="1" thickTop="1" thickBot="1">
      <c r="B4357" s="243"/>
      <c r="C4357" s="244" t="s">
        <v>1399</v>
      </c>
      <c r="D4357" s="245">
        <f>SUM(D4352:D4356)</f>
        <v>0</v>
      </c>
      <c r="E4357" s="246"/>
      <c r="F4357" s="247">
        <f>F4352+F4354</f>
        <v>87</v>
      </c>
      <c r="G4357" s="248"/>
      <c r="H4357" s="271">
        <f>D4357+F4357</f>
        <v>87</v>
      </c>
      <c r="I4357" s="250"/>
      <c r="K4357" s="243"/>
      <c r="L4357" s="244" t="s">
        <v>1399</v>
      </c>
      <c r="M4357" s="245">
        <f>SUM(M4352:M4356)</f>
        <v>0</v>
      </c>
      <c r="N4357" s="246"/>
      <c r="O4357" s="246">
        <f>O4352+O4354</f>
        <v>468</v>
      </c>
      <c r="P4357" s="248"/>
      <c r="Q4357" s="272">
        <f>M4357+O4357</f>
        <v>468</v>
      </c>
      <c r="R4357" s="250"/>
    </row>
    <row r="4358" spans="2:18" ht="24.95" customHeight="1" thickTop="1">
      <c r="B4358" s="273"/>
      <c r="C4358" s="274" t="s">
        <v>1550</v>
      </c>
      <c r="D4358" s="217"/>
      <c r="E4358" s="217"/>
      <c r="F4358" s="217"/>
      <c r="G4358" s="217"/>
      <c r="H4358" s="217"/>
      <c r="I4358" s="218"/>
      <c r="K4358" s="273"/>
      <c r="L4358" s="274" t="s">
        <v>1550</v>
      </c>
      <c r="M4358" s="217"/>
      <c r="N4358" s="217"/>
      <c r="O4358" s="217"/>
      <c r="P4358" s="217"/>
      <c r="Q4358" s="217"/>
      <c r="R4358" s="218"/>
    </row>
    <row r="4359" spans="2:18" ht="24.95" customHeight="1">
      <c r="B4359" s="216" t="s">
        <v>1551</v>
      </c>
      <c r="C4359" s="217"/>
      <c r="D4359" s="217"/>
      <c r="E4359" s="217"/>
      <c r="F4359" s="217"/>
      <c r="G4359" s="217"/>
      <c r="H4359" s="217"/>
      <c r="I4359" s="218"/>
      <c r="K4359" s="216" t="s">
        <v>1551</v>
      </c>
      <c r="L4359" s="217"/>
      <c r="M4359" s="217"/>
      <c r="N4359" s="217"/>
      <c r="O4359" s="217"/>
      <c r="P4359" s="217"/>
      <c r="Q4359" s="217"/>
      <c r="R4359" s="218"/>
    </row>
    <row r="4360" spans="2:18" ht="24.95" customHeight="1">
      <c r="B4360" s="216" t="s">
        <v>1552</v>
      </c>
      <c r="C4360" s="217"/>
      <c r="D4360" s="217"/>
      <c r="E4360" s="217"/>
      <c r="F4360" s="217"/>
      <c r="G4360" s="217"/>
      <c r="H4360" s="217"/>
      <c r="I4360" s="218"/>
      <c r="K4360" s="216" t="s">
        <v>1552</v>
      </c>
      <c r="L4360" s="217"/>
      <c r="M4360" s="217"/>
      <c r="N4360" s="217"/>
      <c r="O4360" s="217"/>
      <c r="P4360" s="217"/>
      <c r="Q4360" s="217"/>
      <c r="R4360" s="218"/>
    </row>
    <row r="4361" spans="2:18" ht="15.75">
      <c r="B4361" s="273"/>
      <c r="C4361" s="217"/>
      <c r="D4361" s="217"/>
      <c r="E4361" s="217"/>
      <c r="F4361" s="217"/>
      <c r="G4361" s="217"/>
      <c r="H4361" s="217"/>
      <c r="I4361" s="218"/>
      <c r="K4361" s="273"/>
      <c r="L4361" s="217"/>
      <c r="M4361" s="217"/>
      <c r="N4361" s="217"/>
      <c r="O4361" s="217"/>
      <c r="P4361" s="217"/>
      <c r="Q4361" s="217"/>
      <c r="R4361" s="218"/>
    </row>
    <row r="4362" spans="2:18" ht="15.75">
      <c r="B4362" s="273"/>
      <c r="C4362" s="217"/>
      <c r="D4362" s="372" t="s">
        <v>1714</v>
      </c>
      <c r="E4362" s="372"/>
      <c r="F4362" s="372"/>
      <c r="G4362" s="217"/>
      <c r="H4362" s="217"/>
      <c r="I4362" s="218"/>
      <c r="K4362" s="273"/>
      <c r="L4362" s="217"/>
      <c r="M4362" s="372" t="s">
        <v>1714</v>
      </c>
      <c r="N4362" s="372"/>
      <c r="O4362" s="372"/>
      <c r="P4362" s="217"/>
      <c r="Q4362" s="217"/>
      <c r="R4362" s="218"/>
    </row>
    <row r="4363" spans="2:18" ht="15.75">
      <c r="B4363" s="273"/>
      <c r="C4363" s="217"/>
      <c r="D4363" s="372" t="s">
        <v>1715</v>
      </c>
      <c r="E4363" s="372"/>
      <c r="F4363" s="372"/>
      <c r="G4363" s="217"/>
      <c r="H4363" s="217"/>
      <c r="I4363" s="218"/>
      <c r="K4363" s="273"/>
      <c r="L4363" s="217"/>
      <c r="M4363" s="372" t="s">
        <v>1715</v>
      </c>
      <c r="N4363" s="372"/>
      <c r="O4363" s="372"/>
      <c r="P4363" s="217"/>
      <c r="Q4363" s="217"/>
      <c r="R4363" s="218"/>
    </row>
    <row r="4364" spans="2:18" ht="15.75">
      <c r="B4364" s="273"/>
      <c r="C4364" s="217"/>
      <c r="D4364" s="217"/>
      <c r="E4364" s="217"/>
      <c r="F4364" s="217"/>
      <c r="G4364" s="217"/>
      <c r="H4364" s="217"/>
      <c r="I4364" s="218"/>
      <c r="K4364" s="273"/>
      <c r="L4364" s="217"/>
      <c r="M4364" s="217"/>
      <c r="N4364" s="217"/>
      <c r="O4364" s="217"/>
      <c r="P4364" s="217"/>
      <c r="Q4364" s="217"/>
      <c r="R4364" s="218"/>
    </row>
    <row r="4365" spans="2:18" ht="15.75">
      <c r="B4365" s="273"/>
      <c r="C4365" s="217"/>
      <c r="D4365" s="217"/>
      <c r="E4365" s="217"/>
      <c r="F4365" s="217"/>
      <c r="G4365" s="217"/>
      <c r="H4365" s="217"/>
      <c r="I4365" s="218"/>
      <c r="K4365" s="273"/>
      <c r="L4365" s="217"/>
      <c r="M4365" s="217"/>
      <c r="N4365" s="217"/>
      <c r="O4365" s="217"/>
      <c r="P4365" s="217"/>
      <c r="Q4365" s="217"/>
      <c r="R4365" s="218"/>
    </row>
    <row r="4366" spans="2:18" ht="15.75">
      <c r="B4366" s="293"/>
      <c r="E4366" s="217"/>
      <c r="F4366" s="217"/>
      <c r="G4366" s="201" t="s">
        <v>1563</v>
      </c>
      <c r="H4366" s="217"/>
      <c r="I4366" s="218"/>
      <c r="J4366" s="293"/>
      <c r="K4366" s="293"/>
      <c r="N4366" s="217"/>
      <c r="O4366" s="217"/>
      <c r="P4366" s="201" t="s">
        <v>1563</v>
      </c>
      <c r="Q4366" s="217"/>
      <c r="R4366" s="218"/>
    </row>
    <row r="4367" spans="2:18" ht="15.75">
      <c r="B4367" s="273" t="s">
        <v>1553</v>
      </c>
      <c r="C4367" s="360">
        <v>45840</v>
      </c>
      <c r="D4367" s="360"/>
      <c r="E4367" s="201"/>
      <c r="F4367" t="s">
        <v>1693</v>
      </c>
      <c r="H4367" s="201"/>
      <c r="I4367" s="202"/>
      <c r="K4367" s="273" t="s">
        <v>1553</v>
      </c>
      <c r="L4367" s="360">
        <v>45840</v>
      </c>
      <c r="M4367" s="360"/>
      <c r="N4367" s="201"/>
      <c r="O4367" t="s">
        <v>1693</v>
      </c>
      <c r="Q4367" s="201"/>
      <c r="R4367" s="202"/>
    </row>
    <row r="4368" spans="2:18" ht="16.5" thickBot="1">
      <c r="B4368" s="275"/>
      <c r="C4368" s="276"/>
      <c r="D4368" s="276"/>
      <c r="E4368" s="276"/>
      <c r="F4368" s="276"/>
      <c r="G4368" s="276"/>
      <c r="H4368" s="276"/>
      <c r="I4368" s="277"/>
      <c r="K4368" s="275"/>
      <c r="L4368" s="276"/>
      <c r="M4368" s="276"/>
      <c r="N4368" s="276"/>
      <c r="O4368" s="276"/>
      <c r="P4368" s="276"/>
      <c r="Q4368" s="276"/>
      <c r="R4368" s="277"/>
    </row>
    <row r="4370" spans="2:18" ht="15.75" thickBot="1"/>
    <row r="4371" spans="2:18">
      <c r="B4371" s="366" t="s">
        <v>1525</v>
      </c>
      <c r="C4371" s="367"/>
      <c r="D4371" s="367"/>
      <c r="E4371" s="367"/>
      <c r="F4371" s="367"/>
      <c r="G4371" s="367"/>
      <c r="H4371" s="367"/>
      <c r="I4371" s="368"/>
      <c r="K4371" s="366" t="s">
        <v>1525</v>
      </c>
      <c r="L4371" s="367"/>
      <c r="M4371" s="367"/>
      <c r="N4371" s="367"/>
      <c r="O4371" s="367"/>
      <c r="P4371" s="367"/>
      <c r="Q4371" s="367"/>
      <c r="R4371" s="368"/>
    </row>
    <row r="4372" spans="2:18" ht="15.75">
      <c r="B4372" s="200"/>
      <c r="C4372" s="201"/>
      <c r="D4372" s="201"/>
      <c r="E4372" s="201"/>
      <c r="F4372" s="201"/>
      <c r="G4372" s="201"/>
      <c r="H4372" s="201"/>
      <c r="I4372" s="202"/>
      <c r="K4372" s="200"/>
      <c r="L4372" s="201"/>
      <c r="M4372" s="201"/>
      <c r="N4372" s="201"/>
      <c r="O4372" s="201"/>
      <c r="P4372" s="201"/>
      <c r="Q4372" s="201"/>
      <c r="R4372" s="202"/>
    </row>
    <row r="4373" spans="2:18" ht="26.25">
      <c r="B4373" s="369" t="s">
        <v>1526</v>
      </c>
      <c r="C4373" s="370"/>
      <c r="D4373" s="370"/>
      <c r="E4373" s="370"/>
      <c r="F4373" s="370"/>
      <c r="G4373" s="370"/>
      <c r="H4373" s="370"/>
      <c r="I4373" s="371"/>
      <c r="K4373" s="369" t="s">
        <v>1526</v>
      </c>
      <c r="L4373" s="370"/>
      <c r="M4373" s="370"/>
      <c r="N4373" s="370"/>
      <c r="O4373" s="370"/>
      <c r="P4373" s="370"/>
      <c r="Q4373" s="370"/>
      <c r="R4373" s="371"/>
    </row>
    <row r="4374" spans="2:18" ht="24.95" customHeight="1">
      <c r="B4374" s="203"/>
      <c r="C4374" s="204"/>
      <c r="D4374" s="204"/>
      <c r="E4374" s="204"/>
      <c r="F4374" s="204"/>
      <c r="G4374" s="204"/>
      <c r="H4374" s="205" t="s">
        <v>1527</v>
      </c>
      <c r="I4374" s="206"/>
      <c r="K4374" s="203"/>
      <c r="L4374" s="204"/>
      <c r="M4374" s="204"/>
      <c r="N4374" s="204"/>
      <c r="O4374" s="204"/>
      <c r="P4374" s="204"/>
      <c r="Q4374" s="205" t="s">
        <v>1527</v>
      </c>
      <c r="R4374" s="206"/>
    </row>
    <row r="4375" spans="2:18" ht="24.95" customHeight="1">
      <c r="B4375" s="207" t="s">
        <v>1528</v>
      </c>
      <c r="C4375" s="208"/>
      <c r="D4375" s="208"/>
      <c r="E4375" s="208"/>
      <c r="F4375" s="208" t="s">
        <v>1529</v>
      </c>
      <c r="G4375" s="201"/>
      <c r="H4375" s="201" t="s">
        <v>1530</v>
      </c>
      <c r="I4375" s="202"/>
      <c r="K4375" s="207" t="s">
        <v>1528</v>
      </c>
      <c r="L4375" s="208"/>
      <c r="M4375" s="208"/>
      <c r="N4375" s="208"/>
      <c r="O4375" s="208" t="s">
        <v>1531</v>
      </c>
      <c r="P4375" s="201"/>
      <c r="Q4375" s="201" t="s">
        <v>1530</v>
      </c>
      <c r="R4375" s="202"/>
    </row>
    <row r="4376" spans="2:18" ht="24.95" customHeight="1">
      <c r="B4376" s="209" t="s">
        <v>1532</v>
      </c>
      <c r="C4376" s="210" t="s">
        <v>2028</v>
      </c>
      <c r="D4376" s="211"/>
      <c r="E4376" s="211"/>
      <c r="F4376" s="211"/>
      <c r="G4376" s="212"/>
      <c r="H4376" s="212"/>
      <c r="I4376" s="213"/>
      <c r="K4376" s="209" t="s">
        <v>1532</v>
      </c>
      <c r="L4376" s="210" t="s">
        <v>2029</v>
      </c>
      <c r="M4376" s="211"/>
      <c r="N4376" s="211"/>
      <c r="O4376" s="211"/>
      <c r="P4376" s="212"/>
      <c r="Q4376" s="212"/>
      <c r="R4376" s="213"/>
    </row>
    <row r="4377" spans="2:18" ht="24.95" customHeight="1">
      <c r="B4377" s="207" t="s">
        <v>1534</v>
      </c>
      <c r="C4377" s="214">
        <v>107</v>
      </c>
      <c r="D4377" s="208" t="s">
        <v>1535</v>
      </c>
      <c r="E4377" s="208"/>
      <c r="F4377" s="201"/>
      <c r="G4377" s="201"/>
      <c r="H4377" s="201"/>
      <c r="I4377" s="202"/>
      <c r="K4377" s="207" t="s">
        <v>1534</v>
      </c>
      <c r="L4377" s="214" t="s">
        <v>2030</v>
      </c>
      <c r="M4377" s="208" t="s">
        <v>1535</v>
      </c>
      <c r="N4377" s="208"/>
      <c r="O4377" s="201"/>
      <c r="P4377" s="201"/>
      <c r="Q4377" s="201"/>
      <c r="R4377" s="202"/>
    </row>
    <row r="4378" spans="2:18" ht="24.95" customHeight="1">
      <c r="B4378" s="216" t="s">
        <v>1562</v>
      </c>
      <c r="C4378" s="217"/>
      <c r="D4378" s="217"/>
      <c r="E4378" s="217"/>
      <c r="F4378" s="217"/>
      <c r="G4378" s="217"/>
      <c r="H4378" s="217"/>
      <c r="I4378" s="218"/>
      <c r="K4378" s="216" t="s">
        <v>1562</v>
      </c>
      <c r="L4378" s="217"/>
      <c r="M4378" s="217"/>
      <c r="N4378" s="217"/>
      <c r="O4378" s="217"/>
      <c r="P4378" s="217"/>
      <c r="Q4378" s="217"/>
      <c r="R4378" s="218"/>
    </row>
    <row r="4379" spans="2:18" ht="24.95" customHeight="1" thickBot="1">
      <c r="B4379" s="207" t="s">
        <v>1537</v>
      </c>
      <c r="C4379" s="201"/>
      <c r="D4379" s="201"/>
      <c r="E4379" s="201"/>
      <c r="F4379" s="201"/>
      <c r="G4379" s="201"/>
      <c r="H4379" s="201"/>
      <c r="I4379" s="202"/>
      <c r="K4379" s="207" t="s">
        <v>1537</v>
      </c>
      <c r="L4379" s="201"/>
      <c r="M4379" s="201"/>
      <c r="N4379" s="201"/>
      <c r="O4379" s="201"/>
      <c r="P4379" s="201"/>
      <c r="Q4379" s="201"/>
      <c r="R4379" s="202"/>
    </row>
    <row r="4380" spans="2:18" ht="24.95" customHeight="1" thickTop="1">
      <c r="B4380" s="361" t="s">
        <v>1538</v>
      </c>
      <c r="C4380" s="362"/>
      <c r="D4380" s="358" t="s">
        <v>1241</v>
      </c>
      <c r="E4380" s="365"/>
      <c r="F4380" s="356" t="s">
        <v>1539</v>
      </c>
      <c r="G4380" s="359"/>
      <c r="H4380" s="358" t="s">
        <v>1404</v>
      </c>
      <c r="I4380" s="359"/>
      <c r="K4380" s="361" t="s">
        <v>1538</v>
      </c>
      <c r="L4380" s="362"/>
      <c r="M4380" s="358" t="s">
        <v>1241</v>
      </c>
      <c r="N4380" s="365"/>
      <c r="O4380" s="356" t="s">
        <v>1539</v>
      </c>
      <c r="P4380" s="359"/>
      <c r="Q4380" s="358" t="s">
        <v>1404</v>
      </c>
      <c r="R4380" s="359"/>
    </row>
    <row r="4381" spans="2:18" ht="24.95" customHeight="1" thickBot="1">
      <c r="B4381" s="363"/>
      <c r="C4381" s="364"/>
      <c r="D4381" s="219" t="s">
        <v>1540</v>
      </c>
      <c r="E4381" s="220" t="s">
        <v>1541</v>
      </c>
      <c r="F4381" s="220" t="s">
        <v>1540</v>
      </c>
      <c r="G4381" s="221" t="s">
        <v>1541</v>
      </c>
      <c r="H4381" s="222" t="s">
        <v>1540</v>
      </c>
      <c r="I4381" s="223" t="s">
        <v>1541</v>
      </c>
      <c r="K4381" s="363"/>
      <c r="L4381" s="364"/>
      <c r="M4381" s="219" t="s">
        <v>1540</v>
      </c>
      <c r="N4381" s="220" t="s">
        <v>1541</v>
      </c>
      <c r="O4381" s="220" t="s">
        <v>1540</v>
      </c>
      <c r="P4381" s="221" t="s">
        <v>1541</v>
      </c>
      <c r="Q4381" s="222" t="s">
        <v>1540</v>
      </c>
      <c r="R4381" s="223" t="s">
        <v>1541</v>
      </c>
    </row>
    <row r="4382" spans="2:18" ht="24.95" customHeight="1" thickTop="1">
      <c r="B4382" s="224" t="s">
        <v>1542</v>
      </c>
      <c r="C4382" s="225"/>
      <c r="D4382" s="226">
        <v>0</v>
      </c>
      <c r="E4382" s="227"/>
      <c r="F4382" s="227">
        <v>578</v>
      </c>
      <c r="G4382" s="228"/>
      <c r="H4382" s="229">
        <f t="shared" ref="H4382:H4390" si="256">D4382+F4382</f>
        <v>578</v>
      </c>
      <c r="I4382" s="230"/>
      <c r="K4382" s="224" t="s">
        <v>1542</v>
      </c>
      <c r="L4382" s="225"/>
      <c r="M4382" s="226">
        <v>0</v>
      </c>
      <c r="N4382" s="227"/>
      <c r="O4382" s="227">
        <v>140</v>
      </c>
      <c r="P4382" s="228"/>
      <c r="Q4382" s="229">
        <f t="shared" ref="Q4382:Q4390" si="257">M4382+O4382</f>
        <v>140</v>
      </c>
      <c r="R4382" s="230"/>
    </row>
    <row r="4383" spans="2:18" ht="24.95" customHeight="1">
      <c r="B4383" s="231" t="s">
        <v>1543</v>
      </c>
      <c r="C4383" s="232"/>
      <c r="D4383" s="233">
        <v>0</v>
      </c>
      <c r="E4383" s="234"/>
      <c r="F4383" s="234">
        <v>30</v>
      </c>
      <c r="G4383" s="235"/>
      <c r="H4383" s="229">
        <f t="shared" si="256"/>
        <v>30</v>
      </c>
      <c r="I4383" s="236"/>
      <c r="K4383" s="231" t="s">
        <v>1543</v>
      </c>
      <c r="L4383" s="232"/>
      <c r="M4383" s="233">
        <v>0</v>
      </c>
      <c r="N4383" s="234"/>
      <c r="O4383" s="234">
        <v>30</v>
      </c>
      <c r="P4383" s="235"/>
      <c r="Q4383" s="229">
        <f t="shared" si="257"/>
        <v>30</v>
      </c>
      <c r="R4383" s="236"/>
    </row>
    <row r="4384" spans="2:18" ht="24.95" customHeight="1">
      <c r="B4384" s="231" t="s">
        <v>1544</v>
      </c>
      <c r="C4384" s="232"/>
      <c r="D4384" s="233">
        <v>0</v>
      </c>
      <c r="E4384" s="234"/>
      <c r="F4384" s="234">
        <v>30</v>
      </c>
      <c r="G4384" s="235"/>
      <c r="H4384" s="229">
        <f t="shared" si="256"/>
        <v>30</v>
      </c>
      <c r="I4384" s="236"/>
      <c r="K4384" s="231" t="s">
        <v>1544</v>
      </c>
      <c r="L4384" s="232"/>
      <c r="M4384" s="233">
        <v>0</v>
      </c>
      <c r="N4384" s="234"/>
      <c r="O4384" s="234">
        <v>30</v>
      </c>
      <c r="P4384" s="235"/>
      <c r="Q4384" s="229">
        <f t="shared" si="257"/>
        <v>30</v>
      </c>
      <c r="R4384" s="236"/>
    </row>
    <row r="4385" spans="2:18" ht="24.95" customHeight="1" thickBot="1">
      <c r="B4385" s="237" t="s">
        <v>1545</v>
      </c>
      <c r="C4385" s="238"/>
      <c r="D4385" s="239"/>
      <c r="E4385" s="240"/>
      <c r="F4385" s="240">
        <v>750</v>
      </c>
      <c r="G4385" s="241"/>
      <c r="H4385" s="229">
        <f t="shared" si="256"/>
        <v>750</v>
      </c>
      <c r="I4385" s="242"/>
      <c r="K4385" s="237" t="s">
        <v>1545</v>
      </c>
      <c r="L4385" s="238"/>
      <c r="M4385" s="239">
        <v>0</v>
      </c>
      <c r="N4385" s="240"/>
      <c r="O4385" s="240">
        <v>750</v>
      </c>
      <c r="P4385" s="241"/>
      <c r="Q4385" s="229">
        <f t="shared" si="257"/>
        <v>750</v>
      </c>
      <c r="R4385" s="242"/>
    </row>
    <row r="4386" spans="2:18" ht="24.95" customHeight="1" thickTop="1" thickBot="1">
      <c r="B4386" s="243"/>
      <c r="C4386" s="244" t="s">
        <v>1399</v>
      </c>
      <c r="D4386" s="245">
        <f>D4382+D4383+D4384+D4385</f>
        <v>0</v>
      </c>
      <c r="E4386" s="246"/>
      <c r="F4386" s="247">
        <f>SUM(F4382:F4385)</f>
        <v>1388</v>
      </c>
      <c r="G4386" s="248"/>
      <c r="H4386" s="249">
        <f t="shared" si="256"/>
        <v>1388</v>
      </c>
      <c r="I4386" s="250"/>
      <c r="K4386" s="243"/>
      <c r="L4386" s="244" t="s">
        <v>1399</v>
      </c>
      <c r="M4386" s="245">
        <f>M4382+M4383+M4384+M4385</f>
        <v>0</v>
      </c>
      <c r="N4386" s="246"/>
      <c r="O4386" s="246">
        <f>SUM(O4382:O4385)</f>
        <v>950</v>
      </c>
      <c r="P4386" s="248"/>
      <c r="Q4386" s="251">
        <f t="shared" si="257"/>
        <v>950</v>
      </c>
      <c r="R4386" s="250"/>
    </row>
    <row r="4387" spans="2:18" ht="24.95" customHeight="1" thickTop="1">
      <c r="B4387" s="252" t="s">
        <v>1546</v>
      </c>
      <c r="C4387" s="253"/>
      <c r="D4387" s="254"/>
      <c r="E4387" s="255"/>
      <c r="F4387" s="255"/>
      <c r="G4387" s="256"/>
      <c r="H4387" s="257">
        <f t="shared" si="256"/>
        <v>0</v>
      </c>
      <c r="I4387" s="258"/>
      <c r="K4387" s="252" t="s">
        <v>1546</v>
      </c>
      <c r="L4387" s="253"/>
      <c r="M4387" s="254"/>
      <c r="N4387" s="255"/>
      <c r="O4387" s="255"/>
      <c r="P4387" s="256"/>
      <c r="Q4387" s="257">
        <f t="shared" si="257"/>
        <v>0</v>
      </c>
      <c r="R4387" s="258"/>
    </row>
    <row r="4388" spans="2:18" ht="24.95" customHeight="1">
      <c r="B4388" s="259" t="s">
        <v>1547</v>
      </c>
      <c r="C4388" s="260"/>
      <c r="D4388" s="233">
        <v>0</v>
      </c>
      <c r="E4388" s="234"/>
      <c r="F4388" s="234"/>
      <c r="G4388" s="261"/>
      <c r="H4388" s="262">
        <f t="shared" si="256"/>
        <v>0</v>
      </c>
      <c r="I4388" s="263"/>
      <c r="K4388" s="259" t="s">
        <v>1547</v>
      </c>
      <c r="L4388" s="260"/>
      <c r="M4388" s="233">
        <v>0</v>
      </c>
      <c r="N4388" s="234"/>
      <c r="O4388" s="234"/>
      <c r="P4388" s="261"/>
      <c r="Q4388" s="262">
        <f t="shared" si="257"/>
        <v>0</v>
      </c>
      <c r="R4388" s="263"/>
    </row>
    <row r="4389" spans="2:18" ht="24.95" customHeight="1">
      <c r="B4389" s="252" t="s">
        <v>1548</v>
      </c>
      <c r="C4389" s="253"/>
      <c r="D4389" s="233"/>
      <c r="E4389" s="234"/>
      <c r="F4389" s="234"/>
      <c r="G4389" s="261"/>
      <c r="H4389" s="262">
        <f t="shared" si="256"/>
        <v>0</v>
      </c>
      <c r="I4389" s="263"/>
      <c r="K4389" s="252" t="s">
        <v>1548</v>
      </c>
      <c r="L4389" s="253"/>
      <c r="M4389" s="233"/>
      <c r="N4389" s="234"/>
      <c r="O4389" s="234"/>
      <c r="P4389" s="261"/>
      <c r="Q4389" s="262">
        <f t="shared" si="257"/>
        <v>0</v>
      </c>
      <c r="R4389" s="263"/>
    </row>
    <row r="4390" spans="2:18" ht="24.95" customHeight="1" thickBot="1">
      <c r="B4390" s="264" t="s">
        <v>1549</v>
      </c>
      <c r="C4390" s="265"/>
      <c r="D4390" s="266"/>
      <c r="E4390" s="267"/>
      <c r="F4390" s="267"/>
      <c r="G4390" s="268"/>
      <c r="H4390" s="269">
        <f t="shared" si="256"/>
        <v>0</v>
      </c>
      <c r="I4390" s="270"/>
      <c r="K4390" s="264" t="s">
        <v>1549</v>
      </c>
      <c r="L4390" s="265"/>
      <c r="M4390" s="266"/>
      <c r="N4390" s="267"/>
      <c r="O4390" s="267"/>
      <c r="P4390" s="268"/>
      <c r="Q4390" s="269">
        <f t="shared" si="257"/>
        <v>0</v>
      </c>
      <c r="R4390" s="270"/>
    </row>
    <row r="4391" spans="2:18" ht="24.95" customHeight="1" thickTop="1" thickBot="1">
      <c r="B4391" s="243"/>
      <c r="C4391" s="244" t="s">
        <v>1399</v>
      </c>
      <c r="D4391" s="245">
        <f>SUM(D4386:D4390)</f>
        <v>0</v>
      </c>
      <c r="E4391" s="246"/>
      <c r="F4391" s="247">
        <f>F4386+F4388</f>
        <v>1388</v>
      </c>
      <c r="G4391" s="248"/>
      <c r="H4391" s="271">
        <f>D4391+F4391</f>
        <v>1388</v>
      </c>
      <c r="I4391" s="250"/>
      <c r="K4391" s="243"/>
      <c r="L4391" s="244" t="s">
        <v>1399</v>
      </c>
      <c r="M4391" s="245">
        <f>SUM(M4386:M4390)</f>
        <v>0</v>
      </c>
      <c r="N4391" s="246"/>
      <c r="O4391" s="246">
        <f>O4386+O4388</f>
        <v>950</v>
      </c>
      <c r="P4391" s="248"/>
      <c r="Q4391" s="272">
        <f>M4391+O4391</f>
        <v>950</v>
      </c>
      <c r="R4391" s="250"/>
    </row>
    <row r="4392" spans="2:18" ht="24.95" customHeight="1" thickTop="1">
      <c r="B4392" s="273"/>
      <c r="C4392" s="274" t="s">
        <v>1550</v>
      </c>
      <c r="D4392" s="217"/>
      <c r="E4392" s="217"/>
      <c r="F4392" s="217"/>
      <c r="G4392" s="217"/>
      <c r="H4392" s="217"/>
      <c r="I4392" s="218"/>
      <c r="K4392" s="273"/>
      <c r="L4392" s="274" t="s">
        <v>1550</v>
      </c>
      <c r="M4392" s="217"/>
      <c r="N4392" s="217"/>
      <c r="O4392" s="217"/>
      <c r="P4392" s="217"/>
      <c r="Q4392" s="217"/>
      <c r="R4392" s="218"/>
    </row>
    <row r="4393" spans="2:18" ht="24.95" customHeight="1">
      <c r="B4393" s="216" t="s">
        <v>1551</v>
      </c>
      <c r="C4393" s="217"/>
      <c r="D4393" s="217"/>
      <c r="E4393" s="217"/>
      <c r="F4393" s="217"/>
      <c r="G4393" s="217"/>
      <c r="H4393" s="217"/>
      <c r="I4393" s="218"/>
      <c r="K4393" s="216" t="s">
        <v>1551</v>
      </c>
      <c r="L4393" s="217"/>
      <c r="M4393" s="217"/>
      <c r="N4393" s="217"/>
      <c r="O4393" s="217"/>
      <c r="P4393" s="217"/>
      <c r="Q4393" s="217"/>
      <c r="R4393" s="218"/>
    </row>
    <row r="4394" spans="2:18" ht="24.95" customHeight="1">
      <c r="B4394" s="216" t="s">
        <v>1552</v>
      </c>
      <c r="C4394" s="217"/>
      <c r="D4394" s="217"/>
      <c r="E4394" s="217"/>
      <c r="F4394" s="217"/>
      <c r="G4394" s="217"/>
      <c r="H4394" s="217"/>
      <c r="I4394" s="218"/>
      <c r="K4394" s="216" t="s">
        <v>1552</v>
      </c>
      <c r="L4394" s="217"/>
      <c r="M4394" s="217"/>
      <c r="N4394" s="217"/>
      <c r="O4394" s="217"/>
      <c r="P4394" s="217"/>
      <c r="Q4394" s="217"/>
      <c r="R4394" s="218"/>
    </row>
    <row r="4395" spans="2:18" ht="15.75">
      <c r="B4395" s="273"/>
      <c r="C4395" s="217"/>
      <c r="D4395" s="217"/>
      <c r="E4395" s="217"/>
      <c r="F4395" s="217"/>
      <c r="G4395" s="217"/>
      <c r="H4395" s="217"/>
      <c r="I4395" s="218"/>
      <c r="K4395" s="273"/>
      <c r="L4395" s="217"/>
      <c r="M4395" s="217"/>
      <c r="N4395" s="217"/>
      <c r="O4395" s="217"/>
      <c r="P4395" s="217"/>
      <c r="Q4395" s="217"/>
      <c r="R4395" s="218"/>
    </row>
    <row r="4396" spans="2:18" ht="15.75">
      <c r="B4396" s="273"/>
      <c r="C4396" s="217"/>
      <c r="D4396" s="372" t="s">
        <v>1714</v>
      </c>
      <c r="E4396" s="372"/>
      <c r="F4396" s="372"/>
      <c r="G4396" s="217"/>
      <c r="H4396" s="217"/>
      <c r="I4396" s="218"/>
      <c r="K4396" s="273"/>
      <c r="L4396" s="217"/>
      <c r="M4396" s="372" t="s">
        <v>1714</v>
      </c>
      <c r="N4396" s="372"/>
      <c r="O4396" s="372"/>
      <c r="P4396" s="217"/>
      <c r="Q4396" s="217"/>
      <c r="R4396" s="218"/>
    </row>
    <row r="4397" spans="2:18" ht="15.75">
      <c r="B4397" s="273"/>
      <c r="C4397" s="217"/>
      <c r="D4397" s="372" t="s">
        <v>1715</v>
      </c>
      <c r="E4397" s="372"/>
      <c r="F4397" s="372"/>
      <c r="G4397" s="217"/>
      <c r="H4397" s="217"/>
      <c r="I4397" s="218"/>
      <c r="K4397" s="273"/>
      <c r="L4397" s="217"/>
      <c r="M4397" s="372" t="s">
        <v>1715</v>
      </c>
      <c r="N4397" s="372"/>
      <c r="O4397" s="372"/>
      <c r="P4397" s="217"/>
      <c r="Q4397" s="217"/>
      <c r="R4397" s="218"/>
    </row>
    <row r="4398" spans="2:18" ht="15.75">
      <c r="B4398" s="273"/>
      <c r="C4398" s="217"/>
      <c r="D4398" s="217"/>
      <c r="E4398" s="217"/>
      <c r="F4398" s="217"/>
      <c r="G4398" s="217"/>
      <c r="H4398" s="217"/>
      <c r="I4398" s="218"/>
      <c r="K4398" s="273"/>
      <c r="L4398" s="217"/>
      <c r="M4398" s="217"/>
      <c r="N4398" s="217"/>
      <c r="O4398" s="217"/>
      <c r="P4398" s="217"/>
      <c r="Q4398" s="217"/>
      <c r="R4398" s="218"/>
    </row>
    <row r="4399" spans="2:18" ht="15.75">
      <c r="B4399" s="273"/>
      <c r="C4399" s="217"/>
      <c r="D4399" s="217"/>
      <c r="E4399" s="217"/>
      <c r="F4399" s="217"/>
      <c r="G4399" s="217"/>
      <c r="H4399" s="217"/>
      <c r="I4399" s="218"/>
      <c r="K4399" s="273"/>
      <c r="L4399" s="217"/>
      <c r="M4399" s="217"/>
      <c r="N4399" s="217"/>
      <c r="O4399" s="217"/>
      <c r="P4399" s="217"/>
      <c r="Q4399" s="217"/>
      <c r="R4399" s="218"/>
    </row>
    <row r="4400" spans="2:18" ht="15.75">
      <c r="B4400" s="293"/>
      <c r="E4400" s="217"/>
      <c r="F4400" s="217"/>
      <c r="G4400" s="201" t="s">
        <v>1563</v>
      </c>
      <c r="H4400" s="217"/>
      <c r="I4400" s="218"/>
      <c r="J4400" s="293"/>
      <c r="K4400" s="293"/>
      <c r="N4400" s="217"/>
      <c r="O4400" s="217"/>
      <c r="P4400" s="201" t="s">
        <v>1563</v>
      </c>
      <c r="Q4400" s="217"/>
      <c r="R4400" s="218"/>
    </row>
    <row r="4401" spans="2:18" ht="15.75">
      <c r="B4401" s="273" t="s">
        <v>1553</v>
      </c>
      <c r="C4401" s="360">
        <v>45840</v>
      </c>
      <c r="D4401" s="360"/>
      <c r="E4401" s="201"/>
      <c r="F4401" t="s">
        <v>1693</v>
      </c>
      <c r="H4401" s="201"/>
      <c r="I4401" s="202"/>
      <c r="K4401" s="273" t="s">
        <v>1553</v>
      </c>
      <c r="L4401" s="360">
        <v>45840</v>
      </c>
      <c r="M4401" s="360"/>
      <c r="N4401" s="201"/>
      <c r="O4401" t="s">
        <v>1693</v>
      </c>
      <c r="Q4401" s="201"/>
      <c r="R4401" s="202"/>
    </row>
    <row r="4402" spans="2:18" ht="16.5" thickBot="1">
      <c r="B4402" s="275"/>
      <c r="C4402" s="276"/>
      <c r="D4402" s="276"/>
      <c r="E4402" s="276"/>
      <c r="F4402" s="276"/>
      <c r="G4402" s="276"/>
      <c r="H4402" s="276"/>
      <c r="I4402" s="277"/>
      <c r="K4402" s="275"/>
      <c r="L4402" s="276"/>
      <c r="M4402" s="276"/>
      <c r="N4402" s="276"/>
      <c r="O4402" s="276"/>
      <c r="P4402" s="276"/>
      <c r="Q4402" s="276"/>
      <c r="R4402" s="277"/>
    </row>
    <row r="4404" spans="2:18" ht="15.75" thickBot="1"/>
    <row r="4405" spans="2:18">
      <c r="B4405" s="366" t="s">
        <v>1525</v>
      </c>
      <c r="C4405" s="367"/>
      <c r="D4405" s="367"/>
      <c r="E4405" s="367"/>
      <c r="F4405" s="367"/>
      <c r="G4405" s="367"/>
      <c r="H4405" s="367"/>
      <c r="I4405" s="368"/>
      <c r="K4405" s="366" t="s">
        <v>1525</v>
      </c>
      <c r="L4405" s="367"/>
      <c r="M4405" s="367"/>
      <c r="N4405" s="367"/>
      <c r="O4405" s="367"/>
      <c r="P4405" s="367"/>
      <c r="Q4405" s="367"/>
      <c r="R4405" s="368"/>
    </row>
    <row r="4406" spans="2:18" ht="15.75">
      <c r="B4406" s="200"/>
      <c r="C4406" s="201"/>
      <c r="D4406" s="201"/>
      <c r="E4406" s="201"/>
      <c r="F4406" s="201"/>
      <c r="G4406" s="201"/>
      <c r="H4406" s="201"/>
      <c r="I4406" s="202"/>
      <c r="K4406" s="200"/>
      <c r="L4406" s="201"/>
      <c r="M4406" s="201"/>
      <c r="N4406" s="201"/>
      <c r="O4406" s="201"/>
      <c r="P4406" s="201"/>
      <c r="Q4406" s="201"/>
      <c r="R4406" s="202"/>
    </row>
    <row r="4407" spans="2:18" ht="26.25">
      <c r="B4407" s="369" t="s">
        <v>1526</v>
      </c>
      <c r="C4407" s="370"/>
      <c r="D4407" s="370"/>
      <c r="E4407" s="370"/>
      <c r="F4407" s="370"/>
      <c r="G4407" s="370"/>
      <c r="H4407" s="370"/>
      <c r="I4407" s="371"/>
      <c r="K4407" s="369" t="s">
        <v>1526</v>
      </c>
      <c r="L4407" s="370"/>
      <c r="M4407" s="370"/>
      <c r="N4407" s="370"/>
      <c r="O4407" s="370"/>
      <c r="P4407" s="370"/>
      <c r="Q4407" s="370"/>
      <c r="R4407" s="371"/>
    </row>
    <row r="4408" spans="2:18" ht="24.95" customHeight="1">
      <c r="B4408" s="203"/>
      <c r="C4408" s="204"/>
      <c r="D4408" s="204"/>
      <c r="E4408" s="204"/>
      <c r="F4408" s="204"/>
      <c r="G4408" s="204"/>
      <c r="H4408" s="205" t="s">
        <v>1527</v>
      </c>
      <c r="I4408" s="206"/>
      <c r="K4408" s="203"/>
      <c r="L4408" s="204"/>
      <c r="M4408" s="204"/>
      <c r="N4408" s="204"/>
      <c r="O4408" s="204"/>
      <c r="P4408" s="204"/>
      <c r="Q4408" s="205" t="s">
        <v>1527</v>
      </c>
      <c r="R4408" s="206"/>
    </row>
    <row r="4409" spans="2:18" ht="24.95" customHeight="1">
      <c r="B4409" s="207" t="s">
        <v>1528</v>
      </c>
      <c r="C4409" s="208"/>
      <c r="D4409" s="208"/>
      <c r="E4409" s="208"/>
      <c r="F4409" s="208" t="s">
        <v>1529</v>
      </c>
      <c r="G4409" s="201"/>
      <c r="H4409" s="201" t="s">
        <v>1530</v>
      </c>
      <c r="I4409" s="202"/>
      <c r="K4409" s="207" t="s">
        <v>1528</v>
      </c>
      <c r="L4409" s="208"/>
      <c r="M4409" s="208"/>
      <c r="N4409" s="208"/>
      <c r="O4409" s="208" t="s">
        <v>1531</v>
      </c>
      <c r="P4409" s="201"/>
      <c r="Q4409" s="201" t="s">
        <v>1530</v>
      </c>
      <c r="R4409" s="202"/>
    </row>
    <row r="4410" spans="2:18" ht="24.95" customHeight="1">
      <c r="B4410" s="209" t="s">
        <v>1532</v>
      </c>
      <c r="C4410" s="210" t="s">
        <v>2031</v>
      </c>
      <c r="E4410" s="211"/>
      <c r="F4410" s="211"/>
      <c r="G4410" s="212"/>
      <c r="H4410" s="212"/>
      <c r="I4410" s="213"/>
      <c r="K4410" s="209" t="s">
        <v>1532</v>
      </c>
      <c r="L4410" s="210" t="s">
        <v>2032</v>
      </c>
      <c r="M4410" s="211"/>
      <c r="N4410" s="211"/>
      <c r="O4410" s="211"/>
      <c r="P4410" s="212"/>
      <c r="Q4410" s="212"/>
      <c r="R4410" s="213"/>
    </row>
    <row r="4411" spans="2:18" ht="24.95" customHeight="1">
      <c r="B4411" s="207" t="s">
        <v>1534</v>
      </c>
      <c r="C4411" s="214">
        <v>151</v>
      </c>
      <c r="D4411" s="208" t="s">
        <v>1535</v>
      </c>
      <c r="E4411" s="208"/>
      <c r="F4411" s="201"/>
      <c r="G4411" s="201"/>
      <c r="H4411" s="201"/>
      <c r="I4411" s="202"/>
      <c r="K4411" s="207" t="s">
        <v>1534</v>
      </c>
      <c r="L4411" s="214" t="s">
        <v>2033</v>
      </c>
      <c r="M4411" s="208" t="s">
        <v>1535</v>
      </c>
      <c r="N4411" s="208"/>
      <c r="O4411" s="201"/>
      <c r="P4411" s="201"/>
      <c r="Q4411" s="201"/>
      <c r="R4411" s="202"/>
    </row>
    <row r="4412" spans="2:18" ht="24.95" customHeight="1">
      <c r="B4412" s="216" t="s">
        <v>1562</v>
      </c>
      <c r="C4412" s="217"/>
      <c r="D4412" s="217"/>
      <c r="E4412" s="217"/>
      <c r="F4412" s="217"/>
      <c r="G4412" s="217"/>
      <c r="H4412" s="217"/>
      <c r="I4412" s="218"/>
      <c r="K4412" s="216" t="s">
        <v>1562</v>
      </c>
      <c r="L4412" s="217"/>
      <c r="M4412" s="217"/>
      <c r="N4412" s="217"/>
      <c r="O4412" s="217"/>
      <c r="P4412" s="217"/>
      <c r="Q4412" s="217"/>
      <c r="R4412" s="218"/>
    </row>
    <row r="4413" spans="2:18" ht="24.95" customHeight="1" thickBot="1">
      <c r="B4413" s="207" t="s">
        <v>1537</v>
      </c>
      <c r="C4413" s="201"/>
      <c r="D4413" s="201"/>
      <c r="E4413" s="201"/>
      <c r="F4413" s="201"/>
      <c r="G4413" s="201"/>
      <c r="H4413" s="201"/>
      <c r="I4413" s="202"/>
      <c r="K4413" s="207" t="s">
        <v>1537</v>
      </c>
      <c r="L4413" s="201"/>
      <c r="M4413" s="201"/>
      <c r="N4413" s="201"/>
      <c r="O4413" s="201"/>
      <c r="P4413" s="201"/>
      <c r="Q4413" s="201"/>
      <c r="R4413" s="202"/>
    </row>
    <row r="4414" spans="2:18" ht="24.95" customHeight="1" thickTop="1">
      <c r="B4414" s="361" t="s">
        <v>1538</v>
      </c>
      <c r="C4414" s="362"/>
      <c r="D4414" s="358" t="s">
        <v>1241</v>
      </c>
      <c r="E4414" s="365"/>
      <c r="F4414" s="356" t="s">
        <v>1539</v>
      </c>
      <c r="G4414" s="359"/>
      <c r="H4414" s="358" t="s">
        <v>1404</v>
      </c>
      <c r="I4414" s="359"/>
      <c r="K4414" s="361" t="s">
        <v>1538</v>
      </c>
      <c r="L4414" s="362"/>
      <c r="M4414" s="358" t="s">
        <v>1241</v>
      </c>
      <c r="N4414" s="365"/>
      <c r="O4414" s="356" t="s">
        <v>1539</v>
      </c>
      <c r="P4414" s="359"/>
      <c r="Q4414" s="358" t="s">
        <v>1404</v>
      </c>
      <c r="R4414" s="359"/>
    </row>
    <row r="4415" spans="2:18" ht="24.95" customHeight="1" thickBot="1">
      <c r="B4415" s="363"/>
      <c r="C4415" s="364"/>
      <c r="D4415" s="219" t="s">
        <v>1540</v>
      </c>
      <c r="E4415" s="220" t="s">
        <v>1541</v>
      </c>
      <c r="F4415" s="220" t="s">
        <v>1540</v>
      </c>
      <c r="G4415" s="221" t="s">
        <v>1541</v>
      </c>
      <c r="H4415" s="222" t="s">
        <v>1540</v>
      </c>
      <c r="I4415" s="223" t="s">
        <v>1541</v>
      </c>
      <c r="K4415" s="363"/>
      <c r="L4415" s="364"/>
      <c r="M4415" s="219" t="s">
        <v>1540</v>
      </c>
      <c r="N4415" s="220" t="s">
        <v>1541</v>
      </c>
      <c r="O4415" s="220" t="s">
        <v>1540</v>
      </c>
      <c r="P4415" s="221" t="s">
        <v>1541</v>
      </c>
      <c r="Q4415" s="222" t="s">
        <v>1540</v>
      </c>
      <c r="R4415" s="223" t="s">
        <v>1541</v>
      </c>
    </row>
    <row r="4416" spans="2:18" ht="24.95" customHeight="1" thickTop="1">
      <c r="B4416" s="224" t="s">
        <v>1542</v>
      </c>
      <c r="C4416" s="225"/>
      <c r="D4416" s="226">
        <v>0</v>
      </c>
      <c r="E4416" s="227"/>
      <c r="F4416" s="227">
        <v>830</v>
      </c>
      <c r="G4416" s="228"/>
      <c r="H4416" s="229">
        <f t="shared" ref="H4416:H4424" si="258">D4416+F4416</f>
        <v>830</v>
      </c>
      <c r="I4416" s="230"/>
      <c r="K4416" s="224" t="s">
        <v>1542</v>
      </c>
      <c r="L4416" s="225"/>
      <c r="M4416" s="226">
        <v>0</v>
      </c>
      <c r="N4416" s="227"/>
      <c r="O4416" s="227">
        <v>390</v>
      </c>
      <c r="P4416" s="228"/>
      <c r="Q4416" s="229">
        <f t="shared" ref="Q4416:Q4424" si="259">M4416+O4416</f>
        <v>390</v>
      </c>
      <c r="R4416" s="230"/>
    </row>
    <row r="4417" spans="2:18" ht="24.95" customHeight="1">
      <c r="B4417" s="231" t="s">
        <v>1543</v>
      </c>
      <c r="C4417" s="232"/>
      <c r="D4417" s="233">
        <v>0</v>
      </c>
      <c r="E4417" s="234"/>
      <c r="F4417" s="234">
        <v>30</v>
      </c>
      <c r="G4417" s="235"/>
      <c r="H4417" s="229">
        <f t="shared" si="258"/>
        <v>30</v>
      </c>
      <c r="I4417" s="236"/>
      <c r="K4417" s="231" t="s">
        <v>1543</v>
      </c>
      <c r="L4417" s="232"/>
      <c r="M4417" s="233">
        <v>0</v>
      </c>
      <c r="N4417" s="234"/>
      <c r="O4417" s="234">
        <v>30</v>
      </c>
      <c r="P4417" s="235"/>
      <c r="Q4417" s="229">
        <f t="shared" si="259"/>
        <v>30</v>
      </c>
      <c r="R4417" s="236"/>
    </row>
    <row r="4418" spans="2:18" ht="24.95" customHeight="1">
      <c r="B4418" s="231" t="s">
        <v>1544</v>
      </c>
      <c r="C4418" s="232"/>
      <c r="D4418" s="233">
        <v>0</v>
      </c>
      <c r="E4418" s="234"/>
      <c r="F4418" s="234">
        <v>30</v>
      </c>
      <c r="G4418" s="235"/>
      <c r="H4418" s="229">
        <f t="shared" si="258"/>
        <v>30</v>
      </c>
      <c r="I4418" s="236"/>
      <c r="K4418" s="231" t="s">
        <v>1544</v>
      </c>
      <c r="L4418" s="232"/>
      <c r="M4418" s="233">
        <v>0</v>
      </c>
      <c r="N4418" s="234"/>
      <c r="O4418" s="234">
        <v>30</v>
      </c>
      <c r="P4418" s="235"/>
      <c r="Q4418" s="229">
        <f t="shared" si="259"/>
        <v>30</v>
      </c>
      <c r="R4418" s="236"/>
    </row>
    <row r="4419" spans="2:18" ht="24.95" customHeight="1" thickBot="1">
      <c r="B4419" s="237" t="s">
        <v>1545</v>
      </c>
      <c r="C4419" s="238"/>
      <c r="D4419" s="239"/>
      <c r="E4419" s="240"/>
      <c r="F4419" s="240">
        <v>2250</v>
      </c>
      <c r="G4419" s="241"/>
      <c r="H4419" s="229">
        <f t="shared" si="258"/>
        <v>2250</v>
      </c>
      <c r="I4419" s="242"/>
      <c r="K4419" s="237" t="s">
        <v>1545</v>
      </c>
      <c r="L4419" s="238"/>
      <c r="M4419" s="239">
        <v>0</v>
      </c>
      <c r="N4419" s="240"/>
      <c r="O4419" s="240">
        <v>750</v>
      </c>
      <c r="P4419" s="241"/>
      <c r="Q4419" s="229">
        <f t="shared" si="259"/>
        <v>750</v>
      </c>
      <c r="R4419" s="242"/>
    </row>
    <row r="4420" spans="2:18" ht="24.95" customHeight="1" thickTop="1" thickBot="1">
      <c r="B4420" s="243"/>
      <c r="C4420" s="244" t="s">
        <v>1399</v>
      </c>
      <c r="D4420" s="245">
        <f>D4416+D4417+D4418+D4419</f>
        <v>0</v>
      </c>
      <c r="E4420" s="246"/>
      <c r="F4420" s="247">
        <f>SUM(F4416:F4419)</f>
        <v>3140</v>
      </c>
      <c r="G4420" s="248"/>
      <c r="H4420" s="249">
        <f t="shared" si="258"/>
        <v>3140</v>
      </c>
      <c r="I4420" s="250"/>
      <c r="K4420" s="243"/>
      <c r="L4420" s="244" t="s">
        <v>1399</v>
      </c>
      <c r="M4420" s="245">
        <f>M4416+M4417+M4418+M4419</f>
        <v>0</v>
      </c>
      <c r="N4420" s="246"/>
      <c r="O4420" s="246">
        <f>SUM(O4416:O4419)</f>
        <v>1200</v>
      </c>
      <c r="P4420" s="248"/>
      <c r="Q4420" s="251">
        <f t="shared" si="259"/>
        <v>1200</v>
      </c>
      <c r="R4420" s="250"/>
    </row>
    <row r="4421" spans="2:18" ht="24.95" customHeight="1" thickTop="1">
      <c r="B4421" s="252" t="s">
        <v>1546</v>
      </c>
      <c r="C4421" s="253"/>
      <c r="D4421" s="254"/>
      <c r="E4421" s="255"/>
      <c r="F4421" s="255"/>
      <c r="G4421" s="256"/>
      <c r="H4421" s="257">
        <f t="shared" si="258"/>
        <v>0</v>
      </c>
      <c r="I4421" s="258"/>
      <c r="K4421" s="252" t="s">
        <v>1546</v>
      </c>
      <c r="L4421" s="253"/>
      <c r="M4421" s="254"/>
      <c r="N4421" s="255"/>
      <c r="O4421" s="255"/>
      <c r="P4421" s="256"/>
      <c r="Q4421" s="257">
        <f t="shared" si="259"/>
        <v>0</v>
      </c>
      <c r="R4421" s="258"/>
    </row>
    <row r="4422" spans="2:18" ht="24.95" customHeight="1">
      <c r="B4422" s="259" t="s">
        <v>1547</v>
      </c>
      <c r="C4422" s="260"/>
      <c r="D4422" s="233">
        <v>0</v>
      </c>
      <c r="E4422" s="234"/>
      <c r="F4422" s="234"/>
      <c r="G4422" s="261"/>
      <c r="H4422" s="262">
        <f t="shared" si="258"/>
        <v>0</v>
      </c>
      <c r="I4422" s="263"/>
      <c r="K4422" s="259" t="s">
        <v>1547</v>
      </c>
      <c r="L4422" s="260"/>
      <c r="M4422" s="233">
        <v>0</v>
      </c>
      <c r="N4422" s="234"/>
      <c r="O4422" s="234"/>
      <c r="P4422" s="261"/>
      <c r="Q4422" s="262">
        <f t="shared" si="259"/>
        <v>0</v>
      </c>
      <c r="R4422" s="263"/>
    </row>
    <row r="4423" spans="2:18" ht="24.95" customHeight="1">
      <c r="B4423" s="252" t="s">
        <v>1548</v>
      </c>
      <c r="C4423" s="253"/>
      <c r="D4423" s="233"/>
      <c r="E4423" s="234"/>
      <c r="F4423" s="234"/>
      <c r="G4423" s="261"/>
      <c r="H4423" s="262">
        <f t="shared" si="258"/>
        <v>0</v>
      </c>
      <c r="I4423" s="263"/>
      <c r="K4423" s="252" t="s">
        <v>1548</v>
      </c>
      <c r="L4423" s="253"/>
      <c r="M4423" s="233"/>
      <c r="N4423" s="234"/>
      <c r="O4423" s="234"/>
      <c r="P4423" s="261"/>
      <c r="Q4423" s="262">
        <f t="shared" si="259"/>
        <v>0</v>
      </c>
      <c r="R4423" s="263"/>
    </row>
    <row r="4424" spans="2:18" ht="24.95" customHeight="1" thickBot="1">
      <c r="B4424" s="264" t="s">
        <v>1549</v>
      </c>
      <c r="C4424" s="265"/>
      <c r="D4424" s="266"/>
      <c r="E4424" s="267"/>
      <c r="F4424" s="267"/>
      <c r="G4424" s="268"/>
      <c r="H4424" s="269">
        <f t="shared" si="258"/>
        <v>0</v>
      </c>
      <c r="I4424" s="270"/>
      <c r="K4424" s="264" t="s">
        <v>1549</v>
      </c>
      <c r="L4424" s="265"/>
      <c r="M4424" s="266"/>
      <c r="N4424" s="267"/>
      <c r="O4424" s="267"/>
      <c r="P4424" s="268"/>
      <c r="Q4424" s="269">
        <f t="shared" si="259"/>
        <v>0</v>
      </c>
      <c r="R4424" s="270"/>
    </row>
    <row r="4425" spans="2:18" ht="24.95" customHeight="1" thickTop="1" thickBot="1">
      <c r="B4425" s="243"/>
      <c r="C4425" s="244" t="s">
        <v>1399</v>
      </c>
      <c r="D4425" s="245">
        <f>SUM(D4420:D4424)</f>
        <v>0</v>
      </c>
      <c r="E4425" s="246"/>
      <c r="F4425" s="247">
        <f>F4420+F4422</f>
        <v>3140</v>
      </c>
      <c r="G4425" s="248"/>
      <c r="H4425" s="271">
        <f>D4425+F4425</f>
        <v>3140</v>
      </c>
      <c r="I4425" s="250"/>
      <c r="K4425" s="243"/>
      <c r="L4425" s="244" t="s">
        <v>1399</v>
      </c>
      <c r="M4425" s="245">
        <f>SUM(M4420:M4424)</f>
        <v>0</v>
      </c>
      <c r="N4425" s="246"/>
      <c r="O4425" s="246">
        <f>O4420+O4422</f>
        <v>1200</v>
      </c>
      <c r="P4425" s="248"/>
      <c r="Q4425" s="272">
        <f>M4425+O4425</f>
        <v>1200</v>
      </c>
      <c r="R4425" s="250"/>
    </row>
    <row r="4426" spans="2:18" ht="24.95" customHeight="1" thickTop="1">
      <c r="B4426" s="273"/>
      <c r="C4426" s="274" t="s">
        <v>1550</v>
      </c>
      <c r="D4426" s="217"/>
      <c r="E4426" s="217"/>
      <c r="F4426" s="217"/>
      <c r="G4426" s="217"/>
      <c r="H4426" s="217"/>
      <c r="I4426" s="218"/>
      <c r="K4426" s="273"/>
      <c r="L4426" s="274" t="s">
        <v>1550</v>
      </c>
      <c r="M4426" s="217"/>
      <c r="N4426" s="217"/>
      <c r="O4426" s="217"/>
      <c r="P4426" s="217"/>
      <c r="Q4426" s="217"/>
      <c r="R4426" s="218"/>
    </row>
    <row r="4427" spans="2:18" ht="24.95" customHeight="1">
      <c r="B4427" s="216" t="s">
        <v>1551</v>
      </c>
      <c r="C4427" s="217"/>
      <c r="D4427" s="217"/>
      <c r="E4427" s="217"/>
      <c r="F4427" s="217"/>
      <c r="G4427" s="217"/>
      <c r="H4427" s="217"/>
      <c r="I4427" s="218"/>
      <c r="K4427" s="216" t="s">
        <v>1551</v>
      </c>
      <c r="L4427" s="217"/>
      <c r="M4427" s="217"/>
      <c r="N4427" s="217"/>
      <c r="O4427" s="217"/>
      <c r="P4427" s="217"/>
      <c r="Q4427" s="217"/>
      <c r="R4427" s="218"/>
    </row>
    <row r="4428" spans="2:18" ht="24.95" customHeight="1">
      <c r="B4428" s="216" t="s">
        <v>1552</v>
      </c>
      <c r="C4428" s="217"/>
      <c r="D4428" s="217"/>
      <c r="E4428" s="217"/>
      <c r="F4428" s="217"/>
      <c r="G4428" s="217"/>
      <c r="H4428" s="217"/>
      <c r="I4428" s="218"/>
      <c r="K4428" s="216" t="s">
        <v>1552</v>
      </c>
      <c r="L4428" s="217"/>
      <c r="M4428" s="217"/>
      <c r="N4428" s="217"/>
      <c r="O4428" s="217"/>
      <c r="P4428" s="217"/>
      <c r="Q4428" s="217"/>
      <c r="R4428" s="218"/>
    </row>
    <row r="4429" spans="2:18" ht="15.75">
      <c r="B4429" s="273"/>
      <c r="C4429" s="217"/>
      <c r="D4429" s="217"/>
      <c r="E4429" s="217"/>
      <c r="F4429" s="217"/>
      <c r="G4429" s="217"/>
      <c r="H4429" s="217"/>
      <c r="I4429" s="218"/>
      <c r="K4429" s="273"/>
      <c r="L4429" s="217"/>
      <c r="M4429" s="217"/>
      <c r="N4429" s="217"/>
      <c r="O4429" s="217"/>
      <c r="P4429" s="217"/>
      <c r="Q4429" s="217"/>
      <c r="R4429" s="218"/>
    </row>
    <row r="4430" spans="2:18" ht="15.75">
      <c r="B4430" s="273"/>
      <c r="C4430" s="217"/>
      <c r="D4430" s="372" t="s">
        <v>1714</v>
      </c>
      <c r="E4430" s="372"/>
      <c r="F4430" s="372"/>
      <c r="G4430" s="217"/>
      <c r="H4430" s="217"/>
      <c r="I4430" s="218"/>
      <c r="K4430" s="273"/>
      <c r="L4430" s="217"/>
      <c r="M4430" s="372" t="s">
        <v>1714</v>
      </c>
      <c r="N4430" s="372"/>
      <c r="O4430" s="372"/>
      <c r="P4430" s="217"/>
      <c r="Q4430" s="217"/>
      <c r="R4430" s="218"/>
    </row>
    <row r="4431" spans="2:18" ht="15.75">
      <c r="B4431" s="273"/>
      <c r="C4431" s="217"/>
      <c r="D4431" s="372" t="s">
        <v>1715</v>
      </c>
      <c r="E4431" s="372"/>
      <c r="F4431" s="372"/>
      <c r="G4431" s="217"/>
      <c r="H4431" s="217"/>
      <c r="I4431" s="218"/>
      <c r="K4431" s="273"/>
      <c r="L4431" s="217"/>
      <c r="M4431" s="372" t="s">
        <v>1715</v>
      </c>
      <c r="N4431" s="372"/>
      <c r="O4431" s="372"/>
      <c r="P4431" s="217"/>
      <c r="Q4431" s="217"/>
      <c r="R4431" s="218"/>
    </row>
    <row r="4432" spans="2:18" ht="15.75">
      <c r="B4432" s="273"/>
      <c r="C4432" s="217"/>
      <c r="D4432" s="217"/>
      <c r="E4432" s="217"/>
      <c r="F4432" s="217"/>
      <c r="G4432" s="217"/>
      <c r="H4432" s="217"/>
      <c r="I4432" s="218"/>
      <c r="K4432" s="273"/>
      <c r="L4432" s="217"/>
      <c r="M4432" s="217"/>
      <c r="N4432" s="217"/>
      <c r="O4432" s="217"/>
      <c r="P4432" s="217"/>
      <c r="Q4432" s="217"/>
      <c r="R4432" s="218"/>
    </row>
    <row r="4433" spans="2:18" ht="15.75">
      <c r="B4433" s="273"/>
      <c r="C4433" s="217"/>
      <c r="D4433" s="217"/>
      <c r="E4433" s="217"/>
      <c r="F4433" s="217"/>
      <c r="G4433" s="217"/>
      <c r="H4433" s="217"/>
      <c r="I4433" s="218"/>
      <c r="K4433" s="273"/>
      <c r="L4433" s="217"/>
      <c r="M4433" s="217"/>
      <c r="N4433" s="217"/>
      <c r="O4433" s="217"/>
      <c r="P4433" s="217"/>
      <c r="Q4433" s="217"/>
      <c r="R4433" s="218"/>
    </row>
    <row r="4434" spans="2:18" ht="15.75">
      <c r="B4434" s="293"/>
      <c r="E4434" s="217"/>
      <c r="F4434" s="217"/>
      <c r="G4434" s="201" t="s">
        <v>1563</v>
      </c>
      <c r="H4434" s="217"/>
      <c r="I4434" s="218"/>
      <c r="J4434" s="293"/>
      <c r="K4434" s="293"/>
      <c r="N4434" s="217"/>
      <c r="O4434" s="217"/>
      <c r="P4434" s="201" t="s">
        <v>1563</v>
      </c>
      <c r="Q4434" s="217"/>
      <c r="R4434" s="218"/>
    </row>
    <row r="4435" spans="2:18" ht="15.75">
      <c r="B4435" s="273" t="s">
        <v>1553</v>
      </c>
      <c r="C4435" s="360">
        <v>45840</v>
      </c>
      <c r="D4435" s="360"/>
      <c r="E4435" s="201"/>
      <c r="F4435" t="s">
        <v>1693</v>
      </c>
      <c r="H4435" s="201"/>
      <c r="I4435" s="202"/>
      <c r="K4435" s="273" t="s">
        <v>1553</v>
      </c>
      <c r="L4435" s="360">
        <v>45840</v>
      </c>
      <c r="M4435" s="360"/>
      <c r="N4435" s="201"/>
      <c r="O4435" t="s">
        <v>1693</v>
      </c>
      <c r="Q4435" s="201"/>
      <c r="R4435" s="202"/>
    </row>
    <row r="4436" spans="2:18" ht="16.5" thickBot="1">
      <c r="B4436" s="275"/>
      <c r="C4436" s="276"/>
      <c r="D4436" s="276"/>
      <c r="E4436" s="276"/>
      <c r="F4436" s="276"/>
      <c r="G4436" s="276"/>
      <c r="H4436" s="276"/>
      <c r="I4436" s="277"/>
      <c r="K4436" s="275"/>
      <c r="L4436" s="276"/>
      <c r="M4436" s="276"/>
      <c r="N4436" s="276"/>
      <c r="O4436" s="276"/>
      <c r="P4436" s="276"/>
      <c r="Q4436" s="276"/>
      <c r="R4436" s="277"/>
    </row>
    <row r="4438" spans="2:18" ht="15.75" thickBot="1"/>
    <row r="4439" spans="2:18">
      <c r="B4439" s="366" t="s">
        <v>1525</v>
      </c>
      <c r="C4439" s="367"/>
      <c r="D4439" s="367"/>
      <c r="E4439" s="367"/>
      <c r="F4439" s="367"/>
      <c r="G4439" s="367"/>
      <c r="H4439" s="367"/>
      <c r="I4439" s="368"/>
      <c r="K4439" s="366" t="s">
        <v>1525</v>
      </c>
      <c r="L4439" s="367"/>
      <c r="M4439" s="367"/>
      <c r="N4439" s="367"/>
      <c r="O4439" s="367"/>
      <c r="P4439" s="367"/>
      <c r="Q4439" s="367"/>
      <c r="R4439" s="368"/>
    </row>
    <row r="4440" spans="2:18" ht="15.75">
      <c r="B4440" s="200"/>
      <c r="C4440" s="201"/>
      <c r="D4440" s="201"/>
      <c r="E4440" s="201"/>
      <c r="F4440" s="201"/>
      <c r="G4440" s="201"/>
      <c r="H4440" s="201"/>
      <c r="I4440" s="202"/>
      <c r="K4440" s="200"/>
      <c r="L4440" s="201"/>
      <c r="M4440" s="201"/>
      <c r="N4440" s="201"/>
      <c r="O4440" s="201"/>
      <c r="P4440" s="201"/>
      <c r="Q4440" s="201"/>
      <c r="R4440" s="202"/>
    </row>
    <row r="4441" spans="2:18" ht="26.25">
      <c r="B4441" s="369" t="s">
        <v>1526</v>
      </c>
      <c r="C4441" s="370"/>
      <c r="D4441" s="370"/>
      <c r="E4441" s="370"/>
      <c r="F4441" s="370"/>
      <c r="G4441" s="370"/>
      <c r="H4441" s="370"/>
      <c r="I4441" s="371"/>
      <c r="K4441" s="369" t="s">
        <v>1526</v>
      </c>
      <c r="L4441" s="370"/>
      <c r="M4441" s="370"/>
      <c r="N4441" s="370"/>
      <c r="O4441" s="370"/>
      <c r="P4441" s="370"/>
      <c r="Q4441" s="370"/>
      <c r="R4441" s="371"/>
    </row>
    <row r="4442" spans="2:18" ht="24.95" customHeight="1">
      <c r="B4442" s="203"/>
      <c r="C4442" s="204"/>
      <c r="D4442" s="204"/>
      <c r="E4442" s="204"/>
      <c r="F4442" s="204"/>
      <c r="G4442" s="204"/>
      <c r="H4442" s="205" t="s">
        <v>1527</v>
      </c>
      <c r="I4442" s="206"/>
      <c r="K4442" s="203"/>
      <c r="L4442" s="204"/>
      <c r="M4442" s="204"/>
      <c r="N4442" s="204"/>
      <c r="O4442" s="204"/>
      <c r="P4442" s="204"/>
      <c r="Q4442" s="205" t="s">
        <v>1527</v>
      </c>
      <c r="R4442" s="206"/>
    </row>
    <row r="4443" spans="2:18" ht="24.95" customHeight="1">
      <c r="B4443" s="207" t="s">
        <v>1528</v>
      </c>
      <c r="C4443" s="208"/>
      <c r="D4443" s="208"/>
      <c r="E4443" s="208"/>
      <c r="F4443" s="208" t="s">
        <v>1529</v>
      </c>
      <c r="G4443" s="201"/>
      <c r="H4443" s="201" t="s">
        <v>1530</v>
      </c>
      <c r="I4443" s="202"/>
      <c r="K4443" s="207" t="s">
        <v>1528</v>
      </c>
      <c r="L4443" s="208"/>
      <c r="M4443" s="208"/>
      <c r="N4443" s="208"/>
      <c r="O4443" s="208" t="s">
        <v>1531</v>
      </c>
      <c r="P4443" s="201"/>
      <c r="Q4443" s="201" t="s">
        <v>1530</v>
      </c>
      <c r="R4443" s="202"/>
    </row>
    <row r="4444" spans="2:18" ht="24.95" customHeight="1">
      <c r="B4444" s="209" t="s">
        <v>1532</v>
      </c>
      <c r="C4444" s="210" t="s">
        <v>2034</v>
      </c>
      <c r="D4444" s="211"/>
      <c r="E4444" s="211"/>
      <c r="F4444" s="211"/>
      <c r="G4444" s="212"/>
      <c r="H4444" s="212"/>
      <c r="I4444" s="213"/>
      <c r="K4444" s="209" t="s">
        <v>1532</v>
      </c>
      <c r="L4444" s="210"/>
      <c r="M4444" s="211"/>
      <c r="N4444" s="211"/>
      <c r="O4444" s="211"/>
      <c r="P4444" s="212"/>
      <c r="Q4444" s="212"/>
      <c r="R4444" s="213"/>
    </row>
    <row r="4445" spans="2:18" ht="24.95" customHeight="1">
      <c r="B4445" s="207" t="s">
        <v>1534</v>
      </c>
      <c r="C4445" s="214">
        <v>114</v>
      </c>
      <c r="D4445" s="208" t="s">
        <v>1535</v>
      </c>
      <c r="E4445" s="208"/>
      <c r="F4445" s="201"/>
      <c r="G4445" s="201"/>
      <c r="H4445" s="201"/>
      <c r="I4445" s="202"/>
      <c r="K4445" s="207" t="s">
        <v>1534</v>
      </c>
      <c r="L4445" s="214"/>
      <c r="M4445" s="208" t="s">
        <v>1535</v>
      </c>
      <c r="N4445" s="208"/>
      <c r="O4445" s="201"/>
      <c r="P4445" s="201"/>
      <c r="Q4445" s="201"/>
      <c r="R4445" s="202"/>
    </row>
    <row r="4446" spans="2:18" ht="24.95" customHeight="1">
      <c r="B4446" s="216" t="s">
        <v>1562</v>
      </c>
      <c r="C4446" s="217"/>
      <c r="D4446" s="217"/>
      <c r="E4446" s="217"/>
      <c r="F4446" s="217"/>
      <c r="G4446" s="217"/>
      <c r="H4446" s="217"/>
      <c r="I4446" s="218"/>
      <c r="K4446" s="216" t="s">
        <v>1562</v>
      </c>
      <c r="L4446" s="217"/>
      <c r="M4446" s="217"/>
      <c r="N4446" s="217"/>
      <c r="O4446" s="217"/>
      <c r="P4446" s="217"/>
      <c r="Q4446" s="217"/>
      <c r="R4446" s="218"/>
    </row>
    <row r="4447" spans="2:18" ht="24.95" customHeight="1" thickBot="1">
      <c r="B4447" s="207" t="s">
        <v>1537</v>
      </c>
      <c r="C4447" s="201"/>
      <c r="D4447" s="201"/>
      <c r="E4447" s="201"/>
      <c r="F4447" s="201"/>
      <c r="G4447" s="201"/>
      <c r="H4447" s="201"/>
      <c r="I4447" s="202"/>
      <c r="K4447" s="207" t="s">
        <v>1537</v>
      </c>
      <c r="L4447" s="201"/>
      <c r="M4447" s="201"/>
      <c r="N4447" s="201"/>
      <c r="O4447" s="201"/>
      <c r="P4447" s="201"/>
      <c r="Q4447" s="201"/>
      <c r="R4447" s="202"/>
    </row>
    <row r="4448" spans="2:18" ht="24.95" customHeight="1" thickTop="1">
      <c r="B4448" s="361" t="s">
        <v>1538</v>
      </c>
      <c r="C4448" s="362"/>
      <c r="D4448" s="358" t="s">
        <v>1241</v>
      </c>
      <c r="E4448" s="365"/>
      <c r="F4448" s="356" t="s">
        <v>1539</v>
      </c>
      <c r="G4448" s="359"/>
      <c r="H4448" s="358" t="s">
        <v>1404</v>
      </c>
      <c r="I4448" s="359"/>
      <c r="K4448" s="361" t="s">
        <v>1538</v>
      </c>
      <c r="L4448" s="362"/>
      <c r="M4448" s="358" t="s">
        <v>1241</v>
      </c>
      <c r="N4448" s="365"/>
      <c r="O4448" s="356" t="s">
        <v>1539</v>
      </c>
      <c r="P4448" s="359"/>
      <c r="Q4448" s="358" t="s">
        <v>1404</v>
      </c>
      <c r="R4448" s="359"/>
    </row>
    <row r="4449" spans="2:18" ht="24.95" customHeight="1" thickBot="1">
      <c r="B4449" s="363"/>
      <c r="C4449" s="364"/>
      <c r="D4449" s="219" t="s">
        <v>1540</v>
      </c>
      <c r="E4449" s="220" t="s">
        <v>1541</v>
      </c>
      <c r="F4449" s="220" t="s">
        <v>1540</v>
      </c>
      <c r="G4449" s="221" t="s">
        <v>1541</v>
      </c>
      <c r="H4449" s="222" t="s">
        <v>1540</v>
      </c>
      <c r="I4449" s="223" t="s">
        <v>1541</v>
      </c>
      <c r="K4449" s="363"/>
      <c r="L4449" s="364"/>
      <c r="M4449" s="219" t="s">
        <v>1540</v>
      </c>
      <c r="N4449" s="220" t="s">
        <v>1541</v>
      </c>
      <c r="O4449" s="220" t="s">
        <v>1540</v>
      </c>
      <c r="P4449" s="221" t="s">
        <v>1541</v>
      </c>
      <c r="Q4449" s="222" t="s">
        <v>1540</v>
      </c>
      <c r="R4449" s="223" t="s">
        <v>1541</v>
      </c>
    </row>
    <row r="4450" spans="2:18" ht="24.95" customHeight="1" thickTop="1">
      <c r="B4450" s="224" t="s">
        <v>1542</v>
      </c>
      <c r="C4450" s="225"/>
      <c r="D4450" s="226">
        <v>0</v>
      </c>
      <c r="E4450" s="227"/>
      <c r="F4450" s="227">
        <v>886</v>
      </c>
      <c r="G4450" s="228"/>
      <c r="H4450" s="229">
        <f t="shared" ref="H4450:H4458" si="260">D4450+F4450</f>
        <v>886</v>
      </c>
      <c r="I4450" s="230"/>
      <c r="K4450" s="224" t="s">
        <v>1542</v>
      </c>
      <c r="L4450" s="225"/>
      <c r="M4450" s="226">
        <v>0</v>
      </c>
      <c r="N4450" s="227"/>
      <c r="O4450" s="227">
        <v>200</v>
      </c>
      <c r="P4450" s="228"/>
      <c r="Q4450" s="229">
        <f t="shared" ref="Q4450:Q4458" si="261">M4450+O4450</f>
        <v>200</v>
      </c>
      <c r="R4450" s="230"/>
    </row>
    <row r="4451" spans="2:18" ht="24.95" customHeight="1">
      <c r="B4451" s="231" t="s">
        <v>1543</v>
      </c>
      <c r="C4451" s="232"/>
      <c r="D4451" s="233">
        <v>0</v>
      </c>
      <c r="E4451" s="234"/>
      <c r="F4451" s="234">
        <v>40</v>
      </c>
      <c r="G4451" s="235"/>
      <c r="H4451" s="229">
        <f t="shared" si="260"/>
        <v>40</v>
      </c>
      <c r="I4451" s="236"/>
      <c r="K4451" s="231" t="s">
        <v>1543</v>
      </c>
      <c r="L4451" s="232"/>
      <c r="M4451" s="233">
        <v>0</v>
      </c>
      <c r="N4451" s="234"/>
      <c r="O4451" s="234">
        <v>20</v>
      </c>
      <c r="P4451" s="235"/>
      <c r="Q4451" s="229">
        <f t="shared" si="261"/>
        <v>20</v>
      </c>
      <c r="R4451" s="236"/>
    </row>
    <row r="4452" spans="2:18" ht="24.95" customHeight="1">
      <c r="B4452" s="231" t="s">
        <v>1544</v>
      </c>
      <c r="C4452" s="232"/>
      <c r="D4452" s="233">
        <v>0</v>
      </c>
      <c r="E4452" s="234"/>
      <c r="F4452" s="234">
        <v>40</v>
      </c>
      <c r="G4452" s="235"/>
      <c r="H4452" s="229">
        <f t="shared" si="260"/>
        <v>40</v>
      </c>
      <c r="I4452" s="236"/>
      <c r="K4452" s="231" t="s">
        <v>1544</v>
      </c>
      <c r="L4452" s="232"/>
      <c r="M4452" s="233">
        <v>0</v>
      </c>
      <c r="N4452" s="234"/>
      <c r="O4452" s="234">
        <v>20</v>
      </c>
      <c r="P4452" s="235"/>
      <c r="Q4452" s="229">
        <f t="shared" si="261"/>
        <v>20</v>
      </c>
      <c r="R4452" s="236"/>
    </row>
    <row r="4453" spans="2:18" ht="24.95" customHeight="1" thickBot="1">
      <c r="B4453" s="237" t="s">
        <v>1545</v>
      </c>
      <c r="C4453" s="238"/>
      <c r="D4453" s="239"/>
      <c r="E4453" s="240"/>
      <c r="F4453" s="240">
        <v>750</v>
      </c>
      <c r="G4453" s="241"/>
      <c r="H4453" s="229">
        <f t="shared" si="260"/>
        <v>750</v>
      </c>
      <c r="I4453" s="242"/>
      <c r="K4453" s="237" t="s">
        <v>1545</v>
      </c>
      <c r="L4453" s="238"/>
      <c r="M4453" s="239">
        <v>0</v>
      </c>
      <c r="N4453" s="240"/>
      <c r="O4453" s="240">
        <v>750</v>
      </c>
      <c r="P4453" s="241"/>
      <c r="Q4453" s="229">
        <f t="shared" si="261"/>
        <v>750</v>
      </c>
      <c r="R4453" s="242"/>
    </row>
    <row r="4454" spans="2:18" ht="24.95" customHeight="1" thickTop="1" thickBot="1">
      <c r="B4454" s="243"/>
      <c r="C4454" s="244" t="s">
        <v>1399</v>
      </c>
      <c r="D4454" s="245">
        <f>D4450+D4451+D4452+D4453</f>
        <v>0</v>
      </c>
      <c r="E4454" s="246"/>
      <c r="F4454" s="247">
        <f>SUM(F4450:F4453)</f>
        <v>1716</v>
      </c>
      <c r="G4454" s="248"/>
      <c r="H4454" s="249">
        <f t="shared" si="260"/>
        <v>1716</v>
      </c>
      <c r="I4454" s="250"/>
      <c r="K4454" s="243"/>
      <c r="L4454" s="244" t="s">
        <v>1399</v>
      </c>
      <c r="M4454" s="245">
        <f>M4450+M4451+M4452+M4453</f>
        <v>0</v>
      </c>
      <c r="N4454" s="246"/>
      <c r="O4454" s="246">
        <f>SUM(O4450:O4453)</f>
        <v>990</v>
      </c>
      <c r="P4454" s="248"/>
      <c r="Q4454" s="251">
        <f t="shared" si="261"/>
        <v>990</v>
      </c>
      <c r="R4454" s="250"/>
    </row>
    <row r="4455" spans="2:18" ht="24.95" customHeight="1" thickTop="1">
      <c r="B4455" s="252" t="s">
        <v>1546</v>
      </c>
      <c r="C4455" s="253"/>
      <c r="D4455" s="254"/>
      <c r="E4455" s="255"/>
      <c r="F4455" s="255"/>
      <c r="G4455" s="256"/>
      <c r="H4455" s="257">
        <f t="shared" si="260"/>
        <v>0</v>
      </c>
      <c r="I4455" s="258"/>
      <c r="K4455" s="252" t="s">
        <v>1546</v>
      </c>
      <c r="L4455" s="253"/>
      <c r="M4455" s="254"/>
      <c r="N4455" s="255"/>
      <c r="O4455" s="255"/>
      <c r="P4455" s="256"/>
      <c r="Q4455" s="257">
        <f t="shared" si="261"/>
        <v>0</v>
      </c>
      <c r="R4455" s="258"/>
    </row>
    <row r="4456" spans="2:18" ht="24.95" customHeight="1">
      <c r="B4456" s="259" t="s">
        <v>1547</v>
      </c>
      <c r="C4456" s="260"/>
      <c r="D4456" s="233">
        <v>0</v>
      </c>
      <c r="E4456" s="234"/>
      <c r="F4456" s="234"/>
      <c r="G4456" s="261"/>
      <c r="H4456" s="262">
        <f t="shared" si="260"/>
        <v>0</v>
      </c>
      <c r="I4456" s="263"/>
      <c r="K4456" s="259" t="s">
        <v>1547</v>
      </c>
      <c r="L4456" s="260"/>
      <c r="M4456" s="233">
        <v>0</v>
      </c>
      <c r="N4456" s="234"/>
      <c r="O4456" s="234"/>
      <c r="P4456" s="261"/>
      <c r="Q4456" s="262">
        <f t="shared" si="261"/>
        <v>0</v>
      </c>
      <c r="R4456" s="263"/>
    </row>
    <row r="4457" spans="2:18" ht="24.95" customHeight="1">
      <c r="B4457" s="252" t="s">
        <v>1548</v>
      </c>
      <c r="C4457" s="253"/>
      <c r="D4457" s="233"/>
      <c r="E4457" s="234"/>
      <c r="F4457" s="234"/>
      <c r="G4457" s="261"/>
      <c r="H4457" s="262">
        <f t="shared" si="260"/>
        <v>0</v>
      </c>
      <c r="I4457" s="263"/>
      <c r="K4457" s="252" t="s">
        <v>1548</v>
      </c>
      <c r="L4457" s="253"/>
      <c r="M4457" s="233"/>
      <c r="N4457" s="234"/>
      <c r="O4457" s="234"/>
      <c r="P4457" s="261"/>
      <c r="Q4457" s="262">
        <f t="shared" si="261"/>
        <v>0</v>
      </c>
      <c r="R4457" s="263"/>
    </row>
    <row r="4458" spans="2:18" ht="24.95" customHeight="1" thickBot="1">
      <c r="B4458" s="264" t="s">
        <v>1549</v>
      </c>
      <c r="C4458" s="265"/>
      <c r="D4458" s="266"/>
      <c r="E4458" s="267"/>
      <c r="F4458" s="267"/>
      <c r="G4458" s="268"/>
      <c r="H4458" s="269">
        <f t="shared" si="260"/>
        <v>0</v>
      </c>
      <c r="I4458" s="270"/>
      <c r="K4458" s="264" t="s">
        <v>1549</v>
      </c>
      <c r="L4458" s="265"/>
      <c r="M4458" s="266"/>
      <c r="N4458" s="267"/>
      <c r="O4458" s="267"/>
      <c r="P4458" s="268"/>
      <c r="Q4458" s="269">
        <f t="shared" si="261"/>
        <v>0</v>
      </c>
      <c r="R4458" s="270"/>
    </row>
    <row r="4459" spans="2:18" ht="24.95" customHeight="1" thickTop="1" thickBot="1">
      <c r="B4459" s="243"/>
      <c r="C4459" s="244" t="s">
        <v>1399</v>
      </c>
      <c r="D4459" s="245">
        <f>SUM(D4454:D4458)</f>
        <v>0</v>
      </c>
      <c r="E4459" s="246"/>
      <c r="F4459" s="247">
        <f>F4454+F4456</f>
        <v>1716</v>
      </c>
      <c r="G4459" s="248"/>
      <c r="H4459" s="271">
        <f>D4459+F4459</f>
        <v>1716</v>
      </c>
      <c r="I4459" s="250"/>
      <c r="K4459" s="243"/>
      <c r="L4459" s="244" t="s">
        <v>1399</v>
      </c>
      <c r="M4459" s="245">
        <f>SUM(M4454:M4458)</f>
        <v>0</v>
      </c>
      <c r="N4459" s="246"/>
      <c r="O4459" s="246">
        <f>O4454+O4456</f>
        <v>990</v>
      </c>
      <c r="P4459" s="248"/>
      <c r="Q4459" s="272">
        <f>M4459+O4459</f>
        <v>990</v>
      </c>
      <c r="R4459" s="250"/>
    </row>
    <row r="4460" spans="2:18" ht="24.95" customHeight="1" thickTop="1">
      <c r="B4460" s="273"/>
      <c r="C4460" s="274" t="s">
        <v>1550</v>
      </c>
      <c r="D4460" s="217"/>
      <c r="E4460" s="217"/>
      <c r="F4460" s="217"/>
      <c r="G4460" s="217"/>
      <c r="H4460" s="217"/>
      <c r="I4460" s="218"/>
      <c r="K4460" s="273"/>
      <c r="L4460" s="274" t="s">
        <v>1550</v>
      </c>
      <c r="M4460" s="217"/>
      <c r="N4460" s="217"/>
      <c r="O4460" s="217"/>
      <c r="P4460" s="217"/>
      <c r="Q4460" s="217"/>
      <c r="R4460" s="218"/>
    </row>
    <row r="4461" spans="2:18" ht="24.95" customHeight="1">
      <c r="B4461" s="216" t="s">
        <v>1551</v>
      </c>
      <c r="C4461" s="217"/>
      <c r="D4461" s="217"/>
      <c r="E4461" s="217"/>
      <c r="F4461" s="217"/>
      <c r="G4461" s="217"/>
      <c r="H4461" s="217"/>
      <c r="I4461" s="218"/>
      <c r="K4461" s="216" t="s">
        <v>1551</v>
      </c>
      <c r="L4461" s="217"/>
      <c r="M4461" s="217"/>
      <c r="N4461" s="217"/>
      <c r="O4461" s="217"/>
      <c r="P4461" s="217"/>
      <c r="Q4461" s="217"/>
      <c r="R4461" s="218"/>
    </row>
    <row r="4462" spans="2:18" ht="24.95" customHeight="1">
      <c r="B4462" s="216" t="s">
        <v>1552</v>
      </c>
      <c r="C4462" s="217"/>
      <c r="D4462" s="217"/>
      <c r="E4462" s="217"/>
      <c r="F4462" s="217"/>
      <c r="G4462" s="217"/>
      <c r="H4462" s="217"/>
      <c r="I4462" s="218"/>
      <c r="K4462" s="216" t="s">
        <v>1552</v>
      </c>
      <c r="L4462" s="217"/>
      <c r="M4462" s="217"/>
      <c r="N4462" s="217"/>
      <c r="O4462" s="217"/>
      <c r="P4462" s="217"/>
      <c r="Q4462" s="217"/>
      <c r="R4462" s="218"/>
    </row>
    <row r="4463" spans="2:18" ht="15.75">
      <c r="B4463" s="273"/>
      <c r="C4463" s="217"/>
      <c r="D4463" s="217"/>
      <c r="E4463" s="217"/>
      <c r="F4463" s="217"/>
      <c r="G4463" s="217"/>
      <c r="H4463" s="217"/>
      <c r="I4463" s="218"/>
      <c r="K4463" s="273"/>
      <c r="L4463" s="217"/>
      <c r="M4463" s="217"/>
      <c r="N4463" s="217"/>
      <c r="O4463" s="217"/>
      <c r="P4463" s="217"/>
      <c r="Q4463" s="217"/>
      <c r="R4463" s="218"/>
    </row>
    <row r="4464" spans="2:18" ht="15.75">
      <c r="B4464" s="273"/>
      <c r="C4464" s="217"/>
      <c r="D4464" s="372" t="s">
        <v>1714</v>
      </c>
      <c r="E4464" s="372"/>
      <c r="F4464" s="372"/>
      <c r="G4464" s="217"/>
      <c r="H4464" s="217"/>
      <c r="I4464" s="218"/>
      <c r="K4464" s="273"/>
      <c r="L4464" s="217"/>
      <c r="M4464" s="372" t="s">
        <v>1714</v>
      </c>
      <c r="N4464" s="372"/>
      <c r="O4464" s="372"/>
      <c r="P4464" s="217"/>
      <c r="Q4464" s="217"/>
      <c r="R4464" s="218"/>
    </row>
    <row r="4465" spans="2:18" ht="15.75">
      <c r="B4465" s="273"/>
      <c r="C4465" s="217"/>
      <c r="D4465" s="372" t="s">
        <v>1715</v>
      </c>
      <c r="E4465" s="372"/>
      <c r="F4465" s="372"/>
      <c r="G4465" s="217"/>
      <c r="H4465" s="217"/>
      <c r="I4465" s="218"/>
      <c r="K4465" s="273"/>
      <c r="L4465" s="217"/>
      <c r="M4465" s="372" t="s">
        <v>1715</v>
      </c>
      <c r="N4465" s="372"/>
      <c r="O4465" s="372"/>
      <c r="P4465" s="217"/>
      <c r="Q4465" s="217"/>
      <c r="R4465" s="218"/>
    </row>
    <row r="4466" spans="2:18" ht="15.75">
      <c r="B4466" s="273"/>
      <c r="C4466" s="217"/>
      <c r="D4466" s="217"/>
      <c r="E4466" s="217"/>
      <c r="F4466" s="217"/>
      <c r="G4466" s="217"/>
      <c r="H4466" s="217"/>
      <c r="I4466" s="218"/>
      <c r="K4466" s="273"/>
      <c r="L4466" s="217"/>
      <c r="M4466" s="217"/>
      <c r="N4466" s="217"/>
      <c r="O4466" s="217"/>
      <c r="P4466" s="217"/>
      <c r="Q4466" s="217"/>
      <c r="R4466" s="218"/>
    </row>
    <row r="4467" spans="2:18" ht="15.75">
      <c r="B4467" s="273"/>
      <c r="C4467" s="217"/>
      <c r="D4467" s="217"/>
      <c r="E4467" s="217"/>
      <c r="F4467" s="217"/>
      <c r="G4467" s="217"/>
      <c r="H4467" s="217"/>
      <c r="I4467" s="218"/>
      <c r="K4467" s="273"/>
      <c r="L4467" s="217"/>
      <c r="M4467" s="217"/>
      <c r="N4467" s="217"/>
      <c r="O4467" s="217"/>
      <c r="P4467" s="217"/>
      <c r="Q4467" s="217"/>
      <c r="R4467" s="218"/>
    </row>
    <row r="4468" spans="2:18" ht="15.75">
      <c r="B4468" s="293"/>
      <c r="E4468" s="217"/>
      <c r="F4468" s="217"/>
      <c r="G4468" s="201" t="s">
        <v>1563</v>
      </c>
      <c r="H4468" s="217"/>
      <c r="I4468" s="218"/>
      <c r="J4468" s="293"/>
      <c r="K4468" s="293"/>
      <c r="N4468" s="217"/>
      <c r="O4468" s="217"/>
      <c r="P4468" s="201" t="s">
        <v>1563</v>
      </c>
      <c r="Q4468" s="217"/>
      <c r="R4468" s="218"/>
    </row>
    <row r="4469" spans="2:18" ht="15.75">
      <c r="B4469" s="273" t="s">
        <v>1553</v>
      </c>
      <c r="C4469" s="360">
        <v>45840</v>
      </c>
      <c r="D4469" s="360"/>
      <c r="E4469" s="201"/>
      <c r="F4469" t="s">
        <v>1693</v>
      </c>
      <c r="H4469" s="201"/>
      <c r="I4469" s="202"/>
      <c r="K4469" s="273" t="s">
        <v>1553</v>
      </c>
      <c r="L4469" s="360">
        <v>45840</v>
      </c>
      <c r="M4469" s="360"/>
      <c r="N4469" s="201"/>
      <c r="O4469" t="s">
        <v>1693</v>
      </c>
      <c r="Q4469" s="201"/>
      <c r="R4469" s="202"/>
    </row>
    <row r="4470" spans="2:18" ht="16.5" thickBot="1">
      <c r="B4470" s="275"/>
      <c r="C4470" s="276"/>
      <c r="D4470" s="276"/>
      <c r="E4470" s="276"/>
      <c r="F4470" s="276"/>
      <c r="G4470" s="276"/>
      <c r="H4470" s="276"/>
      <c r="I4470" s="277"/>
      <c r="K4470" s="275"/>
      <c r="L4470" s="276"/>
      <c r="M4470" s="276"/>
      <c r="N4470" s="276"/>
      <c r="O4470" s="276"/>
      <c r="P4470" s="276"/>
      <c r="Q4470" s="276"/>
      <c r="R4470" s="277"/>
    </row>
    <row r="4472" spans="2:18" ht="15.75" thickBot="1"/>
    <row r="4473" spans="2:18">
      <c r="B4473" s="366" t="s">
        <v>1525</v>
      </c>
      <c r="C4473" s="367"/>
      <c r="D4473" s="367"/>
      <c r="E4473" s="367"/>
      <c r="F4473" s="367"/>
      <c r="G4473" s="367"/>
      <c r="H4473" s="367"/>
      <c r="I4473" s="368"/>
      <c r="K4473" s="366" t="s">
        <v>1525</v>
      </c>
      <c r="L4473" s="367"/>
      <c r="M4473" s="367"/>
      <c r="N4473" s="367"/>
      <c r="O4473" s="367"/>
      <c r="P4473" s="367"/>
      <c r="Q4473" s="367"/>
      <c r="R4473" s="368"/>
    </row>
    <row r="4474" spans="2:18" ht="15.75">
      <c r="B4474" s="200"/>
      <c r="C4474" s="201"/>
      <c r="D4474" s="201"/>
      <c r="E4474" s="201"/>
      <c r="F4474" s="201"/>
      <c r="G4474" s="201"/>
      <c r="H4474" s="201"/>
      <c r="I4474" s="202"/>
      <c r="K4474" s="200"/>
      <c r="L4474" s="201"/>
      <c r="M4474" s="201"/>
      <c r="N4474" s="201"/>
      <c r="O4474" s="201"/>
      <c r="P4474" s="201"/>
      <c r="Q4474" s="201"/>
      <c r="R4474" s="202"/>
    </row>
    <row r="4475" spans="2:18" ht="26.25">
      <c r="B4475" s="369" t="s">
        <v>1526</v>
      </c>
      <c r="C4475" s="370"/>
      <c r="D4475" s="370"/>
      <c r="E4475" s="370"/>
      <c r="F4475" s="370"/>
      <c r="G4475" s="370"/>
      <c r="H4475" s="370"/>
      <c r="I4475" s="371"/>
      <c r="K4475" s="369" t="s">
        <v>1526</v>
      </c>
      <c r="L4475" s="370"/>
      <c r="M4475" s="370"/>
      <c r="N4475" s="370"/>
      <c r="O4475" s="370"/>
      <c r="P4475" s="370"/>
      <c r="Q4475" s="370"/>
      <c r="R4475" s="371"/>
    </row>
    <row r="4476" spans="2:18" ht="24.95" customHeight="1">
      <c r="B4476" s="203"/>
      <c r="C4476" s="204"/>
      <c r="D4476" s="204"/>
      <c r="E4476" s="204"/>
      <c r="F4476" s="204"/>
      <c r="G4476" s="204"/>
      <c r="H4476" s="205" t="s">
        <v>1527</v>
      </c>
      <c r="I4476" s="206"/>
      <c r="K4476" s="203"/>
      <c r="L4476" s="204"/>
      <c r="M4476" s="204"/>
      <c r="N4476" s="204"/>
      <c r="O4476" s="204"/>
      <c r="P4476" s="204"/>
      <c r="Q4476" s="205" t="s">
        <v>1527</v>
      </c>
      <c r="R4476" s="206"/>
    </row>
    <row r="4477" spans="2:18" ht="24.95" customHeight="1">
      <c r="B4477" s="207" t="s">
        <v>1528</v>
      </c>
      <c r="C4477" s="208"/>
      <c r="D4477" s="208"/>
      <c r="E4477" s="208"/>
      <c r="F4477" s="208" t="s">
        <v>1529</v>
      </c>
      <c r="G4477" s="201"/>
      <c r="H4477" s="201" t="s">
        <v>1530</v>
      </c>
      <c r="I4477" s="202"/>
      <c r="K4477" s="207" t="s">
        <v>1528</v>
      </c>
      <c r="L4477" s="208"/>
      <c r="M4477" s="208"/>
      <c r="N4477" s="208"/>
      <c r="O4477" s="208" t="s">
        <v>1531</v>
      </c>
      <c r="P4477" s="201"/>
      <c r="Q4477" s="201" t="s">
        <v>1530</v>
      </c>
      <c r="R4477" s="202"/>
    </row>
    <row r="4478" spans="2:18" ht="24.95" customHeight="1">
      <c r="B4478" s="209" t="s">
        <v>1532</v>
      </c>
      <c r="C4478" s="210" t="s">
        <v>2035</v>
      </c>
      <c r="E4478" s="211"/>
      <c r="F4478" s="211"/>
      <c r="G4478" s="212"/>
      <c r="H4478" s="212"/>
      <c r="I4478" s="213"/>
      <c r="K4478" s="209" t="s">
        <v>1532</v>
      </c>
      <c r="L4478" s="210" t="s">
        <v>2036</v>
      </c>
      <c r="M4478" s="211"/>
      <c r="N4478" s="211"/>
      <c r="O4478" s="211"/>
      <c r="P4478" s="212"/>
      <c r="Q4478" s="212"/>
      <c r="R4478" s="213"/>
    </row>
    <row r="4479" spans="2:18" ht="24.95" customHeight="1">
      <c r="B4479" s="207" t="s">
        <v>1534</v>
      </c>
      <c r="C4479" s="214">
        <v>128</v>
      </c>
      <c r="D4479" s="208" t="s">
        <v>1535</v>
      </c>
      <c r="E4479" s="208"/>
      <c r="F4479" s="201"/>
      <c r="G4479" s="201"/>
      <c r="H4479" s="201"/>
      <c r="I4479" s="202"/>
      <c r="K4479" s="207" t="s">
        <v>1534</v>
      </c>
      <c r="L4479" s="214" t="s">
        <v>2037</v>
      </c>
      <c r="M4479" s="208" t="s">
        <v>1535</v>
      </c>
      <c r="N4479" s="208"/>
      <c r="O4479" s="201"/>
      <c r="P4479" s="201"/>
      <c r="Q4479" s="201"/>
      <c r="R4479" s="202"/>
    </row>
    <row r="4480" spans="2:18" ht="24.95" customHeight="1">
      <c r="B4480" s="216" t="s">
        <v>1562</v>
      </c>
      <c r="C4480" s="217"/>
      <c r="D4480" s="217"/>
      <c r="E4480" s="217"/>
      <c r="F4480" s="217"/>
      <c r="G4480" s="217"/>
      <c r="H4480" s="217"/>
      <c r="I4480" s="218"/>
      <c r="K4480" s="216" t="s">
        <v>1562</v>
      </c>
      <c r="L4480" s="217"/>
      <c r="M4480" s="217"/>
      <c r="N4480" s="217"/>
      <c r="O4480" s="217"/>
      <c r="P4480" s="217"/>
      <c r="Q4480" s="217"/>
      <c r="R4480" s="218"/>
    </row>
    <row r="4481" spans="2:18" ht="24.95" customHeight="1" thickBot="1">
      <c r="B4481" s="207" t="s">
        <v>1537</v>
      </c>
      <c r="C4481" s="201"/>
      <c r="D4481" s="201"/>
      <c r="E4481" s="201"/>
      <c r="F4481" s="201"/>
      <c r="G4481" s="201"/>
      <c r="H4481" s="201"/>
      <c r="I4481" s="202"/>
      <c r="K4481" s="207" t="s">
        <v>1537</v>
      </c>
      <c r="L4481" s="201"/>
      <c r="M4481" s="201"/>
      <c r="N4481" s="201"/>
      <c r="O4481" s="201"/>
      <c r="P4481" s="201"/>
      <c r="Q4481" s="201"/>
      <c r="R4481" s="202"/>
    </row>
    <row r="4482" spans="2:18" ht="24.95" customHeight="1" thickTop="1">
      <c r="B4482" s="361" t="s">
        <v>1538</v>
      </c>
      <c r="C4482" s="362"/>
      <c r="D4482" s="358" t="s">
        <v>1241</v>
      </c>
      <c r="E4482" s="365"/>
      <c r="F4482" s="356" t="s">
        <v>1539</v>
      </c>
      <c r="G4482" s="359"/>
      <c r="H4482" s="358" t="s">
        <v>1404</v>
      </c>
      <c r="I4482" s="359"/>
      <c r="K4482" s="361" t="s">
        <v>1538</v>
      </c>
      <c r="L4482" s="362"/>
      <c r="M4482" s="358" t="s">
        <v>1241</v>
      </c>
      <c r="N4482" s="365"/>
      <c r="O4482" s="356" t="s">
        <v>1539</v>
      </c>
      <c r="P4482" s="359"/>
      <c r="Q4482" s="358" t="s">
        <v>1404</v>
      </c>
      <c r="R4482" s="359"/>
    </row>
    <row r="4483" spans="2:18" ht="24.95" customHeight="1" thickBot="1">
      <c r="B4483" s="363"/>
      <c r="C4483" s="364"/>
      <c r="D4483" s="219" t="s">
        <v>1540</v>
      </c>
      <c r="E4483" s="220" t="s">
        <v>1541</v>
      </c>
      <c r="F4483" s="220" t="s">
        <v>1540</v>
      </c>
      <c r="G4483" s="221" t="s">
        <v>1541</v>
      </c>
      <c r="H4483" s="222" t="s">
        <v>1540</v>
      </c>
      <c r="I4483" s="223" t="s">
        <v>1541</v>
      </c>
      <c r="K4483" s="363"/>
      <c r="L4483" s="364"/>
      <c r="M4483" s="219" t="s">
        <v>1540</v>
      </c>
      <c r="N4483" s="220" t="s">
        <v>1541</v>
      </c>
      <c r="O4483" s="220" t="s">
        <v>1540</v>
      </c>
      <c r="P4483" s="221" t="s">
        <v>1541</v>
      </c>
      <c r="Q4483" s="222" t="s">
        <v>1540</v>
      </c>
      <c r="R4483" s="223" t="s">
        <v>1541</v>
      </c>
    </row>
    <row r="4484" spans="2:18" ht="24.95" customHeight="1" thickTop="1">
      <c r="B4484" s="224" t="s">
        <v>1542</v>
      </c>
      <c r="C4484" s="225"/>
      <c r="D4484" s="226">
        <v>0</v>
      </c>
      <c r="E4484" s="227"/>
      <c r="F4484" s="227">
        <v>280</v>
      </c>
      <c r="G4484" s="228"/>
      <c r="H4484" s="229">
        <f t="shared" ref="H4484:H4492" si="262">D4484+F4484</f>
        <v>280</v>
      </c>
      <c r="I4484" s="230"/>
      <c r="K4484" s="224" t="s">
        <v>1542</v>
      </c>
      <c r="L4484" s="225"/>
      <c r="M4484" s="226">
        <v>0</v>
      </c>
      <c r="N4484" s="227"/>
      <c r="O4484" s="227">
        <v>328</v>
      </c>
      <c r="P4484" s="228"/>
      <c r="Q4484" s="229">
        <f t="shared" ref="Q4484:Q4492" si="263">M4484+O4484</f>
        <v>328</v>
      </c>
      <c r="R4484" s="230"/>
    </row>
    <row r="4485" spans="2:18" ht="24.95" customHeight="1">
      <c r="B4485" s="231" t="s">
        <v>1543</v>
      </c>
      <c r="C4485" s="232"/>
      <c r="D4485" s="233">
        <v>0</v>
      </c>
      <c r="E4485" s="234"/>
      <c r="F4485" s="234">
        <v>20</v>
      </c>
      <c r="G4485" s="235"/>
      <c r="H4485" s="229">
        <f t="shared" si="262"/>
        <v>20</v>
      </c>
      <c r="I4485" s="236"/>
      <c r="K4485" s="231" t="s">
        <v>1543</v>
      </c>
      <c r="L4485" s="232"/>
      <c r="M4485" s="233">
        <v>0</v>
      </c>
      <c r="N4485" s="234"/>
      <c r="O4485" s="234">
        <v>30</v>
      </c>
      <c r="P4485" s="235"/>
      <c r="Q4485" s="229">
        <f t="shared" si="263"/>
        <v>30</v>
      </c>
      <c r="R4485" s="236"/>
    </row>
    <row r="4486" spans="2:18" ht="24.95" customHeight="1">
      <c r="B4486" s="231" t="s">
        <v>1544</v>
      </c>
      <c r="C4486" s="232"/>
      <c r="D4486" s="233">
        <v>0</v>
      </c>
      <c r="E4486" s="234"/>
      <c r="F4486" s="234">
        <v>20</v>
      </c>
      <c r="G4486" s="235"/>
      <c r="H4486" s="229">
        <f t="shared" si="262"/>
        <v>20</v>
      </c>
      <c r="I4486" s="236"/>
      <c r="K4486" s="231" t="s">
        <v>1544</v>
      </c>
      <c r="L4486" s="232"/>
      <c r="M4486" s="233">
        <v>0</v>
      </c>
      <c r="N4486" s="234"/>
      <c r="O4486" s="234">
        <v>30</v>
      </c>
      <c r="P4486" s="235"/>
      <c r="Q4486" s="229">
        <f t="shared" si="263"/>
        <v>30</v>
      </c>
      <c r="R4486" s="236"/>
    </row>
    <row r="4487" spans="2:18" ht="24.95" customHeight="1" thickBot="1">
      <c r="B4487" s="237" t="s">
        <v>1545</v>
      </c>
      <c r="C4487" s="238"/>
      <c r="D4487" s="239"/>
      <c r="E4487" s="240"/>
      <c r="F4487" s="240">
        <v>750</v>
      </c>
      <c r="G4487" s="241"/>
      <c r="H4487" s="229">
        <f t="shared" si="262"/>
        <v>750</v>
      </c>
      <c r="I4487" s="242"/>
      <c r="K4487" s="237" t="s">
        <v>1545</v>
      </c>
      <c r="L4487" s="238"/>
      <c r="M4487" s="239">
        <v>0</v>
      </c>
      <c r="N4487" s="240"/>
      <c r="O4487" s="240">
        <v>750</v>
      </c>
      <c r="P4487" s="241"/>
      <c r="Q4487" s="229">
        <f t="shared" si="263"/>
        <v>750</v>
      </c>
      <c r="R4487" s="242"/>
    </row>
    <row r="4488" spans="2:18" ht="24.95" customHeight="1" thickTop="1" thickBot="1">
      <c r="B4488" s="243"/>
      <c r="C4488" s="244" t="s">
        <v>1399</v>
      </c>
      <c r="D4488" s="245">
        <f>D4484+D4485+D4486+D4487</f>
        <v>0</v>
      </c>
      <c r="E4488" s="246"/>
      <c r="F4488" s="247">
        <f>SUM(F4484:F4487)</f>
        <v>1070</v>
      </c>
      <c r="G4488" s="248"/>
      <c r="H4488" s="249">
        <f t="shared" si="262"/>
        <v>1070</v>
      </c>
      <c r="I4488" s="250"/>
      <c r="K4488" s="243"/>
      <c r="L4488" s="244" t="s">
        <v>1399</v>
      </c>
      <c r="M4488" s="245">
        <f>M4484+M4485+M4486+M4487</f>
        <v>0</v>
      </c>
      <c r="N4488" s="246"/>
      <c r="O4488" s="246">
        <f>SUM(O4484:O4487)</f>
        <v>1138</v>
      </c>
      <c r="P4488" s="248"/>
      <c r="Q4488" s="251">
        <f t="shared" si="263"/>
        <v>1138</v>
      </c>
      <c r="R4488" s="250"/>
    </row>
    <row r="4489" spans="2:18" ht="24.95" customHeight="1" thickTop="1">
      <c r="B4489" s="252" t="s">
        <v>1546</v>
      </c>
      <c r="C4489" s="253"/>
      <c r="D4489" s="254"/>
      <c r="E4489" s="255"/>
      <c r="F4489" s="255"/>
      <c r="G4489" s="256"/>
      <c r="H4489" s="257">
        <f t="shared" si="262"/>
        <v>0</v>
      </c>
      <c r="I4489" s="258"/>
      <c r="K4489" s="252" t="s">
        <v>1546</v>
      </c>
      <c r="L4489" s="253"/>
      <c r="M4489" s="254"/>
      <c r="N4489" s="255"/>
      <c r="O4489" s="255"/>
      <c r="P4489" s="256"/>
      <c r="Q4489" s="257">
        <f t="shared" si="263"/>
        <v>0</v>
      </c>
      <c r="R4489" s="258"/>
    </row>
    <row r="4490" spans="2:18" ht="24.95" customHeight="1">
      <c r="B4490" s="259" t="s">
        <v>1547</v>
      </c>
      <c r="C4490" s="260"/>
      <c r="D4490" s="233">
        <v>0</v>
      </c>
      <c r="E4490" s="234"/>
      <c r="F4490" s="234"/>
      <c r="G4490" s="261"/>
      <c r="H4490" s="262">
        <f t="shared" si="262"/>
        <v>0</v>
      </c>
      <c r="I4490" s="263"/>
      <c r="K4490" s="259" t="s">
        <v>1547</v>
      </c>
      <c r="L4490" s="260"/>
      <c r="M4490" s="233">
        <v>0</v>
      </c>
      <c r="N4490" s="234"/>
      <c r="O4490" s="234"/>
      <c r="P4490" s="261"/>
      <c r="Q4490" s="262">
        <f t="shared" si="263"/>
        <v>0</v>
      </c>
      <c r="R4490" s="263"/>
    </row>
    <row r="4491" spans="2:18" ht="24.95" customHeight="1">
      <c r="B4491" s="252" t="s">
        <v>1548</v>
      </c>
      <c r="C4491" s="253"/>
      <c r="D4491" s="233"/>
      <c r="E4491" s="234"/>
      <c r="F4491" s="234"/>
      <c r="G4491" s="261"/>
      <c r="H4491" s="262">
        <f t="shared" si="262"/>
        <v>0</v>
      </c>
      <c r="I4491" s="263"/>
      <c r="K4491" s="252" t="s">
        <v>1548</v>
      </c>
      <c r="L4491" s="253"/>
      <c r="M4491" s="233"/>
      <c r="N4491" s="234"/>
      <c r="O4491" s="234"/>
      <c r="P4491" s="261"/>
      <c r="Q4491" s="262">
        <f t="shared" si="263"/>
        <v>0</v>
      </c>
      <c r="R4491" s="263"/>
    </row>
    <row r="4492" spans="2:18" ht="24.95" customHeight="1" thickBot="1">
      <c r="B4492" s="264" t="s">
        <v>1549</v>
      </c>
      <c r="C4492" s="265"/>
      <c r="D4492" s="266"/>
      <c r="E4492" s="267"/>
      <c r="F4492" s="267"/>
      <c r="G4492" s="268"/>
      <c r="H4492" s="269">
        <f t="shared" si="262"/>
        <v>0</v>
      </c>
      <c r="I4492" s="270"/>
      <c r="K4492" s="264" t="s">
        <v>1549</v>
      </c>
      <c r="L4492" s="265"/>
      <c r="M4492" s="266"/>
      <c r="N4492" s="267"/>
      <c r="O4492" s="267"/>
      <c r="P4492" s="268"/>
      <c r="Q4492" s="269">
        <f t="shared" si="263"/>
        <v>0</v>
      </c>
      <c r="R4492" s="270"/>
    </row>
    <row r="4493" spans="2:18" ht="24.95" customHeight="1" thickTop="1" thickBot="1">
      <c r="B4493" s="243"/>
      <c r="C4493" s="244" t="s">
        <v>1399</v>
      </c>
      <c r="D4493" s="245">
        <f>SUM(D4488:D4492)</f>
        <v>0</v>
      </c>
      <c r="E4493" s="246"/>
      <c r="F4493" s="247">
        <f>F4488+F4490</f>
        <v>1070</v>
      </c>
      <c r="G4493" s="248"/>
      <c r="H4493" s="271">
        <f>D4493+F4493</f>
        <v>1070</v>
      </c>
      <c r="I4493" s="250"/>
      <c r="K4493" s="243"/>
      <c r="L4493" s="244" t="s">
        <v>1399</v>
      </c>
      <c r="M4493" s="245">
        <f>SUM(M4488:M4492)</f>
        <v>0</v>
      </c>
      <c r="N4493" s="246"/>
      <c r="O4493" s="246">
        <f>O4488+O4490</f>
        <v>1138</v>
      </c>
      <c r="P4493" s="248"/>
      <c r="Q4493" s="272">
        <f>M4493+O4493</f>
        <v>1138</v>
      </c>
      <c r="R4493" s="250"/>
    </row>
    <row r="4494" spans="2:18" ht="24.95" customHeight="1" thickTop="1">
      <c r="B4494" s="273"/>
      <c r="C4494" s="274" t="s">
        <v>1550</v>
      </c>
      <c r="D4494" s="217"/>
      <c r="E4494" s="217"/>
      <c r="F4494" s="217"/>
      <c r="G4494" s="217"/>
      <c r="H4494" s="217"/>
      <c r="I4494" s="218"/>
      <c r="K4494" s="273"/>
      <c r="L4494" s="274" t="s">
        <v>1550</v>
      </c>
      <c r="M4494" s="217"/>
      <c r="N4494" s="217"/>
      <c r="O4494" s="217"/>
      <c r="P4494" s="217"/>
      <c r="Q4494" s="217"/>
      <c r="R4494" s="218"/>
    </row>
    <row r="4495" spans="2:18" ht="24.95" customHeight="1">
      <c r="B4495" s="216" t="s">
        <v>1551</v>
      </c>
      <c r="C4495" s="217"/>
      <c r="D4495" s="217"/>
      <c r="E4495" s="217"/>
      <c r="F4495" s="217"/>
      <c r="G4495" s="217"/>
      <c r="H4495" s="217"/>
      <c r="I4495" s="218"/>
      <c r="K4495" s="216" t="s">
        <v>1551</v>
      </c>
      <c r="L4495" s="217"/>
      <c r="M4495" s="217"/>
      <c r="N4495" s="217"/>
      <c r="O4495" s="217"/>
      <c r="P4495" s="217"/>
      <c r="Q4495" s="217"/>
      <c r="R4495" s="218"/>
    </row>
    <row r="4496" spans="2:18" ht="24.95" customHeight="1">
      <c r="B4496" s="216" t="s">
        <v>1552</v>
      </c>
      <c r="C4496" s="217"/>
      <c r="D4496" s="217"/>
      <c r="E4496" s="217"/>
      <c r="F4496" s="217"/>
      <c r="G4496" s="217"/>
      <c r="H4496" s="217"/>
      <c r="I4496" s="218"/>
      <c r="K4496" s="216" t="s">
        <v>1552</v>
      </c>
      <c r="L4496" s="217"/>
      <c r="M4496" s="217"/>
      <c r="N4496" s="217"/>
      <c r="O4496" s="217"/>
      <c r="P4496" s="217"/>
      <c r="Q4496" s="217"/>
      <c r="R4496" s="218"/>
    </row>
    <row r="4497" spans="2:18" ht="15.75">
      <c r="B4497" s="273"/>
      <c r="C4497" s="217"/>
      <c r="D4497" s="217"/>
      <c r="E4497" s="217"/>
      <c r="F4497" s="217"/>
      <c r="G4497" s="217"/>
      <c r="H4497" s="217"/>
      <c r="I4497" s="218"/>
      <c r="K4497" s="273"/>
      <c r="L4497" s="217"/>
      <c r="M4497" s="217"/>
      <c r="N4497" s="217"/>
      <c r="O4497" s="217"/>
      <c r="P4497" s="217"/>
      <c r="Q4497" s="217"/>
      <c r="R4497" s="218"/>
    </row>
    <row r="4498" spans="2:18" ht="15.75">
      <c r="B4498" s="273"/>
      <c r="C4498" s="217"/>
      <c r="D4498" s="372" t="s">
        <v>1714</v>
      </c>
      <c r="E4498" s="372"/>
      <c r="F4498" s="372"/>
      <c r="G4498" s="217"/>
      <c r="H4498" s="217"/>
      <c r="I4498" s="218"/>
      <c r="K4498" s="273"/>
      <c r="L4498" s="217"/>
      <c r="M4498" s="372" t="s">
        <v>1714</v>
      </c>
      <c r="N4498" s="372"/>
      <c r="O4498" s="372"/>
      <c r="P4498" s="217"/>
      <c r="Q4498" s="217"/>
      <c r="R4498" s="218"/>
    </row>
    <row r="4499" spans="2:18" ht="15.75">
      <c r="B4499" s="273"/>
      <c r="C4499" s="217"/>
      <c r="D4499" s="372" t="s">
        <v>1715</v>
      </c>
      <c r="E4499" s="372"/>
      <c r="F4499" s="372"/>
      <c r="G4499" s="217"/>
      <c r="H4499" s="217"/>
      <c r="I4499" s="218"/>
      <c r="K4499" s="273"/>
      <c r="L4499" s="217"/>
      <c r="M4499" s="372" t="s">
        <v>1715</v>
      </c>
      <c r="N4499" s="372"/>
      <c r="O4499" s="372"/>
      <c r="P4499" s="217"/>
      <c r="Q4499" s="217"/>
      <c r="R4499" s="218"/>
    </row>
    <row r="4500" spans="2:18" ht="15.75">
      <c r="B4500" s="273"/>
      <c r="C4500" s="217"/>
      <c r="D4500" s="217"/>
      <c r="E4500" s="217"/>
      <c r="F4500" s="217"/>
      <c r="G4500" s="217"/>
      <c r="H4500" s="217"/>
      <c r="I4500" s="218"/>
      <c r="K4500" s="273"/>
      <c r="L4500" s="217"/>
      <c r="M4500" s="217"/>
      <c r="N4500" s="217"/>
      <c r="O4500" s="217"/>
      <c r="P4500" s="217"/>
      <c r="Q4500" s="217"/>
      <c r="R4500" s="218"/>
    </row>
    <row r="4501" spans="2:18" ht="15.75">
      <c r="B4501" s="273"/>
      <c r="C4501" s="217"/>
      <c r="D4501" s="217"/>
      <c r="E4501" s="217"/>
      <c r="F4501" s="217"/>
      <c r="G4501" s="217"/>
      <c r="H4501" s="217"/>
      <c r="I4501" s="218"/>
      <c r="K4501" s="273"/>
      <c r="L4501" s="217"/>
      <c r="M4501" s="217"/>
      <c r="N4501" s="217"/>
      <c r="O4501" s="217"/>
      <c r="P4501" s="217"/>
      <c r="Q4501" s="217"/>
      <c r="R4501" s="218"/>
    </row>
    <row r="4502" spans="2:18" ht="15.75">
      <c r="B4502" s="293"/>
      <c r="E4502" s="217"/>
      <c r="F4502" s="217"/>
      <c r="G4502" s="201" t="s">
        <v>1563</v>
      </c>
      <c r="H4502" s="217"/>
      <c r="I4502" s="218"/>
      <c r="J4502" s="293"/>
      <c r="K4502" s="293"/>
      <c r="N4502" s="217"/>
      <c r="O4502" s="217"/>
      <c r="P4502" s="201" t="s">
        <v>1563</v>
      </c>
      <c r="Q4502" s="217"/>
      <c r="R4502" s="218"/>
    </row>
    <row r="4503" spans="2:18" ht="15.75">
      <c r="B4503" s="273" t="s">
        <v>1553</v>
      </c>
      <c r="C4503" s="360">
        <v>45840</v>
      </c>
      <c r="D4503" s="360"/>
      <c r="E4503" s="201"/>
      <c r="F4503" t="s">
        <v>1693</v>
      </c>
      <c r="H4503" s="201"/>
      <c r="I4503" s="202"/>
      <c r="K4503" s="273" t="s">
        <v>1553</v>
      </c>
      <c r="L4503" s="360">
        <v>45840</v>
      </c>
      <c r="M4503" s="360"/>
      <c r="N4503" s="201"/>
      <c r="O4503" t="s">
        <v>1693</v>
      </c>
      <c r="Q4503" s="201"/>
      <c r="R4503" s="202"/>
    </row>
    <row r="4504" spans="2:18" ht="16.5" thickBot="1">
      <c r="B4504" s="275"/>
      <c r="C4504" s="276"/>
      <c r="D4504" s="276"/>
      <c r="E4504" s="276"/>
      <c r="F4504" s="276"/>
      <c r="G4504" s="276"/>
      <c r="H4504" s="276"/>
      <c r="I4504" s="277"/>
      <c r="K4504" s="275"/>
      <c r="L4504" s="276"/>
      <c r="M4504" s="276"/>
      <c r="N4504" s="276"/>
      <c r="O4504" s="276"/>
      <c r="P4504" s="276"/>
      <c r="Q4504" s="276"/>
      <c r="R4504" s="277"/>
    </row>
    <row r="4506" spans="2:18" ht="15.75" thickBot="1"/>
    <row r="4507" spans="2:18">
      <c r="B4507" s="366" t="s">
        <v>1525</v>
      </c>
      <c r="C4507" s="367"/>
      <c r="D4507" s="367"/>
      <c r="E4507" s="367"/>
      <c r="F4507" s="367"/>
      <c r="G4507" s="367"/>
      <c r="H4507" s="367"/>
      <c r="I4507" s="368"/>
      <c r="K4507" s="366" t="s">
        <v>1525</v>
      </c>
      <c r="L4507" s="367"/>
      <c r="M4507" s="367"/>
      <c r="N4507" s="367"/>
      <c r="O4507" s="367"/>
      <c r="P4507" s="367"/>
      <c r="Q4507" s="367"/>
      <c r="R4507" s="368"/>
    </row>
    <row r="4508" spans="2:18" ht="15.75">
      <c r="B4508" s="200"/>
      <c r="C4508" s="201"/>
      <c r="D4508" s="201"/>
      <c r="E4508" s="201"/>
      <c r="F4508" s="201"/>
      <c r="G4508" s="201"/>
      <c r="H4508" s="201"/>
      <c r="I4508" s="202"/>
      <c r="K4508" s="200"/>
      <c r="L4508" s="201"/>
      <c r="M4508" s="201"/>
      <c r="N4508" s="201"/>
      <c r="O4508" s="201"/>
      <c r="P4508" s="201"/>
      <c r="Q4508" s="201"/>
      <c r="R4508" s="202"/>
    </row>
    <row r="4509" spans="2:18" ht="26.25">
      <c r="B4509" s="369" t="s">
        <v>1526</v>
      </c>
      <c r="C4509" s="370"/>
      <c r="D4509" s="370"/>
      <c r="E4509" s="370"/>
      <c r="F4509" s="370"/>
      <c r="G4509" s="370"/>
      <c r="H4509" s="370"/>
      <c r="I4509" s="371"/>
      <c r="K4509" s="369" t="s">
        <v>1526</v>
      </c>
      <c r="L4509" s="370"/>
      <c r="M4509" s="370"/>
      <c r="N4509" s="370"/>
      <c r="O4509" s="370"/>
      <c r="P4509" s="370"/>
      <c r="Q4509" s="370"/>
      <c r="R4509" s="371"/>
    </row>
    <row r="4510" spans="2:18" ht="24.95" customHeight="1">
      <c r="B4510" s="203"/>
      <c r="C4510" s="204"/>
      <c r="D4510" s="204"/>
      <c r="E4510" s="204"/>
      <c r="F4510" s="204"/>
      <c r="G4510" s="204"/>
      <c r="H4510" s="205" t="s">
        <v>1527</v>
      </c>
      <c r="I4510" s="206"/>
      <c r="K4510" s="203"/>
      <c r="L4510" s="204"/>
      <c r="M4510" s="204"/>
      <c r="N4510" s="204"/>
      <c r="O4510" s="204"/>
      <c r="P4510" s="204"/>
      <c r="Q4510" s="205" t="s">
        <v>1527</v>
      </c>
      <c r="R4510" s="206"/>
    </row>
    <row r="4511" spans="2:18" ht="24.95" customHeight="1">
      <c r="B4511" s="207" t="s">
        <v>1528</v>
      </c>
      <c r="C4511" s="208"/>
      <c r="D4511" s="208"/>
      <c r="E4511" s="208"/>
      <c r="F4511" s="208" t="s">
        <v>1529</v>
      </c>
      <c r="G4511" s="201"/>
      <c r="H4511" s="201" t="s">
        <v>1530</v>
      </c>
      <c r="I4511" s="202"/>
      <c r="K4511" s="207" t="s">
        <v>1528</v>
      </c>
      <c r="L4511" s="208"/>
      <c r="M4511" s="208"/>
      <c r="N4511" s="208"/>
      <c r="O4511" s="208" t="s">
        <v>1531</v>
      </c>
      <c r="P4511" s="201"/>
      <c r="Q4511" s="201" t="s">
        <v>1530</v>
      </c>
      <c r="R4511" s="202"/>
    </row>
    <row r="4512" spans="2:18" ht="24.95" customHeight="1">
      <c r="B4512" s="209" t="s">
        <v>1532</v>
      </c>
      <c r="C4512" s="210" t="s">
        <v>2038</v>
      </c>
      <c r="E4512" s="211"/>
      <c r="F4512" s="211"/>
      <c r="G4512" s="212"/>
      <c r="H4512" s="212"/>
      <c r="I4512" s="213"/>
      <c r="K4512" s="209" t="s">
        <v>1532</v>
      </c>
      <c r="L4512" s="210" t="s">
        <v>2039</v>
      </c>
      <c r="M4512" s="211"/>
      <c r="N4512" s="211"/>
      <c r="O4512" s="211"/>
      <c r="P4512" s="212"/>
      <c r="Q4512" s="212"/>
      <c r="R4512" s="213"/>
    </row>
    <row r="4513" spans="2:18" ht="24.95" customHeight="1">
      <c r="B4513" s="207" t="s">
        <v>1534</v>
      </c>
      <c r="C4513" s="214">
        <v>360</v>
      </c>
      <c r="D4513" s="208" t="s">
        <v>1535</v>
      </c>
      <c r="E4513" s="208"/>
      <c r="F4513" s="201"/>
      <c r="G4513" s="201"/>
      <c r="H4513" s="201"/>
      <c r="I4513" s="202"/>
      <c r="K4513" s="207" t="s">
        <v>1534</v>
      </c>
      <c r="L4513" s="214" t="s">
        <v>2040</v>
      </c>
      <c r="M4513" s="208" t="s">
        <v>1535</v>
      </c>
      <c r="N4513" s="208"/>
      <c r="O4513" s="201"/>
      <c r="P4513" s="201"/>
      <c r="Q4513" s="201"/>
      <c r="R4513" s="202"/>
    </row>
    <row r="4514" spans="2:18" ht="24.95" customHeight="1">
      <c r="B4514" s="216" t="s">
        <v>1562</v>
      </c>
      <c r="C4514" s="217"/>
      <c r="D4514" s="217"/>
      <c r="E4514" s="217"/>
      <c r="F4514" s="217"/>
      <c r="G4514" s="217"/>
      <c r="H4514" s="217"/>
      <c r="I4514" s="218"/>
      <c r="K4514" s="216" t="s">
        <v>1562</v>
      </c>
      <c r="L4514" s="217"/>
      <c r="M4514" s="217"/>
      <c r="N4514" s="217"/>
      <c r="O4514" s="217"/>
      <c r="P4514" s="217"/>
      <c r="Q4514" s="217"/>
      <c r="R4514" s="218"/>
    </row>
    <row r="4515" spans="2:18" ht="24.95" customHeight="1" thickBot="1">
      <c r="B4515" s="207" t="s">
        <v>1537</v>
      </c>
      <c r="C4515" s="201"/>
      <c r="D4515" s="201"/>
      <c r="E4515" s="201"/>
      <c r="F4515" s="201"/>
      <c r="G4515" s="201"/>
      <c r="H4515" s="201"/>
      <c r="I4515" s="202"/>
      <c r="K4515" s="207" t="s">
        <v>1537</v>
      </c>
      <c r="L4515" s="201"/>
      <c r="M4515" s="201"/>
      <c r="N4515" s="201"/>
      <c r="O4515" s="201"/>
      <c r="P4515" s="201"/>
      <c r="Q4515" s="201"/>
      <c r="R4515" s="202"/>
    </row>
    <row r="4516" spans="2:18" ht="24.95" customHeight="1" thickTop="1">
      <c r="B4516" s="361" t="s">
        <v>1538</v>
      </c>
      <c r="C4516" s="362"/>
      <c r="D4516" s="358" t="s">
        <v>1241</v>
      </c>
      <c r="E4516" s="365"/>
      <c r="F4516" s="356" t="s">
        <v>1539</v>
      </c>
      <c r="G4516" s="359"/>
      <c r="H4516" s="358" t="s">
        <v>1404</v>
      </c>
      <c r="I4516" s="359"/>
      <c r="K4516" s="361" t="s">
        <v>1538</v>
      </c>
      <c r="L4516" s="362"/>
      <c r="M4516" s="358" t="s">
        <v>1241</v>
      </c>
      <c r="N4516" s="365"/>
      <c r="O4516" s="356" t="s">
        <v>1539</v>
      </c>
      <c r="P4516" s="359"/>
      <c r="Q4516" s="358" t="s">
        <v>1404</v>
      </c>
      <c r="R4516" s="359"/>
    </row>
    <row r="4517" spans="2:18" ht="24.95" customHeight="1" thickBot="1">
      <c r="B4517" s="363"/>
      <c r="C4517" s="364"/>
      <c r="D4517" s="219" t="s">
        <v>1540</v>
      </c>
      <c r="E4517" s="220" t="s">
        <v>1541</v>
      </c>
      <c r="F4517" s="220" t="s">
        <v>1540</v>
      </c>
      <c r="G4517" s="221" t="s">
        <v>1541</v>
      </c>
      <c r="H4517" s="222" t="s">
        <v>1540</v>
      </c>
      <c r="I4517" s="223" t="s">
        <v>1541</v>
      </c>
      <c r="K4517" s="363"/>
      <c r="L4517" s="364"/>
      <c r="M4517" s="219" t="s">
        <v>1540</v>
      </c>
      <c r="N4517" s="220" t="s">
        <v>1541</v>
      </c>
      <c r="O4517" s="220" t="s">
        <v>1540</v>
      </c>
      <c r="P4517" s="221" t="s">
        <v>1541</v>
      </c>
      <c r="Q4517" s="222" t="s">
        <v>1540</v>
      </c>
      <c r="R4517" s="223" t="s">
        <v>1541</v>
      </c>
    </row>
    <row r="4518" spans="2:18" ht="24.95" customHeight="1" thickTop="1">
      <c r="B4518" s="224" t="s">
        <v>1542</v>
      </c>
      <c r="C4518" s="225"/>
      <c r="D4518" s="226">
        <v>0</v>
      </c>
      <c r="E4518" s="227"/>
      <c r="F4518" s="227">
        <v>421</v>
      </c>
      <c r="G4518" s="228"/>
      <c r="H4518" s="229">
        <f t="shared" ref="H4518:H4526" si="264">D4518+F4518</f>
        <v>421</v>
      </c>
      <c r="I4518" s="230"/>
      <c r="K4518" s="224" t="s">
        <v>1542</v>
      </c>
      <c r="L4518" s="225"/>
      <c r="M4518" s="226">
        <v>0</v>
      </c>
      <c r="N4518" s="227"/>
      <c r="O4518" s="227">
        <v>437</v>
      </c>
      <c r="P4518" s="228"/>
      <c r="Q4518" s="229">
        <f t="shared" ref="Q4518:Q4526" si="265">M4518+O4518</f>
        <v>437</v>
      </c>
      <c r="R4518" s="230"/>
    </row>
    <row r="4519" spans="2:18" ht="24.95" customHeight="1">
      <c r="B4519" s="231" t="s">
        <v>1543</v>
      </c>
      <c r="C4519" s="232"/>
      <c r="D4519" s="233">
        <v>0</v>
      </c>
      <c r="E4519" s="234"/>
      <c r="F4519" s="234">
        <v>30</v>
      </c>
      <c r="G4519" s="235"/>
      <c r="H4519" s="229">
        <f t="shared" si="264"/>
        <v>30</v>
      </c>
      <c r="I4519" s="236"/>
      <c r="K4519" s="231" t="s">
        <v>1543</v>
      </c>
      <c r="L4519" s="232"/>
      <c r="M4519" s="233">
        <v>0</v>
      </c>
      <c r="N4519" s="234"/>
      <c r="O4519" s="234">
        <v>30</v>
      </c>
      <c r="P4519" s="235"/>
      <c r="Q4519" s="229">
        <f t="shared" si="265"/>
        <v>30</v>
      </c>
      <c r="R4519" s="236"/>
    </row>
    <row r="4520" spans="2:18" ht="24.95" customHeight="1">
      <c r="B4520" s="231" t="s">
        <v>1544</v>
      </c>
      <c r="C4520" s="232"/>
      <c r="D4520" s="233">
        <v>0</v>
      </c>
      <c r="E4520" s="234"/>
      <c r="F4520" s="234">
        <v>30</v>
      </c>
      <c r="G4520" s="235"/>
      <c r="H4520" s="229">
        <f t="shared" si="264"/>
        <v>30</v>
      </c>
      <c r="I4520" s="236"/>
      <c r="K4520" s="231" t="s">
        <v>1544</v>
      </c>
      <c r="L4520" s="232"/>
      <c r="M4520" s="233">
        <v>0</v>
      </c>
      <c r="N4520" s="234"/>
      <c r="O4520" s="234">
        <v>30</v>
      </c>
      <c r="P4520" s="235"/>
      <c r="Q4520" s="229">
        <f t="shared" si="265"/>
        <v>30</v>
      </c>
      <c r="R4520" s="236"/>
    </row>
    <row r="4521" spans="2:18" ht="24.95" customHeight="1" thickBot="1">
      <c r="B4521" s="237" t="s">
        <v>1545</v>
      </c>
      <c r="C4521" s="238"/>
      <c r="D4521" s="239"/>
      <c r="E4521" s="240"/>
      <c r="F4521" s="240">
        <v>750</v>
      </c>
      <c r="G4521" s="241"/>
      <c r="H4521" s="229">
        <f t="shared" si="264"/>
        <v>750</v>
      </c>
      <c r="I4521" s="242"/>
      <c r="K4521" s="237" t="s">
        <v>1545</v>
      </c>
      <c r="L4521" s="238"/>
      <c r="M4521" s="239">
        <v>0</v>
      </c>
      <c r="N4521" s="240"/>
      <c r="O4521" s="240">
        <v>750</v>
      </c>
      <c r="P4521" s="241"/>
      <c r="Q4521" s="229">
        <f t="shared" si="265"/>
        <v>750</v>
      </c>
      <c r="R4521" s="242"/>
    </row>
    <row r="4522" spans="2:18" ht="24.95" customHeight="1" thickTop="1" thickBot="1">
      <c r="B4522" s="243"/>
      <c r="C4522" s="244" t="s">
        <v>1399</v>
      </c>
      <c r="D4522" s="245">
        <f>D4518+D4519+D4520+D4521</f>
        <v>0</v>
      </c>
      <c r="E4522" s="246"/>
      <c r="F4522" s="247">
        <f>SUM(F4518:F4521)</f>
        <v>1231</v>
      </c>
      <c r="G4522" s="248"/>
      <c r="H4522" s="249">
        <f t="shared" si="264"/>
        <v>1231</v>
      </c>
      <c r="I4522" s="250"/>
      <c r="K4522" s="243"/>
      <c r="L4522" s="244" t="s">
        <v>1399</v>
      </c>
      <c r="M4522" s="245">
        <f>M4518+M4519+M4520+M4521</f>
        <v>0</v>
      </c>
      <c r="N4522" s="246"/>
      <c r="O4522" s="246">
        <f>SUM(O4518:O4521)</f>
        <v>1247</v>
      </c>
      <c r="P4522" s="248"/>
      <c r="Q4522" s="251">
        <f t="shared" si="265"/>
        <v>1247</v>
      </c>
      <c r="R4522" s="250"/>
    </row>
    <row r="4523" spans="2:18" ht="24.95" customHeight="1" thickTop="1">
      <c r="B4523" s="252" t="s">
        <v>1546</v>
      </c>
      <c r="C4523" s="253"/>
      <c r="D4523" s="254"/>
      <c r="E4523" s="255"/>
      <c r="F4523" s="255"/>
      <c r="G4523" s="256"/>
      <c r="H4523" s="257">
        <f t="shared" si="264"/>
        <v>0</v>
      </c>
      <c r="I4523" s="258"/>
      <c r="K4523" s="252" t="s">
        <v>1546</v>
      </c>
      <c r="L4523" s="253"/>
      <c r="M4523" s="254"/>
      <c r="N4523" s="255"/>
      <c r="O4523" s="255"/>
      <c r="P4523" s="256"/>
      <c r="Q4523" s="257">
        <f t="shared" si="265"/>
        <v>0</v>
      </c>
      <c r="R4523" s="258"/>
    </row>
    <row r="4524" spans="2:18" ht="24.95" customHeight="1">
      <c r="B4524" s="259" t="s">
        <v>1547</v>
      </c>
      <c r="C4524" s="260"/>
      <c r="D4524" s="233">
        <v>0</v>
      </c>
      <c r="E4524" s="234"/>
      <c r="F4524" s="234"/>
      <c r="G4524" s="261"/>
      <c r="H4524" s="262">
        <f t="shared" si="264"/>
        <v>0</v>
      </c>
      <c r="I4524" s="263"/>
      <c r="K4524" s="259" t="s">
        <v>1547</v>
      </c>
      <c r="L4524" s="260"/>
      <c r="M4524" s="233">
        <v>0</v>
      </c>
      <c r="N4524" s="234"/>
      <c r="O4524" s="234"/>
      <c r="P4524" s="261"/>
      <c r="Q4524" s="262">
        <f t="shared" si="265"/>
        <v>0</v>
      </c>
      <c r="R4524" s="263"/>
    </row>
    <row r="4525" spans="2:18" ht="24.95" customHeight="1">
      <c r="B4525" s="252" t="s">
        <v>1548</v>
      </c>
      <c r="C4525" s="253"/>
      <c r="D4525" s="233"/>
      <c r="E4525" s="234"/>
      <c r="F4525" s="234"/>
      <c r="G4525" s="261"/>
      <c r="H4525" s="262">
        <f t="shared" si="264"/>
        <v>0</v>
      </c>
      <c r="I4525" s="263"/>
      <c r="K4525" s="252" t="s">
        <v>1548</v>
      </c>
      <c r="L4525" s="253"/>
      <c r="M4525" s="233"/>
      <c r="N4525" s="234"/>
      <c r="O4525" s="234"/>
      <c r="P4525" s="261"/>
      <c r="Q4525" s="262">
        <f t="shared" si="265"/>
        <v>0</v>
      </c>
      <c r="R4525" s="263"/>
    </row>
    <row r="4526" spans="2:18" ht="24.95" customHeight="1" thickBot="1">
      <c r="B4526" s="264" t="s">
        <v>1549</v>
      </c>
      <c r="C4526" s="265"/>
      <c r="D4526" s="266"/>
      <c r="E4526" s="267"/>
      <c r="F4526" s="267"/>
      <c r="G4526" s="268"/>
      <c r="H4526" s="269">
        <f t="shared" si="264"/>
        <v>0</v>
      </c>
      <c r="I4526" s="270"/>
      <c r="K4526" s="264" t="s">
        <v>1549</v>
      </c>
      <c r="L4526" s="265"/>
      <c r="M4526" s="266"/>
      <c r="N4526" s="267"/>
      <c r="O4526" s="267"/>
      <c r="P4526" s="268"/>
      <c r="Q4526" s="269">
        <f t="shared" si="265"/>
        <v>0</v>
      </c>
      <c r="R4526" s="270"/>
    </row>
    <row r="4527" spans="2:18" ht="24.95" customHeight="1" thickTop="1" thickBot="1">
      <c r="B4527" s="243"/>
      <c r="C4527" s="244" t="s">
        <v>1399</v>
      </c>
      <c r="D4527" s="245">
        <f>SUM(D4522:D4526)</f>
        <v>0</v>
      </c>
      <c r="E4527" s="246"/>
      <c r="F4527" s="247">
        <f>F4522+F4524</f>
        <v>1231</v>
      </c>
      <c r="G4527" s="248"/>
      <c r="H4527" s="271">
        <f>D4527+F4527</f>
        <v>1231</v>
      </c>
      <c r="I4527" s="250"/>
      <c r="K4527" s="243"/>
      <c r="L4527" s="244" t="s">
        <v>1399</v>
      </c>
      <c r="M4527" s="245">
        <f>SUM(M4522:M4526)</f>
        <v>0</v>
      </c>
      <c r="N4527" s="246"/>
      <c r="O4527" s="246">
        <f>O4522+O4524</f>
        <v>1247</v>
      </c>
      <c r="P4527" s="248"/>
      <c r="Q4527" s="272">
        <f>M4527+O4527</f>
        <v>1247</v>
      </c>
      <c r="R4527" s="250"/>
    </row>
    <row r="4528" spans="2:18" ht="24.95" customHeight="1" thickTop="1">
      <c r="B4528" s="273"/>
      <c r="C4528" s="274" t="s">
        <v>1550</v>
      </c>
      <c r="D4528" s="217"/>
      <c r="E4528" s="217"/>
      <c r="F4528" s="217"/>
      <c r="G4528" s="217"/>
      <c r="H4528" s="217"/>
      <c r="I4528" s="218"/>
      <c r="K4528" s="273"/>
      <c r="L4528" s="274" t="s">
        <v>1550</v>
      </c>
      <c r="M4528" s="217"/>
      <c r="N4528" s="217"/>
      <c r="O4528" s="217"/>
      <c r="P4528" s="217"/>
      <c r="Q4528" s="217"/>
      <c r="R4528" s="218"/>
    </row>
    <row r="4529" spans="2:18" ht="24.95" customHeight="1">
      <c r="B4529" s="216" t="s">
        <v>1551</v>
      </c>
      <c r="C4529" s="217"/>
      <c r="D4529" s="217"/>
      <c r="E4529" s="217"/>
      <c r="F4529" s="217"/>
      <c r="G4529" s="217"/>
      <c r="H4529" s="217"/>
      <c r="I4529" s="218"/>
      <c r="K4529" s="216" t="s">
        <v>1551</v>
      </c>
      <c r="L4529" s="217"/>
      <c r="M4529" s="217"/>
      <c r="N4529" s="217"/>
      <c r="O4529" s="217"/>
      <c r="P4529" s="217"/>
      <c r="Q4529" s="217"/>
      <c r="R4529" s="218"/>
    </row>
    <row r="4530" spans="2:18" ht="24.95" customHeight="1">
      <c r="B4530" s="216" t="s">
        <v>1552</v>
      </c>
      <c r="C4530" s="217"/>
      <c r="D4530" s="217"/>
      <c r="E4530" s="217"/>
      <c r="F4530" s="217"/>
      <c r="G4530" s="217"/>
      <c r="H4530" s="217"/>
      <c r="I4530" s="218"/>
      <c r="K4530" s="216" t="s">
        <v>1552</v>
      </c>
      <c r="L4530" s="217"/>
      <c r="M4530" s="217"/>
      <c r="N4530" s="217"/>
      <c r="O4530" s="217"/>
      <c r="P4530" s="217"/>
      <c r="Q4530" s="217"/>
      <c r="R4530" s="218"/>
    </row>
    <row r="4531" spans="2:18" ht="15.75">
      <c r="B4531" s="273"/>
      <c r="C4531" s="217"/>
      <c r="D4531" s="217"/>
      <c r="E4531" s="217"/>
      <c r="F4531" s="217"/>
      <c r="G4531" s="217"/>
      <c r="H4531" s="217"/>
      <c r="I4531" s="218"/>
      <c r="K4531" s="273"/>
      <c r="L4531" s="217"/>
      <c r="M4531" s="217"/>
      <c r="N4531" s="217"/>
      <c r="O4531" s="217"/>
      <c r="P4531" s="217"/>
      <c r="Q4531" s="217"/>
      <c r="R4531" s="218"/>
    </row>
    <row r="4532" spans="2:18" ht="15.75">
      <c r="B4532" s="273"/>
      <c r="C4532" s="217"/>
      <c r="D4532" s="372" t="s">
        <v>1714</v>
      </c>
      <c r="E4532" s="372"/>
      <c r="F4532" s="372"/>
      <c r="G4532" s="217"/>
      <c r="H4532" s="217"/>
      <c r="I4532" s="218"/>
      <c r="K4532" s="273"/>
      <c r="L4532" s="217"/>
      <c r="M4532" s="372" t="s">
        <v>1714</v>
      </c>
      <c r="N4532" s="372"/>
      <c r="O4532" s="372"/>
      <c r="P4532" s="217"/>
      <c r="Q4532" s="217"/>
      <c r="R4532" s="218"/>
    </row>
    <row r="4533" spans="2:18" ht="15.75">
      <c r="B4533" s="273"/>
      <c r="C4533" s="217"/>
      <c r="D4533" s="372" t="s">
        <v>1715</v>
      </c>
      <c r="E4533" s="372"/>
      <c r="F4533" s="372"/>
      <c r="G4533" s="217"/>
      <c r="H4533" s="217"/>
      <c r="I4533" s="218"/>
      <c r="K4533" s="273"/>
      <c r="L4533" s="217"/>
      <c r="M4533" s="372" t="s">
        <v>1715</v>
      </c>
      <c r="N4533" s="372"/>
      <c r="O4533" s="372"/>
      <c r="P4533" s="217"/>
      <c r="Q4533" s="217"/>
      <c r="R4533" s="218"/>
    </row>
    <row r="4534" spans="2:18" ht="15.75">
      <c r="B4534" s="273"/>
      <c r="C4534" s="217"/>
      <c r="D4534" s="217"/>
      <c r="E4534" s="217"/>
      <c r="F4534" s="217"/>
      <c r="G4534" s="217"/>
      <c r="H4534" s="217"/>
      <c r="I4534" s="218"/>
      <c r="K4534" s="273"/>
      <c r="L4534" s="217"/>
      <c r="M4534" s="217"/>
      <c r="N4534" s="217"/>
      <c r="O4534" s="217"/>
      <c r="P4534" s="217"/>
      <c r="Q4534" s="217"/>
      <c r="R4534" s="218"/>
    </row>
    <row r="4535" spans="2:18" ht="15.75">
      <c r="B4535" s="273"/>
      <c r="C4535" s="217"/>
      <c r="D4535" s="217"/>
      <c r="E4535" s="217"/>
      <c r="F4535" s="217"/>
      <c r="G4535" s="217"/>
      <c r="H4535" s="217"/>
      <c r="I4535" s="218"/>
      <c r="K4535" s="273"/>
      <c r="L4535" s="217"/>
      <c r="M4535" s="217"/>
      <c r="N4535" s="217"/>
      <c r="O4535" s="217"/>
      <c r="P4535" s="217"/>
      <c r="Q4535" s="217"/>
      <c r="R4535" s="218"/>
    </row>
    <row r="4536" spans="2:18" ht="15.75">
      <c r="B4536" s="293"/>
      <c r="E4536" s="217"/>
      <c r="F4536" s="217"/>
      <c r="G4536" s="201" t="s">
        <v>1563</v>
      </c>
      <c r="H4536" s="217"/>
      <c r="I4536" s="218"/>
      <c r="J4536" s="293"/>
      <c r="K4536" s="293"/>
      <c r="N4536" s="217"/>
      <c r="O4536" s="217"/>
      <c r="P4536" s="201" t="s">
        <v>1563</v>
      </c>
      <c r="Q4536" s="217"/>
      <c r="R4536" s="218"/>
    </row>
    <row r="4537" spans="2:18" ht="15.75">
      <c r="B4537" s="273" t="s">
        <v>1553</v>
      </c>
      <c r="C4537" s="360">
        <v>45840</v>
      </c>
      <c r="D4537" s="360"/>
      <c r="E4537" s="201"/>
      <c r="F4537" t="s">
        <v>1693</v>
      </c>
      <c r="H4537" s="201"/>
      <c r="I4537" s="202"/>
      <c r="K4537" s="273" t="s">
        <v>1553</v>
      </c>
      <c r="L4537" s="360">
        <v>45840</v>
      </c>
      <c r="M4537" s="360"/>
      <c r="N4537" s="201"/>
      <c r="O4537" t="s">
        <v>1693</v>
      </c>
      <c r="Q4537" s="201"/>
      <c r="R4537" s="202"/>
    </row>
    <row r="4538" spans="2:18" ht="16.5" thickBot="1">
      <c r="B4538" s="275"/>
      <c r="C4538" s="276"/>
      <c r="D4538" s="276"/>
      <c r="E4538" s="276"/>
      <c r="F4538" s="276"/>
      <c r="G4538" s="276"/>
      <c r="H4538" s="276"/>
      <c r="I4538" s="277"/>
      <c r="K4538" s="275"/>
      <c r="L4538" s="276"/>
      <c r="M4538" s="276"/>
      <c r="N4538" s="276"/>
      <c r="O4538" s="276"/>
      <c r="P4538" s="276"/>
      <c r="Q4538" s="276"/>
      <c r="R4538" s="277"/>
    </row>
    <row r="4540" spans="2:18" ht="15.75" thickBot="1"/>
    <row r="4541" spans="2:18">
      <c r="B4541" s="366" t="s">
        <v>1525</v>
      </c>
      <c r="C4541" s="367"/>
      <c r="D4541" s="367"/>
      <c r="E4541" s="367"/>
      <c r="F4541" s="367"/>
      <c r="G4541" s="367"/>
      <c r="H4541" s="367"/>
      <c r="I4541" s="368"/>
      <c r="K4541" s="366" t="s">
        <v>1525</v>
      </c>
      <c r="L4541" s="367"/>
      <c r="M4541" s="367"/>
      <c r="N4541" s="367"/>
      <c r="O4541" s="367"/>
      <c r="P4541" s="367"/>
      <c r="Q4541" s="367"/>
      <c r="R4541" s="368"/>
    </row>
    <row r="4542" spans="2:18" ht="15.75">
      <c r="B4542" s="200"/>
      <c r="C4542" s="201"/>
      <c r="D4542" s="201"/>
      <c r="E4542" s="201"/>
      <c r="F4542" s="201"/>
      <c r="G4542" s="201"/>
      <c r="H4542" s="201"/>
      <c r="I4542" s="202"/>
      <c r="K4542" s="200"/>
      <c r="L4542" s="201"/>
      <c r="M4542" s="201"/>
      <c r="N4542" s="201"/>
      <c r="O4542" s="201"/>
      <c r="P4542" s="201"/>
      <c r="Q4542" s="201"/>
      <c r="R4542" s="202"/>
    </row>
    <row r="4543" spans="2:18" ht="26.25">
      <c r="B4543" s="369" t="s">
        <v>1526</v>
      </c>
      <c r="C4543" s="370"/>
      <c r="D4543" s="370"/>
      <c r="E4543" s="370"/>
      <c r="F4543" s="370"/>
      <c r="G4543" s="370"/>
      <c r="H4543" s="370"/>
      <c r="I4543" s="371"/>
      <c r="K4543" s="369" t="s">
        <v>1526</v>
      </c>
      <c r="L4543" s="370"/>
      <c r="M4543" s="370"/>
      <c r="N4543" s="370"/>
      <c r="O4543" s="370"/>
      <c r="P4543" s="370"/>
      <c r="Q4543" s="370"/>
      <c r="R4543" s="371"/>
    </row>
    <row r="4544" spans="2:18" ht="24.95" customHeight="1">
      <c r="B4544" s="203"/>
      <c r="C4544" s="204"/>
      <c r="D4544" s="204"/>
      <c r="E4544" s="204"/>
      <c r="F4544" s="204"/>
      <c r="G4544" s="204"/>
      <c r="H4544" s="205" t="s">
        <v>1527</v>
      </c>
      <c r="I4544" s="206"/>
      <c r="K4544" s="203"/>
      <c r="L4544" s="204"/>
      <c r="M4544" s="204"/>
      <c r="N4544" s="204"/>
      <c r="O4544" s="204"/>
      <c r="P4544" s="204"/>
      <c r="Q4544" s="205" t="s">
        <v>1527</v>
      </c>
      <c r="R4544" s="206"/>
    </row>
    <row r="4545" spans="2:18" ht="24.95" customHeight="1">
      <c r="B4545" s="207" t="s">
        <v>1528</v>
      </c>
      <c r="C4545" s="208"/>
      <c r="D4545" s="208"/>
      <c r="E4545" s="208"/>
      <c r="F4545" s="208" t="s">
        <v>1529</v>
      </c>
      <c r="G4545" s="201"/>
      <c r="H4545" s="201" t="s">
        <v>1530</v>
      </c>
      <c r="I4545" s="202"/>
      <c r="K4545" s="207" t="s">
        <v>1528</v>
      </c>
      <c r="L4545" s="208"/>
      <c r="M4545" s="208"/>
      <c r="N4545" s="208"/>
      <c r="O4545" s="208" t="s">
        <v>1531</v>
      </c>
      <c r="P4545" s="201"/>
      <c r="Q4545" s="201" t="s">
        <v>1530</v>
      </c>
      <c r="R4545" s="202"/>
    </row>
    <row r="4546" spans="2:18" ht="24.95" customHeight="1">
      <c r="B4546" s="209" t="s">
        <v>1532</v>
      </c>
      <c r="C4546" s="210" t="s">
        <v>2041</v>
      </c>
      <c r="D4546" s="211"/>
      <c r="E4546" s="211"/>
      <c r="F4546" s="211"/>
      <c r="G4546" s="212"/>
      <c r="H4546" s="212"/>
      <c r="I4546" s="213"/>
      <c r="K4546" s="209" t="s">
        <v>1532</v>
      </c>
      <c r="L4546" s="210" t="s">
        <v>2042</v>
      </c>
      <c r="M4546" s="211"/>
      <c r="N4546" s="211"/>
      <c r="O4546" s="211"/>
      <c r="P4546" s="212"/>
      <c r="Q4546" s="212"/>
      <c r="R4546" s="213"/>
    </row>
    <row r="4547" spans="2:18" ht="24.95" customHeight="1">
      <c r="B4547" s="207" t="s">
        <v>1534</v>
      </c>
      <c r="C4547" s="214">
        <v>561</v>
      </c>
      <c r="D4547" s="208" t="s">
        <v>1535</v>
      </c>
      <c r="E4547" s="208"/>
      <c r="F4547" s="201"/>
      <c r="G4547" s="201"/>
      <c r="H4547" s="201"/>
      <c r="I4547" s="202"/>
      <c r="K4547" s="207" t="s">
        <v>1534</v>
      </c>
      <c r="L4547" s="214" t="s">
        <v>2043</v>
      </c>
      <c r="M4547" s="208" t="s">
        <v>1535</v>
      </c>
      <c r="N4547" s="208"/>
      <c r="O4547" s="201"/>
      <c r="P4547" s="201"/>
      <c r="Q4547" s="201"/>
      <c r="R4547" s="202"/>
    </row>
    <row r="4548" spans="2:18" ht="24.95" customHeight="1">
      <c r="B4548" s="216" t="s">
        <v>1562</v>
      </c>
      <c r="C4548" s="217"/>
      <c r="D4548" s="217"/>
      <c r="E4548" s="217"/>
      <c r="F4548" s="217"/>
      <c r="G4548" s="217"/>
      <c r="H4548" s="217"/>
      <c r="I4548" s="218"/>
      <c r="K4548" s="216" t="s">
        <v>1562</v>
      </c>
      <c r="L4548" s="217"/>
      <c r="M4548" s="217"/>
      <c r="N4548" s="217"/>
      <c r="O4548" s="217"/>
      <c r="P4548" s="217"/>
      <c r="Q4548" s="217"/>
      <c r="R4548" s="218"/>
    </row>
    <row r="4549" spans="2:18" ht="24.95" customHeight="1" thickBot="1">
      <c r="B4549" s="207" t="s">
        <v>1537</v>
      </c>
      <c r="C4549" s="201"/>
      <c r="D4549" s="201"/>
      <c r="E4549" s="201"/>
      <c r="F4549" s="201"/>
      <c r="G4549" s="201"/>
      <c r="H4549" s="201"/>
      <c r="I4549" s="202"/>
      <c r="K4549" s="207" t="s">
        <v>1537</v>
      </c>
      <c r="L4549" s="201"/>
      <c r="M4549" s="201"/>
      <c r="N4549" s="201"/>
      <c r="O4549" s="201"/>
      <c r="P4549" s="201"/>
      <c r="Q4549" s="201"/>
      <c r="R4549" s="202"/>
    </row>
    <row r="4550" spans="2:18" ht="24.95" customHeight="1" thickTop="1">
      <c r="B4550" s="361" t="s">
        <v>1538</v>
      </c>
      <c r="C4550" s="362"/>
      <c r="D4550" s="358" t="s">
        <v>1241</v>
      </c>
      <c r="E4550" s="365"/>
      <c r="F4550" s="356" t="s">
        <v>1539</v>
      </c>
      <c r="G4550" s="359"/>
      <c r="H4550" s="358" t="s">
        <v>1404</v>
      </c>
      <c r="I4550" s="359"/>
      <c r="K4550" s="361" t="s">
        <v>1538</v>
      </c>
      <c r="L4550" s="362"/>
      <c r="M4550" s="358" t="s">
        <v>1241</v>
      </c>
      <c r="N4550" s="365"/>
      <c r="O4550" s="356" t="s">
        <v>1539</v>
      </c>
      <c r="P4550" s="359"/>
      <c r="Q4550" s="358" t="s">
        <v>1404</v>
      </c>
      <c r="R4550" s="359"/>
    </row>
    <row r="4551" spans="2:18" ht="24.95" customHeight="1" thickBot="1">
      <c r="B4551" s="363"/>
      <c r="C4551" s="364"/>
      <c r="D4551" s="219" t="s">
        <v>1540</v>
      </c>
      <c r="E4551" s="220" t="s">
        <v>1541</v>
      </c>
      <c r="F4551" s="220" t="s">
        <v>1540</v>
      </c>
      <c r="G4551" s="221" t="s">
        <v>1541</v>
      </c>
      <c r="H4551" s="222" t="s">
        <v>1540</v>
      </c>
      <c r="I4551" s="223" t="s">
        <v>1541</v>
      </c>
      <c r="K4551" s="363"/>
      <c r="L4551" s="364"/>
      <c r="M4551" s="219" t="s">
        <v>1540</v>
      </c>
      <c r="N4551" s="220" t="s">
        <v>1541</v>
      </c>
      <c r="O4551" s="220" t="s">
        <v>1540</v>
      </c>
      <c r="P4551" s="221" t="s">
        <v>1541</v>
      </c>
      <c r="Q4551" s="222" t="s">
        <v>1540</v>
      </c>
      <c r="R4551" s="223" t="s">
        <v>1541</v>
      </c>
    </row>
    <row r="4552" spans="2:18" ht="24.95" customHeight="1" thickTop="1">
      <c r="B4552" s="224" t="s">
        <v>1542</v>
      </c>
      <c r="C4552" s="225"/>
      <c r="D4552" s="226">
        <v>0</v>
      </c>
      <c r="E4552" s="227"/>
      <c r="F4552" s="227">
        <v>519</v>
      </c>
      <c r="G4552" s="228"/>
      <c r="H4552" s="229">
        <f t="shared" ref="H4552:H4560" si="266">D4552+F4552</f>
        <v>519</v>
      </c>
      <c r="I4552" s="230"/>
      <c r="K4552" s="224" t="s">
        <v>1542</v>
      </c>
      <c r="L4552" s="225"/>
      <c r="M4552" s="226">
        <v>0</v>
      </c>
      <c r="N4552" s="227"/>
      <c r="O4552" s="227">
        <v>193</v>
      </c>
      <c r="P4552" s="228"/>
      <c r="Q4552" s="229">
        <f t="shared" ref="Q4552:Q4560" si="267">M4552+O4552</f>
        <v>193</v>
      </c>
      <c r="R4552" s="230"/>
    </row>
    <row r="4553" spans="2:18" ht="24.95" customHeight="1">
      <c r="B4553" s="231" t="s">
        <v>1543</v>
      </c>
      <c r="C4553" s="232"/>
      <c r="D4553" s="233">
        <v>0</v>
      </c>
      <c r="E4553" s="234"/>
      <c r="F4553" s="234">
        <v>0</v>
      </c>
      <c r="G4553" s="235"/>
      <c r="H4553" s="229">
        <f t="shared" si="266"/>
        <v>0</v>
      </c>
      <c r="I4553" s="236"/>
      <c r="K4553" s="231" t="s">
        <v>1543</v>
      </c>
      <c r="L4553" s="232"/>
      <c r="M4553" s="233">
        <v>0</v>
      </c>
      <c r="N4553" s="234"/>
      <c r="O4553" s="234">
        <v>30</v>
      </c>
      <c r="P4553" s="235"/>
      <c r="Q4553" s="229">
        <f t="shared" si="267"/>
        <v>30</v>
      </c>
      <c r="R4553" s="236"/>
    </row>
    <row r="4554" spans="2:18" ht="24.95" customHeight="1">
      <c r="B4554" s="231" t="s">
        <v>1544</v>
      </c>
      <c r="C4554" s="232"/>
      <c r="D4554" s="233">
        <v>0</v>
      </c>
      <c r="E4554" s="234"/>
      <c r="F4554" s="234">
        <v>0</v>
      </c>
      <c r="G4554" s="235"/>
      <c r="H4554" s="229">
        <f t="shared" si="266"/>
        <v>0</v>
      </c>
      <c r="I4554" s="236"/>
      <c r="K4554" s="231" t="s">
        <v>1544</v>
      </c>
      <c r="L4554" s="232"/>
      <c r="M4554" s="233">
        <v>0</v>
      </c>
      <c r="N4554" s="234"/>
      <c r="O4554" s="234">
        <v>30</v>
      </c>
      <c r="P4554" s="235"/>
      <c r="Q4554" s="229">
        <f t="shared" si="267"/>
        <v>30</v>
      </c>
      <c r="R4554" s="236"/>
    </row>
    <row r="4555" spans="2:18" ht="24.95" customHeight="1" thickBot="1">
      <c r="B4555" s="237" t="s">
        <v>1545</v>
      </c>
      <c r="C4555" s="238"/>
      <c r="D4555" s="239"/>
      <c r="E4555" s="240"/>
      <c r="F4555" s="240">
        <v>0</v>
      </c>
      <c r="G4555" s="241"/>
      <c r="H4555" s="229">
        <f t="shared" si="266"/>
        <v>0</v>
      </c>
      <c r="I4555" s="242"/>
      <c r="K4555" s="237" t="s">
        <v>1545</v>
      </c>
      <c r="L4555" s="238"/>
      <c r="M4555" s="239">
        <v>0</v>
      </c>
      <c r="N4555" s="240"/>
      <c r="O4555" s="240">
        <v>200</v>
      </c>
      <c r="P4555" s="241"/>
      <c r="Q4555" s="229">
        <f t="shared" si="267"/>
        <v>200</v>
      </c>
      <c r="R4555" s="242"/>
    </row>
    <row r="4556" spans="2:18" ht="24.95" customHeight="1" thickTop="1" thickBot="1">
      <c r="B4556" s="243"/>
      <c r="C4556" s="244" t="s">
        <v>1399</v>
      </c>
      <c r="D4556" s="245">
        <f>D4552+D4553+D4554+D4555</f>
        <v>0</v>
      </c>
      <c r="E4556" s="246"/>
      <c r="F4556" s="247">
        <f>SUM(F4552:F4555)</f>
        <v>519</v>
      </c>
      <c r="G4556" s="248"/>
      <c r="H4556" s="249">
        <f t="shared" si="266"/>
        <v>519</v>
      </c>
      <c r="I4556" s="250"/>
      <c r="K4556" s="243"/>
      <c r="L4556" s="244" t="s">
        <v>1399</v>
      </c>
      <c r="M4556" s="245">
        <f>M4552+M4553+M4554+M4555</f>
        <v>0</v>
      </c>
      <c r="N4556" s="246"/>
      <c r="O4556" s="246">
        <f>SUM(O4552:O4555)</f>
        <v>453</v>
      </c>
      <c r="P4556" s="248"/>
      <c r="Q4556" s="251">
        <f t="shared" si="267"/>
        <v>453</v>
      </c>
      <c r="R4556" s="250"/>
    </row>
    <row r="4557" spans="2:18" ht="24.95" customHeight="1" thickTop="1">
      <c r="B4557" s="252" t="s">
        <v>1546</v>
      </c>
      <c r="C4557" s="253"/>
      <c r="D4557" s="254"/>
      <c r="E4557" s="255"/>
      <c r="F4557" s="255"/>
      <c r="G4557" s="256"/>
      <c r="H4557" s="257">
        <f t="shared" si="266"/>
        <v>0</v>
      </c>
      <c r="I4557" s="258"/>
      <c r="K4557" s="252" t="s">
        <v>1546</v>
      </c>
      <c r="L4557" s="253"/>
      <c r="M4557" s="254"/>
      <c r="N4557" s="255"/>
      <c r="O4557" s="255"/>
      <c r="P4557" s="256"/>
      <c r="Q4557" s="257">
        <f t="shared" si="267"/>
        <v>0</v>
      </c>
      <c r="R4557" s="258"/>
    </row>
    <row r="4558" spans="2:18" ht="24.95" customHeight="1">
      <c r="B4558" s="259" t="s">
        <v>1547</v>
      </c>
      <c r="C4558" s="260"/>
      <c r="D4558" s="233">
        <v>0</v>
      </c>
      <c r="E4558" s="234"/>
      <c r="F4558" s="234"/>
      <c r="G4558" s="261"/>
      <c r="H4558" s="262">
        <f t="shared" si="266"/>
        <v>0</v>
      </c>
      <c r="I4558" s="263"/>
      <c r="K4558" s="259" t="s">
        <v>1547</v>
      </c>
      <c r="L4558" s="260"/>
      <c r="M4558" s="233">
        <v>0</v>
      </c>
      <c r="N4558" s="234"/>
      <c r="O4558" s="234"/>
      <c r="P4558" s="261"/>
      <c r="Q4558" s="262">
        <f t="shared" si="267"/>
        <v>0</v>
      </c>
      <c r="R4558" s="263"/>
    </row>
    <row r="4559" spans="2:18" ht="24.95" customHeight="1">
      <c r="B4559" s="252" t="s">
        <v>1548</v>
      </c>
      <c r="C4559" s="253"/>
      <c r="D4559" s="233"/>
      <c r="E4559" s="234"/>
      <c r="F4559" s="234"/>
      <c r="G4559" s="261"/>
      <c r="H4559" s="262">
        <f t="shared" si="266"/>
        <v>0</v>
      </c>
      <c r="I4559" s="263"/>
      <c r="K4559" s="252" t="s">
        <v>1548</v>
      </c>
      <c r="L4559" s="253"/>
      <c r="M4559" s="233"/>
      <c r="N4559" s="234"/>
      <c r="O4559" s="234"/>
      <c r="P4559" s="261"/>
      <c r="Q4559" s="262">
        <f t="shared" si="267"/>
        <v>0</v>
      </c>
      <c r="R4559" s="263"/>
    </row>
    <row r="4560" spans="2:18" ht="24.95" customHeight="1" thickBot="1">
      <c r="B4560" s="264" t="s">
        <v>1549</v>
      </c>
      <c r="C4560" s="265"/>
      <c r="D4560" s="266"/>
      <c r="E4560" s="267"/>
      <c r="F4560" s="267"/>
      <c r="G4560" s="268"/>
      <c r="H4560" s="269">
        <f t="shared" si="266"/>
        <v>0</v>
      </c>
      <c r="I4560" s="270"/>
      <c r="K4560" s="264" t="s">
        <v>1549</v>
      </c>
      <c r="L4560" s="265"/>
      <c r="M4560" s="266"/>
      <c r="N4560" s="267"/>
      <c r="O4560" s="267"/>
      <c r="P4560" s="268"/>
      <c r="Q4560" s="269">
        <f t="shared" si="267"/>
        <v>0</v>
      </c>
      <c r="R4560" s="270"/>
    </row>
    <row r="4561" spans="2:18" ht="24.95" customHeight="1" thickTop="1" thickBot="1">
      <c r="B4561" s="243"/>
      <c r="C4561" s="244" t="s">
        <v>1399</v>
      </c>
      <c r="D4561" s="245">
        <f>SUM(D4556:D4560)</f>
        <v>0</v>
      </c>
      <c r="E4561" s="246"/>
      <c r="F4561" s="247">
        <f>F4556+F4558</f>
        <v>519</v>
      </c>
      <c r="G4561" s="248"/>
      <c r="H4561" s="271">
        <f>D4561+F4561</f>
        <v>519</v>
      </c>
      <c r="I4561" s="250"/>
      <c r="K4561" s="243"/>
      <c r="L4561" s="244" t="s">
        <v>1399</v>
      </c>
      <c r="M4561" s="245">
        <f>SUM(M4556:M4560)</f>
        <v>0</v>
      </c>
      <c r="N4561" s="246"/>
      <c r="O4561" s="246">
        <f>O4556+O4558</f>
        <v>453</v>
      </c>
      <c r="P4561" s="248"/>
      <c r="Q4561" s="272">
        <f>M4561+O4561</f>
        <v>453</v>
      </c>
      <c r="R4561" s="250"/>
    </row>
    <row r="4562" spans="2:18" ht="24.95" customHeight="1" thickTop="1">
      <c r="B4562" s="273"/>
      <c r="C4562" s="274" t="s">
        <v>1550</v>
      </c>
      <c r="D4562" s="217"/>
      <c r="E4562" s="217"/>
      <c r="F4562" s="217"/>
      <c r="G4562" s="217"/>
      <c r="H4562" s="217"/>
      <c r="I4562" s="218"/>
      <c r="K4562" s="273"/>
      <c r="L4562" s="274" t="s">
        <v>1550</v>
      </c>
      <c r="M4562" s="217"/>
      <c r="N4562" s="217"/>
      <c r="O4562" s="217"/>
      <c r="P4562" s="217"/>
      <c r="Q4562" s="217"/>
      <c r="R4562" s="218"/>
    </row>
    <row r="4563" spans="2:18" ht="24.95" customHeight="1">
      <c r="B4563" s="216" t="s">
        <v>1551</v>
      </c>
      <c r="C4563" s="217"/>
      <c r="D4563" s="217"/>
      <c r="E4563" s="217"/>
      <c r="F4563" s="217"/>
      <c r="G4563" s="217"/>
      <c r="H4563" s="217"/>
      <c r="I4563" s="218"/>
      <c r="K4563" s="216" t="s">
        <v>1551</v>
      </c>
      <c r="L4563" s="217"/>
      <c r="M4563" s="217"/>
      <c r="N4563" s="217"/>
      <c r="O4563" s="217"/>
      <c r="P4563" s="217"/>
      <c r="Q4563" s="217"/>
      <c r="R4563" s="218"/>
    </row>
    <row r="4564" spans="2:18" ht="24.95" customHeight="1">
      <c r="B4564" s="216" t="s">
        <v>1552</v>
      </c>
      <c r="C4564" s="217"/>
      <c r="D4564" s="217"/>
      <c r="E4564" s="217"/>
      <c r="F4564" s="217"/>
      <c r="G4564" s="217"/>
      <c r="H4564" s="217"/>
      <c r="I4564" s="218"/>
      <c r="K4564" s="216" t="s">
        <v>1552</v>
      </c>
      <c r="L4564" s="217"/>
      <c r="M4564" s="217"/>
      <c r="N4564" s="217"/>
      <c r="O4564" s="217"/>
      <c r="P4564" s="217"/>
      <c r="Q4564" s="217"/>
      <c r="R4564" s="218"/>
    </row>
    <row r="4565" spans="2:18" ht="15.75">
      <c r="B4565" s="273"/>
      <c r="C4565" s="217"/>
      <c r="D4565" s="217"/>
      <c r="E4565" s="217"/>
      <c r="F4565" s="217"/>
      <c r="G4565" s="217"/>
      <c r="H4565" s="217"/>
      <c r="I4565" s="218"/>
      <c r="K4565" s="273"/>
      <c r="L4565" s="217"/>
      <c r="M4565" s="217"/>
      <c r="N4565" s="217"/>
      <c r="O4565" s="217"/>
      <c r="P4565" s="217"/>
      <c r="Q4565" s="217"/>
      <c r="R4565" s="218"/>
    </row>
    <row r="4566" spans="2:18" ht="15.75">
      <c r="B4566" s="273"/>
      <c r="C4566" s="217"/>
      <c r="D4566" s="372" t="s">
        <v>1714</v>
      </c>
      <c r="E4566" s="372"/>
      <c r="F4566" s="372"/>
      <c r="G4566" s="217"/>
      <c r="H4566" s="217"/>
      <c r="I4566" s="218"/>
      <c r="K4566" s="273"/>
      <c r="L4566" s="217"/>
      <c r="M4566" s="372" t="s">
        <v>1714</v>
      </c>
      <c r="N4566" s="372"/>
      <c r="O4566" s="372"/>
      <c r="P4566" s="217"/>
      <c r="Q4566" s="217"/>
      <c r="R4566" s="218"/>
    </row>
    <row r="4567" spans="2:18" ht="15.75">
      <c r="B4567" s="273"/>
      <c r="C4567" s="217"/>
      <c r="D4567" s="372" t="s">
        <v>1715</v>
      </c>
      <c r="E4567" s="372"/>
      <c r="F4567" s="372"/>
      <c r="G4567" s="217"/>
      <c r="H4567" s="217"/>
      <c r="I4567" s="218"/>
      <c r="K4567" s="273"/>
      <c r="L4567" s="217"/>
      <c r="M4567" s="372" t="s">
        <v>1715</v>
      </c>
      <c r="N4567" s="372"/>
      <c r="O4567" s="372"/>
      <c r="P4567" s="217"/>
      <c r="Q4567" s="217"/>
      <c r="R4567" s="218"/>
    </row>
    <row r="4568" spans="2:18" ht="15.75">
      <c r="B4568" s="273"/>
      <c r="C4568" s="217"/>
      <c r="D4568" s="217"/>
      <c r="E4568" s="217"/>
      <c r="F4568" s="217"/>
      <c r="G4568" s="217"/>
      <c r="H4568" s="217"/>
      <c r="I4568" s="218"/>
      <c r="K4568" s="273"/>
      <c r="L4568" s="217"/>
      <c r="M4568" s="217"/>
      <c r="N4568" s="217"/>
      <c r="O4568" s="217"/>
      <c r="P4568" s="217"/>
      <c r="Q4568" s="217"/>
      <c r="R4568" s="218"/>
    </row>
    <row r="4569" spans="2:18" ht="15.75">
      <c r="B4569" s="273"/>
      <c r="C4569" s="217"/>
      <c r="D4569" s="217"/>
      <c r="E4569" s="217"/>
      <c r="F4569" s="217"/>
      <c r="G4569" s="217"/>
      <c r="H4569" s="217"/>
      <c r="I4569" s="218"/>
      <c r="K4569" s="273"/>
      <c r="L4569" s="217"/>
      <c r="M4569" s="217"/>
      <c r="N4569" s="217"/>
      <c r="O4569" s="217"/>
      <c r="P4569" s="217"/>
      <c r="Q4569" s="217"/>
      <c r="R4569" s="218"/>
    </row>
    <row r="4570" spans="2:18" ht="15.75">
      <c r="B4570" s="293"/>
      <c r="E4570" s="217"/>
      <c r="F4570" s="217"/>
      <c r="G4570" s="201" t="s">
        <v>1563</v>
      </c>
      <c r="H4570" s="217"/>
      <c r="I4570" s="218"/>
      <c r="J4570" s="293"/>
      <c r="K4570" s="293"/>
      <c r="N4570" s="217"/>
      <c r="O4570" s="217"/>
      <c r="P4570" s="201" t="s">
        <v>1563</v>
      </c>
      <c r="Q4570" s="217"/>
      <c r="R4570" s="218"/>
    </row>
    <row r="4571" spans="2:18" ht="15.75">
      <c r="B4571" s="273" t="s">
        <v>1553</v>
      </c>
      <c r="C4571" s="360">
        <v>45840</v>
      </c>
      <c r="D4571" s="360"/>
      <c r="E4571" s="201"/>
      <c r="F4571" t="s">
        <v>1693</v>
      </c>
      <c r="H4571" s="201"/>
      <c r="I4571" s="202"/>
      <c r="K4571" s="273" t="s">
        <v>1553</v>
      </c>
      <c r="L4571" s="360">
        <v>45840</v>
      </c>
      <c r="M4571" s="360"/>
      <c r="N4571" s="201"/>
      <c r="O4571" t="s">
        <v>1693</v>
      </c>
      <c r="Q4571" s="201"/>
      <c r="R4571" s="202"/>
    </row>
    <row r="4572" spans="2:18" ht="16.5" thickBot="1">
      <c r="B4572" s="275"/>
      <c r="C4572" s="276"/>
      <c r="D4572" s="276"/>
      <c r="E4572" s="276"/>
      <c r="F4572" s="276"/>
      <c r="G4572" s="276"/>
      <c r="H4572" s="276"/>
      <c r="I4572" s="277"/>
      <c r="K4572" s="275"/>
      <c r="L4572" s="276"/>
      <c r="M4572" s="276"/>
      <c r="N4572" s="276"/>
      <c r="O4572" s="276"/>
      <c r="P4572" s="276"/>
      <c r="Q4572" s="276"/>
      <c r="R4572" s="277"/>
    </row>
    <row r="4574" spans="2:18" ht="15.75" thickBot="1"/>
    <row r="4575" spans="2:18">
      <c r="B4575" s="366" t="s">
        <v>1525</v>
      </c>
      <c r="C4575" s="367"/>
      <c r="D4575" s="367"/>
      <c r="E4575" s="367"/>
      <c r="F4575" s="367"/>
      <c r="G4575" s="367"/>
      <c r="H4575" s="367"/>
      <c r="I4575" s="368"/>
      <c r="K4575" s="366" t="s">
        <v>1525</v>
      </c>
      <c r="L4575" s="367"/>
      <c r="M4575" s="367"/>
      <c r="N4575" s="367"/>
      <c r="O4575" s="367"/>
      <c r="P4575" s="367"/>
      <c r="Q4575" s="367"/>
      <c r="R4575" s="368"/>
    </row>
    <row r="4576" spans="2:18" ht="15.75">
      <c r="B4576" s="200"/>
      <c r="C4576" s="201"/>
      <c r="D4576" s="201"/>
      <c r="E4576" s="201"/>
      <c r="F4576" s="201"/>
      <c r="G4576" s="201"/>
      <c r="H4576" s="201"/>
      <c r="I4576" s="202"/>
      <c r="K4576" s="200"/>
      <c r="L4576" s="201"/>
      <c r="M4576" s="201"/>
      <c r="N4576" s="201"/>
      <c r="O4576" s="201"/>
      <c r="P4576" s="201"/>
      <c r="Q4576" s="201"/>
      <c r="R4576" s="202"/>
    </row>
    <row r="4577" spans="2:18" ht="26.25">
      <c r="B4577" s="369" t="s">
        <v>1526</v>
      </c>
      <c r="C4577" s="370"/>
      <c r="D4577" s="370"/>
      <c r="E4577" s="370"/>
      <c r="F4577" s="370"/>
      <c r="G4577" s="370"/>
      <c r="H4577" s="370"/>
      <c r="I4577" s="371"/>
      <c r="K4577" s="369" t="s">
        <v>1526</v>
      </c>
      <c r="L4577" s="370"/>
      <c r="M4577" s="370"/>
      <c r="N4577" s="370"/>
      <c r="O4577" s="370"/>
      <c r="P4577" s="370"/>
      <c r="Q4577" s="370"/>
      <c r="R4577" s="371"/>
    </row>
    <row r="4578" spans="2:18" ht="24.95" customHeight="1">
      <c r="B4578" s="203"/>
      <c r="C4578" s="204"/>
      <c r="D4578" s="204"/>
      <c r="E4578" s="204"/>
      <c r="F4578" s="204"/>
      <c r="G4578" s="204"/>
      <c r="H4578" s="205" t="s">
        <v>1527</v>
      </c>
      <c r="I4578" s="206"/>
      <c r="K4578" s="203"/>
      <c r="L4578" s="204"/>
      <c r="M4578" s="204"/>
      <c r="N4578" s="204"/>
      <c r="O4578" s="204"/>
      <c r="P4578" s="204"/>
      <c r="Q4578" s="205" t="s">
        <v>1527</v>
      </c>
      <c r="R4578" s="206"/>
    </row>
    <row r="4579" spans="2:18" ht="24.95" customHeight="1">
      <c r="B4579" s="207" t="s">
        <v>1528</v>
      </c>
      <c r="C4579" s="208"/>
      <c r="D4579" s="208"/>
      <c r="E4579" s="208"/>
      <c r="F4579" s="208" t="s">
        <v>1529</v>
      </c>
      <c r="G4579" s="201"/>
      <c r="H4579" s="201" t="s">
        <v>1530</v>
      </c>
      <c r="I4579" s="202"/>
      <c r="K4579" s="207" t="s">
        <v>1528</v>
      </c>
      <c r="L4579" s="208"/>
      <c r="M4579" s="208"/>
      <c r="N4579" s="208"/>
      <c r="O4579" s="208" t="s">
        <v>1531</v>
      </c>
      <c r="P4579" s="201"/>
      <c r="Q4579" s="201" t="s">
        <v>1530</v>
      </c>
      <c r="R4579" s="202"/>
    </row>
    <row r="4580" spans="2:18" ht="24.95" customHeight="1">
      <c r="B4580" s="209" t="s">
        <v>1532</v>
      </c>
      <c r="C4580" s="210" t="s">
        <v>2044</v>
      </c>
      <c r="E4580" s="211"/>
      <c r="F4580" s="211"/>
      <c r="G4580" s="212"/>
      <c r="H4580" s="212"/>
      <c r="I4580" s="213"/>
      <c r="K4580" s="209" t="s">
        <v>1532</v>
      </c>
      <c r="L4580" s="210" t="s">
        <v>2045</v>
      </c>
      <c r="M4580" s="211"/>
      <c r="N4580" s="211"/>
      <c r="O4580" s="211"/>
      <c r="P4580" s="212"/>
      <c r="Q4580" s="212"/>
      <c r="R4580" s="213"/>
    </row>
    <row r="4581" spans="2:18" ht="24.95" customHeight="1">
      <c r="B4581" s="207" t="s">
        <v>1534</v>
      </c>
      <c r="C4581" s="214">
        <v>584</v>
      </c>
      <c r="D4581" s="208" t="s">
        <v>1535</v>
      </c>
      <c r="E4581" s="208"/>
      <c r="F4581" s="201"/>
      <c r="G4581" s="201"/>
      <c r="H4581" s="201"/>
      <c r="I4581" s="202"/>
      <c r="K4581" s="207" t="s">
        <v>1534</v>
      </c>
      <c r="L4581" s="214" t="s">
        <v>2046</v>
      </c>
      <c r="M4581" s="208" t="s">
        <v>1535</v>
      </c>
      <c r="N4581" s="208"/>
      <c r="O4581" s="201"/>
      <c r="P4581" s="201"/>
      <c r="Q4581" s="201"/>
      <c r="R4581" s="202"/>
    </row>
    <row r="4582" spans="2:18" ht="24.95" customHeight="1">
      <c r="B4582" s="216" t="s">
        <v>1562</v>
      </c>
      <c r="C4582" s="217"/>
      <c r="D4582" s="217"/>
      <c r="E4582" s="217"/>
      <c r="F4582" s="217"/>
      <c r="G4582" s="217"/>
      <c r="H4582" s="217"/>
      <c r="I4582" s="218"/>
      <c r="K4582" s="216" t="s">
        <v>1562</v>
      </c>
      <c r="L4582" s="217"/>
      <c r="M4582" s="217"/>
      <c r="N4582" s="217"/>
      <c r="O4582" s="217"/>
      <c r="P4582" s="217"/>
      <c r="Q4582" s="217"/>
      <c r="R4582" s="218"/>
    </row>
    <row r="4583" spans="2:18" ht="24.95" customHeight="1" thickBot="1">
      <c r="B4583" s="207" t="s">
        <v>1537</v>
      </c>
      <c r="C4583" s="201"/>
      <c r="D4583" s="201"/>
      <c r="E4583" s="201"/>
      <c r="F4583" s="201"/>
      <c r="G4583" s="201"/>
      <c r="H4583" s="201"/>
      <c r="I4583" s="202"/>
      <c r="K4583" s="207" t="s">
        <v>1537</v>
      </c>
      <c r="L4583" s="201"/>
      <c r="M4583" s="201"/>
      <c r="N4583" s="201"/>
      <c r="O4583" s="201"/>
      <c r="P4583" s="201"/>
      <c r="Q4583" s="201"/>
      <c r="R4583" s="202"/>
    </row>
    <row r="4584" spans="2:18" ht="24.95" customHeight="1" thickTop="1">
      <c r="B4584" s="361" t="s">
        <v>1538</v>
      </c>
      <c r="C4584" s="362"/>
      <c r="D4584" s="358" t="s">
        <v>1241</v>
      </c>
      <c r="E4584" s="365"/>
      <c r="F4584" s="356" t="s">
        <v>1539</v>
      </c>
      <c r="G4584" s="359"/>
      <c r="H4584" s="358" t="s">
        <v>1404</v>
      </c>
      <c r="I4584" s="359"/>
      <c r="K4584" s="361" t="s">
        <v>1538</v>
      </c>
      <c r="L4584" s="362"/>
      <c r="M4584" s="358" t="s">
        <v>1241</v>
      </c>
      <c r="N4584" s="365"/>
      <c r="O4584" s="356" t="s">
        <v>1539</v>
      </c>
      <c r="P4584" s="359"/>
      <c r="Q4584" s="358" t="s">
        <v>1404</v>
      </c>
      <c r="R4584" s="359"/>
    </row>
    <row r="4585" spans="2:18" ht="24.95" customHeight="1" thickBot="1">
      <c r="B4585" s="363"/>
      <c r="C4585" s="364"/>
      <c r="D4585" s="219" t="s">
        <v>1540</v>
      </c>
      <c r="E4585" s="220" t="s">
        <v>1541</v>
      </c>
      <c r="F4585" s="220" t="s">
        <v>1540</v>
      </c>
      <c r="G4585" s="221" t="s">
        <v>1541</v>
      </c>
      <c r="H4585" s="222" t="s">
        <v>1540</v>
      </c>
      <c r="I4585" s="223" t="s">
        <v>1541</v>
      </c>
      <c r="K4585" s="363"/>
      <c r="L4585" s="364"/>
      <c r="M4585" s="219" t="s">
        <v>1540</v>
      </c>
      <c r="N4585" s="220" t="s">
        <v>1541</v>
      </c>
      <c r="O4585" s="220" t="s">
        <v>1540</v>
      </c>
      <c r="P4585" s="221" t="s">
        <v>1541</v>
      </c>
      <c r="Q4585" s="222" t="s">
        <v>1540</v>
      </c>
      <c r="R4585" s="223" t="s">
        <v>1541</v>
      </c>
    </row>
    <row r="4586" spans="2:18" ht="24.95" customHeight="1" thickTop="1">
      <c r="B4586" s="224" t="s">
        <v>1542</v>
      </c>
      <c r="C4586" s="225"/>
      <c r="D4586" s="226">
        <v>0</v>
      </c>
      <c r="E4586" s="227"/>
      <c r="F4586" s="227">
        <v>437</v>
      </c>
      <c r="G4586" s="228"/>
      <c r="H4586" s="229">
        <f t="shared" ref="H4586:H4594" si="268">D4586+F4586</f>
        <v>437</v>
      </c>
      <c r="I4586" s="230"/>
      <c r="K4586" s="224" t="s">
        <v>1542</v>
      </c>
      <c r="L4586" s="225"/>
      <c r="M4586" s="226">
        <v>0</v>
      </c>
      <c r="N4586" s="227"/>
      <c r="O4586" s="227">
        <v>295</v>
      </c>
      <c r="P4586" s="228"/>
      <c r="Q4586" s="229">
        <f t="shared" ref="Q4586:Q4594" si="269">M4586+O4586</f>
        <v>295</v>
      </c>
      <c r="R4586" s="230"/>
    </row>
    <row r="4587" spans="2:18" ht="24.95" customHeight="1">
      <c r="B4587" s="231" t="s">
        <v>1543</v>
      </c>
      <c r="C4587" s="232"/>
      <c r="D4587" s="233">
        <v>0</v>
      </c>
      <c r="E4587" s="234"/>
      <c r="F4587" s="234">
        <v>0</v>
      </c>
      <c r="G4587" s="235"/>
      <c r="H4587" s="229">
        <f t="shared" si="268"/>
        <v>0</v>
      </c>
      <c r="I4587" s="236"/>
      <c r="K4587" s="231" t="s">
        <v>1543</v>
      </c>
      <c r="L4587" s="232"/>
      <c r="M4587" s="233">
        <v>0</v>
      </c>
      <c r="N4587" s="234"/>
      <c r="O4587" s="234">
        <v>30</v>
      </c>
      <c r="P4587" s="235"/>
      <c r="Q4587" s="229">
        <f t="shared" si="269"/>
        <v>30</v>
      </c>
      <c r="R4587" s="236"/>
    </row>
    <row r="4588" spans="2:18" ht="24.95" customHeight="1">
      <c r="B4588" s="231" t="s">
        <v>1544</v>
      </c>
      <c r="C4588" s="232"/>
      <c r="D4588" s="233">
        <v>0</v>
      </c>
      <c r="E4588" s="234"/>
      <c r="F4588" s="234">
        <v>0</v>
      </c>
      <c r="G4588" s="235"/>
      <c r="H4588" s="229">
        <f t="shared" si="268"/>
        <v>0</v>
      </c>
      <c r="I4588" s="236"/>
      <c r="K4588" s="231" t="s">
        <v>1544</v>
      </c>
      <c r="L4588" s="232"/>
      <c r="M4588" s="233">
        <v>0</v>
      </c>
      <c r="N4588" s="234"/>
      <c r="O4588" s="234">
        <v>30</v>
      </c>
      <c r="P4588" s="235"/>
      <c r="Q4588" s="229">
        <f t="shared" si="269"/>
        <v>30</v>
      </c>
      <c r="R4588" s="236"/>
    </row>
    <row r="4589" spans="2:18" ht="24.95" customHeight="1" thickBot="1">
      <c r="B4589" s="237" t="s">
        <v>1545</v>
      </c>
      <c r="C4589" s="238"/>
      <c r="D4589" s="239"/>
      <c r="E4589" s="240"/>
      <c r="F4589" s="240">
        <v>0</v>
      </c>
      <c r="G4589" s="241"/>
      <c r="H4589" s="229">
        <f t="shared" si="268"/>
        <v>0</v>
      </c>
      <c r="I4589" s="242"/>
      <c r="K4589" s="237" t="s">
        <v>1545</v>
      </c>
      <c r="L4589" s="238"/>
      <c r="M4589" s="239">
        <v>0</v>
      </c>
      <c r="N4589" s="240"/>
      <c r="O4589" s="240">
        <v>750</v>
      </c>
      <c r="P4589" s="241"/>
      <c r="Q4589" s="229">
        <f t="shared" si="269"/>
        <v>750</v>
      </c>
      <c r="R4589" s="242"/>
    </row>
    <row r="4590" spans="2:18" ht="24.95" customHeight="1" thickTop="1" thickBot="1">
      <c r="B4590" s="243"/>
      <c r="C4590" s="244" t="s">
        <v>1399</v>
      </c>
      <c r="D4590" s="245">
        <f>D4586+D4587+D4588+D4589</f>
        <v>0</v>
      </c>
      <c r="E4590" s="246"/>
      <c r="F4590" s="247">
        <f>SUM(F4586:F4589)</f>
        <v>437</v>
      </c>
      <c r="G4590" s="248"/>
      <c r="H4590" s="249">
        <f t="shared" si="268"/>
        <v>437</v>
      </c>
      <c r="I4590" s="250"/>
      <c r="K4590" s="243"/>
      <c r="L4590" s="244" t="s">
        <v>1399</v>
      </c>
      <c r="M4590" s="245">
        <f>M4586+M4587+M4588+M4589</f>
        <v>0</v>
      </c>
      <c r="N4590" s="246"/>
      <c r="O4590" s="246">
        <f>SUM(O4586:O4589)</f>
        <v>1105</v>
      </c>
      <c r="P4590" s="248"/>
      <c r="Q4590" s="251">
        <f t="shared" si="269"/>
        <v>1105</v>
      </c>
      <c r="R4590" s="250"/>
    </row>
    <row r="4591" spans="2:18" ht="24.95" customHeight="1" thickTop="1">
      <c r="B4591" s="252" t="s">
        <v>1546</v>
      </c>
      <c r="C4591" s="253"/>
      <c r="D4591" s="254"/>
      <c r="E4591" s="255"/>
      <c r="F4591" s="255"/>
      <c r="G4591" s="256"/>
      <c r="H4591" s="257">
        <f t="shared" si="268"/>
        <v>0</v>
      </c>
      <c r="I4591" s="258"/>
      <c r="K4591" s="252" t="s">
        <v>1546</v>
      </c>
      <c r="L4591" s="253"/>
      <c r="M4591" s="254"/>
      <c r="N4591" s="255"/>
      <c r="O4591" s="255"/>
      <c r="P4591" s="256"/>
      <c r="Q4591" s="257">
        <f t="shared" si="269"/>
        <v>0</v>
      </c>
      <c r="R4591" s="258"/>
    </row>
    <row r="4592" spans="2:18" ht="24.95" customHeight="1">
      <c r="B4592" s="259" t="s">
        <v>1547</v>
      </c>
      <c r="C4592" s="260"/>
      <c r="D4592" s="233">
        <v>0</v>
      </c>
      <c r="E4592" s="234"/>
      <c r="F4592" s="234"/>
      <c r="G4592" s="261"/>
      <c r="H4592" s="262">
        <f t="shared" si="268"/>
        <v>0</v>
      </c>
      <c r="I4592" s="263"/>
      <c r="K4592" s="259" t="s">
        <v>1547</v>
      </c>
      <c r="L4592" s="260"/>
      <c r="M4592" s="233">
        <v>0</v>
      </c>
      <c r="N4592" s="234"/>
      <c r="O4592" s="234"/>
      <c r="P4592" s="261"/>
      <c r="Q4592" s="262">
        <f t="shared" si="269"/>
        <v>0</v>
      </c>
      <c r="R4592" s="263"/>
    </row>
    <row r="4593" spans="2:18" ht="24.95" customHeight="1">
      <c r="B4593" s="252" t="s">
        <v>1548</v>
      </c>
      <c r="C4593" s="253"/>
      <c r="D4593" s="233"/>
      <c r="E4593" s="234"/>
      <c r="F4593" s="234"/>
      <c r="G4593" s="261"/>
      <c r="H4593" s="262">
        <f t="shared" si="268"/>
        <v>0</v>
      </c>
      <c r="I4593" s="263"/>
      <c r="K4593" s="252" t="s">
        <v>1548</v>
      </c>
      <c r="L4593" s="253"/>
      <c r="M4593" s="233"/>
      <c r="N4593" s="234"/>
      <c r="O4593" s="234"/>
      <c r="P4593" s="261"/>
      <c r="Q4593" s="262">
        <f t="shared" si="269"/>
        <v>0</v>
      </c>
      <c r="R4593" s="263"/>
    </row>
    <row r="4594" spans="2:18" ht="24.95" customHeight="1" thickBot="1">
      <c r="B4594" s="264" t="s">
        <v>1549</v>
      </c>
      <c r="C4594" s="265"/>
      <c r="D4594" s="266"/>
      <c r="E4594" s="267"/>
      <c r="F4594" s="267"/>
      <c r="G4594" s="268"/>
      <c r="H4594" s="269">
        <f t="shared" si="268"/>
        <v>0</v>
      </c>
      <c r="I4594" s="270"/>
      <c r="K4594" s="264" t="s">
        <v>1549</v>
      </c>
      <c r="L4594" s="265"/>
      <c r="M4594" s="266"/>
      <c r="N4594" s="267"/>
      <c r="O4594" s="267"/>
      <c r="P4594" s="268"/>
      <c r="Q4594" s="269">
        <f t="shared" si="269"/>
        <v>0</v>
      </c>
      <c r="R4594" s="270"/>
    </row>
    <row r="4595" spans="2:18" ht="24.95" customHeight="1" thickTop="1" thickBot="1">
      <c r="B4595" s="243"/>
      <c r="C4595" s="244" t="s">
        <v>1399</v>
      </c>
      <c r="D4595" s="245">
        <f>SUM(D4590:D4594)</f>
        <v>0</v>
      </c>
      <c r="E4595" s="246"/>
      <c r="F4595" s="247">
        <f>F4590+F4592</f>
        <v>437</v>
      </c>
      <c r="G4595" s="248"/>
      <c r="H4595" s="271">
        <f>D4595+F4595</f>
        <v>437</v>
      </c>
      <c r="I4595" s="250"/>
      <c r="K4595" s="243"/>
      <c r="L4595" s="244" t="s">
        <v>1399</v>
      </c>
      <c r="M4595" s="245">
        <f>SUM(M4590:M4594)</f>
        <v>0</v>
      </c>
      <c r="N4595" s="246"/>
      <c r="O4595" s="246">
        <f>O4590+O4592</f>
        <v>1105</v>
      </c>
      <c r="P4595" s="248"/>
      <c r="Q4595" s="272">
        <f>M4595+O4595</f>
        <v>1105</v>
      </c>
      <c r="R4595" s="250"/>
    </row>
    <row r="4596" spans="2:18" ht="24.95" customHeight="1" thickTop="1">
      <c r="B4596" s="273"/>
      <c r="C4596" s="274" t="s">
        <v>1550</v>
      </c>
      <c r="D4596" s="217"/>
      <c r="E4596" s="217"/>
      <c r="F4596" s="217"/>
      <c r="G4596" s="217"/>
      <c r="H4596" s="217"/>
      <c r="I4596" s="218"/>
      <c r="K4596" s="273"/>
      <c r="L4596" s="274" t="s">
        <v>1550</v>
      </c>
      <c r="M4596" s="217"/>
      <c r="N4596" s="217"/>
      <c r="O4596" s="217"/>
      <c r="P4596" s="217"/>
      <c r="Q4596" s="217"/>
      <c r="R4596" s="218"/>
    </row>
    <row r="4597" spans="2:18" ht="24.95" customHeight="1">
      <c r="B4597" s="216" t="s">
        <v>1551</v>
      </c>
      <c r="C4597" s="217"/>
      <c r="D4597" s="217"/>
      <c r="E4597" s="217"/>
      <c r="F4597" s="217"/>
      <c r="G4597" s="217"/>
      <c r="H4597" s="217"/>
      <c r="I4597" s="218"/>
      <c r="K4597" s="216" t="s">
        <v>1551</v>
      </c>
      <c r="L4597" s="217"/>
      <c r="M4597" s="217"/>
      <c r="N4597" s="217"/>
      <c r="O4597" s="217"/>
      <c r="P4597" s="217"/>
      <c r="Q4597" s="217"/>
      <c r="R4597" s="218"/>
    </row>
    <row r="4598" spans="2:18" ht="24.95" customHeight="1">
      <c r="B4598" s="216" t="s">
        <v>1552</v>
      </c>
      <c r="C4598" s="217"/>
      <c r="D4598" s="217"/>
      <c r="E4598" s="217"/>
      <c r="F4598" s="217"/>
      <c r="G4598" s="217"/>
      <c r="H4598" s="217"/>
      <c r="I4598" s="218"/>
      <c r="K4598" s="216" t="s">
        <v>1552</v>
      </c>
      <c r="L4598" s="217"/>
      <c r="M4598" s="217"/>
      <c r="N4598" s="217"/>
      <c r="O4598" s="217"/>
      <c r="P4598" s="217"/>
      <c r="Q4598" s="217"/>
      <c r="R4598" s="218"/>
    </row>
    <row r="4599" spans="2:18" ht="15.75">
      <c r="B4599" s="273"/>
      <c r="C4599" s="217"/>
      <c r="D4599" s="217"/>
      <c r="E4599" s="217"/>
      <c r="F4599" s="217"/>
      <c r="G4599" s="217"/>
      <c r="H4599" s="217"/>
      <c r="I4599" s="218"/>
      <c r="K4599" s="273"/>
      <c r="L4599" s="217"/>
      <c r="M4599" s="217"/>
      <c r="N4599" s="217"/>
      <c r="O4599" s="217"/>
      <c r="P4599" s="217"/>
      <c r="Q4599" s="217"/>
      <c r="R4599" s="218"/>
    </row>
    <row r="4600" spans="2:18" ht="15.75">
      <c r="B4600" s="273"/>
      <c r="C4600" s="217"/>
      <c r="D4600" s="372" t="s">
        <v>1714</v>
      </c>
      <c r="E4600" s="372"/>
      <c r="F4600" s="372"/>
      <c r="G4600" s="217"/>
      <c r="H4600" s="217"/>
      <c r="I4600" s="218"/>
      <c r="K4600" s="273"/>
      <c r="L4600" s="217"/>
      <c r="M4600" s="372" t="s">
        <v>1714</v>
      </c>
      <c r="N4600" s="372"/>
      <c r="O4600" s="372"/>
      <c r="P4600" s="217"/>
      <c r="Q4600" s="217"/>
      <c r="R4600" s="218"/>
    </row>
    <row r="4601" spans="2:18" ht="15.75">
      <c r="B4601" s="273"/>
      <c r="C4601" s="217"/>
      <c r="D4601" s="372" t="s">
        <v>1715</v>
      </c>
      <c r="E4601" s="372"/>
      <c r="F4601" s="372"/>
      <c r="G4601" s="217"/>
      <c r="H4601" s="217"/>
      <c r="I4601" s="218"/>
      <c r="K4601" s="273"/>
      <c r="L4601" s="217"/>
      <c r="M4601" s="372" t="s">
        <v>1715</v>
      </c>
      <c r="N4601" s="372"/>
      <c r="O4601" s="372"/>
      <c r="P4601" s="217"/>
      <c r="Q4601" s="217"/>
      <c r="R4601" s="218"/>
    </row>
    <row r="4602" spans="2:18" ht="15.75">
      <c r="B4602" s="273"/>
      <c r="C4602" s="217"/>
      <c r="D4602" s="217"/>
      <c r="E4602" s="217"/>
      <c r="F4602" s="217"/>
      <c r="G4602" s="217"/>
      <c r="H4602" s="217"/>
      <c r="I4602" s="218"/>
      <c r="K4602" s="273"/>
      <c r="L4602" s="217"/>
      <c r="M4602" s="217"/>
      <c r="N4602" s="217"/>
      <c r="O4602" s="217"/>
      <c r="P4602" s="217"/>
      <c r="Q4602" s="217"/>
      <c r="R4602" s="218"/>
    </row>
    <row r="4603" spans="2:18" ht="15.75">
      <c r="B4603" s="273"/>
      <c r="C4603" s="217"/>
      <c r="D4603" s="217"/>
      <c r="E4603" s="217"/>
      <c r="F4603" s="217"/>
      <c r="G4603" s="217"/>
      <c r="H4603" s="217"/>
      <c r="I4603" s="218"/>
      <c r="K4603" s="273"/>
      <c r="L4603" s="217"/>
      <c r="M4603" s="217"/>
      <c r="N4603" s="217"/>
      <c r="O4603" s="217"/>
      <c r="P4603" s="217"/>
      <c r="Q4603" s="217"/>
      <c r="R4603" s="218"/>
    </row>
    <row r="4604" spans="2:18" ht="15.75">
      <c r="B4604" s="293"/>
      <c r="E4604" s="217"/>
      <c r="F4604" s="217"/>
      <c r="G4604" s="201" t="s">
        <v>1563</v>
      </c>
      <c r="H4604" s="217"/>
      <c r="I4604" s="218"/>
      <c r="J4604" s="293"/>
      <c r="K4604" s="293"/>
      <c r="N4604" s="217"/>
      <c r="O4604" s="217"/>
      <c r="P4604" s="201" t="s">
        <v>1563</v>
      </c>
      <c r="Q4604" s="217"/>
      <c r="R4604" s="218"/>
    </row>
    <row r="4605" spans="2:18" ht="15.75">
      <c r="B4605" s="273" t="s">
        <v>1553</v>
      </c>
      <c r="C4605" s="360">
        <v>45840</v>
      </c>
      <c r="D4605" s="360"/>
      <c r="E4605" s="201"/>
      <c r="F4605" t="s">
        <v>1693</v>
      </c>
      <c r="H4605" s="201"/>
      <c r="I4605" s="202"/>
      <c r="K4605" s="273" t="s">
        <v>1553</v>
      </c>
      <c r="L4605" s="360">
        <v>45840</v>
      </c>
      <c r="M4605" s="360"/>
      <c r="N4605" s="201"/>
      <c r="O4605" t="s">
        <v>1693</v>
      </c>
      <c r="Q4605" s="201"/>
      <c r="R4605" s="202"/>
    </row>
    <row r="4606" spans="2:18" ht="16.5" thickBot="1">
      <c r="B4606" s="275"/>
      <c r="C4606" s="276"/>
      <c r="D4606" s="276"/>
      <c r="E4606" s="276"/>
      <c r="F4606" s="276"/>
      <c r="G4606" s="276"/>
      <c r="H4606" s="276"/>
      <c r="I4606" s="277"/>
      <c r="K4606" s="275"/>
      <c r="L4606" s="276"/>
      <c r="M4606" s="276"/>
      <c r="N4606" s="276"/>
      <c r="O4606" s="276"/>
      <c r="P4606" s="276"/>
      <c r="Q4606" s="276"/>
      <c r="R4606" s="277"/>
    </row>
    <row r="4608" spans="2:18" ht="15.75" thickBot="1"/>
    <row r="4609" spans="2:18">
      <c r="B4609" s="366" t="s">
        <v>1525</v>
      </c>
      <c r="C4609" s="367"/>
      <c r="D4609" s="367"/>
      <c r="E4609" s="367"/>
      <c r="F4609" s="367"/>
      <c r="G4609" s="367"/>
      <c r="H4609" s="367"/>
      <c r="I4609" s="368"/>
      <c r="K4609" s="366" t="s">
        <v>1525</v>
      </c>
      <c r="L4609" s="367"/>
      <c r="M4609" s="367"/>
      <c r="N4609" s="367"/>
      <c r="O4609" s="367"/>
      <c r="P4609" s="367"/>
      <c r="Q4609" s="367"/>
      <c r="R4609" s="368"/>
    </row>
    <row r="4610" spans="2:18" ht="15.75">
      <c r="B4610" s="200"/>
      <c r="C4610" s="201"/>
      <c r="D4610" s="201"/>
      <c r="E4610" s="201"/>
      <c r="F4610" s="201"/>
      <c r="G4610" s="201"/>
      <c r="H4610" s="201"/>
      <c r="I4610" s="202"/>
      <c r="K4610" s="200"/>
      <c r="L4610" s="201"/>
      <c r="M4610" s="201"/>
      <c r="N4610" s="201"/>
      <c r="O4610" s="201"/>
      <c r="P4610" s="201"/>
      <c r="Q4610" s="201"/>
      <c r="R4610" s="202"/>
    </row>
    <row r="4611" spans="2:18" ht="26.25">
      <c r="B4611" s="369" t="s">
        <v>1526</v>
      </c>
      <c r="C4611" s="370"/>
      <c r="D4611" s="370"/>
      <c r="E4611" s="370"/>
      <c r="F4611" s="370"/>
      <c r="G4611" s="370"/>
      <c r="H4611" s="370"/>
      <c r="I4611" s="371"/>
      <c r="K4611" s="369" t="s">
        <v>1526</v>
      </c>
      <c r="L4611" s="370"/>
      <c r="M4611" s="370"/>
      <c r="N4611" s="370"/>
      <c r="O4611" s="370"/>
      <c r="P4611" s="370"/>
      <c r="Q4611" s="370"/>
      <c r="R4611" s="371"/>
    </row>
    <row r="4612" spans="2:18" ht="24.95" customHeight="1">
      <c r="B4612" s="203"/>
      <c r="C4612" s="204"/>
      <c r="D4612" s="204"/>
      <c r="E4612" s="204"/>
      <c r="F4612" s="204"/>
      <c r="G4612" s="204"/>
      <c r="H4612" s="205" t="s">
        <v>1527</v>
      </c>
      <c r="I4612" s="206"/>
      <c r="K4612" s="203"/>
      <c r="L4612" s="204"/>
      <c r="M4612" s="204"/>
      <c r="N4612" s="204"/>
      <c r="O4612" s="204"/>
      <c r="P4612" s="204"/>
      <c r="Q4612" s="205" t="s">
        <v>1527</v>
      </c>
      <c r="R4612" s="206"/>
    </row>
    <row r="4613" spans="2:18" ht="24.95" customHeight="1">
      <c r="B4613" s="207" t="s">
        <v>1528</v>
      </c>
      <c r="C4613" s="208"/>
      <c r="D4613" s="208"/>
      <c r="E4613" s="208"/>
      <c r="F4613" s="208" t="s">
        <v>1529</v>
      </c>
      <c r="G4613" s="201"/>
      <c r="H4613" s="201" t="s">
        <v>1530</v>
      </c>
      <c r="I4613" s="202"/>
      <c r="K4613" s="207" t="s">
        <v>1528</v>
      </c>
      <c r="L4613" s="208"/>
      <c r="M4613" s="208"/>
      <c r="N4613" s="208"/>
      <c r="O4613" s="208" t="s">
        <v>1531</v>
      </c>
      <c r="P4613" s="201"/>
      <c r="Q4613" s="201" t="s">
        <v>1530</v>
      </c>
      <c r="R4613" s="202"/>
    </row>
    <row r="4614" spans="2:18" ht="24.95" customHeight="1">
      <c r="B4614" s="209" t="s">
        <v>1532</v>
      </c>
      <c r="C4614" s="210" t="s">
        <v>2047</v>
      </c>
      <c r="D4614" s="211"/>
      <c r="E4614" s="211"/>
      <c r="F4614" s="211"/>
      <c r="G4614" s="212"/>
      <c r="H4614" s="212"/>
      <c r="I4614" s="213"/>
      <c r="K4614" s="209" t="s">
        <v>1532</v>
      </c>
      <c r="L4614" s="210" t="s">
        <v>2048</v>
      </c>
      <c r="M4614" s="211"/>
      <c r="N4614" s="211"/>
      <c r="O4614" s="211"/>
      <c r="P4614" s="212"/>
      <c r="Q4614" s="212"/>
      <c r="R4614" s="213"/>
    </row>
    <row r="4615" spans="2:18" ht="24.95" customHeight="1">
      <c r="B4615" s="207" t="s">
        <v>1534</v>
      </c>
      <c r="C4615" s="214">
        <v>543</v>
      </c>
      <c r="D4615" s="208" t="s">
        <v>1535</v>
      </c>
      <c r="E4615" s="208"/>
      <c r="F4615" s="201"/>
      <c r="G4615" s="201"/>
      <c r="H4615" s="201"/>
      <c r="I4615" s="202"/>
      <c r="K4615" s="207" t="s">
        <v>1534</v>
      </c>
      <c r="L4615" s="214">
        <v>359</v>
      </c>
      <c r="M4615" s="208" t="s">
        <v>1535</v>
      </c>
      <c r="N4615" s="208"/>
      <c r="O4615" s="201"/>
      <c r="P4615" s="201"/>
      <c r="Q4615" s="201"/>
      <c r="R4615" s="202"/>
    </row>
    <row r="4616" spans="2:18" ht="24.95" customHeight="1">
      <c r="B4616" s="216" t="s">
        <v>1562</v>
      </c>
      <c r="C4616" s="217"/>
      <c r="D4616" s="217"/>
      <c r="E4616" s="217"/>
      <c r="F4616" s="217"/>
      <c r="G4616" s="217"/>
      <c r="H4616" s="217"/>
      <c r="I4616" s="218"/>
      <c r="K4616" s="216" t="s">
        <v>1562</v>
      </c>
      <c r="L4616" s="217"/>
      <c r="M4616" s="217"/>
      <c r="N4616" s="217"/>
      <c r="O4616" s="217"/>
      <c r="P4616" s="217"/>
      <c r="Q4616" s="217"/>
      <c r="R4616" s="218"/>
    </row>
    <row r="4617" spans="2:18" ht="24.95" customHeight="1" thickBot="1">
      <c r="B4617" s="207" t="s">
        <v>1537</v>
      </c>
      <c r="C4617" s="201"/>
      <c r="D4617" s="201"/>
      <c r="E4617" s="201"/>
      <c r="F4617" s="201"/>
      <c r="G4617" s="201"/>
      <c r="H4617" s="201"/>
      <c r="I4617" s="202"/>
      <c r="K4617" s="207" t="s">
        <v>1537</v>
      </c>
      <c r="L4617" s="201"/>
      <c r="M4617" s="201"/>
      <c r="N4617" s="201"/>
      <c r="O4617" s="201"/>
      <c r="P4617" s="201"/>
      <c r="Q4617" s="201"/>
      <c r="R4617" s="202"/>
    </row>
    <row r="4618" spans="2:18" ht="24.95" customHeight="1" thickTop="1">
      <c r="B4618" s="361" t="s">
        <v>1538</v>
      </c>
      <c r="C4618" s="362"/>
      <c r="D4618" s="358" t="s">
        <v>1241</v>
      </c>
      <c r="E4618" s="365"/>
      <c r="F4618" s="356" t="s">
        <v>1539</v>
      </c>
      <c r="G4618" s="359"/>
      <c r="H4618" s="358" t="s">
        <v>1404</v>
      </c>
      <c r="I4618" s="359"/>
      <c r="K4618" s="361" t="s">
        <v>1538</v>
      </c>
      <c r="L4618" s="362"/>
      <c r="M4618" s="358" t="s">
        <v>1241</v>
      </c>
      <c r="N4618" s="365"/>
      <c r="O4618" s="356" t="s">
        <v>1539</v>
      </c>
      <c r="P4618" s="359"/>
      <c r="Q4618" s="358" t="s">
        <v>1404</v>
      </c>
      <c r="R4618" s="359"/>
    </row>
    <row r="4619" spans="2:18" ht="24.95" customHeight="1" thickBot="1">
      <c r="B4619" s="363"/>
      <c r="C4619" s="364"/>
      <c r="D4619" s="219" t="s">
        <v>1540</v>
      </c>
      <c r="E4619" s="220" t="s">
        <v>1541</v>
      </c>
      <c r="F4619" s="220" t="s">
        <v>1540</v>
      </c>
      <c r="G4619" s="221" t="s">
        <v>1541</v>
      </c>
      <c r="H4619" s="222" t="s">
        <v>1540</v>
      </c>
      <c r="I4619" s="223" t="s">
        <v>1541</v>
      </c>
      <c r="K4619" s="363"/>
      <c r="L4619" s="364"/>
      <c r="M4619" s="219" t="s">
        <v>1540</v>
      </c>
      <c r="N4619" s="220" t="s">
        <v>1541</v>
      </c>
      <c r="O4619" s="220" t="s">
        <v>1540</v>
      </c>
      <c r="P4619" s="221" t="s">
        <v>1541</v>
      </c>
      <c r="Q4619" s="222" t="s">
        <v>1540</v>
      </c>
      <c r="R4619" s="223" t="s">
        <v>1541</v>
      </c>
    </row>
    <row r="4620" spans="2:18" ht="24.95" customHeight="1" thickTop="1">
      <c r="B4620" s="224" t="s">
        <v>1542</v>
      </c>
      <c r="C4620" s="225"/>
      <c r="D4620" s="226">
        <v>0</v>
      </c>
      <c r="E4620" s="227"/>
      <c r="F4620" s="227">
        <v>281</v>
      </c>
      <c r="G4620" s="228"/>
      <c r="H4620" s="229">
        <f t="shared" ref="H4620:H4628" si="270">D4620+F4620</f>
        <v>281</v>
      </c>
      <c r="I4620" s="230"/>
      <c r="K4620" s="224" t="s">
        <v>1542</v>
      </c>
      <c r="L4620" s="225"/>
      <c r="M4620" s="226">
        <v>0</v>
      </c>
      <c r="N4620" s="227"/>
      <c r="O4620" s="227">
        <v>421</v>
      </c>
      <c r="P4620" s="228"/>
      <c r="Q4620" s="229">
        <f t="shared" ref="Q4620:Q4628" si="271">M4620+O4620</f>
        <v>421</v>
      </c>
      <c r="R4620" s="230"/>
    </row>
    <row r="4621" spans="2:18" ht="24.95" customHeight="1">
      <c r="B4621" s="231" t="s">
        <v>1543</v>
      </c>
      <c r="C4621" s="232"/>
      <c r="D4621" s="233">
        <v>0</v>
      </c>
      <c r="E4621" s="234"/>
      <c r="F4621" s="234">
        <v>30</v>
      </c>
      <c r="G4621" s="235"/>
      <c r="H4621" s="229">
        <f t="shared" si="270"/>
        <v>30</v>
      </c>
      <c r="I4621" s="236"/>
      <c r="K4621" s="231" t="s">
        <v>1543</v>
      </c>
      <c r="L4621" s="232"/>
      <c r="M4621" s="233">
        <v>0</v>
      </c>
      <c r="N4621" s="234"/>
      <c r="O4621" s="234">
        <v>30</v>
      </c>
      <c r="P4621" s="235"/>
      <c r="Q4621" s="229">
        <f t="shared" si="271"/>
        <v>30</v>
      </c>
      <c r="R4621" s="236"/>
    </row>
    <row r="4622" spans="2:18" ht="24.95" customHeight="1">
      <c r="B4622" s="231" t="s">
        <v>1544</v>
      </c>
      <c r="C4622" s="232"/>
      <c r="D4622" s="233">
        <v>0</v>
      </c>
      <c r="E4622" s="234"/>
      <c r="F4622" s="234">
        <v>30</v>
      </c>
      <c r="G4622" s="235"/>
      <c r="H4622" s="229">
        <f t="shared" si="270"/>
        <v>30</v>
      </c>
      <c r="I4622" s="236"/>
      <c r="K4622" s="231" t="s">
        <v>1544</v>
      </c>
      <c r="L4622" s="232"/>
      <c r="M4622" s="233">
        <v>0</v>
      </c>
      <c r="N4622" s="234"/>
      <c r="O4622" s="234">
        <v>30</v>
      </c>
      <c r="P4622" s="235"/>
      <c r="Q4622" s="229">
        <f t="shared" si="271"/>
        <v>30</v>
      </c>
      <c r="R4622" s="236"/>
    </row>
    <row r="4623" spans="2:18" ht="24.95" customHeight="1" thickBot="1">
      <c r="B4623" s="237" t="s">
        <v>1545</v>
      </c>
      <c r="C4623" s="238"/>
      <c r="D4623" s="239"/>
      <c r="E4623" s="240"/>
      <c r="F4623" s="240">
        <v>200</v>
      </c>
      <c r="G4623" s="241"/>
      <c r="H4623" s="229">
        <f t="shared" si="270"/>
        <v>200</v>
      </c>
      <c r="I4623" s="242"/>
      <c r="K4623" s="237" t="s">
        <v>1545</v>
      </c>
      <c r="L4623" s="238"/>
      <c r="M4623" s="239">
        <v>0</v>
      </c>
      <c r="N4623" s="240"/>
      <c r="O4623" s="240">
        <v>750</v>
      </c>
      <c r="P4623" s="241"/>
      <c r="Q4623" s="229">
        <f t="shared" si="271"/>
        <v>750</v>
      </c>
      <c r="R4623" s="242"/>
    </row>
    <row r="4624" spans="2:18" ht="24.95" customHeight="1" thickTop="1" thickBot="1">
      <c r="B4624" s="243"/>
      <c r="C4624" s="244" t="s">
        <v>1399</v>
      </c>
      <c r="D4624" s="245">
        <f>D4620+D4621+D4622+D4623</f>
        <v>0</v>
      </c>
      <c r="E4624" s="246"/>
      <c r="F4624" s="247">
        <f>SUM(F4620:F4623)</f>
        <v>541</v>
      </c>
      <c r="G4624" s="248"/>
      <c r="H4624" s="249">
        <f t="shared" si="270"/>
        <v>541</v>
      </c>
      <c r="I4624" s="250"/>
      <c r="K4624" s="243"/>
      <c r="L4624" s="244" t="s">
        <v>1399</v>
      </c>
      <c r="M4624" s="245">
        <f>M4620+M4621+M4622+M4623</f>
        <v>0</v>
      </c>
      <c r="N4624" s="246"/>
      <c r="O4624" s="246">
        <f>SUM(O4620:O4623)</f>
        <v>1231</v>
      </c>
      <c r="P4624" s="248"/>
      <c r="Q4624" s="251">
        <f t="shared" si="271"/>
        <v>1231</v>
      </c>
      <c r="R4624" s="250"/>
    </row>
    <row r="4625" spans="2:18" ht="24.95" customHeight="1" thickTop="1">
      <c r="B4625" s="252" t="s">
        <v>1546</v>
      </c>
      <c r="C4625" s="253"/>
      <c r="D4625" s="254"/>
      <c r="E4625" s="255"/>
      <c r="F4625" s="255"/>
      <c r="G4625" s="256"/>
      <c r="H4625" s="257">
        <f t="shared" si="270"/>
        <v>0</v>
      </c>
      <c r="I4625" s="258"/>
      <c r="K4625" s="252" t="s">
        <v>1546</v>
      </c>
      <c r="L4625" s="253"/>
      <c r="M4625" s="254"/>
      <c r="N4625" s="255"/>
      <c r="O4625" s="255"/>
      <c r="P4625" s="256"/>
      <c r="Q4625" s="257">
        <f t="shared" si="271"/>
        <v>0</v>
      </c>
      <c r="R4625" s="258"/>
    </row>
    <row r="4626" spans="2:18" ht="24.95" customHeight="1">
      <c r="B4626" s="259" t="s">
        <v>1547</v>
      </c>
      <c r="C4626" s="260"/>
      <c r="D4626" s="233">
        <v>0</v>
      </c>
      <c r="E4626" s="234"/>
      <c r="F4626" s="234"/>
      <c r="G4626" s="261"/>
      <c r="H4626" s="262">
        <f t="shared" si="270"/>
        <v>0</v>
      </c>
      <c r="I4626" s="263"/>
      <c r="K4626" s="259" t="s">
        <v>1547</v>
      </c>
      <c r="L4626" s="260"/>
      <c r="M4626" s="233">
        <v>0</v>
      </c>
      <c r="N4626" s="234"/>
      <c r="O4626" s="234"/>
      <c r="P4626" s="261"/>
      <c r="Q4626" s="262">
        <f t="shared" si="271"/>
        <v>0</v>
      </c>
      <c r="R4626" s="263"/>
    </row>
    <row r="4627" spans="2:18" ht="24.95" customHeight="1">
      <c r="B4627" s="252" t="s">
        <v>1548</v>
      </c>
      <c r="C4627" s="253"/>
      <c r="D4627" s="233"/>
      <c r="E4627" s="234"/>
      <c r="F4627" s="234"/>
      <c r="G4627" s="261"/>
      <c r="H4627" s="262">
        <f t="shared" si="270"/>
        <v>0</v>
      </c>
      <c r="I4627" s="263"/>
      <c r="K4627" s="252" t="s">
        <v>1548</v>
      </c>
      <c r="L4627" s="253"/>
      <c r="M4627" s="233"/>
      <c r="N4627" s="234"/>
      <c r="O4627" s="234"/>
      <c r="P4627" s="261"/>
      <c r="Q4627" s="262">
        <f t="shared" si="271"/>
        <v>0</v>
      </c>
      <c r="R4627" s="263"/>
    </row>
    <row r="4628" spans="2:18" ht="24.95" customHeight="1" thickBot="1">
      <c r="B4628" s="264" t="s">
        <v>1549</v>
      </c>
      <c r="C4628" s="265"/>
      <c r="D4628" s="266"/>
      <c r="E4628" s="267"/>
      <c r="F4628" s="267"/>
      <c r="G4628" s="268"/>
      <c r="H4628" s="269">
        <f t="shared" si="270"/>
        <v>0</v>
      </c>
      <c r="I4628" s="270"/>
      <c r="K4628" s="264" t="s">
        <v>1549</v>
      </c>
      <c r="L4628" s="265"/>
      <c r="M4628" s="266"/>
      <c r="N4628" s="267"/>
      <c r="O4628" s="267"/>
      <c r="P4628" s="268"/>
      <c r="Q4628" s="269">
        <f t="shared" si="271"/>
        <v>0</v>
      </c>
      <c r="R4628" s="270"/>
    </row>
    <row r="4629" spans="2:18" ht="24.95" customHeight="1" thickTop="1" thickBot="1">
      <c r="B4629" s="243"/>
      <c r="C4629" s="244" t="s">
        <v>1399</v>
      </c>
      <c r="D4629" s="245">
        <f>SUM(D4624:D4628)</f>
        <v>0</v>
      </c>
      <c r="E4629" s="246"/>
      <c r="F4629" s="247">
        <f>F4624+F4626</f>
        <v>541</v>
      </c>
      <c r="G4629" s="248"/>
      <c r="H4629" s="271">
        <f>D4629+F4629</f>
        <v>541</v>
      </c>
      <c r="I4629" s="250"/>
      <c r="K4629" s="243"/>
      <c r="L4629" s="244" t="s">
        <v>1399</v>
      </c>
      <c r="M4629" s="245">
        <f>SUM(M4624:M4628)</f>
        <v>0</v>
      </c>
      <c r="N4629" s="246"/>
      <c r="O4629" s="246">
        <f>O4624+O4626</f>
        <v>1231</v>
      </c>
      <c r="P4629" s="248"/>
      <c r="Q4629" s="272">
        <f>M4629+O4629</f>
        <v>1231</v>
      </c>
      <c r="R4629" s="250"/>
    </row>
    <row r="4630" spans="2:18" ht="24.95" customHeight="1" thickTop="1">
      <c r="B4630" s="273"/>
      <c r="C4630" s="274" t="s">
        <v>1550</v>
      </c>
      <c r="D4630" s="217"/>
      <c r="E4630" s="217"/>
      <c r="F4630" s="217"/>
      <c r="G4630" s="217"/>
      <c r="H4630" s="217"/>
      <c r="I4630" s="218"/>
      <c r="K4630" s="273"/>
      <c r="L4630" s="274" t="s">
        <v>1550</v>
      </c>
      <c r="M4630" s="217"/>
      <c r="N4630" s="217"/>
      <c r="O4630" s="217"/>
      <c r="P4630" s="217"/>
      <c r="Q4630" s="217"/>
      <c r="R4630" s="218"/>
    </row>
    <row r="4631" spans="2:18" ht="24.95" customHeight="1">
      <c r="B4631" s="216" t="s">
        <v>1551</v>
      </c>
      <c r="C4631" s="217"/>
      <c r="D4631" s="217"/>
      <c r="E4631" s="217"/>
      <c r="F4631" s="217"/>
      <c r="G4631" s="217"/>
      <c r="H4631" s="217"/>
      <c r="I4631" s="218"/>
      <c r="K4631" s="216" t="s">
        <v>1551</v>
      </c>
      <c r="L4631" s="217"/>
      <c r="M4631" s="217"/>
      <c r="N4631" s="217"/>
      <c r="O4631" s="217"/>
      <c r="P4631" s="217"/>
      <c r="Q4631" s="217"/>
      <c r="R4631" s="218"/>
    </row>
    <row r="4632" spans="2:18" ht="24.95" customHeight="1">
      <c r="B4632" s="216" t="s">
        <v>1552</v>
      </c>
      <c r="C4632" s="217"/>
      <c r="D4632" s="217"/>
      <c r="E4632" s="217"/>
      <c r="F4632" s="217"/>
      <c r="G4632" s="217"/>
      <c r="H4632" s="217"/>
      <c r="I4632" s="218"/>
      <c r="K4632" s="216" t="s">
        <v>1552</v>
      </c>
      <c r="L4632" s="217"/>
      <c r="M4632" s="217"/>
      <c r="N4632" s="217"/>
      <c r="O4632" s="217"/>
      <c r="P4632" s="217"/>
      <c r="Q4632" s="217"/>
      <c r="R4632" s="218"/>
    </row>
    <row r="4633" spans="2:18" ht="15.75">
      <c r="B4633" s="273"/>
      <c r="C4633" s="217"/>
      <c r="D4633" s="217"/>
      <c r="E4633" s="217"/>
      <c r="F4633" s="217"/>
      <c r="G4633" s="217"/>
      <c r="H4633" s="217"/>
      <c r="I4633" s="218"/>
      <c r="K4633" s="273"/>
      <c r="L4633" s="217"/>
      <c r="M4633" s="217"/>
      <c r="N4633" s="217"/>
      <c r="O4633" s="217"/>
      <c r="P4633" s="217"/>
      <c r="Q4633" s="217"/>
      <c r="R4633" s="218"/>
    </row>
    <row r="4634" spans="2:18" ht="15.75">
      <c r="B4634" s="273"/>
      <c r="C4634" s="217"/>
      <c r="D4634" s="372" t="s">
        <v>1714</v>
      </c>
      <c r="E4634" s="372"/>
      <c r="F4634" s="372"/>
      <c r="G4634" s="217"/>
      <c r="H4634" s="217"/>
      <c r="I4634" s="218"/>
      <c r="K4634" s="273"/>
      <c r="L4634" s="217"/>
      <c r="M4634" s="372" t="s">
        <v>1714</v>
      </c>
      <c r="N4634" s="372"/>
      <c r="O4634" s="372"/>
      <c r="P4634" s="217"/>
      <c r="Q4634" s="217"/>
      <c r="R4634" s="218"/>
    </row>
    <row r="4635" spans="2:18" ht="15.75">
      <c r="B4635" s="273"/>
      <c r="C4635" s="217"/>
      <c r="D4635" s="372" t="s">
        <v>1715</v>
      </c>
      <c r="E4635" s="372"/>
      <c r="F4635" s="372"/>
      <c r="G4635" s="217"/>
      <c r="H4635" s="217"/>
      <c r="I4635" s="218"/>
      <c r="K4635" s="273"/>
      <c r="L4635" s="217"/>
      <c r="M4635" s="372" t="s">
        <v>1715</v>
      </c>
      <c r="N4635" s="372"/>
      <c r="O4635" s="372"/>
      <c r="P4635" s="217"/>
      <c r="Q4635" s="217"/>
      <c r="R4635" s="218"/>
    </row>
    <row r="4636" spans="2:18" ht="15.75">
      <c r="B4636" s="273"/>
      <c r="C4636" s="217"/>
      <c r="D4636" s="217"/>
      <c r="E4636" s="217"/>
      <c r="F4636" s="217"/>
      <c r="G4636" s="217"/>
      <c r="H4636" s="217"/>
      <c r="I4636" s="218"/>
      <c r="K4636" s="273"/>
      <c r="L4636" s="217"/>
      <c r="M4636" s="217"/>
      <c r="N4636" s="217"/>
      <c r="O4636" s="217"/>
      <c r="P4636" s="217"/>
      <c r="Q4636" s="217"/>
      <c r="R4636" s="218"/>
    </row>
    <row r="4637" spans="2:18" ht="15.75">
      <c r="B4637" s="273"/>
      <c r="C4637" s="217"/>
      <c r="D4637" s="217"/>
      <c r="E4637" s="217"/>
      <c r="F4637" s="217"/>
      <c r="G4637" s="217"/>
      <c r="H4637" s="217"/>
      <c r="I4637" s="218"/>
      <c r="K4637" s="273"/>
      <c r="L4637" s="217"/>
      <c r="M4637" s="217"/>
      <c r="N4637" s="217"/>
      <c r="O4637" s="217"/>
      <c r="P4637" s="217"/>
      <c r="Q4637" s="217"/>
      <c r="R4637" s="218"/>
    </row>
    <row r="4638" spans="2:18" ht="15.75">
      <c r="B4638" s="293"/>
      <c r="E4638" s="217"/>
      <c r="F4638" s="217"/>
      <c r="G4638" s="201" t="s">
        <v>1563</v>
      </c>
      <c r="H4638" s="217"/>
      <c r="I4638" s="218"/>
      <c r="J4638" s="293"/>
      <c r="K4638" s="293"/>
      <c r="N4638" s="217"/>
      <c r="O4638" s="217"/>
      <c r="P4638" s="201" t="s">
        <v>1563</v>
      </c>
      <c r="Q4638" s="217"/>
      <c r="R4638" s="218"/>
    </row>
    <row r="4639" spans="2:18" ht="15.75">
      <c r="B4639" s="273" t="s">
        <v>1553</v>
      </c>
      <c r="C4639" s="360">
        <v>45840</v>
      </c>
      <c r="D4639" s="360"/>
      <c r="E4639" s="201"/>
      <c r="F4639" t="s">
        <v>1693</v>
      </c>
      <c r="H4639" s="201"/>
      <c r="I4639" s="202"/>
      <c r="K4639" s="273" t="s">
        <v>1553</v>
      </c>
      <c r="L4639" s="360">
        <v>45840</v>
      </c>
      <c r="M4639" s="360"/>
      <c r="N4639" s="201"/>
      <c r="O4639" t="s">
        <v>1693</v>
      </c>
      <c r="Q4639" s="201"/>
      <c r="R4639" s="202"/>
    </row>
    <row r="4640" spans="2:18" ht="16.5" thickBot="1">
      <c r="B4640" s="275"/>
      <c r="C4640" s="276"/>
      <c r="D4640" s="276"/>
      <c r="E4640" s="276"/>
      <c r="F4640" s="276"/>
      <c r="G4640" s="276"/>
      <c r="H4640" s="276"/>
      <c r="I4640" s="277"/>
      <c r="K4640" s="275"/>
      <c r="L4640" s="276"/>
      <c r="M4640" s="276"/>
      <c r="N4640" s="276"/>
      <c r="O4640" s="276"/>
      <c r="P4640" s="276"/>
      <c r="Q4640" s="276"/>
      <c r="R4640" s="277"/>
    </row>
    <row r="4642" spans="2:18" ht="15.75" thickBot="1"/>
    <row r="4643" spans="2:18">
      <c r="B4643" s="366" t="s">
        <v>1525</v>
      </c>
      <c r="C4643" s="367"/>
      <c r="D4643" s="367"/>
      <c r="E4643" s="367"/>
      <c r="F4643" s="367"/>
      <c r="G4643" s="367"/>
      <c r="H4643" s="367"/>
      <c r="I4643" s="368"/>
      <c r="K4643" s="366" t="s">
        <v>1525</v>
      </c>
      <c r="L4643" s="367"/>
      <c r="M4643" s="367"/>
      <c r="N4643" s="367"/>
      <c r="O4643" s="367"/>
      <c r="P4643" s="367"/>
      <c r="Q4643" s="367"/>
      <c r="R4643" s="368"/>
    </row>
    <row r="4644" spans="2:18" ht="15.75">
      <c r="B4644" s="200"/>
      <c r="C4644" s="201"/>
      <c r="D4644" s="201"/>
      <c r="E4644" s="201"/>
      <c r="F4644" s="201"/>
      <c r="G4644" s="201"/>
      <c r="H4644" s="201"/>
      <c r="I4644" s="202"/>
      <c r="K4644" s="200"/>
      <c r="L4644" s="201"/>
      <c r="M4644" s="201"/>
      <c r="N4644" s="201"/>
      <c r="O4644" s="201"/>
      <c r="P4644" s="201"/>
      <c r="Q4644" s="201"/>
      <c r="R4644" s="202"/>
    </row>
    <row r="4645" spans="2:18" ht="26.25">
      <c r="B4645" s="369" t="s">
        <v>1526</v>
      </c>
      <c r="C4645" s="370"/>
      <c r="D4645" s="370"/>
      <c r="E4645" s="370"/>
      <c r="F4645" s="370"/>
      <c r="G4645" s="370"/>
      <c r="H4645" s="370"/>
      <c r="I4645" s="371"/>
      <c r="K4645" s="369" t="s">
        <v>1526</v>
      </c>
      <c r="L4645" s="370"/>
      <c r="M4645" s="370"/>
      <c r="N4645" s="370"/>
      <c r="O4645" s="370"/>
      <c r="P4645" s="370"/>
      <c r="Q4645" s="370"/>
      <c r="R4645" s="371"/>
    </row>
    <row r="4646" spans="2:18" ht="24.95" customHeight="1">
      <c r="B4646" s="203"/>
      <c r="C4646" s="204"/>
      <c r="D4646" s="204"/>
      <c r="E4646" s="204"/>
      <c r="F4646" s="204"/>
      <c r="G4646" s="204"/>
      <c r="H4646" s="205" t="s">
        <v>1527</v>
      </c>
      <c r="I4646" s="206"/>
      <c r="K4646" s="203"/>
      <c r="L4646" s="204"/>
      <c r="M4646" s="204"/>
      <c r="N4646" s="204"/>
      <c r="O4646" s="204"/>
      <c r="P4646" s="204"/>
      <c r="Q4646" s="205" t="s">
        <v>1527</v>
      </c>
      <c r="R4646" s="206"/>
    </row>
    <row r="4647" spans="2:18" ht="24.95" customHeight="1">
      <c r="B4647" s="207" t="s">
        <v>1528</v>
      </c>
      <c r="C4647" s="208"/>
      <c r="D4647" s="208"/>
      <c r="E4647" s="208"/>
      <c r="F4647" s="208" t="s">
        <v>1529</v>
      </c>
      <c r="G4647" s="201"/>
      <c r="H4647" s="201" t="s">
        <v>1530</v>
      </c>
      <c r="I4647" s="202"/>
      <c r="K4647" s="207" t="s">
        <v>1528</v>
      </c>
      <c r="L4647" s="208"/>
      <c r="M4647" s="208"/>
      <c r="N4647" s="208"/>
      <c r="O4647" s="208" t="s">
        <v>1531</v>
      </c>
      <c r="P4647" s="201"/>
      <c r="Q4647" s="201" t="s">
        <v>1530</v>
      </c>
      <c r="R4647" s="202"/>
    </row>
    <row r="4648" spans="2:18" ht="24.95" customHeight="1">
      <c r="B4648" s="209" t="s">
        <v>1532</v>
      </c>
      <c r="C4648" s="210" t="s">
        <v>2049</v>
      </c>
      <c r="E4648" s="211"/>
      <c r="F4648" s="211"/>
      <c r="G4648" s="212"/>
      <c r="H4648" s="212"/>
      <c r="I4648" s="213"/>
      <c r="K4648" s="209" t="s">
        <v>1532</v>
      </c>
      <c r="L4648" s="210" t="s">
        <v>2050</v>
      </c>
      <c r="M4648" s="211"/>
      <c r="N4648" s="211"/>
      <c r="O4648" s="211"/>
      <c r="P4648" s="212"/>
      <c r="Q4648" s="212"/>
      <c r="R4648" s="213"/>
    </row>
    <row r="4649" spans="2:18" ht="24.95" customHeight="1">
      <c r="B4649" s="207" t="s">
        <v>1534</v>
      </c>
      <c r="C4649" s="214">
        <v>267</v>
      </c>
      <c r="D4649" s="208" t="s">
        <v>1535</v>
      </c>
      <c r="E4649" s="208"/>
      <c r="F4649" s="201"/>
      <c r="G4649" s="201"/>
      <c r="H4649" s="201"/>
      <c r="I4649" s="202"/>
      <c r="K4649" s="207" t="s">
        <v>1534</v>
      </c>
      <c r="L4649" s="214" t="s">
        <v>2051</v>
      </c>
      <c r="M4649" s="208" t="s">
        <v>1535</v>
      </c>
      <c r="N4649" s="208"/>
      <c r="O4649" s="201"/>
      <c r="P4649" s="201"/>
      <c r="Q4649" s="201"/>
      <c r="R4649" s="202"/>
    </row>
    <row r="4650" spans="2:18" ht="24.95" customHeight="1">
      <c r="B4650" s="216" t="s">
        <v>1562</v>
      </c>
      <c r="C4650" s="217"/>
      <c r="D4650" s="217"/>
      <c r="E4650" s="217"/>
      <c r="F4650" s="217"/>
      <c r="G4650" s="217"/>
      <c r="H4650" s="217"/>
      <c r="I4650" s="218"/>
      <c r="K4650" s="216" t="s">
        <v>1562</v>
      </c>
      <c r="L4650" s="217"/>
      <c r="M4650" s="217"/>
      <c r="N4650" s="217"/>
      <c r="O4650" s="217"/>
      <c r="P4650" s="217"/>
      <c r="Q4650" s="217"/>
      <c r="R4650" s="218"/>
    </row>
    <row r="4651" spans="2:18" ht="24.95" customHeight="1" thickBot="1">
      <c r="B4651" s="207" t="s">
        <v>1537</v>
      </c>
      <c r="C4651" s="201"/>
      <c r="D4651" s="201"/>
      <c r="E4651" s="201"/>
      <c r="F4651" s="201"/>
      <c r="G4651" s="201"/>
      <c r="H4651" s="201"/>
      <c r="I4651" s="202"/>
      <c r="K4651" s="207" t="s">
        <v>1537</v>
      </c>
      <c r="L4651" s="201"/>
      <c r="M4651" s="201"/>
      <c r="N4651" s="201"/>
      <c r="O4651" s="201"/>
      <c r="P4651" s="201"/>
      <c r="Q4651" s="201"/>
      <c r="R4651" s="202"/>
    </row>
    <row r="4652" spans="2:18" ht="24.95" customHeight="1" thickTop="1">
      <c r="B4652" s="361" t="s">
        <v>1538</v>
      </c>
      <c r="C4652" s="362"/>
      <c r="D4652" s="358" t="s">
        <v>1241</v>
      </c>
      <c r="E4652" s="365"/>
      <c r="F4652" s="356" t="s">
        <v>1539</v>
      </c>
      <c r="G4652" s="359"/>
      <c r="H4652" s="358" t="s">
        <v>1404</v>
      </c>
      <c r="I4652" s="359"/>
      <c r="K4652" s="361" t="s">
        <v>1538</v>
      </c>
      <c r="L4652" s="362"/>
      <c r="M4652" s="358" t="s">
        <v>1241</v>
      </c>
      <c r="N4652" s="365"/>
      <c r="O4652" s="356" t="s">
        <v>1539</v>
      </c>
      <c r="P4652" s="359"/>
      <c r="Q4652" s="358" t="s">
        <v>1404</v>
      </c>
      <c r="R4652" s="359"/>
    </row>
    <row r="4653" spans="2:18" ht="24.95" customHeight="1" thickBot="1">
      <c r="B4653" s="363"/>
      <c r="C4653" s="364"/>
      <c r="D4653" s="219" t="s">
        <v>1540</v>
      </c>
      <c r="E4653" s="220" t="s">
        <v>1541</v>
      </c>
      <c r="F4653" s="220" t="s">
        <v>1540</v>
      </c>
      <c r="G4653" s="221" t="s">
        <v>1541</v>
      </c>
      <c r="H4653" s="222" t="s">
        <v>1540</v>
      </c>
      <c r="I4653" s="223" t="s">
        <v>1541</v>
      </c>
      <c r="K4653" s="363"/>
      <c r="L4653" s="364"/>
      <c r="M4653" s="219" t="s">
        <v>1540</v>
      </c>
      <c r="N4653" s="220" t="s">
        <v>1541</v>
      </c>
      <c r="O4653" s="220" t="s">
        <v>1540</v>
      </c>
      <c r="P4653" s="221" t="s">
        <v>1541</v>
      </c>
      <c r="Q4653" s="222" t="s">
        <v>1540</v>
      </c>
      <c r="R4653" s="223" t="s">
        <v>1541</v>
      </c>
    </row>
    <row r="4654" spans="2:18" ht="24.95" customHeight="1" thickTop="1">
      <c r="B4654" s="224" t="s">
        <v>1542</v>
      </c>
      <c r="C4654" s="225"/>
      <c r="D4654" s="226">
        <v>0</v>
      </c>
      <c r="E4654" s="227"/>
      <c r="F4654" s="227">
        <v>243</v>
      </c>
      <c r="G4654" s="228"/>
      <c r="H4654" s="229">
        <f t="shared" ref="H4654:H4662" si="272">D4654+F4654</f>
        <v>243</v>
      </c>
      <c r="I4654" s="230"/>
      <c r="K4654" s="224" t="s">
        <v>1542</v>
      </c>
      <c r="L4654" s="225"/>
      <c r="M4654" s="226">
        <v>0</v>
      </c>
      <c r="N4654" s="227"/>
      <c r="O4654" s="227">
        <v>562</v>
      </c>
      <c r="P4654" s="228"/>
      <c r="Q4654" s="229">
        <f t="shared" ref="Q4654:Q4662" si="273">M4654+O4654</f>
        <v>562</v>
      </c>
      <c r="R4654" s="230"/>
    </row>
    <row r="4655" spans="2:18" ht="24.95" customHeight="1">
      <c r="B4655" s="231" t="s">
        <v>1543</v>
      </c>
      <c r="C4655" s="232"/>
      <c r="D4655" s="233">
        <v>0</v>
      </c>
      <c r="E4655" s="234"/>
      <c r="F4655" s="234">
        <v>20</v>
      </c>
      <c r="G4655" s="235"/>
      <c r="H4655" s="229">
        <f t="shared" si="272"/>
        <v>20</v>
      </c>
      <c r="I4655" s="236"/>
      <c r="K4655" s="231" t="s">
        <v>1543</v>
      </c>
      <c r="L4655" s="232"/>
      <c r="M4655" s="233">
        <v>0</v>
      </c>
      <c r="N4655" s="234"/>
      <c r="O4655" s="234">
        <v>40</v>
      </c>
      <c r="P4655" s="235"/>
      <c r="Q4655" s="229">
        <f t="shared" si="273"/>
        <v>40</v>
      </c>
      <c r="R4655" s="236"/>
    </row>
    <row r="4656" spans="2:18" ht="24.95" customHeight="1">
      <c r="B4656" s="231" t="s">
        <v>1544</v>
      </c>
      <c r="C4656" s="232"/>
      <c r="D4656" s="233">
        <v>0</v>
      </c>
      <c r="E4656" s="234"/>
      <c r="F4656" s="234">
        <v>20</v>
      </c>
      <c r="G4656" s="235"/>
      <c r="H4656" s="229">
        <f t="shared" si="272"/>
        <v>20</v>
      </c>
      <c r="I4656" s="236"/>
      <c r="K4656" s="231" t="s">
        <v>1544</v>
      </c>
      <c r="L4656" s="232"/>
      <c r="M4656" s="233">
        <v>0</v>
      </c>
      <c r="N4656" s="234"/>
      <c r="O4656" s="234">
        <v>40</v>
      </c>
      <c r="P4656" s="235"/>
      <c r="Q4656" s="229">
        <f t="shared" si="273"/>
        <v>40</v>
      </c>
      <c r="R4656" s="236"/>
    </row>
    <row r="4657" spans="2:18" ht="24.95" customHeight="1" thickBot="1">
      <c r="B4657" s="237" t="s">
        <v>1545</v>
      </c>
      <c r="C4657" s="238"/>
      <c r="D4657" s="239"/>
      <c r="E4657" s="240"/>
      <c r="F4657" s="240">
        <v>200</v>
      </c>
      <c r="G4657" s="241"/>
      <c r="H4657" s="229">
        <f t="shared" si="272"/>
        <v>200</v>
      </c>
      <c r="I4657" s="242"/>
      <c r="K4657" s="237" t="s">
        <v>1545</v>
      </c>
      <c r="L4657" s="238"/>
      <c r="M4657" s="239">
        <v>0</v>
      </c>
      <c r="N4657" s="240"/>
      <c r="O4657" s="240">
        <v>750</v>
      </c>
      <c r="P4657" s="241"/>
      <c r="Q4657" s="229">
        <f t="shared" si="273"/>
        <v>750</v>
      </c>
      <c r="R4657" s="242"/>
    </row>
    <row r="4658" spans="2:18" ht="24.95" customHeight="1" thickTop="1" thickBot="1">
      <c r="B4658" s="243"/>
      <c r="C4658" s="244" t="s">
        <v>1399</v>
      </c>
      <c r="D4658" s="245">
        <f>D4654+D4655+D4656+D4657</f>
        <v>0</v>
      </c>
      <c r="E4658" s="246"/>
      <c r="F4658" s="247">
        <f>SUM(F4654:F4657)</f>
        <v>483</v>
      </c>
      <c r="G4658" s="248"/>
      <c r="H4658" s="249">
        <f t="shared" si="272"/>
        <v>483</v>
      </c>
      <c r="I4658" s="250"/>
      <c r="K4658" s="243"/>
      <c r="L4658" s="244" t="s">
        <v>1399</v>
      </c>
      <c r="M4658" s="245">
        <f>M4654+M4655+M4656+M4657</f>
        <v>0</v>
      </c>
      <c r="N4658" s="246"/>
      <c r="O4658" s="246">
        <f>SUM(O4654:O4657)</f>
        <v>1392</v>
      </c>
      <c r="P4658" s="248"/>
      <c r="Q4658" s="251">
        <f t="shared" si="273"/>
        <v>1392</v>
      </c>
      <c r="R4658" s="250"/>
    </row>
    <row r="4659" spans="2:18" ht="24.95" customHeight="1" thickTop="1">
      <c r="B4659" s="252" t="s">
        <v>1546</v>
      </c>
      <c r="C4659" s="253"/>
      <c r="D4659" s="254"/>
      <c r="E4659" s="255"/>
      <c r="F4659" s="255"/>
      <c r="G4659" s="256"/>
      <c r="H4659" s="257">
        <f t="shared" si="272"/>
        <v>0</v>
      </c>
      <c r="I4659" s="258"/>
      <c r="K4659" s="252" t="s">
        <v>1546</v>
      </c>
      <c r="L4659" s="253"/>
      <c r="M4659" s="254"/>
      <c r="N4659" s="255"/>
      <c r="O4659" s="255"/>
      <c r="P4659" s="256"/>
      <c r="Q4659" s="257">
        <f t="shared" si="273"/>
        <v>0</v>
      </c>
      <c r="R4659" s="258"/>
    </row>
    <row r="4660" spans="2:18" ht="24.95" customHeight="1">
      <c r="B4660" s="259" t="s">
        <v>1547</v>
      </c>
      <c r="C4660" s="260"/>
      <c r="D4660" s="233">
        <v>0</v>
      </c>
      <c r="E4660" s="234"/>
      <c r="F4660" s="234"/>
      <c r="G4660" s="261"/>
      <c r="H4660" s="262">
        <f t="shared" si="272"/>
        <v>0</v>
      </c>
      <c r="I4660" s="263"/>
      <c r="K4660" s="259" t="s">
        <v>1547</v>
      </c>
      <c r="L4660" s="260"/>
      <c r="M4660" s="233">
        <v>0</v>
      </c>
      <c r="N4660" s="234"/>
      <c r="O4660" s="234"/>
      <c r="P4660" s="261"/>
      <c r="Q4660" s="262">
        <f t="shared" si="273"/>
        <v>0</v>
      </c>
      <c r="R4660" s="263"/>
    </row>
    <row r="4661" spans="2:18" ht="24.95" customHeight="1">
      <c r="B4661" s="252" t="s">
        <v>1548</v>
      </c>
      <c r="C4661" s="253"/>
      <c r="D4661" s="233"/>
      <c r="E4661" s="234"/>
      <c r="F4661" s="234"/>
      <c r="G4661" s="261"/>
      <c r="H4661" s="262">
        <f t="shared" si="272"/>
        <v>0</v>
      </c>
      <c r="I4661" s="263"/>
      <c r="K4661" s="252" t="s">
        <v>1548</v>
      </c>
      <c r="L4661" s="253"/>
      <c r="M4661" s="233"/>
      <c r="N4661" s="234"/>
      <c r="O4661" s="234"/>
      <c r="P4661" s="261"/>
      <c r="Q4661" s="262">
        <f t="shared" si="273"/>
        <v>0</v>
      </c>
      <c r="R4661" s="263"/>
    </row>
    <row r="4662" spans="2:18" ht="24.95" customHeight="1" thickBot="1">
      <c r="B4662" s="264" t="s">
        <v>1549</v>
      </c>
      <c r="C4662" s="265"/>
      <c r="D4662" s="266"/>
      <c r="E4662" s="267"/>
      <c r="F4662" s="267"/>
      <c r="G4662" s="268"/>
      <c r="H4662" s="269">
        <f t="shared" si="272"/>
        <v>0</v>
      </c>
      <c r="I4662" s="270"/>
      <c r="K4662" s="264" t="s">
        <v>1549</v>
      </c>
      <c r="L4662" s="265"/>
      <c r="M4662" s="266"/>
      <c r="N4662" s="267"/>
      <c r="O4662" s="267"/>
      <c r="P4662" s="268"/>
      <c r="Q4662" s="269">
        <f t="shared" si="273"/>
        <v>0</v>
      </c>
      <c r="R4662" s="270"/>
    </row>
    <row r="4663" spans="2:18" ht="24.95" customHeight="1" thickTop="1" thickBot="1">
      <c r="B4663" s="243"/>
      <c r="C4663" s="244" t="s">
        <v>1399</v>
      </c>
      <c r="D4663" s="245">
        <f>SUM(D4658:D4662)</f>
        <v>0</v>
      </c>
      <c r="E4663" s="246"/>
      <c r="F4663" s="247">
        <f>F4658+F4660</f>
        <v>483</v>
      </c>
      <c r="G4663" s="248"/>
      <c r="H4663" s="271">
        <f>D4663+F4663</f>
        <v>483</v>
      </c>
      <c r="I4663" s="250"/>
      <c r="K4663" s="243"/>
      <c r="L4663" s="244" t="s">
        <v>1399</v>
      </c>
      <c r="M4663" s="245">
        <f>SUM(M4658:M4662)</f>
        <v>0</v>
      </c>
      <c r="N4663" s="246"/>
      <c r="O4663" s="246">
        <f>O4658+O4660</f>
        <v>1392</v>
      </c>
      <c r="P4663" s="248"/>
      <c r="Q4663" s="272">
        <f>M4663+O4663</f>
        <v>1392</v>
      </c>
      <c r="R4663" s="250"/>
    </row>
    <row r="4664" spans="2:18" ht="24.95" customHeight="1" thickTop="1">
      <c r="B4664" s="273"/>
      <c r="C4664" s="274" t="s">
        <v>1550</v>
      </c>
      <c r="D4664" s="217"/>
      <c r="E4664" s="217"/>
      <c r="F4664" s="217"/>
      <c r="G4664" s="217"/>
      <c r="H4664" s="217"/>
      <c r="I4664" s="218"/>
      <c r="K4664" s="273"/>
      <c r="L4664" s="274" t="s">
        <v>1550</v>
      </c>
      <c r="M4664" s="217"/>
      <c r="N4664" s="217"/>
      <c r="O4664" s="217"/>
      <c r="P4664" s="217"/>
      <c r="Q4664" s="217"/>
      <c r="R4664" s="218"/>
    </row>
    <row r="4665" spans="2:18" ht="24.95" customHeight="1">
      <c r="B4665" s="216" t="s">
        <v>1551</v>
      </c>
      <c r="C4665" s="217"/>
      <c r="D4665" s="217"/>
      <c r="E4665" s="217"/>
      <c r="F4665" s="217"/>
      <c r="G4665" s="217"/>
      <c r="H4665" s="217"/>
      <c r="I4665" s="218"/>
      <c r="K4665" s="216" t="s">
        <v>1551</v>
      </c>
      <c r="L4665" s="217"/>
      <c r="M4665" s="217"/>
      <c r="N4665" s="217"/>
      <c r="O4665" s="217"/>
      <c r="P4665" s="217"/>
      <c r="Q4665" s="217"/>
      <c r="R4665" s="218"/>
    </row>
    <row r="4666" spans="2:18" ht="24.95" customHeight="1">
      <c r="B4666" s="216" t="s">
        <v>1552</v>
      </c>
      <c r="C4666" s="217"/>
      <c r="D4666" s="217"/>
      <c r="E4666" s="217"/>
      <c r="F4666" s="217"/>
      <c r="G4666" s="217"/>
      <c r="H4666" s="217"/>
      <c r="I4666" s="218"/>
      <c r="K4666" s="216" t="s">
        <v>1552</v>
      </c>
      <c r="L4666" s="217"/>
      <c r="M4666" s="217"/>
      <c r="N4666" s="217"/>
      <c r="O4666" s="217"/>
      <c r="P4666" s="217"/>
      <c r="Q4666" s="217"/>
      <c r="R4666" s="218"/>
    </row>
    <row r="4667" spans="2:18" ht="15.75">
      <c r="B4667" s="273"/>
      <c r="C4667" s="217"/>
      <c r="D4667" s="217"/>
      <c r="E4667" s="217"/>
      <c r="F4667" s="217"/>
      <c r="G4667" s="217"/>
      <c r="H4667" s="217"/>
      <c r="I4667" s="218"/>
      <c r="K4667" s="273"/>
      <c r="L4667" s="217"/>
      <c r="M4667" s="217"/>
      <c r="N4667" s="217"/>
      <c r="O4667" s="217"/>
      <c r="P4667" s="217"/>
      <c r="Q4667" s="217"/>
      <c r="R4667" s="218"/>
    </row>
    <row r="4668" spans="2:18" ht="15.75">
      <c r="B4668" s="273"/>
      <c r="C4668" s="217"/>
      <c r="D4668" s="372" t="s">
        <v>1714</v>
      </c>
      <c r="E4668" s="372"/>
      <c r="F4668" s="372"/>
      <c r="G4668" s="217"/>
      <c r="H4668" s="217"/>
      <c r="I4668" s="218"/>
      <c r="K4668" s="273"/>
      <c r="L4668" s="217"/>
      <c r="M4668" s="372" t="s">
        <v>1714</v>
      </c>
      <c r="N4668" s="372"/>
      <c r="O4668" s="372"/>
      <c r="P4668" s="217"/>
      <c r="Q4668" s="217"/>
      <c r="R4668" s="218"/>
    </row>
    <row r="4669" spans="2:18" ht="15.75">
      <c r="B4669" s="273"/>
      <c r="C4669" s="217"/>
      <c r="D4669" s="372" t="s">
        <v>1715</v>
      </c>
      <c r="E4669" s="372"/>
      <c r="F4669" s="372"/>
      <c r="G4669" s="217"/>
      <c r="H4669" s="217"/>
      <c r="I4669" s="218"/>
      <c r="K4669" s="273"/>
      <c r="L4669" s="217"/>
      <c r="M4669" s="372" t="s">
        <v>1715</v>
      </c>
      <c r="N4669" s="372"/>
      <c r="O4669" s="372"/>
      <c r="P4669" s="217"/>
      <c r="Q4669" s="217"/>
      <c r="R4669" s="218"/>
    </row>
    <row r="4670" spans="2:18" ht="15.75">
      <c r="B4670" s="273"/>
      <c r="C4670" s="217"/>
      <c r="D4670" s="217"/>
      <c r="E4670" s="217"/>
      <c r="F4670" s="217"/>
      <c r="G4670" s="217"/>
      <c r="H4670" s="217"/>
      <c r="I4670" s="218"/>
      <c r="K4670" s="273"/>
      <c r="L4670" s="217"/>
      <c r="M4670" s="217"/>
      <c r="N4670" s="217"/>
      <c r="O4670" s="217"/>
      <c r="P4670" s="217"/>
      <c r="Q4670" s="217"/>
      <c r="R4670" s="218"/>
    </row>
    <row r="4671" spans="2:18" ht="15.75">
      <c r="B4671" s="273"/>
      <c r="C4671" s="217"/>
      <c r="D4671" s="217"/>
      <c r="E4671" s="217"/>
      <c r="F4671" s="217"/>
      <c r="G4671" s="217"/>
      <c r="H4671" s="217"/>
      <c r="I4671" s="218"/>
      <c r="K4671" s="273"/>
      <c r="L4671" s="217"/>
      <c r="M4671" s="217"/>
      <c r="N4671" s="217"/>
      <c r="O4671" s="217"/>
      <c r="P4671" s="217"/>
      <c r="Q4671" s="217"/>
      <c r="R4671" s="218"/>
    </row>
    <row r="4672" spans="2:18" ht="15.75">
      <c r="B4672" s="293"/>
      <c r="E4672" s="217"/>
      <c r="F4672" s="217"/>
      <c r="G4672" s="201" t="s">
        <v>1563</v>
      </c>
      <c r="H4672" s="217"/>
      <c r="I4672" s="218"/>
      <c r="J4672" s="293"/>
      <c r="K4672" s="293"/>
      <c r="N4672" s="217"/>
      <c r="O4672" s="217"/>
      <c r="P4672" s="201" t="s">
        <v>1563</v>
      </c>
      <c r="Q4672" s="217"/>
      <c r="R4672" s="218"/>
    </row>
    <row r="4673" spans="2:18" ht="15.75">
      <c r="B4673" s="273" t="s">
        <v>1553</v>
      </c>
      <c r="C4673" s="360">
        <v>45840</v>
      </c>
      <c r="D4673" s="360"/>
      <c r="E4673" s="201"/>
      <c r="F4673" t="s">
        <v>1693</v>
      </c>
      <c r="H4673" s="201"/>
      <c r="I4673" s="202"/>
      <c r="K4673" s="273" t="s">
        <v>1553</v>
      </c>
      <c r="L4673" s="360">
        <v>45840</v>
      </c>
      <c r="M4673" s="360"/>
      <c r="N4673" s="201"/>
      <c r="O4673" t="s">
        <v>1693</v>
      </c>
      <c r="Q4673" s="201"/>
      <c r="R4673" s="202"/>
    </row>
    <row r="4674" spans="2:18" ht="16.5" thickBot="1">
      <c r="B4674" s="275"/>
      <c r="C4674" s="276"/>
      <c r="D4674" s="276"/>
      <c r="E4674" s="276"/>
      <c r="F4674" s="276"/>
      <c r="G4674" s="276"/>
      <c r="H4674" s="276"/>
      <c r="I4674" s="277"/>
      <c r="K4674" s="275"/>
      <c r="L4674" s="276"/>
      <c r="M4674" s="276"/>
      <c r="N4674" s="276"/>
      <c r="O4674" s="276"/>
      <c r="P4674" s="276"/>
      <c r="Q4674" s="276"/>
      <c r="R4674" s="277"/>
    </row>
    <row r="4676" spans="2:18" ht="15.75" thickBot="1"/>
    <row r="4677" spans="2:18">
      <c r="B4677" s="366" t="s">
        <v>1525</v>
      </c>
      <c r="C4677" s="367"/>
      <c r="D4677" s="367"/>
      <c r="E4677" s="367"/>
      <c r="F4677" s="367"/>
      <c r="G4677" s="367"/>
      <c r="H4677" s="367"/>
      <c r="I4677" s="368"/>
      <c r="K4677" s="366" t="s">
        <v>1525</v>
      </c>
      <c r="L4677" s="367"/>
      <c r="M4677" s="367"/>
      <c r="N4677" s="367"/>
      <c r="O4677" s="367"/>
      <c r="P4677" s="367"/>
      <c r="Q4677" s="367"/>
      <c r="R4677" s="368"/>
    </row>
    <row r="4678" spans="2:18" ht="15.75">
      <c r="B4678" s="200"/>
      <c r="C4678" s="201"/>
      <c r="D4678" s="201"/>
      <c r="E4678" s="201"/>
      <c r="F4678" s="201"/>
      <c r="G4678" s="201"/>
      <c r="H4678" s="201"/>
      <c r="I4678" s="202"/>
      <c r="K4678" s="200"/>
      <c r="L4678" s="201"/>
      <c r="M4678" s="201"/>
      <c r="N4678" s="201"/>
      <c r="O4678" s="201"/>
      <c r="P4678" s="201"/>
      <c r="Q4678" s="201"/>
      <c r="R4678" s="202"/>
    </row>
    <row r="4679" spans="2:18" ht="26.25">
      <c r="B4679" s="369" t="s">
        <v>1526</v>
      </c>
      <c r="C4679" s="370"/>
      <c r="D4679" s="370"/>
      <c r="E4679" s="370"/>
      <c r="F4679" s="370"/>
      <c r="G4679" s="370"/>
      <c r="H4679" s="370"/>
      <c r="I4679" s="371"/>
      <c r="K4679" s="369" t="s">
        <v>1526</v>
      </c>
      <c r="L4679" s="370"/>
      <c r="M4679" s="370"/>
      <c r="N4679" s="370"/>
      <c r="O4679" s="370"/>
      <c r="P4679" s="370"/>
      <c r="Q4679" s="370"/>
      <c r="R4679" s="371"/>
    </row>
    <row r="4680" spans="2:18" ht="24.95" customHeight="1">
      <c r="B4680" s="203"/>
      <c r="C4680" s="204"/>
      <c r="D4680" s="204"/>
      <c r="E4680" s="204"/>
      <c r="F4680" s="204"/>
      <c r="G4680" s="204"/>
      <c r="H4680" s="205" t="s">
        <v>1527</v>
      </c>
      <c r="I4680" s="206"/>
      <c r="K4680" s="203"/>
      <c r="L4680" s="204"/>
      <c r="M4680" s="204"/>
      <c r="N4680" s="204"/>
      <c r="O4680" s="204"/>
      <c r="P4680" s="204"/>
      <c r="Q4680" s="205" t="s">
        <v>1527</v>
      </c>
      <c r="R4680" s="206"/>
    </row>
    <row r="4681" spans="2:18" ht="24.95" customHeight="1">
      <c r="B4681" s="207" t="s">
        <v>1528</v>
      </c>
      <c r="C4681" s="208"/>
      <c r="D4681" s="208"/>
      <c r="E4681" s="208"/>
      <c r="F4681" s="208" t="s">
        <v>1529</v>
      </c>
      <c r="G4681" s="201"/>
      <c r="H4681" s="201" t="s">
        <v>1530</v>
      </c>
      <c r="I4681" s="202"/>
      <c r="K4681" s="207" t="s">
        <v>1528</v>
      </c>
      <c r="L4681" s="208"/>
      <c r="M4681" s="208"/>
      <c r="N4681" s="208"/>
      <c r="O4681" s="208" t="s">
        <v>1531</v>
      </c>
      <c r="P4681" s="201"/>
      <c r="Q4681" s="201" t="s">
        <v>1530</v>
      </c>
      <c r="R4681" s="202"/>
    </row>
    <row r="4682" spans="2:18" ht="24.95" customHeight="1">
      <c r="B4682" s="209" t="s">
        <v>1532</v>
      </c>
      <c r="C4682" s="210" t="s">
        <v>2052</v>
      </c>
      <c r="E4682" s="211"/>
      <c r="F4682" s="211"/>
      <c r="G4682" s="212"/>
      <c r="H4682" s="212"/>
      <c r="I4682" s="213"/>
      <c r="K4682" s="209" t="s">
        <v>1532</v>
      </c>
      <c r="L4682" s="210" t="s">
        <v>2052</v>
      </c>
      <c r="M4682" s="211"/>
      <c r="N4682" s="211"/>
      <c r="O4682" s="211"/>
      <c r="P4682" s="212"/>
      <c r="Q4682" s="212"/>
      <c r="R4682" s="213"/>
    </row>
    <row r="4683" spans="2:18" ht="24.95" customHeight="1">
      <c r="B4683" s="207" t="s">
        <v>1534</v>
      </c>
      <c r="C4683" s="214">
        <v>79</v>
      </c>
      <c r="D4683" s="208" t="s">
        <v>1535</v>
      </c>
      <c r="E4683" s="208"/>
      <c r="F4683" s="201"/>
      <c r="G4683" s="201"/>
      <c r="H4683" s="201"/>
      <c r="I4683" s="202"/>
      <c r="K4683" s="207" t="s">
        <v>1534</v>
      </c>
      <c r="L4683" s="214">
        <v>582</v>
      </c>
      <c r="M4683" s="208" t="s">
        <v>1535</v>
      </c>
      <c r="N4683" s="208"/>
      <c r="O4683" s="201"/>
      <c r="P4683" s="201"/>
      <c r="Q4683" s="201"/>
      <c r="R4683" s="202"/>
    </row>
    <row r="4684" spans="2:18" ht="24.95" customHeight="1">
      <c r="B4684" s="216" t="s">
        <v>1562</v>
      </c>
      <c r="C4684" s="217"/>
      <c r="D4684" s="217"/>
      <c r="E4684" s="217"/>
      <c r="F4684" s="217"/>
      <c r="G4684" s="217"/>
      <c r="H4684" s="217"/>
      <c r="I4684" s="218"/>
      <c r="K4684" s="216" t="s">
        <v>1562</v>
      </c>
      <c r="L4684" s="217"/>
      <c r="M4684" s="217"/>
      <c r="N4684" s="217"/>
      <c r="O4684" s="217"/>
      <c r="P4684" s="217"/>
      <c r="Q4684" s="217"/>
      <c r="R4684" s="218"/>
    </row>
    <row r="4685" spans="2:18" ht="24.95" customHeight="1" thickBot="1">
      <c r="B4685" s="207" t="s">
        <v>1537</v>
      </c>
      <c r="C4685" s="201"/>
      <c r="D4685" s="201"/>
      <c r="E4685" s="201"/>
      <c r="F4685" s="201"/>
      <c r="G4685" s="201"/>
      <c r="H4685" s="201"/>
      <c r="I4685" s="202"/>
      <c r="K4685" s="207" t="s">
        <v>1537</v>
      </c>
      <c r="L4685" s="201"/>
      <c r="M4685" s="201"/>
      <c r="N4685" s="201"/>
      <c r="O4685" s="201"/>
      <c r="P4685" s="201"/>
      <c r="Q4685" s="201"/>
      <c r="R4685" s="202"/>
    </row>
    <row r="4686" spans="2:18" ht="24.95" customHeight="1" thickTop="1">
      <c r="B4686" s="361" t="s">
        <v>1538</v>
      </c>
      <c r="C4686" s="362"/>
      <c r="D4686" s="358" t="s">
        <v>1241</v>
      </c>
      <c r="E4686" s="365"/>
      <c r="F4686" s="356" t="s">
        <v>1539</v>
      </c>
      <c r="G4686" s="359"/>
      <c r="H4686" s="358" t="s">
        <v>1404</v>
      </c>
      <c r="I4686" s="359"/>
      <c r="K4686" s="361" t="s">
        <v>1538</v>
      </c>
      <c r="L4686" s="362"/>
      <c r="M4686" s="358" t="s">
        <v>1241</v>
      </c>
      <c r="N4686" s="365"/>
      <c r="O4686" s="356" t="s">
        <v>1539</v>
      </c>
      <c r="P4686" s="359"/>
      <c r="Q4686" s="358" t="s">
        <v>1404</v>
      </c>
      <c r="R4686" s="359"/>
    </row>
    <row r="4687" spans="2:18" ht="24.95" customHeight="1" thickBot="1">
      <c r="B4687" s="363"/>
      <c r="C4687" s="364"/>
      <c r="D4687" s="219" t="s">
        <v>1540</v>
      </c>
      <c r="E4687" s="220" t="s">
        <v>1541</v>
      </c>
      <c r="F4687" s="220" t="s">
        <v>1540</v>
      </c>
      <c r="G4687" s="221" t="s">
        <v>1541</v>
      </c>
      <c r="H4687" s="222" t="s">
        <v>1540</v>
      </c>
      <c r="I4687" s="223" t="s">
        <v>1541</v>
      </c>
      <c r="K4687" s="363"/>
      <c r="L4687" s="364"/>
      <c r="M4687" s="219" t="s">
        <v>1540</v>
      </c>
      <c r="N4687" s="220" t="s">
        <v>1541</v>
      </c>
      <c r="O4687" s="220" t="s">
        <v>1540</v>
      </c>
      <c r="P4687" s="221" t="s">
        <v>1541</v>
      </c>
      <c r="Q4687" s="222" t="s">
        <v>1540</v>
      </c>
      <c r="R4687" s="223" t="s">
        <v>1541</v>
      </c>
    </row>
    <row r="4688" spans="2:18" ht="24.95" customHeight="1" thickTop="1">
      <c r="B4688" s="224" t="s">
        <v>1542</v>
      </c>
      <c r="C4688" s="225"/>
      <c r="D4688" s="226">
        <v>0</v>
      </c>
      <c r="E4688" s="227"/>
      <c r="F4688" s="227">
        <v>112</v>
      </c>
      <c r="G4688" s="228"/>
      <c r="H4688" s="229">
        <f t="shared" ref="H4688:H4696" si="274">D4688+F4688</f>
        <v>112</v>
      </c>
      <c r="I4688" s="230"/>
      <c r="K4688" s="224" t="s">
        <v>1542</v>
      </c>
      <c r="L4688" s="225"/>
      <c r="M4688" s="226">
        <v>0</v>
      </c>
      <c r="N4688" s="227"/>
      <c r="O4688" s="227">
        <v>520</v>
      </c>
      <c r="P4688" s="228"/>
      <c r="Q4688" s="229">
        <f t="shared" ref="Q4688:Q4696" si="275">M4688+O4688</f>
        <v>520</v>
      </c>
      <c r="R4688" s="230"/>
    </row>
    <row r="4689" spans="2:18" ht="24.95" customHeight="1">
      <c r="B4689" s="231" t="s">
        <v>1543</v>
      </c>
      <c r="C4689" s="232"/>
      <c r="D4689" s="233">
        <v>0</v>
      </c>
      <c r="E4689" s="234"/>
      <c r="F4689" s="234">
        <v>20</v>
      </c>
      <c r="G4689" s="235"/>
      <c r="H4689" s="229">
        <f t="shared" si="274"/>
        <v>20</v>
      </c>
      <c r="I4689" s="236"/>
      <c r="K4689" s="231" t="s">
        <v>1543</v>
      </c>
      <c r="L4689" s="232"/>
      <c r="M4689" s="233">
        <v>0</v>
      </c>
      <c r="N4689" s="234"/>
      <c r="O4689" s="234">
        <v>0</v>
      </c>
      <c r="P4689" s="235"/>
      <c r="Q4689" s="229">
        <f t="shared" si="275"/>
        <v>0</v>
      </c>
      <c r="R4689" s="236"/>
    </row>
    <row r="4690" spans="2:18" ht="24.95" customHeight="1">
      <c r="B4690" s="231" t="s">
        <v>1544</v>
      </c>
      <c r="C4690" s="232"/>
      <c r="D4690" s="233">
        <v>0</v>
      </c>
      <c r="E4690" s="234"/>
      <c r="F4690" s="234">
        <v>20</v>
      </c>
      <c r="G4690" s="235"/>
      <c r="H4690" s="229">
        <f t="shared" si="274"/>
        <v>20</v>
      </c>
      <c r="I4690" s="236"/>
      <c r="K4690" s="231" t="s">
        <v>1544</v>
      </c>
      <c r="L4690" s="232"/>
      <c r="M4690" s="233">
        <v>0</v>
      </c>
      <c r="N4690" s="234"/>
      <c r="O4690" s="234">
        <v>0</v>
      </c>
      <c r="P4690" s="235"/>
      <c r="Q4690" s="229">
        <f t="shared" si="275"/>
        <v>0</v>
      </c>
      <c r="R4690" s="236"/>
    </row>
    <row r="4691" spans="2:18" ht="24.95" customHeight="1" thickBot="1">
      <c r="B4691" s="237" t="s">
        <v>1545</v>
      </c>
      <c r="C4691" s="238"/>
      <c r="D4691" s="239"/>
      <c r="E4691" s="240"/>
      <c r="F4691" s="240">
        <v>200</v>
      </c>
      <c r="G4691" s="241"/>
      <c r="H4691" s="229">
        <f t="shared" si="274"/>
        <v>200</v>
      </c>
      <c r="I4691" s="242"/>
      <c r="K4691" s="237" t="s">
        <v>1545</v>
      </c>
      <c r="L4691" s="238"/>
      <c r="M4691" s="239">
        <v>0</v>
      </c>
      <c r="N4691" s="240"/>
      <c r="O4691" s="240">
        <v>0</v>
      </c>
      <c r="P4691" s="241"/>
      <c r="Q4691" s="229">
        <f t="shared" si="275"/>
        <v>0</v>
      </c>
      <c r="R4691" s="242"/>
    </row>
    <row r="4692" spans="2:18" ht="24.95" customHeight="1" thickTop="1" thickBot="1">
      <c r="B4692" s="243"/>
      <c r="C4692" s="244" t="s">
        <v>1399</v>
      </c>
      <c r="D4692" s="245">
        <f>D4688+D4689+D4690+D4691</f>
        <v>0</v>
      </c>
      <c r="E4692" s="246"/>
      <c r="F4692" s="247">
        <f>SUM(F4688:F4691)</f>
        <v>352</v>
      </c>
      <c r="G4692" s="248"/>
      <c r="H4692" s="249">
        <f t="shared" si="274"/>
        <v>352</v>
      </c>
      <c r="I4692" s="250"/>
      <c r="K4692" s="243"/>
      <c r="L4692" s="244" t="s">
        <v>1399</v>
      </c>
      <c r="M4692" s="245">
        <f>M4688+M4689+M4690+M4691</f>
        <v>0</v>
      </c>
      <c r="N4692" s="246"/>
      <c r="O4692" s="246">
        <f>SUM(O4688:O4691)</f>
        <v>520</v>
      </c>
      <c r="P4692" s="248"/>
      <c r="Q4692" s="251">
        <f t="shared" si="275"/>
        <v>520</v>
      </c>
      <c r="R4692" s="250"/>
    </row>
    <row r="4693" spans="2:18" ht="24.95" customHeight="1" thickTop="1">
      <c r="B4693" s="252" t="s">
        <v>1546</v>
      </c>
      <c r="C4693" s="253"/>
      <c r="D4693" s="254"/>
      <c r="E4693" s="255"/>
      <c r="F4693" s="255"/>
      <c r="G4693" s="256"/>
      <c r="H4693" s="257">
        <f t="shared" si="274"/>
        <v>0</v>
      </c>
      <c r="I4693" s="258"/>
      <c r="K4693" s="252" t="s">
        <v>1546</v>
      </c>
      <c r="L4693" s="253"/>
      <c r="M4693" s="254"/>
      <c r="N4693" s="255"/>
      <c r="O4693" s="255"/>
      <c r="P4693" s="256"/>
      <c r="Q4693" s="257">
        <f t="shared" si="275"/>
        <v>0</v>
      </c>
      <c r="R4693" s="258"/>
    </row>
    <row r="4694" spans="2:18" ht="24.95" customHeight="1">
      <c r="B4694" s="259" t="s">
        <v>1547</v>
      </c>
      <c r="C4694" s="260"/>
      <c r="D4694" s="233">
        <v>0</v>
      </c>
      <c r="E4694" s="234"/>
      <c r="F4694" s="234"/>
      <c r="G4694" s="261"/>
      <c r="H4694" s="262">
        <f t="shared" si="274"/>
        <v>0</v>
      </c>
      <c r="I4694" s="263"/>
      <c r="K4694" s="259" t="s">
        <v>1547</v>
      </c>
      <c r="L4694" s="260"/>
      <c r="M4694" s="233">
        <v>0</v>
      </c>
      <c r="N4694" s="234"/>
      <c r="O4694" s="234"/>
      <c r="P4694" s="261"/>
      <c r="Q4694" s="262">
        <f t="shared" si="275"/>
        <v>0</v>
      </c>
      <c r="R4694" s="263"/>
    </row>
    <row r="4695" spans="2:18" ht="24.95" customHeight="1">
      <c r="B4695" s="252" t="s">
        <v>1548</v>
      </c>
      <c r="C4695" s="253"/>
      <c r="D4695" s="233"/>
      <c r="E4695" s="234"/>
      <c r="F4695" s="234"/>
      <c r="G4695" s="261"/>
      <c r="H4695" s="262">
        <f t="shared" si="274"/>
        <v>0</v>
      </c>
      <c r="I4695" s="263"/>
      <c r="K4695" s="252" t="s">
        <v>1548</v>
      </c>
      <c r="L4695" s="253"/>
      <c r="M4695" s="233"/>
      <c r="N4695" s="234"/>
      <c r="O4695" s="234"/>
      <c r="P4695" s="261"/>
      <c r="Q4695" s="262">
        <f t="shared" si="275"/>
        <v>0</v>
      </c>
      <c r="R4695" s="263"/>
    </row>
    <row r="4696" spans="2:18" ht="24.95" customHeight="1" thickBot="1">
      <c r="B4696" s="264" t="s">
        <v>1549</v>
      </c>
      <c r="C4696" s="265"/>
      <c r="D4696" s="266"/>
      <c r="E4696" s="267"/>
      <c r="F4696" s="267"/>
      <c r="G4696" s="268"/>
      <c r="H4696" s="269">
        <f t="shared" si="274"/>
        <v>0</v>
      </c>
      <c r="I4696" s="270"/>
      <c r="K4696" s="264" t="s">
        <v>1549</v>
      </c>
      <c r="L4696" s="265"/>
      <c r="M4696" s="266"/>
      <c r="N4696" s="267"/>
      <c r="O4696" s="267"/>
      <c r="P4696" s="268"/>
      <c r="Q4696" s="269">
        <f t="shared" si="275"/>
        <v>0</v>
      </c>
      <c r="R4696" s="270"/>
    </row>
    <row r="4697" spans="2:18" ht="24.95" customHeight="1" thickTop="1" thickBot="1">
      <c r="B4697" s="243"/>
      <c r="C4697" s="244" t="s">
        <v>1399</v>
      </c>
      <c r="D4697" s="245">
        <f>SUM(D4692:D4696)</f>
        <v>0</v>
      </c>
      <c r="E4697" s="246"/>
      <c r="F4697" s="247">
        <f>F4692+F4694</f>
        <v>352</v>
      </c>
      <c r="G4697" s="248"/>
      <c r="H4697" s="271">
        <f>D4697+F4697</f>
        <v>352</v>
      </c>
      <c r="I4697" s="250"/>
      <c r="K4697" s="243"/>
      <c r="L4697" s="244" t="s">
        <v>1399</v>
      </c>
      <c r="M4697" s="245">
        <f>SUM(M4692:M4696)</f>
        <v>0</v>
      </c>
      <c r="N4697" s="246"/>
      <c r="O4697" s="246">
        <f>O4692+O4694</f>
        <v>520</v>
      </c>
      <c r="P4697" s="248"/>
      <c r="Q4697" s="272">
        <f>M4697+O4697</f>
        <v>520</v>
      </c>
      <c r="R4697" s="250"/>
    </row>
    <row r="4698" spans="2:18" ht="24.95" customHeight="1" thickTop="1">
      <c r="B4698" s="273"/>
      <c r="C4698" s="274" t="s">
        <v>1550</v>
      </c>
      <c r="D4698" s="217"/>
      <c r="E4698" s="217"/>
      <c r="F4698" s="217"/>
      <c r="G4698" s="217"/>
      <c r="H4698" s="217"/>
      <c r="I4698" s="218"/>
      <c r="K4698" s="273"/>
      <c r="L4698" s="274" t="s">
        <v>1550</v>
      </c>
      <c r="M4698" s="217"/>
      <c r="N4698" s="217"/>
      <c r="O4698" s="217"/>
      <c r="P4698" s="217"/>
      <c r="Q4698" s="217"/>
      <c r="R4698" s="218"/>
    </row>
    <row r="4699" spans="2:18" ht="24.95" customHeight="1">
      <c r="B4699" s="216" t="s">
        <v>1551</v>
      </c>
      <c r="C4699" s="217"/>
      <c r="D4699" s="217"/>
      <c r="E4699" s="217"/>
      <c r="F4699" s="217"/>
      <c r="G4699" s="217"/>
      <c r="H4699" s="217"/>
      <c r="I4699" s="218"/>
      <c r="K4699" s="216" t="s">
        <v>1551</v>
      </c>
      <c r="L4699" s="217"/>
      <c r="M4699" s="217"/>
      <c r="N4699" s="217"/>
      <c r="O4699" s="217"/>
      <c r="P4699" s="217"/>
      <c r="Q4699" s="217"/>
      <c r="R4699" s="218"/>
    </row>
    <row r="4700" spans="2:18" ht="24.95" customHeight="1">
      <c r="B4700" s="216" t="s">
        <v>1552</v>
      </c>
      <c r="C4700" s="217"/>
      <c r="D4700" s="217"/>
      <c r="E4700" s="217"/>
      <c r="F4700" s="217"/>
      <c r="G4700" s="217"/>
      <c r="H4700" s="217"/>
      <c r="I4700" s="218"/>
      <c r="K4700" s="216" t="s">
        <v>1552</v>
      </c>
      <c r="L4700" s="217"/>
      <c r="M4700" s="217"/>
      <c r="N4700" s="217"/>
      <c r="O4700" s="217"/>
      <c r="P4700" s="217"/>
      <c r="Q4700" s="217"/>
      <c r="R4700" s="218"/>
    </row>
    <row r="4701" spans="2:18" ht="15.75">
      <c r="B4701" s="273"/>
      <c r="C4701" s="217"/>
      <c r="D4701" s="217"/>
      <c r="E4701" s="217"/>
      <c r="F4701" s="217"/>
      <c r="G4701" s="217"/>
      <c r="H4701" s="217"/>
      <c r="I4701" s="218"/>
      <c r="K4701" s="273"/>
      <c r="L4701" s="217"/>
      <c r="M4701" s="217"/>
      <c r="N4701" s="217"/>
      <c r="O4701" s="217"/>
      <c r="P4701" s="217"/>
      <c r="Q4701" s="217"/>
      <c r="R4701" s="218"/>
    </row>
    <row r="4702" spans="2:18" ht="15.75">
      <c r="B4702" s="273"/>
      <c r="C4702" s="217"/>
      <c r="D4702" s="372" t="s">
        <v>1714</v>
      </c>
      <c r="E4702" s="372"/>
      <c r="F4702" s="372"/>
      <c r="G4702" s="217"/>
      <c r="H4702" s="217"/>
      <c r="I4702" s="218"/>
      <c r="K4702" s="273"/>
      <c r="L4702" s="217"/>
      <c r="M4702" s="372" t="s">
        <v>1714</v>
      </c>
      <c r="N4702" s="372"/>
      <c r="O4702" s="372"/>
      <c r="P4702" s="217"/>
      <c r="Q4702" s="217"/>
      <c r="R4702" s="218"/>
    </row>
    <row r="4703" spans="2:18" ht="15.75">
      <c r="B4703" s="273"/>
      <c r="C4703" s="217"/>
      <c r="D4703" s="372" t="s">
        <v>1715</v>
      </c>
      <c r="E4703" s="372"/>
      <c r="F4703" s="372"/>
      <c r="G4703" s="217"/>
      <c r="H4703" s="217"/>
      <c r="I4703" s="218"/>
      <c r="K4703" s="273"/>
      <c r="L4703" s="217"/>
      <c r="M4703" s="372" t="s">
        <v>1715</v>
      </c>
      <c r="N4703" s="372"/>
      <c r="O4703" s="372"/>
      <c r="P4703" s="217"/>
      <c r="Q4703" s="217"/>
      <c r="R4703" s="218"/>
    </row>
    <row r="4704" spans="2:18" ht="15.75">
      <c r="B4704" s="273"/>
      <c r="C4704" s="217"/>
      <c r="D4704" s="217"/>
      <c r="E4704" s="217"/>
      <c r="F4704" s="217"/>
      <c r="G4704" s="217"/>
      <c r="H4704" s="217"/>
      <c r="I4704" s="218"/>
      <c r="K4704" s="273"/>
      <c r="L4704" s="217"/>
      <c r="M4704" s="217"/>
      <c r="N4704" s="217"/>
      <c r="O4704" s="217"/>
      <c r="P4704" s="217"/>
      <c r="Q4704" s="217"/>
      <c r="R4704" s="218"/>
    </row>
    <row r="4705" spans="2:18" ht="15.75">
      <c r="B4705" s="273"/>
      <c r="C4705" s="217"/>
      <c r="D4705" s="217"/>
      <c r="E4705" s="217"/>
      <c r="F4705" s="217"/>
      <c r="G4705" s="217"/>
      <c r="H4705" s="217"/>
      <c r="I4705" s="218"/>
      <c r="K4705" s="273"/>
      <c r="L4705" s="217"/>
      <c r="M4705" s="217"/>
      <c r="N4705" s="217"/>
      <c r="O4705" s="217"/>
      <c r="P4705" s="217"/>
      <c r="Q4705" s="217"/>
      <c r="R4705" s="218"/>
    </row>
    <row r="4706" spans="2:18" ht="15.75">
      <c r="B4706" s="293"/>
      <c r="E4706" s="217"/>
      <c r="F4706" s="217"/>
      <c r="G4706" s="201" t="s">
        <v>1563</v>
      </c>
      <c r="H4706" s="217"/>
      <c r="I4706" s="218"/>
      <c r="J4706" s="293"/>
      <c r="K4706" s="293"/>
      <c r="N4706" s="217"/>
      <c r="O4706" s="217"/>
      <c r="P4706" s="201" t="s">
        <v>1563</v>
      </c>
      <c r="Q4706" s="217"/>
      <c r="R4706" s="218"/>
    </row>
    <row r="4707" spans="2:18" ht="15.75">
      <c r="B4707" s="273" t="s">
        <v>1553</v>
      </c>
      <c r="C4707" s="360">
        <v>45840</v>
      </c>
      <c r="D4707" s="360"/>
      <c r="E4707" s="201"/>
      <c r="F4707" t="s">
        <v>1693</v>
      </c>
      <c r="H4707" s="201"/>
      <c r="I4707" s="202"/>
      <c r="K4707" s="273" t="s">
        <v>1553</v>
      </c>
      <c r="L4707" s="360">
        <v>45840</v>
      </c>
      <c r="M4707" s="360"/>
      <c r="N4707" s="201"/>
      <c r="O4707" t="s">
        <v>1693</v>
      </c>
      <c r="Q4707" s="201"/>
      <c r="R4707" s="202"/>
    </row>
    <row r="4708" spans="2:18" ht="16.5" thickBot="1">
      <c r="B4708" s="275"/>
      <c r="C4708" s="276"/>
      <c r="D4708" s="276"/>
      <c r="E4708" s="276"/>
      <c r="F4708" s="276"/>
      <c r="G4708" s="276"/>
      <c r="H4708" s="276"/>
      <c r="I4708" s="277"/>
      <c r="K4708" s="275"/>
      <c r="L4708" s="276"/>
      <c r="M4708" s="276"/>
      <c r="N4708" s="276"/>
      <c r="O4708" s="276"/>
      <c r="P4708" s="276"/>
      <c r="Q4708" s="276"/>
      <c r="R4708" s="277"/>
    </row>
    <row r="4710" spans="2:18" ht="15.75" thickBot="1"/>
    <row r="4711" spans="2:18">
      <c r="B4711" s="366" t="s">
        <v>1525</v>
      </c>
      <c r="C4711" s="367"/>
      <c r="D4711" s="367"/>
      <c r="E4711" s="367"/>
      <c r="F4711" s="367"/>
      <c r="G4711" s="367"/>
      <c r="H4711" s="367"/>
      <c r="I4711" s="368"/>
      <c r="K4711" s="366" t="s">
        <v>1525</v>
      </c>
      <c r="L4711" s="367"/>
      <c r="M4711" s="367"/>
      <c r="N4711" s="367"/>
      <c r="O4711" s="367"/>
      <c r="P4711" s="367"/>
      <c r="Q4711" s="367"/>
      <c r="R4711" s="368"/>
    </row>
    <row r="4712" spans="2:18" ht="15.75">
      <c r="B4712" s="200"/>
      <c r="C4712" s="201"/>
      <c r="D4712" s="201"/>
      <c r="E4712" s="201"/>
      <c r="F4712" s="201"/>
      <c r="G4712" s="201"/>
      <c r="H4712" s="201"/>
      <c r="I4712" s="202"/>
      <c r="K4712" s="200"/>
      <c r="L4712" s="201"/>
      <c r="M4712" s="201"/>
      <c r="N4712" s="201"/>
      <c r="O4712" s="201"/>
      <c r="P4712" s="201"/>
      <c r="Q4712" s="201"/>
      <c r="R4712" s="202"/>
    </row>
    <row r="4713" spans="2:18" ht="26.25">
      <c r="B4713" s="369" t="s">
        <v>1526</v>
      </c>
      <c r="C4713" s="370"/>
      <c r="D4713" s="370"/>
      <c r="E4713" s="370"/>
      <c r="F4713" s="370"/>
      <c r="G4713" s="370"/>
      <c r="H4713" s="370"/>
      <c r="I4713" s="371"/>
      <c r="K4713" s="369" t="s">
        <v>1526</v>
      </c>
      <c r="L4713" s="370"/>
      <c r="M4713" s="370"/>
      <c r="N4713" s="370"/>
      <c r="O4713" s="370"/>
      <c r="P4713" s="370"/>
      <c r="Q4713" s="370"/>
      <c r="R4713" s="371"/>
    </row>
    <row r="4714" spans="2:18" ht="24.95" customHeight="1">
      <c r="B4714" s="203"/>
      <c r="C4714" s="204"/>
      <c r="D4714" s="204"/>
      <c r="E4714" s="204"/>
      <c r="F4714" s="204"/>
      <c r="G4714" s="204"/>
      <c r="H4714" s="205" t="s">
        <v>1527</v>
      </c>
      <c r="I4714" s="206"/>
      <c r="K4714" s="203"/>
      <c r="L4714" s="204"/>
      <c r="M4714" s="204"/>
      <c r="N4714" s="204"/>
      <c r="O4714" s="204"/>
      <c r="P4714" s="204"/>
      <c r="Q4714" s="205" t="s">
        <v>1527</v>
      </c>
      <c r="R4714" s="206"/>
    </row>
    <row r="4715" spans="2:18" ht="24.95" customHeight="1">
      <c r="B4715" s="207" t="s">
        <v>1528</v>
      </c>
      <c r="C4715" s="208"/>
      <c r="D4715" s="208"/>
      <c r="E4715" s="208"/>
      <c r="F4715" s="208" t="s">
        <v>1529</v>
      </c>
      <c r="G4715" s="201"/>
      <c r="H4715" s="201" t="s">
        <v>1530</v>
      </c>
      <c r="I4715" s="202"/>
      <c r="K4715" s="207" t="s">
        <v>1528</v>
      </c>
      <c r="L4715" s="208"/>
      <c r="M4715" s="208"/>
      <c r="N4715" s="208"/>
      <c r="O4715" s="208" t="s">
        <v>1531</v>
      </c>
      <c r="P4715" s="201"/>
      <c r="Q4715" s="201" t="s">
        <v>1530</v>
      </c>
      <c r="R4715" s="202"/>
    </row>
    <row r="4716" spans="2:18" ht="24.95" customHeight="1">
      <c r="B4716" s="209" t="s">
        <v>1532</v>
      </c>
      <c r="C4716" s="210" t="s">
        <v>2053</v>
      </c>
      <c r="D4716" s="211"/>
      <c r="E4716" s="211"/>
      <c r="F4716" s="211"/>
      <c r="G4716" s="212"/>
      <c r="H4716" s="212"/>
      <c r="I4716" s="213"/>
      <c r="K4716" s="209" t="s">
        <v>1532</v>
      </c>
      <c r="L4716" s="210" t="s">
        <v>2054</v>
      </c>
      <c r="M4716" s="211"/>
      <c r="N4716" s="211"/>
      <c r="O4716" s="211"/>
      <c r="P4716" s="212"/>
      <c r="Q4716" s="212"/>
      <c r="R4716" s="213"/>
    </row>
    <row r="4717" spans="2:18" ht="24.95" customHeight="1">
      <c r="B4717" s="207" t="s">
        <v>1534</v>
      </c>
      <c r="C4717" s="214">
        <v>181</v>
      </c>
      <c r="D4717" s="208" t="s">
        <v>1535</v>
      </c>
      <c r="E4717" s="208"/>
      <c r="F4717" s="201"/>
      <c r="G4717" s="201"/>
      <c r="H4717" s="201"/>
      <c r="I4717" s="202"/>
      <c r="K4717" s="207" t="s">
        <v>1534</v>
      </c>
      <c r="L4717" s="214" t="s">
        <v>2055</v>
      </c>
      <c r="M4717" s="208" t="s">
        <v>1535</v>
      </c>
      <c r="N4717" s="208"/>
      <c r="O4717" s="201"/>
      <c r="P4717" s="201"/>
      <c r="Q4717" s="201"/>
      <c r="R4717" s="202"/>
    </row>
    <row r="4718" spans="2:18" ht="24.95" customHeight="1">
      <c r="B4718" s="216" t="s">
        <v>1562</v>
      </c>
      <c r="C4718" s="217"/>
      <c r="D4718" s="217"/>
      <c r="E4718" s="217"/>
      <c r="F4718" s="217"/>
      <c r="G4718" s="217"/>
      <c r="H4718" s="217"/>
      <c r="I4718" s="218"/>
      <c r="K4718" s="216" t="s">
        <v>1562</v>
      </c>
      <c r="L4718" s="217"/>
      <c r="M4718" s="217"/>
      <c r="N4718" s="217"/>
      <c r="O4718" s="217"/>
      <c r="P4718" s="217"/>
      <c r="Q4718" s="217"/>
      <c r="R4718" s="218"/>
    </row>
    <row r="4719" spans="2:18" ht="24.95" customHeight="1" thickBot="1">
      <c r="B4719" s="207" t="s">
        <v>1537</v>
      </c>
      <c r="C4719" s="201"/>
      <c r="D4719" s="201"/>
      <c r="E4719" s="201"/>
      <c r="F4719" s="201"/>
      <c r="G4719" s="201"/>
      <c r="H4719" s="201"/>
      <c r="I4719" s="202"/>
      <c r="K4719" s="207" t="s">
        <v>1537</v>
      </c>
      <c r="L4719" s="201"/>
      <c r="M4719" s="201"/>
      <c r="N4719" s="201"/>
      <c r="O4719" s="201"/>
      <c r="P4719" s="201"/>
      <c r="Q4719" s="201"/>
      <c r="R4719" s="202"/>
    </row>
    <row r="4720" spans="2:18" ht="24.95" customHeight="1" thickTop="1">
      <c r="B4720" s="361" t="s">
        <v>1538</v>
      </c>
      <c r="C4720" s="362"/>
      <c r="D4720" s="358" t="s">
        <v>1241</v>
      </c>
      <c r="E4720" s="365"/>
      <c r="F4720" s="356" t="s">
        <v>1539</v>
      </c>
      <c r="G4720" s="359"/>
      <c r="H4720" s="358" t="s">
        <v>1404</v>
      </c>
      <c r="I4720" s="359"/>
      <c r="K4720" s="361" t="s">
        <v>1538</v>
      </c>
      <c r="L4720" s="362"/>
      <c r="M4720" s="358" t="s">
        <v>1241</v>
      </c>
      <c r="N4720" s="365"/>
      <c r="O4720" s="356" t="s">
        <v>1539</v>
      </c>
      <c r="P4720" s="359"/>
      <c r="Q4720" s="358" t="s">
        <v>1404</v>
      </c>
      <c r="R4720" s="359"/>
    </row>
    <row r="4721" spans="2:18" ht="24.95" customHeight="1" thickBot="1">
      <c r="B4721" s="363"/>
      <c r="C4721" s="364"/>
      <c r="D4721" s="219" t="s">
        <v>1540</v>
      </c>
      <c r="E4721" s="220" t="s">
        <v>1541</v>
      </c>
      <c r="F4721" s="220" t="s">
        <v>1540</v>
      </c>
      <c r="G4721" s="221" t="s">
        <v>1541</v>
      </c>
      <c r="H4721" s="222" t="s">
        <v>1540</v>
      </c>
      <c r="I4721" s="223" t="s">
        <v>1541</v>
      </c>
      <c r="K4721" s="363"/>
      <c r="L4721" s="364"/>
      <c r="M4721" s="219" t="s">
        <v>1540</v>
      </c>
      <c r="N4721" s="220" t="s">
        <v>1541</v>
      </c>
      <c r="O4721" s="220" t="s">
        <v>1540</v>
      </c>
      <c r="P4721" s="221" t="s">
        <v>1541</v>
      </c>
      <c r="Q4721" s="222" t="s">
        <v>1540</v>
      </c>
      <c r="R4721" s="223" t="s">
        <v>1541</v>
      </c>
    </row>
    <row r="4722" spans="2:18" ht="24.95" customHeight="1" thickTop="1">
      <c r="B4722" s="224" t="s">
        <v>1542</v>
      </c>
      <c r="C4722" s="225"/>
      <c r="D4722" s="226">
        <v>0</v>
      </c>
      <c r="E4722" s="227"/>
      <c r="F4722" s="227">
        <v>915</v>
      </c>
      <c r="G4722" s="228"/>
      <c r="H4722" s="229">
        <f t="shared" ref="H4722:H4730" si="276">D4722+F4722</f>
        <v>915</v>
      </c>
      <c r="I4722" s="230"/>
      <c r="K4722" s="224" t="s">
        <v>1542</v>
      </c>
      <c r="L4722" s="225"/>
      <c r="M4722" s="226">
        <v>0</v>
      </c>
      <c r="N4722" s="227"/>
      <c r="O4722" s="227">
        <v>328</v>
      </c>
      <c r="P4722" s="228"/>
      <c r="Q4722" s="229">
        <f t="shared" ref="Q4722:Q4730" si="277">M4722+O4722</f>
        <v>328</v>
      </c>
      <c r="R4722" s="230"/>
    </row>
    <row r="4723" spans="2:18" ht="24.95" customHeight="1">
      <c r="B4723" s="231" t="s">
        <v>1543</v>
      </c>
      <c r="C4723" s="232"/>
      <c r="D4723" s="233">
        <v>0</v>
      </c>
      <c r="E4723" s="234"/>
      <c r="F4723" s="234">
        <v>40</v>
      </c>
      <c r="G4723" s="235"/>
      <c r="H4723" s="229">
        <f t="shared" si="276"/>
        <v>40</v>
      </c>
      <c r="I4723" s="236"/>
      <c r="K4723" s="231" t="s">
        <v>1543</v>
      </c>
      <c r="L4723" s="232"/>
      <c r="M4723" s="233">
        <v>0</v>
      </c>
      <c r="N4723" s="234"/>
      <c r="O4723" s="234">
        <v>20</v>
      </c>
      <c r="P4723" s="235"/>
      <c r="Q4723" s="229">
        <f t="shared" si="277"/>
        <v>20</v>
      </c>
      <c r="R4723" s="236"/>
    </row>
    <row r="4724" spans="2:18" ht="24.95" customHeight="1">
      <c r="B4724" s="231" t="s">
        <v>1544</v>
      </c>
      <c r="C4724" s="232"/>
      <c r="D4724" s="233">
        <v>0</v>
      </c>
      <c r="E4724" s="234"/>
      <c r="F4724" s="234">
        <v>40</v>
      </c>
      <c r="G4724" s="235"/>
      <c r="H4724" s="229">
        <f t="shared" si="276"/>
        <v>40</v>
      </c>
      <c r="I4724" s="236"/>
      <c r="K4724" s="231" t="s">
        <v>1544</v>
      </c>
      <c r="L4724" s="232"/>
      <c r="M4724" s="233">
        <v>0</v>
      </c>
      <c r="N4724" s="234"/>
      <c r="O4724" s="234">
        <v>20</v>
      </c>
      <c r="P4724" s="235"/>
      <c r="Q4724" s="229">
        <f t="shared" si="277"/>
        <v>20</v>
      </c>
      <c r="R4724" s="236"/>
    </row>
    <row r="4725" spans="2:18" ht="24.95" customHeight="1" thickBot="1">
      <c r="B4725" s="237" t="s">
        <v>1545</v>
      </c>
      <c r="C4725" s="238"/>
      <c r="D4725" s="239"/>
      <c r="E4725" s="240"/>
      <c r="F4725" s="240">
        <v>750</v>
      </c>
      <c r="G4725" s="241"/>
      <c r="H4725" s="229">
        <f t="shared" si="276"/>
        <v>750</v>
      </c>
      <c r="I4725" s="242"/>
      <c r="K4725" s="237" t="s">
        <v>1545</v>
      </c>
      <c r="L4725" s="238"/>
      <c r="M4725" s="239">
        <v>0</v>
      </c>
      <c r="N4725" s="240"/>
      <c r="O4725" s="240">
        <v>750</v>
      </c>
      <c r="P4725" s="241"/>
      <c r="Q4725" s="229">
        <f t="shared" si="277"/>
        <v>750</v>
      </c>
      <c r="R4725" s="242"/>
    </row>
    <row r="4726" spans="2:18" ht="24.95" customHeight="1" thickTop="1" thickBot="1">
      <c r="B4726" s="243"/>
      <c r="C4726" s="244" t="s">
        <v>1399</v>
      </c>
      <c r="D4726" s="245">
        <f>D4722+D4723+D4724+D4725</f>
        <v>0</v>
      </c>
      <c r="E4726" s="246"/>
      <c r="F4726" s="247">
        <f>SUM(F4722:F4725)</f>
        <v>1745</v>
      </c>
      <c r="G4726" s="248"/>
      <c r="H4726" s="249">
        <f t="shared" si="276"/>
        <v>1745</v>
      </c>
      <c r="I4726" s="250"/>
      <c r="K4726" s="243"/>
      <c r="L4726" s="244" t="s">
        <v>1399</v>
      </c>
      <c r="M4726" s="245">
        <f>M4722+M4723+M4724+M4725</f>
        <v>0</v>
      </c>
      <c r="N4726" s="246"/>
      <c r="O4726" s="246">
        <f>SUM(O4722:O4725)</f>
        <v>1118</v>
      </c>
      <c r="P4726" s="248"/>
      <c r="Q4726" s="251">
        <f t="shared" si="277"/>
        <v>1118</v>
      </c>
      <c r="R4726" s="250"/>
    </row>
    <row r="4727" spans="2:18" ht="24.95" customHeight="1" thickTop="1">
      <c r="B4727" s="252" t="s">
        <v>1546</v>
      </c>
      <c r="C4727" s="253"/>
      <c r="D4727" s="254"/>
      <c r="E4727" s="255"/>
      <c r="F4727" s="255"/>
      <c r="G4727" s="256"/>
      <c r="H4727" s="257">
        <f t="shared" si="276"/>
        <v>0</v>
      </c>
      <c r="I4727" s="258"/>
      <c r="K4727" s="252" t="s">
        <v>1546</v>
      </c>
      <c r="L4727" s="253"/>
      <c r="M4727" s="254"/>
      <c r="N4727" s="255"/>
      <c r="O4727" s="255"/>
      <c r="P4727" s="256"/>
      <c r="Q4727" s="257">
        <f t="shared" si="277"/>
        <v>0</v>
      </c>
      <c r="R4727" s="258"/>
    </row>
    <row r="4728" spans="2:18" ht="24.95" customHeight="1">
      <c r="B4728" s="259" t="s">
        <v>1547</v>
      </c>
      <c r="C4728" s="260"/>
      <c r="D4728" s="233">
        <v>0</v>
      </c>
      <c r="E4728" s="234"/>
      <c r="F4728" s="234"/>
      <c r="G4728" s="261"/>
      <c r="H4728" s="262">
        <f t="shared" si="276"/>
        <v>0</v>
      </c>
      <c r="I4728" s="263"/>
      <c r="K4728" s="259" t="s">
        <v>1547</v>
      </c>
      <c r="L4728" s="260"/>
      <c r="M4728" s="233">
        <v>0</v>
      </c>
      <c r="N4728" s="234"/>
      <c r="O4728" s="234"/>
      <c r="P4728" s="261"/>
      <c r="Q4728" s="262">
        <f t="shared" si="277"/>
        <v>0</v>
      </c>
      <c r="R4728" s="263"/>
    </row>
    <row r="4729" spans="2:18" ht="24.95" customHeight="1">
      <c r="B4729" s="252" t="s">
        <v>1548</v>
      </c>
      <c r="C4729" s="253"/>
      <c r="D4729" s="233"/>
      <c r="E4729" s="234"/>
      <c r="F4729" s="234"/>
      <c r="G4729" s="261"/>
      <c r="H4729" s="262">
        <f t="shared" si="276"/>
        <v>0</v>
      </c>
      <c r="I4729" s="263"/>
      <c r="K4729" s="252" t="s">
        <v>1548</v>
      </c>
      <c r="L4729" s="253"/>
      <c r="M4729" s="233"/>
      <c r="N4729" s="234"/>
      <c r="O4729" s="234"/>
      <c r="P4729" s="261"/>
      <c r="Q4729" s="262">
        <f t="shared" si="277"/>
        <v>0</v>
      </c>
      <c r="R4729" s="263"/>
    </row>
    <row r="4730" spans="2:18" ht="24.95" customHeight="1" thickBot="1">
      <c r="B4730" s="264" t="s">
        <v>1549</v>
      </c>
      <c r="C4730" s="265"/>
      <c r="D4730" s="266"/>
      <c r="E4730" s="267"/>
      <c r="F4730" s="267"/>
      <c r="G4730" s="268"/>
      <c r="H4730" s="269">
        <f t="shared" si="276"/>
        <v>0</v>
      </c>
      <c r="I4730" s="270"/>
      <c r="K4730" s="264" t="s">
        <v>1549</v>
      </c>
      <c r="L4730" s="265"/>
      <c r="M4730" s="266"/>
      <c r="N4730" s="267"/>
      <c r="O4730" s="267"/>
      <c r="P4730" s="268"/>
      <c r="Q4730" s="269">
        <f t="shared" si="277"/>
        <v>0</v>
      </c>
      <c r="R4730" s="270"/>
    </row>
    <row r="4731" spans="2:18" ht="24.95" customHeight="1" thickTop="1" thickBot="1">
      <c r="B4731" s="243"/>
      <c r="C4731" s="244" t="s">
        <v>1399</v>
      </c>
      <c r="D4731" s="245">
        <f>SUM(D4726:D4730)</f>
        <v>0</v>
      </c>
      <c r="E4731" s="246"/>
      <c r="F4731" s="247">
        <f>F4726+F4728</f>
        <v>1745</v>
      </c>
      <c r="G4731" s="248"/>
      <c r="H4731" s="271">
        <f>D4731+F4731</f>
        <v>1745</v>
      </c>
      <c r="I4731" s="250"/>
      <c r="K4731" s="243"/>
      <c r="L4731" s="244" t="s">
        <v>1399</v>
      </c>
      <c r="M4731" s="245">
        <f>SUM(M4726:M4730)</f>
        <v>0</v>
      </c>
      <c r="N4731" s="246"/>
      <c r="O4731" s="246">
        <f>O4726+O4728</f>
        <v>1118</v>
      </c>
      <c r="P4731" s="248"/>
      <c r="Q4731" s="272">
        <f>M4731+O4731</f>
        <v>1118</v>
      </c>
      <c r="R4731" s="250"/>
    </row>
    <row r="4732" spans="2:18" ht="24.95" customHeight="1" thickTop="1">
      <c r="B4732" s="273"/>
      <c r="C4732" s="274" t="s">
        <v>1550</v>
      </c>
      <c r="D4732" s="217"/>
      <c r="E4732" s="217"/>
      <c r="F4732" s="217"/>
      <c r="G4732" s="217"/>
      <c r="H4732" s="217"/>
      <c r="I4732" s="218"/>
      <c r="K4732" s="273"/>
      <c r="L4732" s="274" t="s">
        <v>1550</v>
      </c>
      <c r="M4732" s="217"/>
      <c r="N4732" s="217"/>
      <c r="O4732" s="217"/>
      <c r="P4732" s="217"/>
      <c r="Q4732" s="217"/>
      <c r="R4732" s="218"/>
    </row>
    <row r="4733" spans="2:18" ht="24.95" customHeight="1">
      <c r="B4733" s="216" t="s">
        <v>1551</v>
      </c>
      <c r="C4733" s="217"/>
      <c r="D4733" s="217"/>
      <c r="E4733" s="217"/>
      <c r="F4733" s="217"/>
      <c r="G4733" s="217"/>
      <c r="H4733" s="217"/>
      <c r="I4733" s="218"/>
      <c r="K4733" s="216" t="s">
        <v>1551</v>
      </c>
      <c r="L4733" s="217"/>
      <c r="M4733" s="217"/>
      <c r="N4733" s="217"/>
      <c r="O4733" s="217"/>
      <c r="P4733" s="217"/>
      <c r="Q4733" s="217"/>
      <c r="R4733" s="218"/>
    </row>
    <row r="4734" spans="2:18" ht="24.95" customHeight="1">
      <c r="B4734" s="216" t="s">
        <v>1552</v>
      </c>
      <c r="C4734" s="217"/>
      <c r="D4734" s="217"/>
      <c r="E4734" s="217"/>
      <c r="F4734" s="217"/>
      <c r="G4734" s="217"/>
      <c r="H4734" s="217"/>
      <c r="I4734" s="218"/>
      <c r="K4734" s="216" t="s">
        <v>1552</v>
      </c>
      <c r="L4734" s="217"/>
      <c r="M4734" s="217"/>
      <c r="N4734" s="217"/>
      <c r="O4734" s="217"/>
      <c r="P4734" s="217"/>
      <c r="Q4734" s="217"/>
      <c r="R4734" s="218"/>
    </row>
    <row r="4735" spans="2:18" ht="15.75">
      <c r="B4735" s="273"/>
      <c r="C4735" s="217"/>
      <c r="D4735" s="217"/>
      <c r="E4735" s="217"/>
      <c r="F4735" s="217"/>
      <c r="G4735" s="217"/>
      <c r="H4735" s="217"/>
      <c r="I4735" s="218"/>
      <c r="K4735" s="273"/>
      <c r="L4735" s="217"/>
      <c r="M4735" s="217"/>
      <c r="N4735" s="217"/>
      <c r="O4735" s="217"/>
      <c r="P4735" s="217"/>
      <c r="Q4735" s="217"/>
      <c r="R4735" s="218"/>
    </row>
    <row r="4736" spans="2:18" ht="15.75">
      <c r="B4736" s="273"/>
      <c r="C4736" s="217"/>
      <c r="D4736" s="372" t="s">
        <v>1714</v>
      </c>
      <c r="E4736" s="372"/>
      <c r="F4736" s="372"/>
      <c r="G4736" s="217"/>
      <c r="H4736" s="217"/>
      <c r="I4736" s="218"/>
      <c r="K4736" s="273"/>
      <c r="L4736" s="217"/>
      <c r="M4736" s="372" t="s">
        <v>1714</v>
      </c>
      <c r="N4736" s="372"/>
      <c r="O4736" s="372"/>
      <c r="P4736" s="217"/>
      <c r="Q4736" s="217"/>
      <c r="R4736" s="218"/>
    </row>
    <row r="4737" spans="2:18" ht="15.75">
      <c r="B4737" s="273"/>
      <c r="C4737" s="217"/>
      <c r="D4737" s="372" t="s">
        <v>1715</v>
      </c>
      <c r="E4737" s="372"/>
      <c r="F4737" s="372"/>
      <c r="G4737" s="217"/>
      <c r="H4737" s="217"/>
      <c r="I4737" s="218"/>
      <c r="K4737" s="273"/>
      <c r="L4737" s="217"/>
      <c r="M4737" s="372" t="s">
        <v>1715</v>
      </c>
      <c r="N4737" s="372"/>
      <c r="O4737" s="372"/>
      <c r="P4737" s="217"/>
      <c r="Q4737" s="217"/>
      <c r="R4737" s="218"/>
    </row>
    <row r="4738" spans="2:18" ht="15.75">
      <c r="B4738" s="273"/>
      <c r="C4738" s="217"/>
      <c r="D4738" s="217"/>
      <c r="E4738" s="217"/>
      <c r="F4738" s="217"/>
      <c r="G4738" s="217"/>
      <c r="H4738" s="217"/>
      <c r="I4738" s="218"/>
      <c r="K4738" s="273"/>
      <c r="L4738" s="217"/>
      <c r="M4738" s="217"/>
      <c r="N4738" s="217"/>
      <c r="O4738" s="217"/>
      <c r="P4738" s="217"/>
      <c r="Q4738" s="217"/>
      <c r="R4738" s="218"/>
    </row>
    <row r="4739" spans="2:18" ht="15.75">
      <c r="B4739" s="273"/>
      <c r="C4739" s="217"/>
      <c r="D4739" s="217"/>
      <c r="E4739" s="217"/>
      <c r="F4739" s="217"/>
      <c r="G4739" s="217"/>
      <c r="H4739" s="217"/>
      <c r="I4739" s="218"/>
      <c r="K4739" s="273"/>
      <c r="L4739" s="217"/>
      <c r="M4739" s="217"/>
      <c r="N4739" s="217"/>
      <c r="O4739" s="217"/>
      <c r="P4739" s="217"/>
      <c r="Q4739" s="217"/>
      <c r="R4739" s="218"/>
    </row>
    <row r="4740" spans="2:18" ht="15.75">
      <c r="B4740" s="293"/>
      <c r="E4740" s="217"/>
      <c r="F4740" s="217"/>
      <c r="G4740" s="201" t="s">
        <v>1563</v>
      </c>
      <c r="H4740" s="217"/>
      <c r="I4740" s="218"/>
      <c r="J4740" s="293"/>
      <c r="K4740" s="293"/>
      <c r="N4740" s="217"/>
      <c r="O4740" s="217"/>
      <c r="P4740" s="201" t="s">
        <v>1563</v>
      </c>
      <c r="Q4740" s="217"/>
      <c r="R4740" s="218"/>
    </row>
    <row r="4741" spans="2:18" ht="15.75">
      <c r="B4741" s="273" t="s">
        <v>1553</v>
      </c>
      <c r="C4741" s="360">
        <v>45840</v>
      </c>
      <c r="D4741" s="360"/>
      <c r="E4741" s="201"/>
      <c r="F4741" t="s">
        <v>1693</v>
      </c>
      <c r="H4741" s="201"/>
      <c r="I4741" s="202"/>
      <c r="K4741" s="273" t="s">
        <v>1553</v>
      </c>
      <c r="L4741" s="360">
        <v>45840</v>
      </c>
      <c r="M4741" s="360"/>
      <c r="N4741" s="201"/>
      <c r="O4741" t="s">
        <v>1693</v>
      </c>
      <c r="Q4741" s="201"/>
      <c r="R4741" s="202"/>
    </row>
    <row r="4742" spans="2:18" ht="16.5" thickBot="1">
      <c r="B4742" s="275"/>
      <c r="C4742" s="276"/>
      <c r="D4742" s="276"/>
      <c r="E4742" s="276"/>
      <c r="F4742" s="276"/>
      <c r="G4742" s="276"/>
      <c r="H4742" s="276"/>
      <c r="I4742" s="277"/>
      <c r="K4742" s="275"/>
      <c r="L4742" s="276"/>
      <c r="M4742" s="276"/>
      <c r="N4742" s="276"/>
      <c r="O4742" s="276"/>
      <c r="P4742" s="276"/>
      <c r="Q4742" s="276"/>
      <c r="R4742" s="277"/>
    </row>
    <row r="4744" spans="2:18" ht="15.75" thickBot="1"/>
    <row r="4745" spans="2:18">
      <c r="B4745" s="366" t="s">
        <v>1525</v>
      </c>
      <c r="C4745" s="367"/>
      <c r="D4745" s="367"/>
      <c r="E4745" s="367"/>
      <c r="F4745" s="367"/>
      <c r="G4745" s="367"/>
      <c r="H4745" s="367"/>
      <c r="I4745" s="368"/>
      <c r="K4745" s="366" t="s">
        <v>1525</v>
      </c>
      <c r="L4745" s="367"/>
      <c r="M4745" s="367"/>
      <c r="N4745" s="367"/>
      <c r="O4745" s="367"/>
      <c r="P4745" s="367"/>
      <c r="Q4745" s="367"/>
      <c r="R4745" s="368"/>
    </row>
    <row r="4746" spans="2:18" ht="15.75">
      <c r="B4746" s="200"/>
      <c r="C4746" s="201"/>
      <c r="D4746" s="201"/>
      <c r="E4746" s="201"/>
      <c r="F4746" s="201"/>
      <c r="G4746" s="201"/>
      <c r="H4746" s="201"/>
      <c r="I4746" s="202"/>
      <c r="K4746" s="200"/>
      <c r="L4746" s="201"/>
      <c r="M4746" s="201"/>
      <c r="N4746" s="201"/>
      <c r="O4746" s="201"/>
      <c r="P4746" s="201"/>
      <c r="Q4746" s="201"/>
      <c r="R4746" s="202"/>
    </row>
    <row r="4747" spans="2:18" ht="26.25">
      <c r="B4747" s="369" t="s">
        <v>1526</v>
      </c>
      <c r="C4747" s="370"/>
      <c r="D4747" s="370"/>
      <c r="E4747" s="370"/>
      <c r="F4747" s="370"/>
      <c r="G4747" s="370"/>
      <c r="H4747" s="370"/>
      <c r="I4747" s="371"/>
      <c r="K4747" s="369" t="s">
        <v>1526</v>
      </c>
      <c r="L4747" s="370"/>
      <c r="M4747" s="370"/>
      <c r="N4747" s="370"/>
      <c r="O4747" s="370"/>
      <c r="P4747" s="370"/>
      <c r="Q4747" s="370"/>
      <c r="R4747" s="371"/>
    </row>
    <row r="4748" spans="2:18" ht="24.95" customHeight="1">
      <c r="B4748" s="203"/>
      <c r="C4748" s="204"/>
      <c r="D4748" s="204"/>
      <c r="E4748" s="204"/>
      <c r="F4748" s="204"/>
      <c r="G4748" s="204"/>
      <c r="H4748" s="205" t="s">
        <v>1527</v>
      </c>
      <c r="I4748" s="206"/>
      <c r="K4748" s="203"/>
      <c r="L4748" s="204"/>
      <c r="M4748" s="204"/>
      <c r="N4748" s="204"/>
      <c r="O4748" s="204"/>
      <c r="P4748" s="204"/>
      <c r="Q4748" s="205" t="s">
        <v>1527</v>
      </c>
      <c r="R4748" s="206"/>
    </row>
    <row r="4749" spans="2:18" ht="24.95" customHeight="1">
      <c r="B4749" s="207" t="s">
        <v>1528</v>
      </c>
      <c r="C4749" s="208"/>
      <c r="D4749" s="208"/>
      <c r="E4749" s="208"/>
      <c r="F4749" s="208" t="s">
        <v>1529</v>
      </c>
      <c r="G4749" s="201"/>
      <c r="H4749" s="201" t="s">
        <v>1530</v>
      </c>
      <c r="I4749" s="202"/>
      <c r="K4749" s="207" t="s">
        <v>1528</v>
      </c>
      <c r="L4749" s="208"/>
      <c r="M4749" s="208"/>
      <c r="N4749" s="208"/>
      <c r="O4749" s="208" t="s">
        <v>1531</v>
      </c>
      <c r="P4749" s="201"/>
      <c r="Q4749" s="201" t="s">
        <v>1530</v>
      </c>
      <c r="R4749" s="202"/>
    </row>
    <row r="4750" spans="2:18" ht="24.95" customHeight="1">
      <c r="B4750" s="209" t="s">
        <v>1532</v>
      </c>
      <c r="C4750" s="210" t="s">
        <v>2056</v>
      </c>
      <c r="E4750" s="211"/>
      <c r="F4750" s="211"/>
      <c r="G4750" s="212"/>
      <c r="H4750" s="212"/>
      <c r="I4750" s="213"/>
      <c r="K4750" s="209" t="s">
        <v>1532</v>
      </c>
      <c r="L4750" s="210" t="s">
        <v>2057</v>
      </c>
      <c r="M4750" s="211"/>
      <c r="N4750" s="211"/>
      <c r="O4750" s="211"/>
      <c r="P4750" s="212"/>
      <c r="Q4750" s="212"/>
      <c r="R4750" s="213"/>
    </row>
    <row r="4751" spans="2:18" ht="24.95" customHeight="1">
      <c r="B4751" s="207" t="s">
        <v>1534</v>
      </c>
      <c r="C4751" s="214">
        <v>150</v>
      </c>
      <c r="D4751" s="208" t="s">
        <v>1535</v>
      </c>
      <c r="E4751" s="208"/>
      <c r="F4751" s="201"/>
      <c r="G4751" s="201"/>
      <c r="H4751" s="201"/>
      <c r="I4751" s="202"/>
      <c r="K4751" s="207" t="s">
        <v>1534</v>
      </c>
      <c r="L4751" s="214">
        <v>97</v>
      </c>
      <c r="M4751" s="208" t="s">
        <v>1535</v>
      </c>
      <c r="N4751" s="208"/>
      <c r="O4751" s="201"/>
      <c r="P4751" s="201"/>
      <c r="Q4751" s="201"/>
      <c r="R4751" s="202"/>
    </row>
    <row r="4752" spans="2:18" ht="24.95" customHeight="1">
      <c r="B4752" s="216" t="s">
        <v>1562</v>
      </c>
      <c r="C4752" s="217"/>
      <c r="D4752" s="217"/>
      <c r="E4752" s="217"/>
      <c r="F4752" s="217"/>
      <c r="G4752" s="217"/>
      <c r="H4752" s="217"/>
      <c r="I4752" s="218"/>
      <c r="K4752" s="216" t="s">
        <v>1562</v>
      </c>
      <c r="L4752" s="217"/>
      <c r="M4752" s="217"/>
      <c r="N4752" s="217"/>
      <c r="O4752" s="217"/>
      <c r="P4752" s="217"/>
      <c r="Q4752" s="217"/>
      <c r="R4752" s="218"/>
    </row>
    <row r="4753" spans="2:18" ht="24.95" customHeight="1" thickBot="1">
      <c r="B4753" s="207" t="s">
        <v>1537</v>
      </c>
      <c r="C4753" s="201"/>
      <c r="D4753" s="201"/>
      <c r="E4753" s="201"/>
      <c r="F4753" s="201"/>
      <c r="G4753" s="201"/>
      <c r="H4753" s="201"/>
      <c r="I4753" s="202"/>
      <c r="K4753" s="207" t="s">
        <v>1537</v>
      </c>
      <c r="L4753" s="201"/>
      <c r="M4753" s="201"/>
      <c r="N4753" s="201"/>
      <c r="O4753" s="201"/>
      <c r="P4753" s="201"/>
      <c r="Q4753" s="201"/>
      <c r="R4753" s="202"/>
    </row>
    <row r="4754" spans="2:18" ht="24.95" customHeight="1" thickTop="1">
      <c r="B4754" s="361" t="s">
        <v>1538</v>
      </c>
      <c r="C4754" s="362"/>
      <c r="D4754" s="358" t="s">
        <v>1241</v>
      </c>
      <c r="E4754" s="365"/>
      <c r="F4754" s="356" t="s">
        <v>1539</v>
      </c>
      <c r="G4754" s="359"/>
      <c r="H4754" s="358" t="s">
        <v>1404</v>
      </c>
      <c r="I4754" s="359"/>
      <c r="K4754" s="361" t="s">
        <v>1538</v>
      </c>
      <c r="L4754" s="362"/>
      <c r="M4754" s="358" t="s">
        <v>1241</v>
      </c>
      <c r="N4754" s="365"/>
      <c r="O4754" s="356" t="s">
        <v>1539</v>
      </c>
      <c r="P4754" s="359"/>
      <c r="Q4754" s="358" t="s">
        <v>1404</v>
      </c>
      <c r="R4754" s="359"/>
    </row>
    <row r="4755" spans="2:18" ht="24.95" customHeight="1" thickBot="1">
      <c r="B4755" s="363"/>
      <c r="C4755" s="364"/>
      <c r="D4755" s="219" t="s">
        <v>1540</v>
      </c>
      <c r="E4755" s="220" t="s">
        <v>1541</v>
      </c>
      <c r="F4755" s="220" t="s">
        <v>1540</v>
      </c>
      <c r="G4755" s="221" t="s">
        <v>1541</v>
      </c>
      <c r="H4755" s="222" t="s">
        <v>1540</v>
      </c>
      <c r="I4755" s="223" t="s">
        <v>1541</v>
      </c>
      <c r="K4755" s="363"/>
      <c r="L4755" s="364"/>
      <c r="M4755" s="219" t="s">
        <v>1540</v>
      </c>
      <c r="N4755" s="220" t="s">
        <v>1541</v>
      </c>
      <c r="O4755" s="220" t="s">
        <v>1540</v>
      </c>
      <c r="P4755" s="221" t="s">
        <v>1541</v>
      </c>
      <c r="Q4755" s="222" t="s">
        <v>1540</v>
      </c>
      <c r="R4755" s="223" t="s">
        <v>1541</v>
      </c>
    </row>
    <row r="4756" spans="2:18" ht="24.95" customHeight="1" thickTop="1">
      <c r="B4756" s="224" t="s">
        <v>1542</v>
      </c>
      <c r="C4756" s="225"/>
      <c r="D4756" s="226">
        <v>0</v>
      </c>
      <c r="E4756" s="227"/>
      <c r="F4756" s="227">
        <v>415</v>
      </c>
      <c r="G4756" s="228"/>
      <c r="H4756" s="229">
        <f t="shared" ref="H4756:H4764" si="278">D4756+F4756</f>
        <v>415</v>
      </c>
      <c r="I4756" s="230"/>
      <c r="K4756" s="224" t="s">
        <v>1542</v>
      </c>
      <c r="L4756" s="225"/>
      <c r="M4756" s="226">
        <v>0</v>
      </c>
      <c r="N4756" s="227"/>
      <c r="O4756" s="227">
        <v>224</v>
      </c>
      <c r="P4756" s="228"/>
      <c r="Q4756" s="229">
        <f t="shared" ref="Q4756:Q4764" si="279">M4756+O4756</f>
        <v>224</v>
      </c>
      <c r="R4756" s="230"/>
    </row>
    <row r="4757" spans="2:18" ht="24.95" customHeight="1">
      <c r="B4757" s="231" t="s">
        <v>1543</v>
      </c>
      <c r="C4757" s="232"/>
      <c r="D4757" s="233">
        <v>0</v>
      </c>
      <c r="E4757" s="234"/>
      <c r="F4757" s="234">
        <v>30</v>
      </c>
      <c r="G4757" s="235"/>
      <c r="H4757" s="229">
        <f t="shared" si="278"/>
        <v>30</v>
      </c>
      <c r="I4757" s="236"/>
      <c r="K4757" s="231" t="s">
        <v>1543</v>
      </c>
      <c r="L4757" s="232"/>
      <c r="M4757" s="233">
        <v>0</v>
      </c>
      <c r="N4757" s="234"/>
      <c r="O4757" s="234">
        <v>30</v>
      </c>
      <c r="P4757" s="235"/>
      <c r="Q4757" s="229">
        <f t="shared" si="279"/>
        <v>30</v>
      </c>
      <c r="R4757" s="236"/>
    </row>
    <row r="4758" spans="2:18" ht="24.95" customHeight="1">
      <c r="B4758" s="231" t="s">
        <v>1544</v>
      </c>
      <c r="C4758" s="232"/>
      <c r="D4758" s="233">
        <v>0</v>
      </c>
      <c r="E4758" s="234"/>
      <c r="F4758" s="234">
        <v>30</v>
      </c>
      <c r="G4758" s="235"/>
      <c r="H4758" s="229">
        <f t="shared" si="278"/>
        <v>30</v>
      </c>
      <c r="I4758" s="236"/>
      <c r="K4758" s="231" t="s">
        <v>1544</v>
      </c>
      <c r="L4758" s="232"/>
      <c r="M4758" s="233">
        <v>0</v>
      </c>
      <c r="N4758" s="234"/>
      <c r="O4758" s="234">
        <v>30</v>
      </c>
      <c r="P4758" s="235"/>
      <c r="Q4758" s="229">
        <f t="shared" si="279"/>
        <v>30</v>
      </c>
      <c r="R4758" s="236"/>
    </row>
    <row r="4759" spans="2:18" ht="24.95" customHeight="1" thickBot="1">
      <c r="B4759" s="237" t="s">
        <v>1545</v>
      </c>
      <c r="C4759" s="238"/>
      <c r="D4759" s="239"/>
      <c r="E4759" s="240"/>
      <c r="F4759" s="240">
        <v>750</v>
      </c>
      <c r="G4759" s="241"/>
      <c r="H4759" s="229">
        <f t="shared" si="278"/>
        <v>750</v>
      </c>
      <c r="I4759" s="242"/>
      <c r="K4759" s="237" t="s">
        <v>1545</v>
      </c>
      <c r="L4759" s="238"/>
      <c r="M4759" s="239">
        <v>0</v>
      </c>
      <c r="N4759" s="240"/>
      <c r="O4759" s="240">
        <v>750</v>
      </c>
      <c r="P4759" s="241"/>
      <c r="Q4759" s="229">
        <f t="shared" si="279"/>
        <v>750</v>
      </c>
      <c r="R4759" s="242"/>
    </row>
    <row r="4760" spans="2:18" ht="24.95" customHeight="1" thickTop="1" thickBot="1">
      <c r="B4760" s="243"/>
      <c r="C4760" s="244" t="s">
        <v>1399</v>
      </c>
      <c r="D4760" s="245">
        <f>D4756+D4757+D4758+D4759</f>
        <v>0</v>
      </c>
      <c r="E4760" s="246"/>
      <c r="F4760" s="247">
        <f>SUM(F4756:F4759)</f>
        <v>1225</v>
      </c>
      <c r="G4760" s="248"/>
      <c r="H4760" s="249">
        <f t="shared" si="278"/>
        <v>1225</v>
      </c>
      <c r="I4760" s="250"/>
      <c r="K4760" s="243"/>
      <c r="L4760" s="244" t="s">
        <v>1399</v>
      </c>
      <c r="M4760" s="245">
        <f>M4756+M4757+M4758+M4759</f>
        <v>0</v>
      </c>
      <c r="N4760" s="246"/>
      <c r="O4760" s="246">
        <f>SUM(O4756:O4759)</f>
        <v>1034</v>
      </c>
      <c r="P4760" s="248"/>
      <c r="Q4760" s="251">
        <f t="shared" si="279"/>
        <v>1034</v>
      </c>
      <c r="R4760" s="250"/>
    </row>
    <row r="4761" spans="2:18" ht="24.95" customHeight="1" thickTop="1">
      <c r="B4761" s="252" t="s">
        <v>1546</v>
      </c>
      <c r="C4761" s="253"/>
      <c r="D4761" s="254"/>
      <c r="E4761" s="255"/>
      <c r="F4761" s="255"/>
      <c r="G4761" s="256"/>
      <c r="H4761" s="257">
        <f t="shared" si="278"/>
        <v>0</v>
      </c>
      <c r="I4761" s="258"/>
      <c r="K4761" s="252" t="s">
        <v>1546</v>
      </c>
      <c r="L4761" s="253"/>
      <c r="M4761" s="254"/>
      <c r="N4761" s="255"/>
      <c r="O4761" s="255"/>
      <c r="P4761" s="256"/>
      <c r="Q4761" s="257">
        <f t="shared" si="279"/>
        <v>0</v>
      </c>
      <c r="R4761" s="258"/>
    </row>
    <row r="4762" spans="2:18" ht="24.95" customHeight="1">
      <c r="B4762" s="259" t="s">
        <v>1547</v>
      </c>
      <c r="C4762" s="260"/>
      <c r="D4762" s="233">
        <v>0</v>
      </c>
      <c r="E4762" s="234"/>
      <c r="F4762" s="234"/>
      <c r="G4762" s="261"/>
      <c r="H4762" s="262">
        <f t="shared" si="278"/>
        <v>0</v>
      </c>
      <c r="I4762" s="263"/>
      <c r="K4762" s="259" t="s">
        <v>1547</v>
      </c>
      <c r="L4762" s="260"/>
      <c r="M4762" s="233">
        <v>0</v>
      </c>
      <c r="N4762" s="234"/>
      <c r="O4762" s="234"/>
      <c r="P4762" s="261"/>
      <c r="Q4762" s="262">
        <f t="shared" si="279"/>
        <v>0</v>
      </c>
      <c r="R4762" s="263"/>
    </row>
    <row r="4763" spans="2:18" ht="24.95" customHeight="1">
      <c r="B4763" s="252" t="s">
        <v>1548</v>
      </c>
      <c r="C4763" s="253"/>
      <c r="D4763" s="233"/>
      <c r="E4763" s="234"/>
      <c r="F4763" s="234"/>
      <c r="G4763" s="261"/>
      <c r="H4763" s="262">
        <f t="shared" si="278"/>
        <v>0</v>
      </c>
      <c r="I4763" s="263"/>
      <c r="K4763" s="252" t="s">
        <v>1548</v>
      </c>
      <c r="L4763" s="253"/>
      <c r="M4763" s="233"/>
      <c r="N4763" s="234"/>
      <c r="O4763" s="234"/>
      <c r="P4763" s="261"/>
      <c r="Q4763" s="262">
        <f t="shared" si="279"/>
        <v>0</v>
      </c>
      <c r="R4763" s="263"/>
    </row>
    <row r="4764" spans="2:18" ht="24.95" customHeight="1" thickBot="1">
      <c r="B4764" s="264" t="s">
        <v>1549</v>
      </c>
      <c r="C4764" s="265"/>
      <c r="D4764" s="266"/>
      <c r="E4764" s="267"/>
      <c r="F4764" s="267"/>
      <c r="G4764" s="268"/>
      <c r="H4764" s="269">
        <f t="shared" si="278"/>
        <v>0</v>
      </c>
      <c r="I4764" s="270"/>
      <c r="K4764" s="264" t="s">
        <v>1549</v>
      </c>
      <c r="L4764" s="265"/>
      <c r="M4764" s="266"/>
      <c r="N4764" s="267"/>
      <c r="O4764" s="267"/>
      <c r="P4764" s="268"/>
      <c r="Q4764" s="269">
        <f t="shared" si="279"/>
        <v>0</v>
      </c>
      <c r="R4764" s="270"/>
    </row>
    <row r="4765" spans="2:18" ht="24.95" customHeight="1" thickTop="1" thickBot="1">
      <c r="B4765" s="243"/>
      <c r="C4765" s="244" t="s">
        <v>1399</v>
      </c>
      <c r="D4765" s="245">
        <f>SUM(D4760:D4764)</f>
        <v>0</v>
      </c>
      <c r="E4765" s="246"/>
      <c r="F4765" s="247">
        <f>F4760+F4762</f>
        <v>1225</v>
      </c>
      <c r="G4765" s="248"/>
      <c r="H4765" s="271">
        <f>D4765+F4765</f>
        <v>1225</v>
      </c>
      <c r="I4765" s="250"/>
      <c r="K4765" s="243"/>
      <c r="L4765" s="244" t="s">
        <v>1399</v>
      </c>
      <c r="M4765" s="245">
        <f>SUM(M4760:M4764)</f>
        <v>0</v>
      </c>
      <c r="N4765" s="246"/>
      <c r="O4765" s="246">
        <f>O4760+O4762</f>
        <v>1034</v>
      </c>
      <c r="P4765" s="248"/>
      <c r="Q4765" s="272">
        <f>M4765+O4765</f>
        <v>1034</v>
      </c>
      <c r="R4765" s="250"/>
    </row>
    <row r="4766" spans="2:18" ht="24.95" customHeight="1" thickTop="1">
      <c r="B4766" s="273"/>
      <c r="C4766" s="274" t="s">
        <v>1550</v>
      </c>
      <c r="D4766" s="217"/>
      <c r="E4766" s="217"/>
      <c r="F4766" s="217"/>
      <c r="G4766" s="217"/>
      <c r="H4766" s="217"/>
      <c r="I4766" s="218"/>
      <c r="K4766" s="273"/>
      <c r="L4766" s="274" t="s">
        <v>1550</v>
      </c>
      <c r="M4766" s="217"/>
      <c r="N4766" s="217"/>
      <c r="O4766" s="217"/>
      <c r="P4766" s="217"/>
      <c r="Q4766" s="217"/>
      <c r="R4766" s="218"/>
    </row>
    <row r="4767" spans="2:18" ht="24.95" customHeight="1">
      <c r="B4767" s="216" t="s">
        <v>1551</v>
      </c>
      <c r="C4767" s="217"/>
      <c r="D4767" s="217"/>
      <c r="E4767" s="217"/>
      <c r="F4767" s="217"/>
      <c r="G4767" s="217"/>
      <c r="H4767" s="217"/>
      <c r="I4767" s="218"/>
      <c r="K4767" s="216" t="s">
        <v>1551</v>
      </c>
      <c r="L4767" s="217"/>
      <c r="M4767" s="217"/>
      <c r="N4767" s="217"/>
      <c r="O4767" s="217"/>
      <c r="P4767" s="217"/>
      <c r="Q4767" s="217"/>
      <c r="R4767" s="218"/>
    </row>
    <row r="4768" spans="2:18" ht="24.95" customHeight="1">
      <c r="B4768" s="216" t="s">
        <v>1552</v>
      </c>
      <c r="C4768" s="217"/>
      <c r="D4768" s="217"/>
      <c r="E4768" s="217"/>
      <c r="F4768" s="217"/>
      <c r="G4768" s="217"/>
      <c r="H4768" s="217"/>
      <c r="I4768" s="218"/>
      <c r="K4768" s="216" t="s">
        <v>1552</v>
      </c>
      <c r="L4768" s="217"/>
      <c r="M4768" s="217"/>
      <c r="N4768" s="217"/>
      <c r="O4768" s="217"/>
      <c r="P4768" s="217"/>
      <c r="Q4768" s="217"/>
      <c r="R4768" s="218"/>
    </row>
    <row r="4769" spans="2:18" ht="15.75">
      <c r="B4769" s="273"/>
      <c r="C4769" s="217"/>
      <c r="D4769" s="217"/>
      <c r="E4769" s="217"/>
      <c r="F4769" s="217"/>
      <c r="G4769" s="217"/>
      <c r="H4769" s="217"/>
      <c r="I4769" s="218"/>
      <c r="K4769" s="273"/>
      <c r="L4769" s="217"/>
      <c r="M4769" s="217"/>
      <c r="N4769" s="217"/>
      <c r="O4769" s="217"/>
      <c r="P4769" s="217"/>
      <c r="Q4769" s="217"/>
      <c r="R4769" s="218"/>
    </row>
    <row r="4770" spans="2:18" ht="15.75">
      <c r="B4770" s="273"/>
      <c r="C4770" s="217"/>
      <c r="D4770" s="372" t="s">
        <v>1714</v>
      </c>
      <c r="E4770" s="372"/>
      <c r="F4770" s="372"/>
      <c r="G4770" s="217"/>
      <c r="H4770" s="217"/>
      <c r="I4770" s="218"/>
      <c r="K4770" s="273"/>
      <c r="L4770" s="217"/>
      <c r="M4770" s="372" t="s">
        <v>1714</v>
      </c>
      <c r="N4770" s="372"/>
      <c r="O4770" s="372"/>
      <c r="P4770" s="217"/>
      <c r="Q4770" s="217"/>
      <c r="R4770" s="218"/>
    </row>
    <row r="4771" spans="2:18" ht="15.75">
      <c r="B4771" s="273"/>
      <c r="C4771" s="217"/>
      <c r="D4771" s="372" t="s">
        <v>1715</v>
      </c>
      <c r="E4771" s="372"/>
      <c r="F4771" s="372"/>
      <c r="G4771" s="217"/>
      <c r="H4771" s="217"/>
      <c r="I4771" s="218"/>
      <c r="K4771" s="273"/>
      <c r="L4771" s="217"/>
      <c r="M4771" s="372" t="s">
        <v>1715</v>
      </c>
      <c r="N4771" s="372"/>
      <c r="O4771" s="372"/>
      <c r="P4771" s="217"/>
      <c r="Q4771" s="217"/>
      <c r="R4771" s="218"/>
    </row>
    <row r="4772" spans="2:18" ht="15.75">
      <c r="B4772" s="273"/>
      <c r="C4772" s="217"/>
      <c r="D4772" s="217"/>
      <c r="E4772" s="217"/>
      <c r="F4772" s="217"/>
      <c r="G4772" s="217"/>
      <c r="H4772" s="217"/>
      <c r="I4772" s="218"/>
      <c r="K4772" s="273"/>
      <c r="L4772" s="217"/>
      <c r="M4772" s="217"/>
      <c r="N4772" s="217"/>
      <c r="O4772" s="217"/>
      <c r="P4772" s="217"/>
      <c r="Q4772" s="217"/>
      <c r="R4772" s="218"/>
    </row>
    <row r="4773" spans="2:18" ht="15.75">
      <c r="B4773" s="273"/>
      <c r="C4773" s="217"/>
      <c r="D4773" s="217"/>
      <c r="E4773" s="217"/>
      <c r="F4773" s="217"/>
      <c r="G4773" s="217"/>
      <c r="H4773" s="217"/>
      <c r="I4773" s="218"/>
      <c r="K4773" s="273"/>
      <c r="L4773" s="217"/>
      <c r="M4773" s="217"/>
      <c r="N4773" s="217"/>
      <c r="O4773" s="217"/>
      <c r="P4773" s="217"/>
      <c r="Q4773" s="217"/>
      <c r="R4773" s="218"/>
    </row>
    <row r="4774" spans="2:18" ht="15.75">
      <c r="B4774" s="293"/>
      <c r="E4774" s="217"/>
      <c r="F4774" s="217"/>
      <c r="G4774" s="201" t="s">
        <v>1563</v>
      </c>
      <c r="H4774" s="217"/>
      <c r="I4774" s="218"/>
      <c r="J4774" s="293"/>
      <c r="K4774" s="293"/>
      <c r="N4774" s="217"/>
      <c r="O4774" s="217"/>
      <c r="P4774" s="201" t="s">
        <v>1563</v>
      </c>
      <c r="Q4774" s="217"/>
      <c r="R4774" s="218"/>
    </row>
    <row r="4775" spans="2:18" ht="15.75">
      <c r="B4775" s="273" t="s">
        <v>1553</v>
      </c>
      <c r="C4775" s="360">
        <v>45840</v>
      </c>
      <c r="D4775" s="360"/>
      <c r="E4775" s="201"/>
      <c r="F4775" t="s">
        <v>1693</v>
      </c>
      <c r="H4775" s="201"/>
      <c r="I4775" s="202"/>
      <c r="K4775" s="273" t="s">
        <v>1553</v>
      </c>
      <c r="L4775" s="360">
        <v>45840</v>
      </c>
      <c r="M4775" s="360"/>
      <c r="N4775" s="201"/>
      <c r="O4775" t="s">
        <v>1693</v>
      </c>
      <c r="Q4775" s="201"/>
      <c r="R4775" s="202"/>
    </row>
    <row r="4776" spans="2:18" ht="16.5" thickBot="1">
      <c r="B4776" s="275"/>
      <c r="C4776" s="276"/>
      <c r="D4776" s="276"/>
      <c r="E4776" s="276"/>
      <c r="F4776" s="276"/>
      <c r="G4776" s="276"/>
      <c r="H4776" s="276"/>
      <c r="I4776" s="277"/>
      <c r="K4776" s="275"/>
      <c r="L4776" s="276"/>
      <c r="M4776" s="276"/>
      <c r="N4776" s="276"/>
      <c r="O4776" s="276"/>
      <c r="P4776" s="276"/>
      <c r="Q4776" s="276"/>
      <c r="R4776" s="277"/>
    </row>
    <row r="4778" spans="2:18" ht="15.75" thickBot="1"/>
    <row r="4779" spans="2:18">
      <c r="B4779" s="366" t="s">
        <v>1525</v>
      </c>
      <c r="C4779" s="367"/>
      <c r="D4779" s="367"/>
      <c r="E4779" s="367"/>
      <c r="F4779" s="367"/>
      <c r="G4779" s="367"/>
      <c r="H4779" s="367"/>
      <c r="I4779" s="368"/>
      <c r="K4779" s="366" t="s">
        <v>1525</v>
      </c>
      <c r="L4779" s="367"/>
      <c r="M4779" s="367"/>
      <c r="N4779" s="367"/>
      <c r="O4779" s="367"/>
      <c r="P4779" s="367"/>
      <c r="Q4779" s="367"/>
      <c r="R4779" s="368"/>
    </row>
    <row r="4780" spans="2:18" ht="15.75">
      <c r="B4780" s="200"/>
      <c r="C4780" s="201"/>
      <c r="D4780" s="201"/>
      <c r="E4780" s="201"/>
      <c r="F4780" s="201"/>
      <c r="G4780" s="201"/>
      <c r="H4780" s="201"/>
      <c r="I4780" s="202"/>
      <c r="K4780" s="200"/>
      <c r="L4780" s="201"/>
      <c r="M4780" s="201"/>
      <c r="N4780" s="201"/>
      <c r="O4780" s="201"/>
      <c r="P4780" s="201"/>
      <c r="Q4780" s="201"/>
      <c r="R4780" s="202"/>
    </row>
    <row r="4781" spans="2:18" ht="26.25">
      <c r="B4781" s="369" t="s">
        <v>1526</v>
      </c>
      <c r="C4781" s="370"/>
      <c r="D4781" s="370"/>
      <c r="E4781" s="370"/>
      <c r="F4781" s="370"/>
      <c r="G4781" s="370"/>
      <c r="H4781" s="370"/>
      <c r="I4781" s="371"/>
      <c r="K4781" s="369" t="s">
        <v>1526</v>
      </c>
      <c r="L4781" s="370"/>
      <c r="M4781" s="370"/>
      <c r="N4781" s="370"/>
      <c r="O4781" s="370"/>
      <c r="P4781" s="370"/>
      <c r="Q4781" s="370"/>
      <c r="R4781" s="371"/>
    </row>
    <row r="4782" spans="2:18" ht="24.95" customHeight="1">
      <c r="B4782" s="203"/>
      <c r="C4782" s="204"/>
      <c r="D4782" s="204"/>
      <c r="E4782" s="204"/>
      <c r="F4782" s="204"/>
      <c r="G4782" s="204"/>
      <c r="H4782" s="205" t="s">
        <v>1527</v>
      </c>
      <c r="I4782" s="206"/>
      <c r="K4782" s="203"/>
      <c r="L4782" s="204"/>
      <c r="M4782" s="204"/>
      <c r="N4782" s="204"/>
      <c r="O4782" s="204"/>
      <c r="P4782" s="204"/>
      <c r="Q4782" s="205" t="s">
        <v>1527</v>
      </c>
      <c r="R4782" s="206"/>
    </row>
    <row r="4783" spans="2:18" ht="24.95" customHeight="1">
      <c r="B4783" s="207" t="s">
        <v>1528</v>
      </c>
      <c r="C4783" s="208"/>
      <c r="D4783" s="208"/>
      <c r="E4783" s="208"/>
      <c r="F4783" s="208" t="s">
        <v>1529</v>
      </c>
      <c r="G4783" s="201"/>
      <c r="H4783" s="201" t="s">
        <v>1530</v>
      </c>
      <c r="I4783" s="202"/>
      <c r="K4783" s="207" t="s">
        <v>1528</v>
      </c>
      <c r="L4783" s="208"/>
      <c r="M4783" s="208"/>
      <c r="N4783" s="208"/>
      <c r="O4783" s="208" t="s">
        <v>1531</v>
      </c>
      <c r="P4783" s="201"/>
      <c r="Q4783" s="201" t="s">
        <v>1530</v>
      </c>
      <c r="R4783" s="202"/>
    </row>
    <row r="4784" spans="2:18" ht="24.95" customHeight="1">
      <c r="B4784" s="209" t="s">
        <v>1532</v>
      </c>
      <c r="C4784" s="210" t="s">
        <v>2058</v>
      </c>
      <c r="D4784" s="211"/>
      <c r="E4784" s="211"/>
      <c r="F4784" s="211"/>
      <c r="G4784" s="212"/>
      <c r="H4784" s="212"/>
      <c r="I4784" s="213"/>
      <c r="K4784" s="209" t="s">
        <v>1532</v>
      </c>
      <c r="L4784" s="210"/>
      <c r="M4784" s="211"/>
      <c r="N4784" s="211"/>
      <c r="O4784" s="211"/>
      <c r="P4784" s="212"/>
      <c r="Q4784" s="212"/>
      <c r="R4784" s="213"/>
    </row>
    <row r="4785" spans="2:18" ht="24.95" customHeight="1">
      <c r="B4785" s="207" t="s">
        <v>1534</v>
      </c>
      <c r="C4785" s="214">
        <v>364</v>
      </c>
      <c r="D4785" s="208" t="s">
        <v>1535</v>
      </c>
      <c r="E4785" s="208"/>
      <c r="F4785" s="201"/>
      <c r="G4785" s="201"/>
      <c r="H4785" s="201"/>
      <c r="I4785" s="202"/>
      <c r="K4785" s="207" t="s">
        <v>1534</v>
      </c>
      <c r="L4785" s="214"/>
      <c r="M4785" s="208" t="s">
        <v>1535</v>
      </c>
      <c r="N4785" s="208"/>
      <c r="O4785" s="201"/>
      <c r="P4785" s="201"/>
      <c r="Q4785" s="201"/>
      <c r="R4785" s="202"/>
    </row>
    <row r="4786" spans="2:18" ht="24.95" customHeight="1">
      <c r="B4786" s="216" t="s">
        <v>1562</v>
      </c>
      <c r="C4786" s="217"/>
      <c r="D4786" s="217"/>
      <c r="E4786" s="217"/>
      <c r="F4786" s="217"/>
      <c r="G4786" s="217"/>
      <c r="H4786" s="217"/>
      <c r="I4786" s="218"/>
      <c r="K4786" s="216" t="s">
        <v>1562</v>
      </c>
      <c r="L4786" s="217"/>
      <c r="M4786" s="217"/>
      <c r="N4786" s="217"/>
      <c r="O4786" s="217"/>
      <c r="P4786" s="217"/>
      <c r="Q4786" s="217"/>
      <c r="R4786" s="218"/>
    </row>
    <row r="4787" spans="2:18" ht="24.95" customHeight="1" thickBot="1">
      <c r="B4787" s="207" t="s">
        <v>1537</v>
      </c>
      <c r="C4787" s="201"/>
      <c r="D4787" s="201"/>
      <c r="E4787" s="201"/>
      <c r="F4787" s="201"/>
      <c r="G4787" s="201"/>
      <c r="H4787" s="201"/>
      <c r="I4787" s="202"/>
      <c r="K4787" s="207" t="s">
        <v>1537</v>
      </c>
      <c r="L4787" s="201"/>
      <c r="M4787" s="201"/>
      <c r="N4787" s="201"/>
      <c r="O4787" s="201"/>
      <c r="P4787" s="201"/>
      <c r="Q4787" s="201"/>
      <c r="R4787" s="202"/>
    </row>
    <row r="4788" spans="2:18" ht="24.95" customHeight="1" thickTop="1">
      <c r="B4788" s="361" t="s">
        <v>1538</v>
      </c>
      <c r="C4788" s="362"/>
      <c r="D4788" s="358" t="s">
        <v>1241</v>
      </c>
      <c r="E4788" s="365"/>
      <c r="F4788" s="356" t="s">
        <v>1539</v>
      </c>
      <c r="G4788" s="359"/>
      <c r="H4788" s="358" t="s">
        <v>1404</v>
      </c>
      <c r="I4788" s="359"/>
      <c r="K4788" s="361" t="s">
        <v>1538</v>
      </c>
      <c r="L4788" s="362"/>
      <c r="M4788" s="358" t="s">
        <v>1241</v>
      </c>
      <c r="N4788" s="365"/>
      <c r="O4788" s="356" t="s">
        <v>1539</v>
      </c>
      <c r="P4788" s="359"/>
      <c r="Q4788" s="358" t="s">
        <v>1404</v>
      </c>
      <c r="R4788" s="359"/>
    </row>
    <row r="4789" spans="2:18" ht="24.95" customHeight="1" thickBot="1">
      <c r="B4789" s="363"/>
      <c r="C4789" s="364"/>
      <c r="D4789" s="219" t="s">
        <v>1540</v>
      </c>
      <c r="E4789" s="220" t="s">
        <v>1541</v>
      </c>
      <c r="F4789" s="220" t="s">
        <v>1540</v>
      </c>
      <c r="G4789" s="221" t="s">
        <v>1541</v>
      </c>
      <c r="H4789" s="222" t="s">
        <v>1540</v>
      </c>
      <c r="I4789" s="223" t="s">
        <v>1541</v>
      </c>
      <c r="K4789" s="363"/>
      <c r="L4789" s="364"/>
      <c r="M4789" s="219" t="s">
        <v>1540</v>
      </c>
      <c r="N4789" s="220" t="s">
        <v>1541</v>
      </c>
      <c r="O4789" s="220" t="s">
        <v>1540</v>
      </c>
      <c r="P4789" s="221" t="s">
        <v>1541</v>
      </c>
      <c r="Q4789" s="222" t="s">
        <v>1540</v>
      </c>
      <c r="R4789" s="223" t="s">
        <v>1541</v>
      </c>
    </row>
    <row r="4790" spans="2:18" ht="24.95" customHeight="1" thickTop="1">
      <c r="B4790" s="224" t="s">
        <v>1542</v>
      </c>
      <c r="C4790" s="225"/>
      <c r="D4790" s="226">
        <v>0</v>
      </c>
      <c r="E4790" s="227"/>
      <c r="F4790" s="227">
        <v>421</v>
      </c>
      <c r="G4790" s="228"/>
      <c r="H4790" s="229">
        <f t="shared" ref="H4790:H4798" si="280">D4790+F4790</f>
        <v>421</v>
      </c>
      <c r="I4790" s="230"/>
      <c r="K4790" s="224" t="s">
        <v>1542</v>
      </c>
      <c r="L4790" s="225"/>
      <c r="M4790" s="226">
        <v>0</v>
      </c>
      <c r="N4790" s="227"/>
      <c r="O4790" s="227">
        <v>200</v>
      </c>
      <c r="P4790" s="228"/>
      <c r="Q4790" s="229">
        <f t="shared" ref="Q4790:Q4798" si="281">M4790+O4790</f>
        <v>200</v>
      </c>
      <c r="R4790" s="230"/>
    </row>
    <row r="4791" spans="2:18" ht="24.95" customHeight="1">
      <c r="B4791" s="231" t="s">
        <v>1543</v>
      </c>
      <c r="C4791" s="232"/>
      <c r="D4791" s="233">
        <v>0</v>
      </c>
      <c r="E4791" s="234"/>
      <c r="F4791" s="234">
        <v>30</v>
      </c>
      <c r="G4791" s="235"/>
      <c r="H4791" s="229">
        <f t="shared" si="280"/>
        <v>30</v>
      </c>
      <c r="I4791" s="236"/>
      <c r="K4791" s="231" t="s">
        <v>1543</v>
      </c>
      <c r="L4791" s="232"/>
      <c r="M4791" s="233">
        <v>0</v>
      </c>
      <c r="N4791" s="234"/>
      <c r="O4791" s="234">
        <v>20</v>
      </c>
      <c r="P4791" s="235"/>
      <c r="Q4791" s="229">
        <f t="shared" si="281"/>
        <v>20</v>
      </c>
      <c r="R4791" s="236"/>
    </row>
    <row r="4792" spans="2:18" ht="24.95" customHeight="1">
      <c r="B4792" s="231" t="s">
        <v>1544</v>
      </c>
      <c r="C4792" s="232"/>
      <c r="D4792" s="233">
        <v>0</v>
      </c>
      <c r="E4792" s="234"/>
      <c r="F4792" s="234">
        <v>30</v>
      </c>
      <c r="G4792" s="235"/>
      <c r="H4792" s="229">
        <f t="shared" si="280"/>
        <v>30</v>
      </c>
      <c r="I4792" s="236"/>
      <c r="K4792" s="231" t="s">
        <v>1544</v>
      </c>
      <c r="L4792" s="232"/>
      <c r="M4792" s="233">
        <v>0</v>
      </c>
      <c r="N4792" s="234"/>
      <c r="O4792" s="234">
        <v>20</v>
      </c>
      <c r="P4792" s="235"/>
      <c r="Q4792" s="229">
        <f t="shared" si="281"/>
        <v>20</v>
      </c>
      <c r="R4792" s="236"/>
    </row>
    <row r="4793" spans="2:18" ht="24.95" customHeight="1" thickBot="1">
      <c r="B4793" s="237" t="s">
        <v>1545</v>
      </c>
      <c r="C4793" s="238"/>
      <c r="D4793" s="239"/>
      <c r="E4793" s="240"/>
      <c r="F4793" s="240">
        <v>0</v>
      </c>
      <c r="G4793" s="241"/>
      <c r="H4793" s="229">
        <f t="shared" si="280"/>
        <v>0</v>
      </c>
      <c r="I4793" s="242"/>
      <c r="K4793" s="237" t="s">
        <v>1545</v>
      </c>
      <c r="L4793" s="238"/>
      <c r="M4793" s="239">
        <v>0</v>
      </c>
      <c r="N4793" s="240"/>
      <c r="O4793" s="240">
        <v>750</v>
      </c>
      <c r="P4793" s="241"/>
      <c r="Q4793" s="229">
        <f t="shared" si="281"/>
        <v>750</v>
      </c>
      <c r="R4793" s="242"/>
    </row>
    <row r="4794" spans="2:18" ht="24.95" customHeight="1" thickTop="1" thickBot="1">
      <c r="B4794" s="243"/>
      <c r="C4794" s="244" t="s">
        <v>1399</v>
      </c>
      <c r="D4794" s="245">
        <f>D4790+D4791+D4792+D4793</f>
        <v>0</v>
      </c>
      <c r="E4794" s="246"/>
      <c r="F4794" s="247">
        <f>SUM(F4790:F4793)</f>
        <v>481</v>
      </c>
      <c r="G4794" s="248"/>
      <c r="H4794" s="249">
        <f t="shared" si="280"/>
        <v>481</v>
      </c>
      <c r="I4794" s="250"/>
      <c r="K4794" s="243"/>
      <c r="L4794" s="244" t="s">
        <v>1399</v>
      </c>
      <c r="M4794" s="245">
        <f>M4790+M4791+M4792+M4793</f>
        <v>0</v>
      </c>
      <c r="N4794" s="246"/>
      <c r="O4794" s="246">
        <f>SUM(O4790:O4793)</f>
        <v>990</v>
      </c>
      <c r="P4794" s="248"/>
      <c r="Q4794" s="251">
        <f t="shared" si="281"/>
        <v>990</v>
      </c>
      <c r="R4794" s="250"/>
    </row>
    <row r="4795" spans="2:18" ht="24.95" customHeight="1" thickTop="1">
      <c r="B4795" s="252" t="s">
        <v>1546</v>
      </c>
      <c r="C4795" s="253"/>
      <c r="D4795" s="254"/>
      <c r="E4795" s="255"/>
      <c r="F4795" s="255"/>
      <c r="G4795" s="256"/>
      <c r="H4795" s="257">
        <f t="shared" si="280"/>
        <v>0</v>
      </c>
      <c r="I4795" s="258"/>
      <c r="K4795" s="252" t="s">
        <v>1546</v>
      </c>
      <c r="L4795" s="253"/>
      <c r="M4795" s="254"/>
      <c r="N4795" s="255"/>
      <c r="O4795" s="255"/>
      <c r="P4795" s="256"/>
      <c r="Q4795" s="257">
        <f t="shared" si="281"/>
        <v>0</v>
      </c>
      <c r="R4795" s="258"/>
    </row>
    <row r="4796" spans="2:18" ht="24.95" customHeight="1">
      <c r="B4796" s="259" t="s">
        <v>1547</v>
      </c>
      <c r="C4796" s="260"/>
      <c r="D4796" s="233">
        <v>0</v>
      </c>
      <c r="E4796" s="234"/>
      <c r="F4796" s="234"/>
      <c r="G4796" s="261"/>
      <c r="H4796" s="262">
        <f t="shared" si="280"/>
        <v>0</v>
      </c>
      <c r="I4796" s="263"/>
      <c r="K4796" s="259" t="s">
        <v>1547</v>
      </c>
      <c r="L4796" s="260"/>
      <c r="M4796" s="233">
        <v>0</v>
      </c>
      <c r="N4796" s="234"/>
      <c r="O4796" s="234"/>
      <c r="P4796" s="261"/>
      <c r="Q4796" s="262">
        <f t="shared" si="281"/>
        <v>0</v>
      </c>
      <c r="R4796" s="263"/>
    </row>
    <row r="4797" spans="2:18" ht="24.95" customHeight="1">
      <c r="B4797" s="252" t="s">
        <v>1548</v>
      </c>
      <c r="C4797" s="253"/>
      <c r="D4797" s="233"/>
      <c r="E4797" s="234"/>
      <c r="F4797" s="234"/>
      <c r="G4797" s="261"/>
      <c r="H4797" s="262">
        <f t="shared" si="280"/>
        <v>0</v>
      </c>
      <c r="I4797" s="263"/>
      <c r="K4797" s="252" t="s">
        <v>1548</v>
      </c>
      <c r="L4797" s="253"/>
      <c r="M4797" s="233"/>
      <c r="N4797" s="234"/>
      <c r="O4797" s="234"/>
      <c r="P4797" s="261"/>
      <c r="Q4797" s="262">
        <f t="shared" si="281"/>
        <v>0</v>
      </c>
      <c r="R4797" s="263"/>
    </row>
    <row r="4798" spans="2:18" ht="24.95" customHeight="1" thickBot="1">
      <c r="B4798" s="264" t="s">
        <v>1549</v>
      </c>
      <c r="C4798" s="265"/>
      <c r="D4798" s="266"/>
      <c r="E4798" s="267"/>
      <c r="F4798" s="267"/>
      <c r="G4798" s="268"/>
      <c r="H4798" s="269">
        <f t="shared" si="280"/>
        <v>0</v>
      </c>
      <c r="I4798" s="270"/>
      <c r="K4798" s="264" t="s">
        <v>1549</v>
      </c>
      <c r="L4798" s="265"/>
      <c r="M4798" s="266"/>
      <c r="N4798" s="267"/>
      <c r="O4798" s="267"/>
      <c r="P4798" s="268"/>
      <c r="Q4798" s="269">
        <f t="shared" si="281"/>
        <v>0</v>
      </c>
      <c r="R4798" s="270"/>
    </row>
    <row r="4799" spans="2:18" ht="24.95" customHeight="1" thickTop="1" thickBot="1">
      <c r="B4799" s="243"/>
      <c r="C4799" s="244" t="s">
        <v>1399</v>
      </c>
      <c r="D4799" s="245">
        <f>SUM(D4794:D4798)</f>
        <v>0</v>
      </c>
      <c r="E4799" s="246"/>
      <c r="F4799" s="247">
        <f>F4794+F4796</f>
        <v>481</v>
      </c>
      <c r="G4799" s="248"/>
      <c r="H4799" s="271">
        <f>D4799+F4799</f>
        <v>481</v>
      </c>
      <c r="I4799" s="250"/>
      <c r="K4799" s="243"/>
      <c r="L4799" s="244" t="s">
        <v>1399</v>
      </c>
      <c r="M4799" s="245">
        <f>SUM(M4794:M4798)</f>
        <v>0</v>
      </c>
      <c r="N4799" s="246"/>
      <c r="O4799" s="246">
        <f>O4794+O4796</f>
        <v>990</v>
      </c>
      <c r="P4799" s="248"/>
      <c r="Q4799" s="272">
        <f>M4799+O4799</f>
        <v>990</v>
      </c>
      <c r="R4799" s="250"/>
    </row>
    <row r="4800" spans="2:18" ht="24.95" customHeight="1" thickTop="1">
      <c r="B4800" s="273"/>
      <c r="C4800" s="274" t="s">
        <v>1550</v>
      </c>
      <c r="D4800" s="217"/>
      <c r="E4800" s="217"/>
      <c r="F4800" s="217"/>
      <c r="G4800" s="217"/>
      <c r="H4800" s="217"/>
      <c r="I4800" s="218"/>
      <c r="K4800" s="273"/>
      <c r="L4800" s="274" t="s">
        <v>1550</v>
      </c>
      <c r="M4800" s="217"/>
      <c r="N4800" s="217"/>
      <c r="O4800" s="217"/>
      <c r="P4800" s="217"/>
      <c r="Q4800" s="217"/>
      <c r="R4800" s="218"/>
    </row>
    <row r="4801" spans="2:18" ht="24.95" customHeight="1">
      <c r="B4801" s="216" t="s">
        <v>1551</v>
      </c>
      <c r="C4801" s="217"/>
      <c r="D4801" s="217"/>
      <c r="E4801" s="217"/>
      <c r="F4801" s="217"/>
      <c r="G4801" s="217"/>
      <c r="H4801" s="217"/>
      <c r="I4801" s="218"/>
      <c r="K4801" s="216" t="s">
        <v>1551</v>
      </c>
      <c r="L4801" s="217"/>
      <c r="M4801" s="217"/>
      <c r="N4801" s="217"/>
      <c r="O4801" s="217"/>
      <c r="P4801" s="217"/>
      <c r="Q4801" s="217"/>
      <c r="R4801" s="218"/>
    </row>
    <row r="4802" spans="2:18" ht="24.95" customHeight="1">
      <c r="B4802" s="216" t="s">
        <v>1552</v>
      </c>
      <c r="C4802" s="217"/>
      <c r="D4802" s="217"/>
      <c r="E4802" s="217"/>
      <c r="F4802" s="217"/>
      <c r="G4802" s="217"/>
      <c r="H4802" s="217"/>
      <c r="I4802" s="218"/>
      <c r="K4802" s="216" t="s">
        <v>1552</v>
      </c>
      <c r="L4802" s="217"/>
      <c r="M4802" s="217"/>
      <c r="N4802" s="217"/>
      <c r="O4802" s="217"/>
      <c r="P4802" s="217"/>
      <c r="Q4802" s="217"/>
      <c r="R4802" s="218"/>
    </row>
    <row r="4803" spans="2:18" ht="15.75">
      <c r="B4803" s="273"/>
      <c r="C4803" s="217"/>
      <c r="D4803" s="217"/>
      <c r="E4803" s="217"/>
      <c r="F4803" s="217"/>
      <c r="G4803" s="217"/>
      <c r="H4803" s="217"/>
      <c r="I4803" s="218"/>
      <c r="K4803" s="273"/>
      <c r="L4803" s="217"/>
      <c r="M4803" s="217"/>
      <c r="N4803" s="217"/>
      <c r="O4803" s="217"/>
      <c r="P4803" s="217"/>
      <c r="Q4803" s="217"/>
      <c r="R4803" s="218"/>
    </row>
    <row r="4804" spans="2:18" ht="15.75">
      <c r="B4804" s="273"/>
      <c r="C4804" s="217"/>
      <c r="D4804" s="372" t="s">
        <v>1714</v>
      </c>
      <c r="E4804" s="372"/>
      <c r="F4804" s="372"/>
      <c r="G4804" s="217"/>
      <c r="H4804" s="217"/>
      <c r="I4804" s="218"/>
      <c r="K4804" s="273"/>
      <c r="L4804" s="217"/>
      <c r="M4804" s="372" t="s">
        <v>1714</v>
      </c>
      <c r="N4804" s="372"/>
      <c r="O4804" s="372"/>
      <c r="P4804" s="217"/>
      <c r="Q4804" s="217"/>
      <c r="R4804" s="218"/>
    </row>
    <row r="4805" spans="2:18" ht="15.75">
      <c r="B4805" s="273"/>
      <c r="C4805" s="217"/>
      <c r="D4805" s="372" t="s">
        <v>1715</v>
      </c>
      <c r="E4805" s="372"/>
      <c r="F4805" s="372"/>
      <c r="G4805" s="217"/>
      <c r="H4805" s="217"/>
      <c r="I4805" s="218"/>
      <c r="K4805" s="273"/>
      <c r="L4805" s="217"/>
      <c r="M4805" s="372" t="s">
        <v>1715</v>
      </c>
      <c r="N4805" s="372"/>
      <c r="O4805" s="372"/>
      <c r="P4805" s="217"/>
      <c r="Q4805" s="217"/>
      <c r="R4805" s="218"/>
    </row>
    <row r="4806" spans="2:18" ht="15.75">
      <c r="B4806" s="273"/>
      <c r="C4806" s="217"/>
      <c r="D4806" s="217"/>
      <c r="E4806" s="217"/>
      <c r="F4806" s="217"/>
      <c r="G4806" s="217"/>
      <c r="H4806" s="217"/>
      <c r="I4806" s="218"/>
      <c r="K4806" s="273"/>
      <c r="L4806" s="217"/>
      <c r="M4806" s="217"/>
      <c r="N4806" s="217"/>
      <c r="O4806" s="217"/>
      <c r="P4806" s="217"/>
      <c r="Q4806" s="217"/>
      <c r="R4806" s="218"/>
    </row>
    <row r="4807" spans="2:18" ht="15.75">
      <c r="B4807" s="273"/>
      <c r="C4807" s="217"/>
      <c r="D4807" s="217"/>
      <c r="E4807" s="217"/>
      <c r="F4807" s="217"/>
      <c r="G4807" s="217"/>
      <c r="H4807" s="217"/>
      <c r="I4807" s="218"/>
      <c r="K4807" s="273"/>
      <c r="L4807" s="217"/>
      <c r="M4807" s="217"/>
      <c r="N4807" s="217"/>
      <c r="O4807" s="217"/>
      <c r="P4807" s="217"/>
      <c r="Q4807" s="217"/>
      <c r="R4807" s="218"/>
    </row>
    <row r="4808" spans="2:18" ht="15.75">
      <c r="B4808" s="293"/>
      <c r="E4808" s="217"/>
      <c r="F4808" s="217"/>
      <c r="G4808" s="201" t="s">
        <v>1563</v>
      </c>
      <c r="H4808" s="217"/>
      <c r="I4808" s="218"/>
      <c r="J4808" s="293"/>
      <c r="K4808" s="293"/>
      <c r="N4808" s="217"/>
      <c r="O4808" s="217"/>
      <c r="P4808" s="201" t="s">
        <v>1563</v>
      </c>
      <c r="Q4808" s="217"/>
      <c r="R4808" s="218"/>
    </row>
    <row r="4809" spans="2:18" ht="15.75">
      <c r="B4809" s="273" t="s">
        <v>1553</v>
      </c>
      <c r="C4809" s="360">
        <v>45840</v>
      </c>
      <c r="D4809" s="360"/>
      <c r="E4809" s="201"/>
      <c r="F4809" t="s">
        <v>1693</v>
      </c>
      <c r="H4809" s="201"/>
      <c r="I4809" s="202"/>
      <c r="K4809" s="273" t="s">
        <v>1553</v>
      </c>
      <c r="L4809" s="360">
        <v>45840</v>
      </c>
      <c r="M4809" s="360"/>
      <c r="N4809" s="201"/>
      <c r="O4809" t="s">
        <v>1693</v>
      </c>
      <c r="Q4809" s="201"/>
      <c r="R4809" s="202"/>
    </row>
    <row r="4810" spans="2:18" ht="16.5" thickBot="1">
      <c r="B4810" s="275"/>
      <c r="C4810" s="276"/>
      <c r="D4810" s="276"/>
      <c r="E4810" s="276"/>
      <c r="F4810" s="276"/>
      <c r="G4810" s="276"/>
      <c r="H4810" s="276"/>
      <c r="I4810" s="277"/>
      <c r="K4810" s="275"/>
      <c r="L4810" s="276"/>
      <c r="M4810" s="276"/>
      <c r="N4810" s="276"/>
      <c r="O4810" s="276"/>
      <c r="P4810" s="276"/>
      <c r="Q4810" s="276"/>
      <c r="R4810" s="277"/>
    </row>
    <row r="4812" spans="2:18" ht="15.75" thickBot="1"/>
    <row r="4813" spans="2:18">
      <c r="B4813" s="366" t="s">
        <v>1525</v>
      </c>
      <c r="C4813" s="367"/>
      <c r="D4813" s="367"/>
      <c r="E4813" s="367"/>
      <c r="F4813" s="367"/>
      <c r="G4813" s="367"/>
      <c r="H4813" s="367"/>
      <c r="I4813" s="368"/>
      <c r="K4813" s="366" t="s">
        <v>1525</v>
      </c>
      <c r="L4813" s="367"/>
      <c r="M4813" s="367"/>
      <c r="N4813" s="367"/>
      <c r="O4813" s="367"/>
      <c r="P4813" s="367"/>
      <c r="Q4813" s="367"/>
      <c r="R4813" s="368"/>
    </row>
    <row r="4814" spans="2:18" ht="15.75">
      <c r="B4814" s="200"/>
      <c r="C4814" s="201"/>
      <c r="D4814" s="201"/>
      <c r="E4814" s="201"/>
      <c r="F4814" s="201"/>
      <c r="G4814" s="201"/>
      <c r="H4814" s="201"/>
      <c r="I4814" s="202"/>
      <c r="K4814" s="200"/>
      <c r="L4814" s="201"/>
      <c r="M4814" s="201"/>
      <c r="N4814" s="201"/>
      <c r="O4814" s="201"/>
      <c r="P4814" s="201"/>
      <c r="Q4814" s="201"/>
      <c r="R4814" s="202"/>
    </row>
    <row r="4815" spans="2:18" ht="26.25">
      <c r="B4815" s="369" t="s">
        <v>1526</v>
      </c>
      <c r="C4815" s="370"/>
      <c r="D4815" s="370"/>
      <c r="E4815" s="370"/>
      <c r="F4815" s="370"/>
      <c r="G4815" s="370"/>
      <c r="H4815" s="370"/>
      <c r="I4815" s="371"/>
      <c r="K4815" s="369" t="s">
        <v>1526</v>
      </c>
      <c r="L4815" s="370"/>
      <c r="M4815" s="370"/>
      <c r="N4815" s="370"/>
      <c r="O4815" s="370"/>
      <c r="P4815" s="370"/>
      <c r="Q4815" s="370"/>
      <c r="R4815" s="371"/>
    </row>
    <row r="4816" spans="2:18" ht="24.95" customHeight="1">
      <c r="B4816" s="203"/>
      <c r="C4816" s="204"/>
      <c r="D4816" s="204"/>
      <c r="E4816" s="204"/>
      <c r="F4816" s="204"/>
      <c r="G4816" s="204"/>
      <c r="H4816" s="205" t="s">
        <v>1527</v>
      </c>
      <c r="I4816" s="206"/>
      <c r="K4816" s="203"/>
      <c r="L4816" s="204"/>
      <c r="M4816" s="204"/>
      <c r="N4816" s="204"/>
      <c r="O4816" s="204"/>
      <c r="P4816" s="204"/>
      <c r="Q4816" s="205" t="s">
        <v>1527</v>
      </c>
      <c r="R4816" s="206"/>
    </row>
    <row r="4817" spans="2:18" ht="24.95" customHeight="1">
      <c r="B4817" s="207" t="s">
        <v>1528</v>
      </c>
      <c r="C4817" s="208"/>
      <c r="D4817" s="208"/>
      <c r="E4817" s="208"/>
      <c r="F4817" s="208" t="s">
        <v>1529</v>
      </c>
      <c r="G4817" s="201"/>
      <c r="H4817" s="201" t="s">
        <v>1530</v>
      </c>
      <c r="I4817" s="202"/>
      <c r="K4817" s="207" t="s">
        <v>1528</v>
      </c>
      <c r="L4817" s="208"/>
      <c r="M4817" s="208"/>
      <c r="N4817" s="208"/>
      <c r="O4817" s="208" t="s">
        <v>1531</v>
      </c>
      <c r="P4817" s="201"/>
      <c r="Q4817" s="201" t="s">
        <v>1530</v>
      </c>
      <c r="R4817" s="202"/>
    </row>
    <row r="4818" spans="2:18" ht="24.95" customHeight="1">
      <c r="B4818" s="209" t="s">
        <v>1532</v>
      </c>
      <c r="C4818" s="210"/>
      <c r="E4818" s="211"/>
      <c r="F4818" s="211"/>
      <c r="G4818" s="212"/>
      <c r="H4818" s="212"/>
      <c r="I4818" s="213"/>
      <c r="K4818" s="209" t="s">
        <v>1532</v>
      </c>
      <c r="L4818" s="210" t="s">
        <v>1830</v>
      </c>
      <c r="M4818" s="211"/>
      <c r="N4818" s="211"/>
      <c r="O4818" s="211"/>
      <c r="P4818" s="212"/>
      <c r="Q4818" s="212"/>
      <c r="R4818" s="213"/>
    </row>
    <row r="4819" spans="2:18" ht="24.95" customHeight="1">
      <c r="B4819" s="207" t="s">
        <v>1534</v>
      </c>
      <c r="C4819" s="214"/>
      <c r="D4819" s="208" t="s">
        <v>1535</v>
      </c>
      <c r="E4819" s="208"/>
      <c r="F4819" s="201"/>
      <c r="G4819" s="201"/>
      <c r="H4819" s="201"/>
      <c r="I4819" s="202"/>
      <c r="K4819" s="207" t="s">
        <v>1534</v>
      </c>
      <c r="L4819" s="214"/>
      <c r="M4819" s="208" t="s">
        <v>1535</v>
      </c>
      <c r="N4819" s="208"/>
      <c r="O4819" s="201"/>
      <c r="P4819" s="201"/>
      <c r="Q4819" s="201"/>
      <c r="R4819" s="202"/>
    </row>
    <row r="4820" spans="2:18" ht="24.95" customHeight="1">
      <c r="B4820" s="216" t="s">
        <v>1562</v>
      </c>
      <c r="C4820" s="217"/>
      <c r="D4820" s="217"/>
      <c r="E4820" s="217"/>
      <c r="F4820" s="217"/>
      <c r="G4820" s="217"/>
      <c r="H4820" s="217"/>
      <c r="I4820" s="218"/>
      <c r="K4820" s="216" t="s">
        <v>1562</v>
      </c>
      <c r="L4820" s="217"/>
      <c r="M4820" s="217"/>
      <c r="N4820" s="217"/>
      <c r="O4820" s="217"/>
      <c r="P4820" s="217"/>
      <c r="Q4820" s="217"/>
      <c r="R4820" s="218"/>
    </row>
    <row r="4821" spans="2:18" ht="24.95" customHeight="1" thickBot="1">
      <c r="B4821" s="207" t="s">
        <v>1537</v>
      </c>
      <c r="C4821" s="201"/>
      <c r="D4821" s="201"/>
      <c r="E4821" s="201"/>
      <c r="F4821" s="201"/>
      <c r="G4821" s="201"/>
      <c r="H4821" s="201"/>
      <c r="I4821" s="202"/>
      <c r="K4821" s="207" t="s">
        <v>1537</v>
      </c>
      <c r="L4821" s="201"/>
      <c r="M4821" s="201"/>
      <c r="N4821" s="201"/>
      <c r="O4821" s="201"/>
      <c r="P4821" s="201"/>
      <c r="Q4821" s="201"/>
      <c r="R4821" s="202"/>
    </row>
    <row r="4822" spans="2:18" ht="24.95" customHeight="1" thickTop="1">
      <c r="B4822" s="361" t="s">
        <v>1538</v>
      </c>
      <c r="C4822" s="362"/>
      <c r="D4822" s="358" t="s">
        <v>1241</v>
      </c>
      <c r="E4822" s="365"/>
      <c r="F4822" s="356" t="s">
        <v>1539</v>
      </c>
      <c r="G4822" s="359"/>
      <c r="H4822" s="358" t="s">
        <v>1404</v>
      </c>
      <c r="I4822" s="359"/>
      <c r="K4822" s="361" t="s">
        <v>1538</v>
      </c>
      <c r="L4822" s="362"/>
      <c r="M4822" s="358" t="s">
        <v>1241</v>
      </c>
      <c r="N4822" s="365"/>
      <c r="O4822" s="356" t="s">
        <v>1539</v>
      </c>
      <c r="P4822" s="359"/>
      <c r="Q4822" s="358" t="s">
        <v>1404</v>
      </c>
      <c r="R4822" s="359"/>
    </row>
    <row r="4823" spans="2:18" ht="24.95" customHeight="1" thickBot="1">
      <c r="B4823" s="363"/>
      <c r="C4823" s="364"/>
      <c r="D4823" s="219" t="s">
        <v>1540</v>
      </c>
      <c r="E4823" s="220" t="s">
        <v>1541</v>
      </c>
      <c r="F4823" s="220" t="s">
        <v>1540</v>
      </c>
      <c r="G4823" s="221" t="s">
        <v>1541</v>
      </c>
      <c r="H4823" s="222" t="s">
        <v>1540</v>
      </c>
      <c r="I4823" s="223" t="s">
        <v>1541</v>
      </c>
      <c r="K4823" s="363"/>
      <c r="L4823" s="364"/>
      <c r="M4823" s="219" t="s">
        <v>1540</v>
      </c>
      <c r="N4823" s="220" t="s">
        <v>1541</v>
      </c>
      <c r="O4823" s="220" t="s">
        <v>1540</v>
      </c>
      <c r="P4823" s="221" t="s">
        <v>1541</v>
      </c>
      <c r="Q4823" s="222" t="s">
        <v>1540</v>
      </c>
      <c r="R4823" s="223" t="s">
        <v>1541</v>
      </c>
    </row>
    <row r="4824" spans="2:18" ht="24.95" customHeight="1" thickTop="1">
      <c r="B4824" s="224" t="s">
        <v>1542</v>
      </c>
      <c r="C4824" s="225"/>
      <c r="D4824" s="226">
        <v>0</v>
      </c>
      <c r="E4824" s="227"/>
      <c r="F4824" s="227">
        <v>200</v>
      </c>
      <c r="G4824" s="228"/>
      <c r="H4824" s="229">
        <f t="shared" ref="H4824:H4832" si="282">D4824+F4824</f>
        <v>200</v>
      </c>
      <c r="I4824" s="230"/>
      <c r="K4824" s="224" t="s">
        <v>1542</v>
      </c>
      <c r="L4824" s="225"/>
      <c r="M4824" s="226">
        <v>0</v>
      </c>
      <c r="N4824" s="227"/>
      <c r="O4824" s="227">
        <v>200</v>
      </c>
      <c r="P4824" s="228"/>
      <c r="Q4824" s="229">
        <f t="shared" ref="Q4824:Q4832" si="283">M4824+O4824</f>
        <v>200</v>
      </c>
      <c r="R4824" s="230"/>
    </row>
    <row r="4825" spans="2:18" ht="24.95" customHeight="1">
      <c r="B4825" s="231" t="s">
        <v>1543</v>
      </c>
      <c r="C4825" s="232"/>
      <c r="D4825" s="233">
        <v>0</v>
      </c>
      <c r="E4825" s="234"/>
      <c r="F4825" s="234">
        <v>20</v>
      </c>
      <c r="G4825" s="235"/>
      <c r="H4825" s="229">
        <f t="shared" si="282"/>
        <v>20</v>
      </c>
      <c r="I4825" s="236"/>
      <c r="K4825" s="231" t="s">
        <v>1543</v>
      </c>
      <c r="L4825" s="232"/>
      <c r="M4825" s="233">
        <v>0</v>
      </c>
      <c r="N4825" s="234"/>
      <c r="O4825" s="234">
        <v>20</v>
      </c>
      <c r="P4825" s="235"/>
      <c r="Q4825" s="229">
        <f t="shared" si="283"/>
        <v>20</v>
      </c>
      <c r="R4825" s="236"/>
    </row>
    <row r="4826" spans="2:18" ht="24.95" customHeight="1">
      <c r="B4826" s="231" t="s">
        <v>1544</v>
      </c>
      <c r="C4826" s="232"/>
      <c r="D4826" s="233">
        <v>0</v>
      </c>
      <c r="E4826" s="234"/>
      <c r="F4826" s="234">
        <v>20</v>
      </c>
      <c r="G4826" s="235"/>
      <c r="H4826" s="229">
        <f t="shared" si="282"/>
        <v>20</v>
      </c>
      <c r="I4826" s="236"/>
      <c r="K4826" s="231" t="s">
        <v>1544</v>
      </c>
      <c r="L4826" s="232"/>
      <c r="M4826" s="233">
        <v>0</v>
      </c>
      <c r="N4826" s="234"/>
      <c r="O4826" s="234">
        <v>20</v>
      </c>
      <c r="P4826" s="235"/>
      <c r="Q4826" s="229">
        <f t="shared" si="283"/>
        <v>20</v>
      </c>
      <c r="R4826" s="236"/>
    </row>
    <row r="4827" spans="2:18" ht="24.95" customHeight="1" thickBot="1">
      <c r="B4827" s="237" t="s">
        <v>1545</v>
      </c>
      <c r="C4827" s="238"/>
      <c r="D4827" s="239"/>
      <c r="E4827" s="240"/>
      <c r="F4827" s="240">
        <v>750</v>
      </c>
      <c r="G4827" s="241"/>
      <c r="H4827" s="229">
        <f t="shared" si="282"/>
        <v>750</v>
      </c>
      <c r="I4827" s="242"/>
      <c r="K4827" s="237" t="s">
        <v>1545</v>
      </c>
      <c r="L4827" s="238"/>
      <c r="M4827" s="239">
        <v>0</v>
      </c>
      <c r="N4827" s="240"/>
      <c r="O4827" s="240">
        <v>750</v>
      </c>
      <c r="P4827" s="241"/>
      <c r="Q4827" s="229">
        <f t="shared" si="283"/>
        <v>750</v>
      </c>
      <c r="R4827" s="242"/>
    </row>
    <row r="4828" spans="2:18" ht="24.95" customHeight="1" thickTop="1" thickBot="1">
      <c r="B4828" s="243"/>
      <c r="C4828" s="244" t="s">
        <v>1399</v>
      </c>
      <c r="D4828" s="245">
        <f>D4824+D4825+D4826+D4827</f>
        <v>0</v>
      </c>
      <c r="E4828" s="246"/>
      <c r="F4828" s="247">
        <f>SUM(F4824:F4827)</f>
        <v>990</v>
      </c>
      <c r="G4828" s="248"/>
      <c r="H4828" s="249">
        <f t="shared" si="282"/>
        <v>990</v>
      </c>
      <c r="I4828" s="250"/>
      <c r="K4828" s="243"/>
      <c r="L4828" s="244" t="s">
        <v>1399</v>
      </c>
      <c r="M4828" s="245">
        <f>M4824+M4825+M4826+M4827</f>
        <v>0</v>
      </c>
      <c r="N4828" s="246"/>
      <c r="O4828" s="246">
        <f>SUM(O4824:O4827)</f>
        <v>990</v>
      </c>
      <c r="P4828" s="248"/>
      <c r="Q4828" s="251">
        <f t="shared" si="283"/>
        <v>990</v>
      </c>
      <c r="R4828" s="250"/>
    </row>
    <row r="4829" spans="2:18" ht="24.95" customHeight="1" thickTop="1">
      <c r="B4829" s="252" t="s">
        <v>1546</v>
      </c>
      <c r="C4829" s="253"/>
      <c r="D4829" s="254"/>
      <c r="E4829" s="255"/>
      <c r="F4829" s="255"/>
      <c r="G4829" s="256"/>
      <c r="H4829" s="257">
        <f t="shared" si="282"/>
        <v>0</v>
      </c>
      <c r="I4829" s="258"/>
      <c r="K4829" s="252" t="s">
        <v>1546</v>
      </c>
      <c r="L4829" s="253"/>
      <c r="M4829" s="254"/>
      <c r="N4829" s="255"/>
      <c r="O4829" s="255"/>
      <c r="P4829" s="256"/>
      <c r="Q4829" s="257">
        <f t="shared" si="283"/>
        <v>0</v>
      </c>
      <c r="R4829" s="258"/>
    </row>
    <row r="4830" spans="2:18" ht="24.95" customHeight="1">
      <c r="B4830" s="259" t="s">
        <v>1547</v>
      </c>
      <c r="C4830" s="260"/>
      <c r="D4830" s="233">
        <v>0</v>
      </c>
      <c r="E4830" s="234"/>
      <c r="F4830" s="234"/>
      <c r="G4830" s="261"/>
      <c r="H4830" s="262">
        <f t="shared" si="282"/>
        <v>0</v>
      </c>
      <c r="I4830" s="263"/>
      <c r="K4830" s="259" t="s">
        <v>1547</v>
      </c>
      <c r="L4830" s="260"/>
      <c r="M4830" s="233">
        <v>0</v>
      </c>
      <c r="N4830" s="234"/>
      <c r="O4830" s="234"/>
      <c r="P4830" s="261"/>
      <c r="Q4830" s="262">
        <f t="shared" si="283"/>
        <v>0</v>
      </c>
      <c r="R4830" s="263"/>
    </row>
    <row r="4831" spans="2:18" ht="24.95" customHeight="1">
      <c r="B4831" s="252" t="s">
        <v>1548</v>
      </c>
      <c r="C4831" s="253"/>
      <c r="D4831" s="233"/>
      <c r="E4831" s="234"/>
      <c r="F4831" s="234"/>
      <c r="G4831" s="261"/>
      <c r="H4831" s="262">
        <f t="shared" si="282"/>
        <v>0</v>
      </c>
      <c r="I4831" s="263"/>
      <c r="K4831" s="252" t="s">
        <v>1548</v>
      </c>
      <c r="L4831" s="253"/>
      <c r="M4831" s="233"/>
      <c r="N4831" s="234"/>
      <c r="O4831" s="234"/>
      <c r="P4831" s="261"/>
      <c r="Q4831" s="262">
        <f t="shared" si="283"/>
        <v>0</v>
      </c>
      <c r="R4831" s="263"/>
    </row>
    <row r="4832" spans="2:18" ht="24.95" customHeight="1" thickBot="1">
      <c r="B4832" s="264" t="s">
        <v>1549</v>
      </c>
      <c r="C4832" s="265"/>
      <c r="D4832" s="266"/>
      <c r="E4832" s="267"/>
      <c r="F4832" s="267"/>
      <c r="G4832" s="268"/>
      <c r="H4832" s="269">
        <f t="shared" si="282"/>
        <v>0</v>
      </c>
      <c r="I4832" s="270"/>
      <c r="K4832" s="264" t="s">
        <v>1549</v>
      </c>
      <c r="L4832" s="265"/>
      <c r="M4832" s="266"/>
      <c r="N4832" s="267"/>
      <c r="O4832" s="267"/>
      <c r="P4832" s="268"/>
      <c r="Q4832" s="269">
        <f t="shared" si="283"/>
        <v>0</v>
      </c>
      <c r="R4832" s="270"/>
    </row>
    <row r="4833" spans="2:18" ht="24.95" customHeight="1" thickTop="1" thickBot="1">
      <c r="B4833" s="243"/>
      <c r="C4833" s="244" t="s">
        <v>1399</v>
      </c>
      <c r="D4833" s="245">
        <f>SUM(D4828:D4832)</f>
        <v>0</v>
      </c>
      <c r="E4833" s="246"/>
      <c r="F4833" s="247">
        <f>F4828+F4830</f>
        <v>990</v>
      </c>
      <c r="G4833" s="248"/>
      <c r="H4833" s="271">
        <f>D4833+F4833</f>
        <v>990</v>
      </c>
      <c r="I4833" s="250"/>
      <c r="K4833" s="243"/>
      <c r="L4833" s="244" t="s">
        <v>1399</v>
      </c>
      <c r="M4833" s="245">
        <f>SUM(M4828:M4832)</f>
        <v>0</v>
      </c>
      <c r="N4833" s="246"/>
      <c r="O4833" s="246">
        <f>O4828+O4830</f>
        <v>990</v>
      </c>
      <c r="P4833" s="248"/>
      <c r="Q4833" s="272">
        <f>M4833+O4833</f>
        <v>990</v>
      </c>
      <c r="R4833" s="250"/>
    </row>
    <row r="4834" spans="2:18" ht="24.95" customHeight="1" thickTop="1">
      <c r="B4834" s="273"/>
      <c r="C4834" s="274" t="s">
        <v>1550</v>
      </c>
      <c r="D4834" s="217"/>
      <c r="E4834" s="217"/>
      <c r="F4834" s="217"/>
      <c r="G4834" s="217"/>
      <c r="H4834" s="217"/>
      <c r="I4834" s="218"/>
      <c r="K4834" s="273"/>
      <c r="L4834" s="274" t="s">
        <v>1550</v>
      </c>
      <c r="M4834" s="217"/>
      <c r="N4834" s="217"/>
      <c r="O4834" s="217"/>
      <c r="P4834" s="217"/>
      <c r="Q4834" s="217"/>
      <c r="R4834" s="218"/>
    </row>
    <row r="4835" spans="2:18" ht="24.95" customHeight="1">
      <c r="B4835" s="216" t="s">
        <v>1551</v>
      </c>
      <c r="C4835" s="217"/>
      <c r="D4835" s="217"/>
      <c r="E4835" s="217"/>
      <c r="F4835" s="217"/>
      <c r="G4835" s="217"/>
      <c r="H4835" s="217"/>
      <c r="I4835" s="218"/>
      <c r="K4835" s="216" t="s">
        <v>1551</v>
      </c>
      <c r="L4835" s="217"/>
      <c r="M4835" s="217"/>
      <c r="N4835" s="217"/>
      <c r="O4835" s="217"/>
      <c r="P4835" s="217"/>
      <c r="Q4835" s="217"/>
      <c r="R4835" s="218"/>
    </row>
    <row r="4836" spans="2:18" ht="24.95" customHeight="1">
      <c r="B4836" s="216" t="s">
        <v>1552</v>
      </c>
      <c r="C4836" s="217"/>
      <c r="D4836" s="217"/>
      <c r="E4836" s="217"/>
      <c r="F4836" s="217"/>
      <c r="G4836" s="217"/>
      <c r="H4836" s="217"/>
      <c r="I4836" s="218"/>
      <c r="K4836" s="216" t="s">
        <v>1552</v>
      </c>
      <c r="L4836" s="217"/>
      <c r="M4836" s="217"/>
      <c r="N4836" s="217"/>
      <c r="O4836" s="217"/>
      <c r="P4836" s="217"/>
      <c r="Q4836" s="217"/>
      <c r="R4836" s="218"/>
    </row>
    <row r="4837" spans="2:18" ht="15.75">
      <c r="B4837" s="273"/>
      <c r="C4837" s="217"/>
      <c r="D4837" s="217"/>
      <c r="E4837" s="217"/>
      <c r="F4837" s="217"/>
      <c r="G4837" s="217"/>
      <c r="H4837" s="217"/>
      <c r="I4837" s="218"/>
      <c r="K4837" s="273"/>
      <c r="L4837" s="217"/>
      <c r="M4837" s="217"/>
      <c r="N4837" s="217"/>
      <c r="O4837" s="217"/>
      <c r="P4837" s="217"/>
      <c r="Q4837" s="217"/>
      <c r="R4837" s="218"/>
    </row>
    <row r="4838" spans="2:18" ht="15.75">
      <c r="B4838" s="273"/>
      <c r="C4838" s="217"/>
      <c r="D4838" s="372" t="s">
        <v>1714</v>
      </c>
      <c r="E4838" s="372"/>
      <c r="F4838" s="372"/>
      <c r="G4838" s="217"/>
      <c r="H4838" s="217"/>
      <c r="I4838" s="218"/>
      <c r="K4838" s="273"/>
      <c r="L4838" s="217"/>
      <c r="M4838" s="372" t="s">
        <v>1714</v>
      </c>
      <c r="N4838" s="372"/>
      <c r="O4838" s="372"/>
      <c r="P4838" s="217"/>
      <c r="Q4838" s="217"/>
      <c r="R4838" s="218"/>
    </row>
    <row r="4839" spans="2:18" ht="15.75">
      <c r="B4839" s="273"/>
      <c r="C4839" s="217"/>
      <c r="D4839" s="372" t="s">
        <v>1715</v>
      </c>
      <c r="E4839" s="372"/>
      <c r="F4839" s="372"/>
      <c r="G4839" s="217"/>
      <c r="H4839" s="217"/>
      <c r="I4839" s="218"/>
      <c r="K4839" s="273"/>
      <c r="L4839" s="217"/>
      <c r="M4839" s="372" t="s">
        <v>1715</v>
      </c>
      <c r="N4839" s="372"/>
      <c r="O4839" s="372"/>
      <c r="P4839" s="217"/>
      <c r="Q4839" s="217"/>
      <c r="R4839" s="218"/>
    </row>
    <row r="4840" spans="2:18" ht="15.75">
      <c r="B4840" s="273"/>
      <c r="C4840" s="217"/>
      <c r="D4840" s="217"/>
      <c r="E4840" s="217"/>
      <c r="F4840" s="217"/>
      <c r="G4840" s="217"/>
      <c r="H4840" s="217"/>
      <c r="I4840" s="218"/>
      <c r="K4840" s="273"/>
      <c r="L4840" s="217"/>
      <c r="M4840" s="217"/>
      <c r="N4840" s="217"/>
      <c r="O4840" s="217"/>
      <c r="P4840" s="217"/>
      <c r="Q4840" s="217"/>
      <c r="R4840" s="218"/>
    </row>
    <row r="4841" spans="2:18" ht="15.75">
      <c r="B4841" s="273"/>
      <c r="C4841" s="217"/>
      <c r="D4841" s="217"/>
      <c r="E4841" s="217"/>
      <c r="F4841" s="217"/>
      <c r="G4841" s="217"/>
      <c r="H4841" s="217"/>
      <c r="I4841" s="218"/>
      <c r="K4841" s="273"/>
      <c r="L4841" s="217"/>
      <c r="M4841" s="217"/>
      <c r="N4841" s="217"/>
      <c r="O4841" s="217"/>
      <c r="P4841" s="217"/>
      <c r="Q4841" s="217"/>
      <c r="R4841" s="218"/>
    </row>
    <row r="4842" spans="2:18" ht="15.75">
      <c r="B4842" s="293"/>
      <c r="E4842" s="217"/>
      <c r="F4842" s="217"/>
      <c r="G4842" s="201" t="s">
        <v>1563</v>
      </c>
      <c r="H4842" s="217"/>
      <c r="I4842" s="218"/>
      <c r="J4842" s="293"/>
      <c r="K4842" s="293"/>
      <c r="N4842" s="217"/>
      <c r="O4842" s="217"/>
      <c r="P4842" s="201" t="s">
        <v>1563</v>
      </c>
      <c r="Q4842" s="217"/>
      <c r="R4842" s="218"/>
    </row>
    <row r="4843" spans="2:18" ht="15.75">
      <c r="B4843" s="273" t="s">
        <v>1553</v>
      </c>
      <c r="C4843" s="360">
        <v>45840</v>
      </c>
      <c r="D4843" s="360"/>
      <c r="E4843" s="201"/>
      <c r="F4843" t="s">
        <v>1693</v>
      </c>
      <c r="H4843" s="201"/>
      <c r="I4843" s="202"/>
      <c r="K4843" s="273" t="s">
        <v>1553</v>
      </c>
      <c r="L4843" s="360">
        <v>45840</v>
      </c>
      <c r="M4843" s="360"/>
      <c r="N4843" s="201"/>
      <c r="O4843" t="s">
        <v>1693</v>
      </c>
      <c r="Q4843" s="201"/>
      <c r="R4843" s="202"/>
    </row>
    <row r="4844" spans="2:18" ht="16.5" thickBot="1">
      <c r="B4844" s="275"/>
      <c r="C4844" s="276"/>
      <c r="D4844" s="276"/>
      <c r="E4844" s="276"/>
      <c r="F4844" s="276"/>
      <c r="G4844" s="276"/>
      <c r="H4844" s="276"/>
      <c r="I4844" s="277"/>
      <c r="K4844" s="275"/>
      <c r="L4844" s="276"/>
      <c r="M4844" s="276"/>
      <c r="N4844" s="276"/>
      <c r="O4844" s="276"/>
      <c r="P4844" s="276"/>
      <c r="Q4844" s="276"/>
      <c r="R4844" s="277"/>
    </row>
    <row r="4846" spans="2:18" ht="15.75" thickBot="1"/>
    <row r="4847" spans="2:18">
      <c r="B4847" s="366" t="s">
        <v>1525</v>
      </c>
      <c r="C4847" s="367"/>
      <c r="D4847" s="367"/>
      <c r="E4847" s="367"/>
      <c r="F4847" s="367"/>
      <c r="G4847" s="367"/>
      <c r="H4847" s="367"/>
      <c r="I4847" s="368"/>
      <c r="K4847" s="366" t="s">
        <v>1525</v>
      </c>
      <c r="L4847" s="367"/>
      <c r="M4847" s="367"/>
      <c r="N4847" s="367"/>
      <c r="O4847" s="367"/>
      <c r="P4847" s="367"/>
      <c r="Q4847" s="367"/>
      <c r="R4847" s="368"/>
    </row>
    <row r="4848" spans="2:18" ht="15.75">
      <c r="B4848" s="200"/>
      <c r="C4848" s="201"/>
      <c r="D4848" s="201"/>
      <c r="E4848" s="201"/>
      <c r="F4848" s="201"/>
      <c r="G4848" s="201"/>
      <c r="H4848" s="201"/>
      <c r="I4848" s="202"/>
      <c r="K4848" s="200"/>
      <c r="L4848" s="201"/>
      <c r="M4848" s="201"/>
      <c r="N4848" s="201"/>
      <c r="O4848" s="201"/>
      <c r="P4848" s="201"/>
      <c r="Q4848" s="201"/>
      <c r="R4848" s="202"/>
    </row>
    <row r="4849" spans="2:18" ht="26.25">
      <c r="B4849" s="369" t="s">
        <v>1526</v>
      </c>
      <c r="C4849" s="370"/>
      <c r="D4849" s="370"/>
      <c r="E4849" s="370"/>
      <c r="F4849" s="370"/>
      <c r="G4849" s="370"/>
      <c r="H4849" s="370"/>
      <c r="I4849" s="371"/>
      <c r="K4849" s="369" t="s">
        <v>1526</v>
      </c>
      <c r="L4849" s="370"/>
      <c r="M4849" s="370"/>
      <c r="N4849" s="370"/>
      <c r="O4849" s="370"/>
      <c r="P4849" s="370"/>
      <c r="Q4849" s="370"/>
      <c r="R4849" s="371"/>
    </row>
    <row r="4850" spans="2:18" ht="24.95" customHeight="1">
      <c r="B4850" s="203"/>
      <c r="C4850" s="204"/>
      <c r="D4850" s="204"/>
      <c r="E4850" s="204"/>
      <c r="F4850" s="204"/>
      <c r="G4850" s="204"/>
      <c r="H4850" s="205" t="s">
        <v>1527</v>
      </c>
      <c r="I4850" s="206"/>
      <c r="K4850" s="203"/>
      <c r="L4850" s="204"/>
      <c r="M4850" s="204"/>
      <c r="N4850" s="204"/>
      <c r="O4850" s="204"/>
      <c r="P4850" s="204"/>
      <c r="Q4850" s="205" t="s">
        <v>1527</v>
      </c>
      <c r="R4850" s="206"/>
    </row>
    <row r="4851" spans="2:18" ht="24.95" customHeight="1">
      <c r="B4851" s="207" t="s">
        <v>1528</v>
      </c>
      <c r="C4851" s="208"/>
      <c r="D4851" s="208"/>
      <c r="E4851" s="208"/>
      <c r="F4851" s="208" t="s">
        <v>1529</v>
      </c>
      <c r="G4851" s="201"/>
      <c r="H4851" s="201" t="s">
        <v>1530</v>
      </c>
      <c r="I4851" s="202"/>
      <c r="K4851" s="207" t="s">
        <v>1528</v>
      </c>
      <c r="L4851" s="208"/>
      <c r="M4851" s="208"/>
      <c r="N4851" s="208"/>
      <c r="O4851" s="208" t="s">
        <v>1531</v>
      </c>
      <c r="P4851" s="201"/>
      <c r="Q4851" s="201" t="s">
        <v>1530</v>
      </c>
      <c r="R4851" s="202"/>
    </row>
    <row r="4852" spans="2:18" ht="24.95" customHeight="1">
      <c r="B4852" s="209" t="s">
        <v>1532</v>
      </c>
      <c r="C4852" s="210"/>
      <c r="E4852" s="211"/>
      <c r="F4852" s="211"/>
      <c r="G4852" s="212"/>
      <c r="H4852" s="212"/>
      <c r="I4852" s="213"/>
      <c r="K4852" s="209" t="s">
        <v>1532</v>
      </c>
      <c r="L4852" s="210" t="s">
        <v>1830</v>
      </c>
      <c r="M4852" s="211"/>
      <c r="N4852" s="211"/>
      <c r="O4852" s="211"/>
      <c r="P4852" s="212"/>
      <c r="Q4852" s="212"/>
      <c r="R4852" s="213"/>
    </row>
    <row r="4853" spans="2:18" ht="24.95" customHeight="1">
      <c r="B4853" s="207" t="s">
        <v>1534</v>
      </c>
      <c r="C4853" s="214"/>
      <c r="D4853" s="208" t="s">
        <v>1535</v>
      </c>
      <c r="E4853" s="208"/>
      <c r="F4853" s="201"/>
      <c r="G4853" s="201"/>
      <c r="H4853" s="201"/>
      <c r="I4853" s="202"/>
      <c r="K4853" s="207" t="s">
        <v>1534</v>
      </c>
      <c r="L4853" s="214"/>
      <c r="M4853" s="208" t="s">
        <v>1535</v>
      </c>
      <c r="N4853" s="208"/>
      <c r="O4853" s="201"/>
      <c r="P4853" s="201"/>
      <c r="Q4853" s="201"/>
      <c r="R4853" s="202"/>
    </row>
    <row r="4854" spans="2:18" ht="24.95" customHeight="1">
      <c r="B4854" s="216" t="s">
        <v>1562</v>
      </c>
      <c r="C4854" s="217"/>
      <c r="D4854" s="217"/>
      <c r="E4854" s="217"/>
      <c r="F4854" s="217"/>
      <c r="G4854" s="217"/>
      <c r="H4854" s="217"/>
      <c r="I4854" s="218"/>
      <c r="K4854" s="216" t="s">
        <v>1562</v>
      </c>
      <c r="L4854" s="217"/>
      <c r="M4854" s="217"/>
      <c r="N4854" s="217"/>
      <c r="O4854" s="217"/>
      <c r="P4854" s="217"/>
      <c r="Q4854" s="217"/>
      <c r="R4854" s="218"/>
    </row>
    <row r="4855" spans="2:18" ht="24.95" customHeight="1" thickBot="1">
      <c r="B4855" s="207" t="s">
        <v>1537</v>
      </c>
      <c r="C4855" s="201"/>
      <c r="D4855" s="201"/>
      <c r="E4855" s="201"/>
      <c r="F4855" s="201"/>
      <c r="G4855" s="201"/>
      <c r="H4855" s="201"/>
      <c r="I4855" s="202"/>
      <c r="K4855" s="207" t="s">
        <v>1537</v>
      </c>
      <c r="L4855" s="201"/>
      <c r="M4855" s="201"/>
      <c r="N4855" s="201"/>
      <c r="O4855" s="201"/>
      <c r="P4855" s="201"/>
      <c r="Q4855" s="201"/>
      <c r="R4855" s="202"/>
    </row>
    <row r="4856" spans="2:18" ht="24.95" customHeight="1" thickTop="1">
      <c r="B4856" s="361" t="s">
        <v>1538</v>
      </c>
      <c r="C4856" s="362"/>
      <c r="D4856" s="358" t="s">
        <v>1241</v>
      </c>
      <c r="E4856" s="365"/>
      <c r="F4856" s="356" t="s">
        <v>1539</v>
      </c>
      <c r="G4856" s="359"/>
      <c r="H4856" s="358" t="s">
        <v>1404</v>
      </c>
      <c r="I4856" s="359"/>
      <c r="K4856" s="361" t="s">
        <v>1538</v>
      </c>
      <c r="L4856" s="362"/>
      <c r="M4856" s="358" t="s">
        <v>1241</v>
      </c>
      <c r="N4856" s="365"/>
      <c r="O4856" s="356" t="s">
        <v>1539</v>
      </c>
      <c r="P4856" s="359"/>
      <c r="Q4856" s="358" t="s">
        <v>1404</v>
      </c>
      <c r="R4856" s="359"/>
    </row>
    <row r="4857" spans="2:18" ht="24.95" customHeight="1" thickBot="1">
      <c r="B4857" s="363"/>
      <c r="C4857" s="364"/>
      <c r="D4857" s="219" t="s">
        <v>1540</v>
      </c>
      <c r="E4857" s="220" t="s">
        <v>1541</v>
      </c>
      <c r="F4857" s="220" t="s">
        <v>1540</v>
      </c>
      <c r="G4857" s="221" t="s">
        <v>1541</v>
      </c>
      <c r="H4857" s="222" t="s">
        <v>1540</v>
      </c>
      <c r="I4857" s="223" t="s">
        <v>1541</v>
      </c>
      <c r="K4857" s="363"/>
      <c r="L4857" s="364"/>
      <c r="M4857" s="219" t="s">
        <v>1540</v>
      </c>
      <c r="N4857" s="220" t="s">
        <v>1541</v>
      </c>
      <c r="O4857" s="220" t="s">
        <v>1540</v>
      </c>
      <c r="P4857" s="221" t="s">
        <v>1541</v>
      </c>
      <c r="Q4857" s="222" t="s">
        <v>1540</v>
      </c>
      <c r="R4857" s="223" t="s">
        <v>1541</v>
      </c>
    </row>
    <row r="4858" spans="2:18" ht="24.95" customHeight="1" thickTop="1">
      <c r="B4858" s="224" t="s">
        <v>1542</v>
      </c>
      <c r="C4858" s="225"/>
      <c r="D4858" s="226">
        <v>0</v>
      </c>
      <c r="E4858" s="227"/>
      <c r="F4858" s="227">
        <v>200</v>
      </c>
      <c r="G4858" s="228"/>
      <c r="H4858" s="229">
        <f t="shared" ref="H4858:H4866" si="284">D4858+F4858</f>
        <v>200</v>
      </c>
      <c r="I4858" s="230"/>
      <c r="K4858" s="224" t="s">
        <v>1542</v>
      </c>
      <c r="L4858" s="225"/>
      <c r="M4858" s="226">
        <v>0</v>
      </c>
      <c r="N4858" s="227"/>
      <c r="O4858" s="227">
        <v>200</v>
      </c>
      <c r="P4858" s="228"/>
      <c r="Q4858" s="229">
        <f t="shared" ref="Q4858:Q4866" si="285">M4858+O4858</f>
        <v>200</v>
      </c>
      <c r="R4858" s="230"/>
    </row>
    <row r="4859" spans="2:18" ht="24.95" customHeight="1">
      <c r="B4859" s="231" t="s">
        <v>1543</v>
      </c>
      <c r="C4859" s="232"/>
      <c r="D4859" s="233">
        <v>0</v>
      </c>
      <c r="E4859" s="234"/>
      <c r="F4859" s="234">
        <v>20</v>
      </c>
      <c r="G4859" s="235"/>
      <c r="H4859" s="229">
        <f t="shared" si="284"/>
        <v>20</v>
      </c>
      <c r="I4859" s="236"/>
      <c r="K4859" s="231" t="s">
        <v>1543</v>
      </c>
      <c r="L4859" s="232"/>
      <c r="M4859" s="233">
        <v>0</v>
      </c>
      <c r="N4859" s="234"/>
      <c r="O4859" s="234">
        <v>20</v>
      </c>
      <c r="P4859" s="235"/>
      <c r="Q4859" s="229">
        <f t="shared" si="285"/>
        <v>20</v>
      </c>
      <c r="R4859" s="236"/>
    </row>
    <row r="4860" spans="2:18" ht="24.95" customHeight="1">
      <c r="B4860" s="231" t="s">
        <v>1544</v>
      </c>
      <c r="C4860" s="232"/>
      <c r="D4860" s="233">
        <v>0</v>
      </c>
      <c r="E4860" s="234"/>
      <c r="F4860" s="234">
        <v>20</v>
      </c>
      <c r="G4860" s="235"/>
      <c r="H4860" s="229">
        <f t="shared" si="284"/>
        <v>20</v>
      </c>
      <c r="I4860" s="236"/>
      <c r="K4860" s="231" t="s">
        <v>1544</v>
      </c>
      <c r="L4860" s="232"/>
      <c r="M4860" s="233">
        <v>0</v>
      </c>
      <c r="N4860" s="234"/>
      <c r="O4860" s="234">
        <v>20</v>
      </c>
      <c r="P4860" s="235"/>
      <c r="Q4860" s="229">
        <f t="shared" si="285"/>
        <v>20</v>
      </c>
      <c r="R4860" s="236"/>
    </row>
    <row r="4861" spans="2:18" ht="24.95" customHeight="1" thickBot="1">
      <c r="B4861" s="237" t="s">
        <v>1545</v>
      </c>
      <c r="C4861" s="238"/>
      <c r="D4861" s="239"/>
      <c r="E4861" s="240"/>
      <c r="F4861" s="240">
        <v>750</v>
      </c>
      <c r="G4861" s="241"/>
      <c r="H4861" s="229">
        <f t="shared" si="284"/>
        <v>750</v>
      </c>
      <c r="I4861" s="242"/>
      <c r="K4861" s="237" t="s">
        <v>1545</v>
      </c>
      <c r="L4861" s="238"/>
      <c r="M4861" s="239">
        <v>0</v>
      </c>
      <c r="N4861" s="240"/>
      <c r="O4861" s="240">
        <v>750</v>
      </c>
      <c r="P4861" s="241"/>
      <c r="Q4861" s="229">
        <f t="shared" si="285"/>
        <v>750</v>
      </c>
      <c r="R4861" s="242"/>
    </row>
    <row r="4862" spans="2:18" ht="24.95" customHeight="1" thickTop="1" thickBot="1">
      <c r="B4862" s="243"/>
      <c r="C4862" s="244" t="s">
        <v>1399</v>
      </c>
      <c r="D4862" s="245">
        <f>D4858+D4859+D4860+D4861</f>
        <v>0</v>
      </c>
      <c r="E4862" s="246"/>
      <c r="F4862" s="247">
        <f>SUM(F4858:F4861)</f>
        <v>990</v>
      </c>
      <c r="G4862" s="248"/>
      <c r="H4862" s="249">
        <f t="shared" si="284"/>
        <v>990</v>
      </c>
      <c r="I4862" s="250"/>
      <c r="K4862" s="243"/>
      <c r="L4862" s="244" t="s">
        <v>1399</v>
      </c>
      <c r="M4862" s="245">
        <f>M4858+M4859+M4860+M4861</f>
        <v>0</v>
      </c>
      <c r="N4862" s="246"/>
      <c r="O4862" s="246">
        <f>SUM(O4858:O4861)</f>
        <v>990</v>
      </c>
      <c r="P4862" s="248"/>
      <c r="Q4862" s="251">
        <f t="shared" si="285"/>
        <v>990</v>
      </c>
      <c r="R4862" s="250"/>
    </row>
    <row r="4863" spans="2:18" ht="24.95" customHeight="1" thickTop="1">
      <c r="B4863" s="252" t="s">
        <v>1546</v>
      </c>
      <c r="C4863" s="253"/>
      <c r="D4863" s="254"/>
      <c r="E4863" s="255"/>
      <c r="F4863" s="255"/>
      <c r="G4863" s="256"/>
      <c r="H4863" s="257">
        <f t="shared" si="284"/>
        <v>0</v>
      </c>
      <c r="I4863" s="258"/>
      <c r="K4863" s="252" t="s">
        <v>1546</v>
      </c>
      <c r="L4863" s="253"/>
      <c r="M4863" s="254"/>
      <c r="N4863" s="255"/>
      <c r="O4863" s="255"/>
      <c r="P4863" s="256"/>
      <c r="Q4863" s="257">
        <f t="shared" si="285"/>
        <v>0</v>
      </c>
      <c r="R4863" s="258"/>
    </row>
    <row r="4864" spans="2:18" ht="24.95" customHeight="1">
      <c r="B4864" s="259" t="s">
        <v>1547</v>
      </c>
      <c r="C4864" s="260"/>
      <c r="D4864" s="233">
        <v>0</v>
      </c>
      <c r="E4864" s="234"/>
      <c r="F4864" s="234"/>
      <c r="G4864" s="261"/>
      <c r="H4864" s="262">
        <f t="shared" si="284"/>
        <v>0</v>
      </c>
      <c r="I4864" s="263"/>
      <c r="K4864" s="259" t="s">
        <v>1547</v>
      </c>
      <c r="L4864" s="260"/>
      <c r="M4864" s="233">
        <v>0</v>
      </c>
      <c r="N4864" s="234"/>
      <c r="O4864" s="234"/>
      <c r="P4864" s="261"/>
      <c r="Q4864" s="262">
        <f t="shared" si="285"/>
        <v>0</v>
      </c>
      <c r="R4864" s="263"/>
    </row>
    <row r="4865" spans="2:18" ht="24.95" customHeight="1">
      <c r="B4865" s="252" t="s">
        <v>1548</v>
      </c>
      <c r="C4865" s="253"/>
      <c r="D4865" s="233"/>
      <c r="E4865" s="234"/>
      <c r="F4865" s="234"/>
      <c r="G4865" s="261"/>
      <c r="H4865" s="262">
        <f t="shared" si="284"/>
        <v>0</v>
      </c>
      <c r="I4865" s="263"/>
      <c r="K4865" s="252" t="s">
        <v>1548</v>
      </c>
      <c r="L4865" s="253"/>
      <c r="M4865" s="233"/>
      <c r="N4865" s="234"/>
      <c r="O4865" s="234"/>
      <c r="P4865" s="261"/>
      <c r="Q4865" s="262">
        <f t="shared" si="285"/>
        <v>0</v>
      </c>
      <c r="R4865" s="263"/>
    </row>
    <row r="4866" spans="2:18" ht="24.95" customHeight="1" thickBot="1">
      <c r="B4866" s="264" t="s">
        <v>1549</v>
      </c>
      <c r="C4866" s="265"/>
      <c r="D4866" s="266"/>
      <c r="E4866" s="267"/>
      <c r="F4866" s="267"/>
      <c r="G4866" s="268"/>
      <c r="H4866" s="269">
        <f t="shared" si="284"/>
        <v>0</v>
      </c>
      <c r="I4866" s="270"/>
      <c r="K4866" s="264" t="s">
        <v>1549</v>
      </c>
      <c r="L4866" s="265"/>
      <c r="M4866" s="266"/>
      <c r="N4866" s="267"/>
      <c r="O4866" s="267"/>
      <c r="P4866" s="268"/>
      <c r="Q4866" s="269">
        <f t="shared" si="285"/>
        <v>0</v>
      </c>
      <c r="R4866" s="270"/>
    </row>
    <row r="4867" spans="2:18" ht="24.95" customHeight="1" thickTop="1" thickBot="1">
      <c r="B4867" s="243"/>
      <c r="C4867" s="244" t="s">
        <v>1399</v>
      </c>
      <c r="D4867" s="245">
        <f>SUM(D4862:D4866)</f>
        <v>0</v>
      </c>
      <c r="E4867" s="246"/>
      <c r="F4867" s="247">
        <f>F4862+F4864</f>
        <v>990</v>
      </c>
      <c r="G4867" s="248"/>
      <c r="H4867" s="271">
        <f>D4867+F4867</f>
        <v>990</v>
      </c>
      <c r="I4867" s="250"/>
      <c r="K4867" s="243"/>
      <c r="L4867" s="244" t="s">
        <v>1399</v>
      </c>
      <c r="M4867" s="245">
        <f>SUM(M4862:M4866)</f>
        <v>0</v>
      </c>
      <c r="N4867" s="246"/>
      <c r="O4867" s="246">
        <f>O4862+O4864</f>
        <v>990</v>
      </c>
      <c r="P4867" s="248"/>
      <c r="Q4867" s="272">
        <f>M4867+O4867</f>
        <v>990</v>
      </c>
      <c r="R4867" s="250"/>
    </row>
    <row r="4868" spans="2:18" ht="24.95" customHeight="1" thickTop="1">
      <c r="B4868" s="273"/>
      <c r="C4868" s="274" t="s">
        <v>1550</v>
      </c>
      <c r="D4868" s="217"/>
      <c r="E4868" s="217"/>
      <c r="F4868" s="217"/>
      <c r="G4868" s="217"/>
      <c r="H4868" s="217"/>
      <c r="I4868" s="218"/>
      <c r="K4868" s="273"/>
      <c r="L4868" s="274" t="s">
        <v>1550</v>
      </c>
      <c r="M4868" s="217"/>
      <c r="N4868" s="217"/>
      <c r="O4868" s="217"/>
      <c r="P4868" s="217"/>
      <c r="Q4868" s="217"/>
      <c r="R4868" s="218"/>
    </row>
    <row r="4869" spans="2:18" ht="24.95" customHeight="1">
      <c r="B4869" s="216" t="s">
        <v>1551</v>
      </c>
      <c r="C4869" s="217"/>
      <c r="D4869" s="217"/>
      <c r="E4869" s="217"/>
      <c r="F4869" s="217"/>
      <c r="G4869" s="217"/>
      <c r="H4869" s="217"/>
      <c r="I4869" s="218"/>
      <c r="K4869" s="216" t="s">
        <v>1551</v>
      </c>
      <c r="L4869" s="217"/>
      <c r="M4869" s="217"/>
      <c r="N4869" s="217"/>
      <c r="O4869" s="217"/>
      <c r="P4869" s="217"/>
      <c r="Q4869" s="217"/>
      <c r="R4869" s="218"/>
    </row>
    <row r="4870" spans="2:18" ht="24.95" customHeight="1">
      <c r="B4870" s="216" t="s">
        <v>1552</v>
      </c>
      <c r="C4870" s="217"/>
      <c r="D4870" s="217"/>
      <c r="E4870" s="217"/>
      <c r="F4870" s="217"/>
      <c r="G4870" s="217"/>
      <c r="H4870" s="217"/>
      <c r="I4870" s="218"/>
      <c r="K4870" s="216" t="s">
        <v>1552</v>
      </c>
      <c r="L4870" s="217"/>
      <c r="M4870" s="217"/>
      <c r="N4870" s="217"/>
      <c r="O4870" s="217"/>
      <c r="P4870" s="217"/>
      <c r="Q4870" s="217"/>
      <c r="R4870" s="218"/>
    </row>
    <row r="4871" spans="2:18" ht="15.75">
      <c r="B4871" s="273"/>
      <c r="C4871" s="217"/>
      <c r="D4871" s="217"/>
      <c r="E4871" s="217"/>
      <c r="F4871" s="217"/>
      <c r="G4871" s="217"/>
      <c r="H4871" s="217"/>
      <c r="I4871" s="218"/>
      <c r="K4871" s="273"/>
      <c r="L4871" s="217"/>
      <c r="M4871" s="217"/>
      <c r="N4871" s="217"/>
      <c r="O4871" s="217"/>
      <c r="P4871" s="217"/>
      <c r="Q4871" s="217"/>
      <c r="R4871" s="218"/>
    </row>
    <row r="4872" spans="2:18" ht="15.75">
      <c r="B4872" s="273"/>
      <c r="C4872" s="217"/>
      <c r="D4872" s="372" t="s">
        <v>1714</v>
      </c>
      <c r="E4872" s="372"/>
      <c r="F4872" s="372"/>
      <c r="G4872" s="217"/>
      <c r="H4872" s="217"/>
      <c r="I4872" s="218"/>
      <c r="K4872" s="273"/>
      <c r="L4872" s="217"/>
      <c r="M4872" s="372" t="s">
        <v>1714</v>
      </c>
      <c r="N4872" s="372"/>
      <c r="O4872" s="372"/>
      <c r="P4872" s="217"/>
      <c r="Q4872" s="217"/>
      <c r="R4872" s="218"/>
    </row>
    <row r="4873" spans="2:18" ht="15.75">
      <c r="B4873" s="273"/>
      <c r="C4873" s="217"/>
      <c r="D4873" s="372" t="s">
        <v>1715</v>
      </c>
      <c r="E4873" s="372"/>
      <c r="F4873" s="372"/>
      <c r="G4873" s="217"/>
      <c r="H4873" s="217"/>
      <c r="I4873" s="218"/>
      <c r="K4873" s="273"/>
      <c r="L4873" s="217"/>
      <c r="M4873" s="372" t="s">
        <v>1715</v>
      </c>
      <c r="N4873" s="372"/>
      <c r="O4873" s="372"/>
      <c r="P4873" s="217"/>
      <c r="Q4873" s="217"/>
      <c r="R4873" s="218"/>
    </row>
    <row r="4874" spans="2:18" ht="15.75">
      <c r="B4874" s="273"/>
      <c r="C4874" s="217"/>
      <c r="D4874" s="217"/>
      <c r="E4874" s="217"/>
      <c r="F4874" s="217"/>
      <c r="G4874" s="217"/>
      <c r="H4874" s="217"/>
      <c r="I4874" s="218"/>
      <c r="K4874" s="273"/>
      <c r="L4874" s="217"/>
      <c r="M4874" s="217"/>
      <c r="N4874" s="217"/>
      <c r="O4874" s="217"/>
      <c r="P4874" s="217"/>
      <c r="Q4874" s="217"/>
      <c r="R4874" s="218"/>
    </row>
    <row r="4875" spans="2:18" ht="15.75">
      <c r="B4875" s="273"/>
      <c r="C4875" s="217"/>
      <c r="D4875" s="217"/>
      <c r="E4875" s="217"/>
      <c r="F4875" s="217"/>
      <c r="G4875" s="217"/>
      <c r="H4875" s="217"/>
      <c r="I4875" s="218"/>
      <c r="K4875" s="273"/>
      <c r="L4875" s="217"/>
      <c r="M4875" s="217"/>
      <c r="N4875" s="217"/>
      <c r="O4875" s="217"/>
      <c r="P4875" s="217"/>
      <c r="Q4875" s="217"/>
      <c r="R4875" s="218"/>
    </row>
    <row r="4876" spans="2:18" ht="15.75">
      <c r="B4876" s="293"/>
      <c r="E4876" s="217"/>
      <c r="F4876" s="217"/>
      <c r="G4876" s="201" t="s">
        <v>1563</v>
      </c>
      <c r="H4876" s="217"/>
      <c r="I4876" s="218"/>
      <c r="J4876" s="293"/>
      <c r="K4876" s="293"/>
      <c r="N4876" s="217"/>
      <c r="O4876" s="217"/>
      <c r="P4876" s="201" t="s">
        <v>1563</v>
      </c>
      <c r="Q4876" s="217"/>
      <c r="R4876" s="218"/>
    </row>
    <row r="4877" spans="2:18" ht="15.75">
      <c r="B4877" s="273" t="s">
        <v>1553</v>
      </c>
      <c r="C4877" s="360">
        <v>45840</v>
      </c>
      <c r="D4877" s="360"/>
      <c r="E4877" s="201"/>
      <c r="F4877" t="s">
        <v>1693</v>
      </c>
      <c r="H4877" s="201"/>
      <c r="I4877" s="202"/>
      <c r="K4877" s="273" t="s">
        <v>1553</v>
      </c>
      <c r="L4877" s="360">
        <v>45840</v>
      </c>
      <c r="M4877" s="360"/>
      <c r="N4877" s="201"/>
      <c r="O4877" t="s">
        <v>1693</v>
      </c>
      <c r="Q4877" s="201"/>
      <c r="R4877" s="202"/>
    </row>
    <row r="4878" spans="2:18" ht="16.5" thickBot="1">
      <c r="B4878" s="275"/>
      <c r="C4878" s="276"/>
      <c r="D4878" s="276"/>
      <c r="E4878" s="276"/>
      <c r="F4878" s="276"/>
      <c r="G4878" s="276"/>
      <c r="H4878" s="276"/>
      <c r="I4878" s="277"/>
      <c r="K4878" s="275"/>
      <c r="L4878" s="276"/>
      <c r="M4878" s="276"/>
      <c r="N4878" s="276"/>
      <c r="O4878" s="276"/>
      <c r="P4878" s="276"/>
      <c r="Q4878" s="276"/>
      <c r="R4878" s="277"/>
    </row>
    <row r="4880" spans="2:18" ht="15.75" thickBot="1"/>
    <row r="4881" spans="2:18">
      <c r="B4881" s="366" t="s">
        <v>1525</v>
      </c>
      <c r="C4881" s="367"/>
      <c r="D4881" s="367"/>
      <c r="E4881" s="367"/>
      <c r="F4881" s="367"/>
      <c r="G4881" s="367"/>
      <c r="H4881" s="367"/>
      <c r="I4881" s="368"/>
      <c r="K4881" s="366" t="s">
        <v>1525</v>
      </c>
      <c r="L4881" s="367"/>
      <c r="M4881" s="367"/>
      <c r="N4881" s="367"/>
      <c r="O4881" s="367"/>
      <c r="P4881" s="367"/>
      <c r="Q4881" s="367"/>
      <c r="R4881" s="368"/>
    </row>
    <row r="4882" spans="2:18" ht="15.75">
      <c r="B4882" s="200"/>
      <c r="C4882" s="201"/>
      <c r="D4882" s="201"/>
      <c r="E4882" s="201"/>
      <c r="F4882" s="201"/>
      <c r="G4882" s="201"/>
      <c r="H4882" s="201"/>
      <c r="I4882" s="202"/>
      <c r="K4882" s="200"/>
      <c r="L4882" s="201"/>
      <c r="M4882" s="201"/>
      <c r="N4882" s="201"/>
      <c r="O4882" s="201"/>
      <c r="P4882" s="201"/>
      <c r="Q4882" s="201"/>
      <c r="R4882" s="202"/>
    </row>
    <row r="4883" spans="2:18" ht="26.25">
      <c r="B4883" s="369" t="s">
        <v>1526</v>
      </c>
      <c r="C4883" s="370"/>
      <c r="D4883" s="370"/>
      <c r="E4883" s="370"/>
      <c r="F4883" s="370"/>
      <c r="G4883" s="370"/>
      <c r="H4883" s="370"/>
      <c r="I4883" s="371"/>
      <c r="K4883" s="369" t="s">
        <v>1526</v>
      </c>
      <c r="L4883" s="370"/>
      <c r="M4883" s="370"/>
      <c r="N4883" s="370"/>
      <c r="O4883" s="370"/>
      <c r="P4883" s="370"/>
      <c r="Q4883" s="370"/>
      <c r="R4883" s="371"/>
    </row>
    <row r="4884" spans="2:18" ht="24.95" customHeight="1">
      <c r="B4884" s="203"/>
      <c r="C4884" s="204"/>
      <c r="D4884" s="204"/>
      <c r="E4884" s="204"/>
      <c r="F4884" s="204"/>
      <c r="G4884" s="204"/>
      <c r="H4884" s="205" t="s">
        <v>1527</v>
      </c>
      <c r="I4884" s="206"/>
      <c r="K4884" s="203"/>
      <c r="L4884" s="204"/>
      <c r="M4884" s="204"/>
      <c r="N4884" s="204"/>
      <c r="O4884" s="204"/>
      <c r="P4884" s="204"/>
      <c r="Q4884" s="205" t="s">
        <v>1527</v>
      </c>
      <c r="R4884" s="206"/>
    </row>
    <row r="4885" spans="2:18" ht="24.95" customHeight="1">
      <c r="B4885" s="207" t="s">
        <v>1528</v>
      </c>
      <c r="C4885" s="208"/>
      <c r="D4885" s="208"/>
      <c r="E4885" s="208"/>
      <c r="F4885" s="208" t="s">
        <v>1529</v>
      </c>
      <c r="G4885" s="201"/>
      <c r="H4885" s="201" t="s">
        <v>1530</v>
      </c>
      <c r="I4885" s="202"/>
      <c r="K4885" s="207" t="s">
        <v>1528</v>
      </c>
      <c r="L4885" s="208"/>
      <c r="M4885" s="208"/>
      <c r="N4885" s="208"/>
      <c r="O4885" s="208" t="s">
        <v>1531</v>
      </c>
      <c r="P4885" s="201"/>
      <c r="Q4885" s="201" t="s">
        <v>1530</v>
      </c>
      <c r="R4885" s="202"/>
    </row>
    <row r="4886" spans="2:18" ht="24.95" customHeight="1">
      <c r="B4886" s="209" t="s">
        <v>1532</v>
      </c>
      <c r="C4886" s="210"/>
      <c r="D4886" s="211"/>
      <c r="E4886" s="211"/>
      <c r="F4886" s="211"/>
      <c r="G4886" s="212"/>
      <c r="H4886" s="212"/>
      <c r="I4886" s="213"/>
      <c r="K4886" s="209" t="s">
        <v>1532</v>
      </c>
      <c r="L4886" s="210"/>
      <c r="M4886" s="211"/>
      <c r="N4886" s="211"/>
      <c r="O4886" s="211"/>
      <c r="P4886" s="212"/>
      <c r="Q4886" s="212"/>
      <c r="R4886" s="213"/>
    </row>
    <row r="4887" spans="2:18" ht="24.95" customHeight="1">
      <c r="B4887" s="207" t="s">
        <v>1534</v>
      </c>
      <c r="C4887" s="214"/>
      <c r="D4887" s="208" t="s">
        <v>1535</v>
      </c>
      <c r="E4887" s="208"/>
      <c r="F4887" s="201"/>
      <c r="G4887" s="201"/>
      <c r="H4887" s="201"/>
      <c r="I4887" s="202"/>
      <c r="K4887" s="207" t="s">
        <v>1534</v>
      </c>
      <c r="L4887" s="214"/>
      <c r="M4887" s="208" t="s">
        <v>1535</v>
      </c>
      <c r="N4887" s="208"/>
      <c r="O4887" s="201"/>
      <c r="P4887" s="201"/>
      <c r="Q4887" s="201"/>
      <c r="R4887" s="202"/>
    </row>
    <row r="4888" spans="2:18" ht="24.95" customHeight="1">
      <c r="B4888" s="216" t="s">
        <v>1562</v>
      </c>
      <c r="C4888" s="217"/>
      <c r="D4888" s="217"/>
      <c r="E4888" s="217"/>
      <c r="F4888" s="217"/>
      <c r="G4888" s="217"/>
      <c r="H4888" s="217"/>
      <c r="I4888" s="218"/>
      <c r="K4888" s="216" t="s">
        <v>1562</v>
      </c>
      <c r="L4888" s="217"/>
      <c r="M4888" s="217"/>
      <c r="N4888" s="217"/>
      <c r="O4888" s="217"/>
      <c r="P4888" s="217"/>
      <c r="Q4888" s="217"/>
      <c r="R4888" s="218"/>
    </row>
    <row r="4889" spans="2:18" ht="24.95" customHeight="1" thickBot="1">
      <c r="B4889" s="207" t="s">
        <v>1537</v>
      </c>
      <c r="C4889" s="201"/>
      <c r="D4889" s="201"/>
      <c r="E4889" s="201"/>
      <c r="F4889" s="201"/>
      <c r="G4889" s="201"/>
      <c r="H4889" s="201"/>
      <c r="I4889" s="202"/>
      <c r="K4889" s="207" t="s">
        <v>1537</v>
      </c>
      <c r="L4889" s="201"/>
      <c r="M4889" s="201"/>
      <c r="N4889" s="201"/>
      <c r="O4889" s="201"/>
      <c r="P4889" s="201"/>
      <c r="Q4889" s="201"/>
      <c r="R4889" s="202"/>
    </row>
    <row r="4890" spans="2:18" ht="24.95" customHeight="1" thickTop="1">
      <c r="B4890" s="361" t="s">
        <v>1538</v>
      </c>
      <c r="C4890" s="362"/>
      <c r="D4890" s="358" t="s">
        <v>1241</v>
      </c>
      <c r="E4890" s="365"/>
      <c r="F4890" s="356" t="s">
        <v>1539</v>
      </c>
      <c r="G4890" s="359"/>
      <c r="H4890" s="358" t="s">
        <v>1404</v>
      </c>
      <c r="I4890" s="359"/>
      <c r="K4890" s="361" t="s">
        <v>1538</v>
      </c>
      <c r="L4890" s="362"/>
      <c r="M4890" s="358" t="s">
        <v>1241</v>
      </c>
      <c r="N4890" s="365"/>
      <c r="O4890" s="356" t="s">
        <v>1539</v>
      </c>
      <c r="P4890" s="359"/>
      <c r="Q4890" s="358" t="s">
        <v>1404</v>
      </c>
      <c r="R4890" s="359"/>
    </row>
    <row r="4891" spans="2:18" ht="24.95" customHeight="1" thickBot="1">
      <c r="B4891" s="363"/>
      <c r="C4891" s="364"/>
      <c r="D4891" s="219" t="s">
        <v>1540</v>
      </c>
      <c r="E4891" s="220" t="s">
        <v>1541</v>
      </c>
      <c r="F4891" s="220" t="s">
        <v>1540</v>
      </c>
      <c r="G4891" s="221" t="s">
        <v>1541</v>
      </c>
      <c r="H4891" s="222" t="s">
        <v>1540</v>
      </c>
      <c r="I4891" s="223" t="s">
        <v>1541</v>
      </c>
      <c r="K4891" s="363"/>
      <c r="L4891" s="364"/>
      <c r="M4891" s="219" t="s">
        <v>1540</v>
      </c>
      <c r="N4891" s="220" t="s">
        <v>1541</v>
      </c>
      <c r="O4891" s="220" t="s">
        <v>1540</v>
      </c>
      <c r="P4891" s="221" t="s">
        <v>1541</v>
      </c>
      <c r="Q4891" s="222" t="s">
        <v>1540</v>
      </c>
      <c r="R4891" s="223" t="s">
        <v>1541</v>
      </c>
    </row>
    <row r="4892" spans="2:18" ht="24.95" customHeight="1" thickTop="1">
      <c r="B4892" s="224" t="s">
        <v>1542</v>
      </c>
      <c r="C4892" s="225"/>
      <c r="D4892" s="226">
        <v>0</v>
      </c>
      <c r="E4892" s="227"/>
      <c r="F4892" s="227">
        <v>200</v>
      </c>
      <c r="G4892" s="228"/>
      <c r="H4892" s="229">
        <f t="shared" ref="H4892:H4900" si="286">D4892+F4892</f>
        <v>200</v>
      </c>
      <c r="I4892" s="230"/>
      <c r="K4892" s="224" t="s">
        <v>1542</v>
      </c>
      <c r="L4892" s="225"/>
      <c r="M4892" s="226">
        <v>0</v>
      </c>
      <c r="N4892" s="227"/>
      <c r="O4892" s="227">
        <v>200</v>
      </c>
      <c r="P4892" s="228"/>
      <c r="Q4892" s="229">
        <f t="shared" ref="Q4892:Q4900" si="287">M4892+O4892</f>
        <v>200</v>
      </c>
      <c r="R4892" s="230"/>
    </row>
    <row r="4893" spans="2:18" ht="24.95" customHeight="1">
      <c r="B4893" s="231" t="s">
        <v>1543</v>
      </c>
      <c r="C4893" s="232"/>
      <c r="D4893" s="233">
        <v>0</v>
      </c>
      <c r="E4893" s="234"/>
      <c r="F4893" s="234">
        <v>30</v>
      </c>
      <c r="G4893" s="235"/>
      <c r="H4893" s="229">
        <f t="shared" si="286"/>
        <v>30</v>
      </c>
      <c r="I4893" s="236"/>
      <c r="K4893" s="231" t="s">
        <v>1543</v>
      </c>
      <c r="L4893" s="232"/>
      <c r="M4893" s="233">
        <v>0</v>
      </c>
      <c r="N4893" s="234"/>
      <c r="O4893" s="234">
        <v>20</v>
      </c>
      <c r="P4893" s="235"/>
      <c r="Q4893" s="229">
        <f t="shared" si="287"/>
        <v>20</v>
      </c>
      <c r="R4893" s="236"/>
    </row>
    <row r="4894" spans="2:18" ht="24.95" customHeight="1">
      <c r="B4894" s="231" t="s">
        <v>1544</v>
      </c>
      <c r="C4894" s="232"/>
      <c r="D4894" s="233">
        <v>0</v>
      </c>
      <c r="E4894" s="234"/>
      <c r="F4894" s="234">
        <v>30</v>
      </c>
      <c r="G4894" s="235"/>
      <c r="H4894" s="229">
        <f t="shared" si="286"/>
        <v>30</v>
      </c>
      <c r="I4894" s="236"/>
      <c r="K4894" s="231" t="s">
        <v>1544</v>
      </c>
      <c r="L4894" s="232"/>
      <c r="M4894" s="233">
        <v>0</v>
      </c>
      <c r="N4894" s="234"/>
      <c r="O4894" s="234">
        <v>20</v>
      </c>
      <c r="P4894" s="235"/>
      <c r="Q4894" s="229">
        <f t="shared" si="287"/>
        <v>20</v>
      </c>
      <c r="R4894" s="236"/>
    </row>
    <row r="4895" spans="2:18" ht="24.95" customHeight="1" thickBot="1">
      <c r="B4895" s="237" t="s">
        <v>1545</v>
      </c>
      <c r="C4895" s="238"/>
      <c r="D4895" s="239"/>
      <c r="E4895" s="240"/>
      <c r="F4895" s="240">
        <v>750</v>
      </c>
      <c r="G4895" s="241"/>
      <c r="H4895" s="229">
        <f t="shared" si="286"/>
        <v>750</v>
      </c>
      <c r="I4895" s="242"/>
      <c r="K4895" s="237" t="s">
        <v>1545</v>
      </c>
      <c r="L4895" s="238"/>
      <c r="M4895" s="239">
        <v>0</v>
      </c>
      <c r="N4895" s="240"/>
      <c r="O4895" s="240">
        <v>750</v>
      </c>
      <c r="P4895" s="241"/>
      <c r="Q4895" s="229">
        <f t="shared" si="287"/>
        <v>750</v>
      </c>
      <c r="R4895" s="242"/>
    </row>
    <row r="4896" spans="2:18" ht="24.95" customHeight="1" thickTop="1" thickBot="1">
      <c r="B4896" s="243"/>
      <c r="C4896" s="244" t="s">
        <v>1399</v>
      </c>
      <c r="D4896" s="245">
        <f>D4892+D4893+D4894+D4895</f>
        <v>0</v>
      </c>
      <c r="E4896" s="246"/>
      <c r="F4896" s="247">
        <f>SUM(F4892:F4895)</f>
        <v>1010</v>
      </c>
      <c r="G4896" s="248"/>
      <c r="H4896" s="249">
        <f t="shared" si="286"/>
        <v>1010</v>
      </c>
      <c r="I4896" s="250"/>
      <c r="K4896" s="243"/>
      <c r="L4896" s="244" t="s">
        <v>1399</v>
      </c>
      <c r="M4896" s="245">
        <f>M4892+M4893+M4894+M4895</f>
        <v>0</v>
      </c>
      <c r="N4896" s="246"/>
      <c r="O4896" s="246">
        <f>SUM(O4892:O4895)</f>
        <v>990</v>
      </c>
      <c r="P4896" s="248"/>
      <c r="Q4896" s="251">
        <f t="shared" si="287"/>
        <v>990</v>
      </c>
      <c r="R4896" s="250"/>
    </row>
    <row r="4897" spans="2:18" ht="24.95" customHeight="1" thickTop="1">
      <c r="B4897" s="252" t="s">
        <v>1546</v>
      </c>
      <c r="C4897" s="253"/>
      <c r="D4897" s="254"/>
      <c r="E4897" s="255"/>
      <c r="F4897" s="255"/>
      <c r="G4897" s="256"/>
      <c r="H4897" s="257">
        <f t="shared" si="286"/>
        <v>0</v>
      </c>
      <c r="I4897" s="258"/>
      <c r="K4897" s="252" t="s">
        <v>1546</v>
      </c>
      <c r="L4897" s="253"/>
      <c r="M4897" s="254"/>
      <c r="N4897" s="255"/>
      <c r="O4897" s="255"/>
      <c r="P4897" s="256"/>
      <c r="Q4897" s="257">
        <f t="shared" si="287"/>
        <v>0</v>
      </c>
      <c r="R4897" s="258"/>
    </row>
    <row r="4898" spans="2:18" ht="24.95" customHeight="1">
      <c r="B4898" s="259" t="s">
        <v>1547</v>
      </c>
      <c r="C4898" s="260"/>
      <c r="D4898" s="233">
        <v>0</v>
      </c>
      <c r="E4898" s="234"/>
      <c r="F4898" s="234"/>
      <c r="G4898" s="261"/>
      <c r="H4898" s="262">
        <f t="shared" si="286"/>
        <v>0</v>
      </c>
      <c r="I4898" s="263"/>
      <c r="K4898" s="259" t="s">
        <v>1547</v>
      </c>
      <c r="L4898" s="260"/>
      <c r="M4898" s="233">
        <v>0</v>
      </c>
      <c r="N4898" s="234"/>
      <c r="O4898" s="234"/>
      <c r="P4898" s="261"/>
      <c r="Q4898" s="262">
        <f t="shared" si="287"/>
        <v>0</v>
      </c>
      <c r="R4898" s="263"/>
    </row>
    <row r="4899" spans="2:18" ht="24.95" customHeight="1">
      <c r="B4899" s="252" t="s">
        <v>1548</v>
      </c>
      <c r="C4899" s="253"/>
      <c r="D4899" s="233"/>
      <c r="E4899" s="234"/>
      <c r="F4899" s="234"/>
      <c r="G4899" s="261"/>
      <c r="H4899" s="262">
        <f t="shared" si="286"/>
        <v>0</v>
      </c>
      <c r="I4899" s="263"/>
      <c r="K4899" s="252" t="s">
        <v>1548</v>
      </c>
      <c r="L4899" s="253"/>
      <c r="M4899" s="233"/>
      <c r="N4899" s="234"/>
      <c r="O4899" s="234"/>
      <c r="P4899" s="261"/>
      <c r="Q4899" s="262">
        <f t="shared" si="287"/>
        <v>0</v>
      </c>
      <c r="R4899" s="263"/>
    </row>
    <row r="4900" spans="2:18" ht="24.95" customHeight="1" thickBot="1">
      <c r="B4900" s="264" t="s">
        <v>1549</v>
      </c>
      <c r="C4900" s="265"/>
      <c r="D4900" s="266"/>
      <c r="E4900" s="267"/>
      <c r="F4900" s="267"/>
      <c r="G4900" s="268"/>
      <c r="H4900" s="269">
        <f t="shared" si="286"/>
        <v>0</v>
      </c>
      <c r="I4900" s="270"/>
      <c r="K4900" s="264" t="s">
        <v>1549</v>
      </c>
      <c r="L4900" s="265"/>
      <c r="M4900" s="266"/>
      <c r="N4900" s="267"/>
      <c r="O4900" s="267"/>
      <c r="P4900" s="268"/>
      <c r="Q4900" s="269">
        <f t="shared" si="287"/>
        <v>0</v>
      </c>
      <c r="R4900" s="270"/>
    </row>
    <row r="4901" spans="2:18" ht="24.95" customHeight="1" thickTop="1" thickBot="1">
      <c r="B4901" s="243"/>
      <c r="C4901" s="244" t="s">
        <v>1399</v>
      </c>
      <c r="D4901" s="245">
        <f>SUM(D4896:D4900)</f>
        <v>0</v>
      </c>
      <c r="E4901" s="246"/>
      <c r="F4901" s="247">
        <f>F4896+F4898</f>
        <v>1010</v>
      </c>
      <c r="G4901" s="248"/>
      <c r="H4901" s="271">
        <f>D4901+F4901</f>
        <v>1010</v>
      </c>
      <c r="I4901" s="250"/>
      <c r="K4901" s="243"/>
      <c r="L4901" s="244" t="s">
        <v>1399</v>
      </c>
      <c r="M4901" s="245">
        <f>SUM(M4896:M4900)</f>
        <v>0</v>
      </c>
      <c r="N4901" s="246"/>
      <c r="O4901" s="246">
        <f>O4896+O4898</f>
        <v>990</v>
      </c>
      <c r="P4901" s="248"/>
      <c r="Q4901" s="272">
        <f>M4901+O4901</f>
        <v>990</v>
      </c>
      <c r="R4901" s="250"/>
    </row>
    <row r="4902" spans="2:18" ht="24.95" customHeight="1" thickTop="1">
      <c r="B4902" s="273"/>
      <c r="C4902" s="274" t="s">
        <v>1550</v>
      </c>
      <c r="D4902" s="217"/>
      <c r="E4902" s="217"/>
      <c r="F4902" s="217"/>
      <c r="G4902" s="217"/>
      <c r="H4902" s="217"/>
      <c r="I4902" s="218"/>
      <c r="K4902" s="273"/>
      <c r="L4902" s="274" t="s">
        <v>1550</v>
      </c>
      <c r="M4902" s="217"/>
      <c r="N4902" s="217"/>
      <c r="O4902" s="217"/>
      <c r="P4902" s="217"/>
      <c r="Q4902" s="217"/>
      <c r="R4902" s="218"/>
    </row>
    <row r="4903" spans="2:18" ht="24.95" customHeight="1">
      <c r="B4903" s="216" t="s">
        <v>1551</v>
      </c>
      <c r="C4903" s="217"/>
      <c r="D4903" s="217"/>
      <c r="E4903" s="217"/>
      <c r="F4903" s="217"/>
      <c r="G4903" s="217"/>
      <c r="H4903" s="217"/>
      <c r="I4903" s="218"/>
      <c r="K4903" s="216" t="s">
        <v>1551</v>
      </c>
      <c r="L4903" s="217"/>
      <c r="M4903" s="217"/>
      <c r="N4903" s="217"/>
      <c r="O4903" s="217"/>
      <c r="P4903" s="217"/>
      <c r="Q4903" s="217"/>
      <c r="R4903" s="218"/>
    </row>
    <row r="4904" spans="2:18" ht="24.95" customHeight="1">
      <c r="B4904" s="216" t="s">
        <v>1552</v>
      </c>
      <c r="C4904" s="217"/>
      <c r="D4904" s="217"/>
      <c r="E4904" s="217"/>
      <c r="F4904" s="217"/>
      <c r="G4904" s="217"/>
      <c r="H4904" s="217"/>
      <c r="I4904" s="218"/>
      <c r="K4904" s="216" t="s">
        <v>1552</v>
      </c>
      <c r="L4904" s="217"/>
      <c r="M4904" s="217"/>
      <c r="N4904" s="217"/>
      <c r="O4904" s="217"/>
      <c r="P4904" s="217"/>
      <c r="Q4904" s="217"/>
      <c r="R4904" s="218"/>
    </row>
    <row r="4905" spans="2:18" ht="15.75">
      <c r="B4905" s="273"/>
      <c r="C4905" s="217"/>
      <c r="D4905" s="217"/>
      <c r="E4905" s="217"/>
      <c r="F4905" s="217"/>
      <c r="G4905" s="217"/>
      <c r="H4905" s="217"/>
      <c r="I4905" s="218"/>
      <c r="K4905" s="273"/>
      <c r="L4905" s="217"/>
      <c r="M4905" s="217"/>
      <c r="N4905" s="217"/>
      <c r="O4905" s="217"/>
      <c r="P4905" s="217"/>
      <c r="Q4905" s="217"/>
      <c r="R4905" s="218"/>
    </row>
    <row r="4906" spans="2:18" ht="15.75">
      <c r="B4906" s="273"/>
      <c r="C4906" s="217"/>
      <c r="D4906" s="372" t="s">
        <v>1714</v>
      </c>
      <c r="E4906" s="372"/>
      <c r="F4906" s="372"/>
      <c r="G4906" s="217"/>
      <c r="H4906" s="217"/>
      <c r="I4906" s="218"/>
      <c r="K4906" s="273"/>
      <c r="L4906" s="217"/>
      <c r="M4906" s="372" t="s">
        <v>1714</v>
      </c>
      <c r="N4906" s="372"/>
      <c r="O4906" s="372"/>
      <c r="P4906" s="217"/>
      <c r="Q4906" s="217"/>
      <c r="R4906" s="218"/>
    </row>
    <row r="4907" spans="2:18" ht="15.75">
      <c r="B4907" s="273"/>
      <c r="C4907" s="217"/>
      <c r="D4907" s="372" t="s">
        <v>1715</v>
      </c>
      <c r="E4907" s="372"/>
      <c r="F4907" s="372"/>
      <c r="G4907" s="217"/>
      <c r="H4907" s="217"/>
      <c r="I4907" s="218"/>
      <c r="K4907" s="273"/>
      <c r="L4907" s="217"/>
      <c r="M4907" s="372" t="s">
        <v>1715</v>
      </c>
      <c r="N4907" s="372"/>
      <c r="O4907" s="372"/>
      <c r="P4907" s="217"/>
      <c r="Q4907" s="217"/>
      <c r="R4907" s="218"/>
    </row>
    <row r="4908" spans="2:18" ht="15.75">
      <c r="B4908" s="273"/>
      <c r="C4908" s="217"/>
      <c r="D4908" s="217"/>
      <c r="E4908" s="217"/>
      <c r="F4908" s="217"/>
      <c r="G4908" s="217"/>
      <c r="H4908" s="217"/>
      <c r="I4908" s="218"/>
      <c r="K4908" s="273"/>
      <c r="L4908" s="217"/>
      <c r="M4908" s="217"/>
      <c r="N4908" s="217"/>
      <c r="O4908" s="217"/>
      <c r="P4908" s="217"/>
      <c r="Q4908" s="217"/>
      <c r="R4908" s="218"/>
    </row>
    <row r="4909" spans="2:18" ht="15.75">
      <c r="B4909" s="273"/>
      <c r="C4909" s="217"/>
      <c r="D4909" s="217"/>
      <c r="E4909" s="217"/>
      <c r="F4909" s="217"/>
      <c r="G4909" s="217"/>
      <c r="H4909" s="217"/>
      <c r="I4909" s="218"/>
      <c r="K4909" s="273"/>
      <c r="L4909" s="217"/>
      <c r="M4909" s="217"/>
      <c r="N4909" s="217"/>
      <c r="O4909" s="217"/>
      <c r="P4909" s="217"/>
      <c r="Q4909" s="217"/>
      <c r="R4909" s="218"/>
    </row>
    <row r="4910" spans="2:18" ht="15.75">
      <c r="B4910" s="293"/>
      <c r="E4910" s="217"/>
      <c r="F4910" s="217"/>
      <c r="G4910" s="201" t="s">
        <v>1563</v>
      </c>
      <c r="H4910" s="217"/>
      <c r="I4910" s="218"/>
      <c r="J4910" s="293"/>
      <c r="K4910" s="293"/>
      <c r="N4910" s="217"/>
      <c r="O4910" s="217"/>
      <c r="P4910" s="201" t="s">
        <v>1563</v>
      </c>
      <c r="Q4910" s="217"/>
      <c r="R4910" s="218"/>
    </row>
    <row r="4911" spans="2:18" ht="15.75">
      <c r="B4911" s="273" t="s">
        <v>1553</v>
      </c>
      <c r="C4911" s="360">
        <v>45840</v>
      </c>
      <c r="D4911" s="360"/>
      <c r="E4911" s="201"/>
      <c r="F4911" t="s">
        <v>1693</v>
      </c>
      <c r="H4911" s="201"/>
      <c r="I4911" s="202"/>
      <c r="K4911" s="273" t="s">
        <v>1553</v>
      </c>
      <c r="L4911" s="360">
        <v>45840</v>
      </c>
      <c r="M4911" s="360"/>
      <c r="N4911" s="201"/>
      <c r="O4911" t="s">
        <v>1693</v>
      </c>
      <c r="Q4911" s="201"/>
      <c r="R4911" s="202"/>
    </row>
    <row r="4912" spans="2:18" ht="16.5" thickBot="1">
      <c r="B4912" s="275"/>
      <c r="C4912" s="276"/>
      <c r="D4912" s="276"/>
      <c r="E4912" s="276"/>
      <c r="F4912" s="276"/>
      <c r="G4912" s="276"/>
      <c r="H4912" s="276"/>
      <c r="I4912" s="277"/>
      <c r="K4912" s="275"/>
      <c r="L4912" s="276"/>
      <c r="M4912" s="276"/>
      <c r="N4912" s="276"/>
      <c r="O4912" s="276"/>
      <c r="P4912" s="276"/>
      <c r="Q4912" s="276"/>
      <c r="R4912" s="277"/>
    </row>
    <row r="4914" spans="2:18" ht="15.75" thickBot="1"/>
    <row r="4915" spans="2:18">
      <c r="B4915" s="366" t="s">
        <v>1525</v>
      </c>
      <c r="C4915" s="367"/>
      <c r="D4915" s="367"/>
      <c r="E4915" s="367"/>
      <c r="F4915" s="367"/>
      <c r="G4915" s="367"/>
      <c r="H4915" s="367"/>
      <c r="I4915" s="368"/>
      <c r="K4915" s="366" t="s">
        <v>1525</v>
      </c>
      <c r="L4915" s="367"/>
      <c r="M4915" s="367"/>
      <c r="N4915" s="367"/>
      <c r="O4915" s="367"/>
      <c r="P4915" s="367"/>
      <c r="Q4915" s="367"/>
      <c r="R4915" s="368"/>
    </row>
    <row r="4916" spans="2:18" ht="15.75">
      <c r="B4916" s="200"/>
      <c r="C4916" s="201"/>
      <c r="D4916" s="201"/>
      <c r="E4916" s="201"/>
      <c r="F4916" s="201"/>
      <c r="G4916" s="201"/>
      <c r="H4916" s="201"/>
      <c r="I4916" s="202"/>
      <c r="K4916" s="200"/>
      <c r="L4916" s="201"/>
      <c r="M4916" s="201"/>
      <c r="N4916" s="201"/>
      <c r="O4916" s="201"/>
      <c r="P4916" s="201"/>
      <c r="Q4916" s="201"/>
      <c r="R4916" s="202"/>
    </row>
    <row r="4917" spans="2:18" ht="26.25">
      <c r="B4917" s="369" t="s">
        <v>1526</v>
      </c>
      <c r="C4917" s="370"/>
      <c r="D4917" s="370"/>
      <c r="E4917" s="370"/>
      <c r="F4917" s="370"/>
      <c r="G4917" s="370"/>
      <c r="H4917" s="370"/>
      <c r="I4917" s="371"/>
      <c r="K4917" s="369" t="s">
        <v>1526</v>
      </c>
      <c r="L4917" s="370"/>
      <c r="M4917" s="370"/>
      <c r="N4917" s="370"/>
      <c r="O4917" s="370"/>
      <c r="P4917" s="370"/>
      <c r="Q4917" s="370"/>
      <c r="R4917" s="371"/>
    </row>
    <row r="4918" spans="2:18" ht="24.95" customHeight="1">
      <c r="B4918" s="203"/>
      <c r="C4918" s="204"/>
      <c r="D4918" s="204"/>
      <c r="E4918" s="204"/>
      <c r="F4918" s="204"/>
      <c r="G4918" s="204"/>
      <c r="H4918" s="205" t="s">
        <v>1527</v>
      </c>
      <c r="I4918" s="206"/>
      <c r="K4918" s="203"/>
      <c r="L4918" s="204"/>
      <c r="M4918" s="204"/>
      <c r="N4918" s="204"/>
      <c r="O4918" s="204"/>
      <c r="P4918" s="204"/>
      <c r="Q4918" s="205" t="s">
        <v>1527</v>
      </c>
      <c r="R4918" s="206"/>
    </row>
    <row r="4919" spans="2:18" ht="24.95" customHeight="1">
      <c r="B4919" s="207" t="s">
        <v>1528</v>
      </c>
      <c r="C4919" s="208"/>
      <c r="D4919" s="208"/>
      <c r="E4919" s="208"/>
      <c r="F4919" s="208" t="s">
        <v>1529</v>
      </c>
      <c r="G4919" s="201"/>
      <c r="H4919" s="201" t="s">
        <v>1530</v>
      </c>
      <c r="I4919" s="202"/>
      <c r="K4919" s="207" t="s">
        <v>1528</v>
      </c>
      <c r="L4919" s="208"/>
      <c r="M4919" s="208"/>
      <c r="N4919" s="208"/>
      <c r="O4919" s="208" t="s">
        <v>1531</v>
      </c>
      <c r="P4919" s="201"/>
      <c r="Q4919" s="201" t="s">
        <v>1530</v>
      </c>
      <c r="R4919" s="202"/>
    </row>
    <row r="4920" spans="2:18" ht="24.95" customHeight="1">
      <c r="B4920" s="209" t="s">
        <v>1532</v>
      </c>
      <c r="C4920" s="210"/>
      <c r="E4920" s="211"/>
      <c r="F4920" s="211"/>
      <c r="G4920" s="212"/>
      <c r="H4920" s="212"/>
      <c r="I4920" s="213"/>
      <c r="K4920" s="209" t="s">
        <v>1532</v>
      </c>
      <c r="L4920" s="210" t="s">
        <v>1830</v>
      </c>
      <c r="M4920" s="211"/>
      <c r="N4920" s="211"/>
      <c r="O4920" s="211"/>
      <c r="P4920" s="212"/>
      <c r="Q4920" s="212"/>
      <c r="R4920" s="213"/>
    </row>
    <row r="4921" spans="2:18" ht="24.95" customHeight="1">
      <c r="B4921" s="207" t="s">
        <v>1534</v>
      </c>
      <c r="C4921" s="214"/>
      <c r="D4921" s="208" t="s">
        <v>1535</v>
      </c>
      <c r="E4921" s="208"/>
      <c r="F4921" s="201"/>
      <c r="G4921" s="201"/>
      <c r="H4921" s="201"/>
      <c r="I4921" s="202"/>
      <c r="K4921" s="207" t="s">
        <v>1534</v>
      </c>
      <c r="L4921" s="214"/>
      <c r="M4921" s="208" t="s">
        <v>1535</v>
      </c>
      <c r="N4921" s="208"/>
      <c r="O4921" s="201"/>
      <c r="P4921" s="201"/>
      <c r="Q4921" s="201"/>
      <c r="R4921" s="202"/>
    </row>
    <row r="4922" spans="2:18" ht="24.95" customHeight="1">
      <c r="B4922" s="216" t="s">
        <v>1562</v>
      </c>
      <c r="C4922" s="217"/>
      <c r="D4922" s="217"/>
      <c r="E4922" s="217"/>
      <c r="F4922" s="217"/>
      <c r="G4922" s="217"/>
      <c r="H4922" s="217"/>
      <c r="I4922" s="218"/>
      <c r="K4922" s="216" t="s">
        <v>1562</v>
      </c>
      <c r="L4922" s="217"/>
      <c r="M4922" s="217"/>
      <c r="N4922" s="217"/>
      <c r="O4922" s="217"/>
      <c r="P4922" s="217"/>
      <c r="Q4922" s="217"/>
      <c r="R4922" s="218"/>
    </row>
    <row r="4923" spans="2:18" ht="24.95" customHeight="1" thickBot="1">
      <c r="B4923" s="207" t="s">
        <v>1537</v>
      </c>
      <c r="C4923" s="201"/>
      <c r="D4923" s="201"/>
      <c r="E4923" s="201"/>
      <c r="F4923" s="201"/>
      <c r="G4923" s="201"/>
      <c r="H4923" s="201"/>
      <c r="I4923" s="202"/>
      <c r="K4923" s="207" t="s">
        <v>1537</v>
      </c>
      <c r="L4923" s="201"/>
      <c r="M4923" s="201"/>
      <c r="N4923" s="201"/>
      <c r="O4923" s="201"/>
      <c r="P4923" s="201"/>
      <c r="Q4923" s="201"/>
      <c r="R4923" s="202"/>
    </row>
    <row r="4924" spans="2:18" ht="24.95" customHeight="1" thickTop="1">
      <c r="B4924" s="361" t="s">
        <v>1538</v>
      </c>
      <c r="C4924" s="362"/>
      <c r="D4924" s="358" t="s">
        <v>1241</v>
      </c>
      <c r="E4924" s="365"/>
      <c r="F4924" s="356" t="s">
        <v>1539</v>
      </c>
      <c r="G4924" s="359"/>
      <c r="H4924" s="358" t="s">
        <v>1404</v>
      </c>
      <c r="I4924" s="359"/>
      <c r="K4924" s="361" t="s">
        <v>1538</v>
      </c>
      <c r="L4924" s="362"/>
      <c r="M4924" s="358" t="s">
        <v>1241</v>
      </c>
      <c r="N4924" s="365"/>
      <c r="O4924" s="356" t="s">
        <v>1539</v>
      </c>
      <c r="P4924" s="359"/>
      <c r="Q4924" s="358" t="s">
        <v>1404</v>
      </c>
      <c r="R4924" s="359"/>
    </row>
    <row r="4925" spans="2:18" ht="24.95" customHeight="1" thickBot="1">
      <c r="B4925" s="363"/>
      <c r="C4925" s="364"/>
      <c r="D4925" s="219" t="s">
        <v>1540</v>
      </c>
      <c r="E4925" s="220" t="s">
        <v>1541</v>
      </c>
      <c r="F4925" s="220" t="s">
        <v>1540</v>
      </c>
      <c r="G4925" s="221" t="s">
        <v>1541</v>
      </c>
      <c r="H4925" s="222" t="s">
        <v>1540</v>
      </c>
      <c r="I4925" s="223" t="s">
        <v>1541</v>
      </c>
      <c r="K4925" s="363"/>
      <c r="L4925" s="364"/>
      <c r="M4925" s="219" t="s">
        <v>1540</v>
      </c>
      <c r="N4925" s="220" t="s">
        <v>1541</v>
      </c>
      <c r="O4925" s="220" t="s">
        <v>1540</v>
      </c>
      <c r="P4925" s="221" t="s">
        <v>1541</v>
      </c>
      <c r="Q4925" s="222" t="s">
        <v>1540</v>
      </c>
      <c r="R4925" s="223" t="s">
        <v>1541</v>
      </c>
    </row>
    <row r="4926" spans="2:18" ht="24.95" customHeight="1" thickTop="1">
      <c r="B4926" s="224" t="s">
        <v>1542</v>
      </c>
      <c r="C4926" s="225"/>
      <c r="D4926" s="226">
        <v>0</v>
      </c>
      <c r="E4926" s="227"/>
      <c r="F4926" s="227">
        <v>200</v>
      </c>
      <c r="G4926" s="228"/>
      <c r="H4926" s="229">
        <f t="shared" ref="H4926:H4934" si="288">D4926+F4926</f>
        <v>200</v>
      </c>
      <c r="I4926" s="230"/>
      <c r="K4926" s="224" t="s">
        <v>1542</v>
      </c>
      <c r="L4926" s="225"/>
      <c r="M4926" s="226">
        <v>0</v>
      </c>
      <c r="N4926" s="227"/>
      <c r="O4926" s="227">
        <v>200</v>
      </c>
      <c r="P4926" s="228"/>
      <c r="Q4926" s="229">
        <f t="shared" ref="Q4926:Q4934" si="289">M4926+O4926</f>
        <v>200</v>
      </c>
      <c r="R4926" s="230"/>
    </row>
    <row r="4927" spans="2:18" ht="24.95" customHeight="1">
      <c r="B4927" s="231" t="s">
        <v>1543</v>
      </c>
      <c r="C4927" s="232"/>
      <c r="D4927" s="233">
        <v>0</v>
      </c>
      <c r="E4927" s="234"/>
      <c r="F4927" s="234">
        <v>20</v>
      </c>
      <c r="G4927" s="235"/>
      <c r="H4927" s="229">
        <f t="shared" si="288"/>
        <v>20</v>
      </c>
      <c r="I4927" s="236"/>
      <c r="K4927" s="231" t="s">
        <v>1543</v>
      </c>
      <c r="L4927" s="232"/>
      <c r="M4927" s="233">
        <v>0</v>
      </c>
      <c r="N4927" s="234"/>
      <c r="O4927" s="234">
        <v>20</v>
      </c>
      <c r="P4927" s="235"/>
      <c r="Q4927" s="229">
        <f t="shared" si="289"/>
        <v>20</v>
      </c>
      <c r="R4927" s="236"/>
    </row>
    <row r="4928" spans="2:18" ht="24.95" customHeight="1">
      <c r="B4928" s="231" t="s">
        <v>1544</v>
      </c>
      <c r="C4928" s="232"/>
      <c r="D4928" s="233">
        <v>0</v>
      </c>
      <c r="E4928" s="234"/>
      <c r="F4928" s="234">
        <v>20</v>
      </c>
      <c r="G4928" s="235"/>
      <c r="H4928" s="229">
        <f t="shared" si="288"/>
        <v>20</v>
      </c>
      <c r="I4928" s="236"/>
      <c r="K4928" s="231" t="s">
        <v>1544</v>
      </c>
      <c r="L4928" s="232"/>
      <c r="M4928" s="233">
        <v>0</v>
      </c>
      <c r="N4928" s="234"/>
      <c r="O4928" s="234">
        <v>20</v>
      </c>
      <c r="P4928" s="235"/>
      <c r="Q4928" s="229">
        <f t="shared" si="289"/>
        <v>20</v>
      </c>
      <c r="R4928" s="236"/>
    </row>
    <row r="4929" spans="2:18" ht="24.95" customHeight="1" thickBot="1">
      <c r="B4929" s="237" t="s">
        <v>1545</v>
      </c>
      <c r="C4929" s="238"/>
      <c r="D4929" s="239"/>
      <c r="E4929" s="240"/>
      <c r="F4929" s="240">
        <v>750</v>
      </c>
      <c r="G4929" s="241"/>
      <c r="H4929" s="229">
        <f t="shared" si="288"/>
        <v>750</v>
      </c>
      <c r="I4929" s="242"/>
      <c r="K4929" s="237" t="s">
        <v>1545</v>
      </c>
      <c r="L4929" s="238"/>
      <c r="M4929" s="239">
        <v>0</v>
      </c>
      <c r="N4929" s="240"/>
      <c r="O4929" s="240">
        <v>750</v>
      </c>
      <c r="P4929" s="241"/>
      <c r="Q4929" s="229">
        <f t="shared" si="289"/>
        <v>750</v>
      </c>
      <c r="R4929" s="242"/>
    </row>
    <row r="4930" spans="2:18" ht="24.95" customHeight="1" thickTop="1" thickBot="1">
      <c r="B4930" s="243"/>
      <c r="C4930" s="244" t="s">
        <v>1399</v>
      </c>
      <c r="D4930" s="245">
        <f>D4926+D4927+D4928+D4929</f>
        <v>0</v>
      </c>
      <c r="E4930" s="246"/>
      <c r="F4930" s="247">
        <f>SUM(F4926:F4929)</f>
        <v>990</v>
      </c>
      <c r="G4930" s="248"/>
      <c r="H4930" s="249">
        <f t="shared" si="288"/>
        <v>990</v>
      </c>
      <c r="I4930" s="250"/>
      <c r="K4930" s="243"/>
      <c r="L4930" s="244" t="s">
        <v>1399</v>
      </c>
      <c r="M4930" s="245">
        <f>M4926+M4927+M4928+M4929</f>
        <v>0</v>
      </c>
      <c r="N4930" s="246"/>
      <c r="O4930" s="246">
        <f>SUM(O4926:O4929)</f>
        <v>990</v>
      </c>
      <c r="P4930" s="248"/>
      <c r="Q4930" s="251">
        <f t="shared" si="289"/>
        <v>990</v>
      </c>
      <c r="R4930" s="250"/>
    </row>
    <row r="4931" spans="2:18" ht="24.95" customHeight="1" thickTop="1">
      <c r="B4931" s="252" t="s">
        <v>1546</v>
      </c>
      <c r="C4931" s="253"/>
      <c r="D4931" s="254"/>
      <c r="E4931" s="255"/>
      <c r="F4931" s="255"/>
      <c r="G4931" s="256"/>
      <c r="H4931" s="257">
        <f t="shared" si="288"/>
        <v>0</v>
      </c>
      <c r="I4931" s="258"/>
      <c r="K4931" s="252" t="s">
        <v>1546</v>
      </c>
      <c r="L4931" s="253"/>
      <c r="M4931" s="254"/>
      <c r="N4931" s="255"/>
      <c r="O4931" s="255"/>
      <c r="P4931" s="256"/>
      <c r="Q4931" s="257">
        <f t="shared" si="289"/>
        <v>0</v>
      </c>
      <c r="R4931" s="258"/>
    </row>
    <row r="4932" spans="2:18" ht="24.95" customHeight="1">
      <c r="B4932" s="259" t="s">
        <v>1547</v>
      </c>
      <c r="C4932" s="260"/>
      <c r="D4932" s="233">
        <v>0</v>
      </c>
      <c r="E4932" s="234"/>
      <c r="F4932" s="234"/>
      <c r="G4932" s="261"/>
      <c r="H4932" s="262">
        <f t="shared" si="288"/>
        <v>0</v>
      </c>
      <c r="I4932" s="263"/>
      <c r="K4932" s="259" t="s">
        <v>1547</v>
      </c>
      <c r="L4932" s="260"/>
      <c r="M4932" s="233">
        <v>0</v>
      </c>
      <c r="N4932" s="234"/>
      <c r="O4932" s="234"/>
      <c r="P4932" s="261"/>
      <c r="Q4932" s="262">
        <f t="shared" si="289"/>
        <v>0</v>
      </c>
      <c r="R4932" s="263"/>
    </row>
    <row r="4933" spans="2:18" ht="24.95" customHeight="1">
      <c r="B4933" s="252" t="s">
        <v>1548</v>
      </c>
      <c r="C4933" s="253"/>
      <c r="D4933" s="233"/>
      <c r="E4933" s="234"/>
      <c r="F4933" s="234"/>
      <c r="G4933" s="261"/>
      <c r="H4933" s="262">
        <f t="shared" si="288"/>
        <v>0</v>
      </c>
      <c r="I4933" s="263"/>
      <c r="K4933" s="252" t="s">
        <v>1548</v>
      </c>
      <c r="L4933" s="253"/>
      <c r="M4933" s="233"/>
      <c r="N4933" s="234"/>
      <c r="O4933" s="234"/>
      <c r="P4933" s="261"/>
      <c r="Q4933" s="262">
        <f t="shared" si="289"/>
        <v>0</v>
      </c>
      <c r="R4933" s="263"/>
    </row>
    <row r="4934" spans="2:18" ht="24.95" customHeight="1" thickBot="1">
      <c r="B4934" s="264" t="s">
        <v>1549</v>
      </c>
      <c r="C4934" s="265"/>
      <c r="D4934" s="266"/>
      <c r="E4934" s="267"/>
      <c r="F4934" s="267"/>
      <c r="G4934" s="268"/>
      <c r="H4934" s="269">
        <f t="shared" si="288"/>
        <v>0</v>
      </c>
      <c r="I4934" s="270"/>
      <c r="K4934" s="264" t="s">
        <v>1549</v>
      </c>
      <c r="L4934" s="265"/>
      <c r="M4934" s="266"/>
      <c r="N4934" s="267"/>
      <c r="O4934" s="267"/>
      <c r="P4934" s="268"/>
      <c r="Q4934" s="269">
        <f t="shared" si="289"/>
        <v>0</v>
      </c>
      <c r="R4934" s="270"/>
    </row>
    <row r="4935" spans="2:18" ht="24.95" customHeight="1" thickTop="1" thickBot="1">
      <c r="B4935" s="243"/>
      <c r="C4935" s="244" t="s">
        <v>1399</v>
      </c>
      <c r="D4935" s="245">
        <f>SUM(D4930:D4934)</f>
        <v>0</v>
      </c>
      <c r="E4935" s="246"/>
      <c r="F4935" s="247">
        <f>F4930+F4932</f>
        <v>990</v>
      </c>
      <c r="G4935" s="248"/>
      <c r="H4935" s="271">
        <f>D4935+F4935</f>
        <v>990</v>
      </c>
      <c r="I4935" s="250"/>
      <c r="K4935" s="243"/>
      <c r="L4935" s="244" t="s">
        <v>1399</v>
      </c>
      <c r="M4935" s="245">
        <f>SUM(M4930:M4934)</f>
        <v>0</v>
      </c>
      <c r="N4935" s="246"/>
      <c r="O4935" s="246">
        <f>O4930+O4932</f>
        <v>990</v>
      </c>
      <c r="P4935" s="248"/>
      <c r="Q4935" s="272">
        <f>M4935+O4935</f>
        <v>990</v>
      </c>
      <c r="R4935" s="250"/>
    </row>
    <row r="4936" spans="2:18" ht="24.95" customHeight="1" thickTop="1">
      <c r="B4936" s="273"/>
      <c r="C4936" s="274" t="s">
        <v>1550</v>
      </c>
      <c r="D4936" s="217"/>
      <c r="E4936" s="217"/>
      <c r="F4936" s="217"/>
      <c r="G4936" s="217"/>
      <c r="H4936" s="217"/>
      <c r="I4936" s="218"/>
      <c r="K4936" s="273"/>
      <c r="L4936" s="274" t="s">
        <v>1550</v>
      </c>
      <c r="M4936" s="217"/>
      <c r="N4936" s="217"/>
      <c r="O4936" s="217"/>
      <c r="P4936" s="217"/>
      <c r="Q4936" s="217"/>
      <c r="R4936" s="218"/>
    </row>
    <row r="4937" spans="2:18" ht="24.95" customHeight="1">
      <c r="B4937" s="216" t="s">
        <v>1551</v>
      </c>
      <c r="C4937" s="217"/>
      <c r="D4937" s="217"/>
      <c r="E4937" s="217"/>
      <c r="F4937" s="217"/>
      <c r="G4937" s="217"/>
      <c r="H4937" s="217"/>
      <c r="I4937" s="218"/>
      <c r="K4937" s="216" t="s">
        <v>1551</v>
      </c>
      <c r="L4937" s="217"/>
      <c r="M4937" s="217"/>
      <c r="N4937" s="217"/>
      <c r="O4937" s="217"/>
      <c r="P4937" s="217"/>
      <c r="Q4937" s="217"/>
      <c r="R4937" s="218"/>
    </row>
    <row r="4938" spans="2:18" ht="24.95" customHeight="1">
      <c r="B4938" s="216" t="s">
        <v>1552</v>
      </c>
      <c r="C4938" s="217"/>
      <c r="D4938" s="217"/>
      <c r="E4938" s="217"/>
      <c r="F4938" s="217"/>
      <c r="G4938" s="217"/>
      <c r="H4938" s="217"/>
      <c r="I4938" s="218"/>
      <c r="K4938" s="216" t="s">
        <v>1552</v>
      </c>
      <c r="L4938" s="217"/>
      <c r="M4938" s="217"/>
      <c r="N4938" s="217"/>
      <c r="O4938" s="217"/>
      <c r="P4938" s="217"/>
      <c r="Q4938" s="217"/>
      <c r="R4938" s="218"/>
    </row>
    <row r="4939" spans="2:18" ht="15.75">
      <c r="B4939" s="273"/>
      <c r="C4939" s="217"/>
      <c r="D4939" s="217"/>
      <c r="E4939" s="217"/>
      <c r="F4939" s="217"/>
      <c r="G4939" s="217"/>
      <c r="H4939" s="217"/>
      <c r="I4939" s="218"/>
      <c r="K4939" s="273"/>
      <c r="L4939" s="217"/>
      <c r="M4939" s="217"/>
      <c r="N4939" s="217"/>
      <c r="O4939" s="217"/>
      <c r="P4939" s="217"/>
      <c r="Q4939" s="217"/>
      <c r="R4939" s="218"/>
    </row>
    <row r="4940" spans="2:18" ht="15.75">
      <c r="B4940" s="273"/>
      <c r="C4940" s="217"/>
      <c r="D4940" s="372" t="s">
        <v>1714</v>
      </c>
      <c r="E4940" s="372"/>
      <c r="F4940" s="372"/>
      <c r="G4940" s="217"/>
      <c r="H4940" s="217"/>
      <c r="I4940" s="218"/>
      <c r="K4940" s="273"/>
      <c r="L4940" s="217"/>
      <c r="M4940" s="372" t="s">
        <v>1714</v>
      </c>
      <c r="N4940" s="372"/>
      <c r="O4940" s="372"/>
      <c r="P4940" s="217"/>
      <c r="Q4940" s="217"/>
      <c r="R4940" s="218"/>
    </row>
    <row r="4941" spans="2:18" ht="15.75">
      <c r="B4941" s="273"/>
      <c r="C4941" s="217"/>
      <c r="D4941" s="372" t="s">
        <v>1715</v>
      </c>
      <c r="E4941" s="372"/>
      <c r="F4941" s="372"/>
      <c r="G4941" s="217"/>
      <c r="H4941" s="217"/>
      <c r="I4941" s="218"/>
      <c r="K4941" s="273"/>
      <c r="L4941" s="217"/>
      <c r="M4941" s="372" t="s">
        <v>1715</v>
      </c>
      <c r="N4941" s="372"/>
      <c r="O4941" s="372"/>
      <c r="P4941" s="217"/>
      <c r="Q4941" s="217"/>
      <c r="R4941" s="218"/>
    </row>
    <row r="4942" spans="2:18" ht="15.75">
      <c r="B4942" s="273"/>
      <c r="C4942" s="217"/>
      <c r="D4942" s="217"/>
      <c r="E4942" s="217"/>
      <c r="F4942" s="217"/>
      <c r="G4942" s="217"/>
      <c r="H4942" s="217"/>
      <c r="I4942" s="218"/>
      <c r="K4942" s="273"/>
      <c r="L4942" s="217"/>
      <c r="M4942" s="217"/>
      <c r="N4942" s="217"/>
      <c r="O4942" s="217"/>
      <c r="P4942" s="217"/>
      <c r="Q4942" s="217"/>
      <c r="R4942" s="218"/>
    </row>
    <row r="4943" spans="2:18" ht="15.75">
      <c r="B4943" s="273"/>
      <c r="C4943" s="217"/>
      <c r="D4943" s="217"/>
      <c r="E4943" s="217"/>
      <c r="F4943" s="217"/>
      <c r="G4943" s="217"/>
      <c r="H4943" s="217"/>
      <c r="I4943" s="218"/>
      <c r="K4943" s="273"/>
      <c r="L4943" s="217"/>
      <c r="M4943" s="217"/>
      <c r="N4943" s="217"/>
      <c r="O4943" s="217"/>
      <c r="P4943" s="217"/>
      <c r="Q4943" s="217"/>
      <c r="R4943" s="218"/>
    </row>
    <row r="4944" spans="2:18" ht="15.75">
      <c r="B4944" s="293"/>
      <c r="E4944" s="217"/>
      <c r="F4944" s="217"/>
      <c r="G4944" s="201" t="s">
        <v>1563</v>
      </c>
      <c r="H4944" s="217"/>
      <c r="I4944" s="218"/>
      <c r="J4944" s="293"/>
      <c r="K4944" s="293"/>
      <c r="N4944" s="217"/>
      <c r="O4944" s="217"/>
      <c r="P4944" s="201" t="s">
        <v>1563</v>
      </c>
      <c r="Q4944" s="217"/>
      <c r="R4944" s="218"/>
    </row>
    <row r="4945" spans="2:18" ht="15.75">
      <c r="B4945" s="273" t="s">
        <v>1553</v>
      </c>
      <c r="C4945" s="360">
        <v>45840</v>
      </c>
      <c r="D4945" s="360"/>
      <c r="E4945" s="201"/>
      <c r="F4945" t="s">
        <v>1693</v>
      </c>
      <c r="H4945" s="201"/>
      <c r="I4945" s="202"/>
      <c r="K4945" s="273" t="s">
        <v>1553</v>
      </c>
      <c r="L4945" s="360">
        <v>45840</v>
      </c>
      <c r="M4945" s="360"/>
      <c r="N4945" s="201"/>
      <c r="O4945" t="s">
        <v>1693</v>
      </c>
      <c r="Q4945" s="201"/>
      <c r="R4945" s="202"/>
    </row>
    <row r="4946" spans="2:18" ht="16.5" thickBot="1">
      <c r="B4946" s="275"/>
      <c r="C4946" s="276"/>
      <c r="D4946" s="276"/>
      <c r="E4946" s="276"/>
      <c r="F4946" s="276"/>
      <c r="G4946" s="276"/>
      <c r="H4946" s="276"/>
      <c r="I4946" s="277"/>
      <c r="K4946" s="275"/>
      <c r="L4946" s="276"/>
      <c r="M4946" s="276"/>
      <c r="N4946" s="276"/>
      <c r="O4946" s="276"/>
      <c r="P4946" s="276"/>
      <c r="Q4946" s="276"/>
      <c r="R4946" s="277"/>
    </row>
    <row r="4948" spans="2:18" ht="15.75" thickBot="1"/>
    <row r="4949" spans="2:18">
      <c r="B4949" s="366" t="s">
        <v>1525</v>
      </c>
      <c r="C4949" s="367"/>
      <c r="D4949" s="367"/>
      <c r="E4949" s="367"/>
      <c r="F4949" s="367"/>
      <c r="G4949" s="367"/>
      <c r="H4949" s="367"/>
      <c r="I4949" s="368"/>
      <c r="K4949" s="366" t="s">
        <v>1525</v>
      </c>
      <c r="L4949" s="367"/>
      <c r="M4949" s="367"/>
      <c r="N4949" s="367"/>
      <c r="O4949" s="367"/>
      <c r="P4949" s="367"/>
      <c r="Q4949" s="367"/>
      <c r="R4949" s="368"/>
    </row>
    <row r="4950" spans="2:18" ht="15.75">
      <c r="B4950" s="200"/>
      <c r="C4950" s="201"/>
      <c r="D4950" s="201"/>
      <c r="E4950" s="201"/>
      <c r="F4950" s="201"/>
      <c r="G4950" s="201"/>
      <c r="H4950" s="201"/>
      <c r="I4950" s="202"/>
      <c r="K4950" s="200"/>
      <c r="L4950" s="201"/>
      <c r="M4950" s="201"/>
      <c r="N4950" s="201"/>
      <c r="O4950" s="201"/>
      <c r="P4950" s="201"/>
      <c r="Q4950" s="201"/>
      <c r="R4950" s="202"/>
    </row>
    <row r="4951" spans="2:18" ht="26.25">
      <c r="B4951" s="369" t="s">
        <v>1526</v>
      </c>
      <c r="C4951" s="370"/>
      <c r="D4951" s="370"/>
      <c r="E4951" s="370"/>
      <c r="F4951" s="370"/>
      <c r="G4951" s="370"/>
      <c r="H4951" s="370"/>
      <c r="I4951" s="371"/>
      <c r="K4951" s="369" t="s">
        <v>1526</v>
      </c>
      <c r="L4951" s="370"/>
      <c r="M4951" s="370"/>
      <c r="N4951" s="370"/>
      <c r="O4951" s="370"/>
      <c r="P4951" s="370"/>
      <c r="Q4951" s="370"/>
      <c r="R4951" s="371"/>
    </row>
    <row r="4952" spans="2:18" ht="24.95" customHeight="1">
      <c r="B4952" s="203"/>
      <c r="C4952" s="204"/>
      <c r="D4952" s="204"/>
      <c r="E4952" s="204"/>
      <c r="F4952" s="204"/>
      <c r="G4952" s="204"/>
      <c r="H4952" s="205" t="s">
        <v>1527</v>
      </c>
      <c r="I4952" s="206"/>
      <c r="K4952" s="203"/>
      <c r="L4952" s="204"/>
      <c r="M4952" s="204"/>
      <c r="N4952" s="204"/>
      <c r="O4952" s="204"/>
      <c r="P4952" s="204"/>
      <c r="Q4952" s="205" t="s">
        <v>1527</v>
      </c>
      <c r="R4952" s="206"/>
    </row>
    <row r="4953" spans="2:18" ht="24.95" customHeight="1">
      <c r="B4953" s="207" t="s">
        <v>1528</v>
      </c>
      <c r="C4953" s="208"/>
      <c r="D4953" s="208"/>
      <c r="E4953" s="208"/>
      <c r="F4953" s="208" t="s">
        <v>1529</v>
      </c>
      <c r="G4953" s="201"/>
      <c r="H4953" s="201" t="s">
        <v>1530</v>
      </c>
      <c r="I4953" s="202"/>
      <c r="K4953" s="207" t="s">
        <v>1528</v>
      </c>
      <c r="L4953" s="208"/>
      <c r="M4953" s="208"/>
      <c r="N4953" s="208"/>
      <c r="O4953" s="208" t="s">
        <v>1531</v>
      </c>
      <c r="P4953" s="201"/>
      <c r="Q4953" s="201" t="s">
        <v>1530</v>
      </c>
      <c r="R4953" s="202"/>
    </row>
    <row r="4954" spans="2:18" ht="24.95" customHeight="1">
      <c r="B4954" s="209" t="s">
        <v>1532</v>
      </c>
      <c r="C4954" s="210"/>
      <c r="D4954" s="211"/>
      <c r="E4954" s="211"/>
      <c r="F4954" s="211"/>
      <c r="G4954" s="212"/>
      <c r="H4954" s="212"/>
      <c r="I4954" s="213"/>
      <c r="K4954" s="209" t="s">
        <v>1532</v>
      </c>
      <c r="L4954" s="210"/>
      <c r="M4954" s="211"/>
      <c r="N4954" s="211"/>
      <c r="O4954" s="211"/>
      <c r="P4954" s="212"/>
      <c r="Q4954" s="212"/>
      <c r="R4954" s="213"/>
    </row>
    <row r="4955" spans="2:18" ht="24.95" customHeight="1">
      <c r="B4955" s="207" t="s">
        <v>1534</v>
      </c>
      <c r="C4955" s="214"/>
      <c r="D4955" s="208" t="s">
        <v>1535</v>
      </c>
      <c r="E4955" s="208"/>
      <c r="F4955" s="201"/>
      <c r="G4955" s="201"/>
      <c r="H4955" s="201"/>
      <c r="I4955" s="202"/>
      <c r="K4955" s="207" t="s">
        <v>1534</v>
      </c>
      <c r="L4955" s="214"/>
      <c r="M4955" s="208" t="s">
        <v>1535</v>
      </c>
      <c r="N4955" s="208"/>
      <c r="O4955" s="201"/>
      <c r="P4955" s="201"/>
      <c r="Q4955" s="201"/>
      <c r="R4955" s="202"/>
    </row>
    <row r="4956" spans="2:18" ht="24.95" customHeight="1">
      <c r="B4956" s="216" t="s">
        <v>1562</v>
      </c>
      <c r="C4956" s="217"/>
      <c r="D4956" s="217"/>
      <c r="E4956" s="217"/>
      <c r="F4956" s="217"/>
      <c r="G4956" s="217"/>
      <c r="H4956" s="217"/>
      <c r="I4956" s="218"/>
      <c r="K4956" s="216" t="s">
        <v>1562</v>
      </c>
      <c r="L4956" s="217"/>
      <c r="M4956" s="217"/>
      <c r="N4956" s="217"/>
      <c r="O4956" s="217"/>
      <c r="P4956" s="217"/>
      <c r="Q4956" s="217"/>
      <c r="R4956" s="218"/>
    </row>
    <row r="4957" spans="2:18" ht="24.95" customHeight="1" thickBot="1">
      <c r="B4957" s="207" t="s">
        <v>1537</v>
      </c>
      <c r="C4957" s="201"/>
      <c r="D4957" s="201"/>
      <c r="E4957" s="201"/>
      <c r="F4957" s="201"/>
      <c r="G4957" s="201"/>
      <c r="H4957" s="201"/>
      <c r="I4957" s="202"/>
      <c r="K4957" s="207" t="s">
        <v>1537</v>
      </c>
      <c r="L4957" s="201"/>
      <c r="M4957" s="201"/>
      <c r="N4957" s="201"/>
      <c r="O4957" s="201"/>
      <c r="P4957" s="201"/>
      <c r="Q4957" s="201"/>
      <c r="R4957" s="202"/>
    </row>
    <row r="4958" spans="2:18" ht="24.95" customHeight="1" thickTop="1">
      <c r="B4958" s="361" t="s">
        <v>1538</v>
      </c>
      <c r="C4958" s="362"/>
      <c r="D4958" s="358" t="s">
        <v>1241</v>
      </c>
      <c r="E4958" s="365"/>
      <c r="F4958" s="356" t="s">
        <v>1539</v>
      </c>
      <c r="G4958" s="359"/>
      <c r="H4958" s="358" t="s">
        <v>1404</v>
      </c>
      <c r="I4958" s="359"/>
      <c r="K4958" s="361" t="s">
        <v>1538</v>
      </c>
      <c r="L4958" s="362"/>
      <c r="M4958" s="358" t="s">
        <v>1241</v>
      </c>
      <c r="N4958" s="365"/>
      <c r="O4958" s="356" t="s">
        <v>1539</v>
      </c>
      <c r="P4958" s="359"/>
      <c r="Q4958" s="358" t="s">
        <v>1404</v>
      </c>
      <c r="R4958" s="359"/>
    </row>
    <row r="4959" spans="2:18" ht="24.95" customHeight="1" thickBot="1">
      <c r="B4959" s="363"/>
      <c r="C4959" s="364"/>
      <c r="D4959" s="219" t="s">
        <v>1540</v>
      </c>
      <c r="E4959" s="220" t="s">
        <v>1541</v>
      </c>
      <c r="F4959" s="220" t="s">
        <v>1540</v>
      </c>
      <c r="G4959" s="221" t="s">
        <v>1541</v>
      </c>
      <c r="H4959" s="222" t="s">
        <v>1540</v>
      </c>
      <c r="I4959" s="223" t="s">
        <v>1541</v>
      </c>
      <c r="K4959" s="363"/>
      <c r="L4959" s="364"/>
      <c r="M4959" s="219" t="s">
        <v>1540</v>
      </c>
      <c r="N4959" s="220" t="s">
        <v>1541</v>
      </c>
      <c r="O4959" s="220" t="s">
        <v>1540</v>
      </c>
      <c r="P4959" s="221" t="s">
        <v>1541</v>
      </c>
      <c r="Q4959" s="222" t="s">
        <v>1540</v>
      </c>
      <c r="R4959" s="223" t="s">
        <v>1541</v>
      </c>
    </row>
    <row r="4960" spans="2:18" ht="24.95" customHeight="1" thickTop="1">
      <c r="B4960" s="224" t="s">
        <v>1542</v>
      </c>
      <c r="C4960" s="225"/>
      <c r="D4960" s="226">
        <v>0</v>
      </c>
      <c r="E4960" s="227"/>
      <c r="F4960" s="227">
        <v>200</v>
      </c>
      <c r="G4960" s="228"/>
      <c r="H4960" s="229">
        <f t="shared" ref="H4960:H4968" si="290">D4960+F4960</f>
        <v>200</v>
      </c>
      <c r="I4960" s="230"/>
      <c r="K4960" s="224" t="s">
        <v>1542</v>
      </c>
      <c r="L4960" s="225"/>
      <c r="M4960" s="226">
        <v>0</v>
      </c>
      <c r="N4960" s="227"/>
      <c r="O4960" s="227">
        <v>200</v>
      </c>
      <c r="P4960" s="228"/>
      <c r="Q4960" s="229">
        <f t="shared" ref="Q4960:Q4968" si="291">M4960+O4960</f>
        <v>200</v>
      </c>
      <c r="R4960" s="230"/>
    </row>
    <row r="4961" spans="2:18" ht="24.95" customHeight="1">
      <c r="B4961" s="231" t="s">
        <v>1543</v>
      </c>
      <c r="C4961" s="232"/>
      <c r="D4961" s="233">
        <v>0</v>
      </c>
      <c r="E4961" s="234"/>
      <c r="F4961" s="234">
        <v>30</v>
      </c>
      <c r="G4961" s="235"/>
      <c r="H4961" s="229">
        <f t="shared" si="290"/>
        <v>30</v>
      </c>
      <c r="I4961" s="236"/>
      <c r="K4961" s="231" t="s">
        <v>1543</v>
      </c>
      <c r="L4961" s="232"/>
      <c r="M4961" s="233">
        <v>0</v>
      </c>
      <c r="N4961" s="234"/>
      <c r="O4961" s="234">
        <v>20</v>
      </c>
      <c r="P4961" s="235"/>
      <c r="Q4961" s="229">
        <f t="shared" si="291"/>
        <v>20</v>
      </c>
      <c r="R4961" s="236"/>
    </row>
    <row r="4962" spans="2:18" ht="24.95" customHeight="1">
      <c r="B4962" s="231" t="s">
        <v>1544</v>
      </c>
      <c r="C4962" s="232"/>
      <c r="D4962" s="233">
        <v>0</v>
      </c>
      <c r="E4962" s="234"/>
      <c r="F4962" s="234">
        <v>30</v>
      </c>
      <c r="G4962" s="235"/>
      <c r="H4962" s="229">
        <f t="shared" si="290"/>
        <v>30</v>
      </c>
      <c r="I4962" s="236"/>
      <c r="K4962" s="231" t="s">
        <v>1544</v>
      </c>
      <c r="L4962" s="232"/>
      <c r="M4962" s="233">
        <v>0</v>
      </c>
      <c r="N4962" s="234"/>
      <c r="O4962" s="234">
        <v>20</v>
      </c>
      <c r="P4962" s="235"/>
      <c r="Q4962" s="229">
        <f t="shared" si="291"/>
        <v>20</v>
      </c>
      <c r="R4962" s="236"/>
    </row>
    <row r="4963" spans="2:18" ht="24.95" customHeight="1" thickBot="1">
      <c r="B4963" s="237" t="s">
        <v>1545</v>
      </c>
      <c r="C4963" s="238"/>
      <c r="D4963" s="239"/>
      <c r="E4963" s="240"/>
      <c r="F4963" s="240">
        <v>750</v>
      </c>
      <c r="G4963" s="241"/>
      <c r="H4963" s="229">
        <f t="shared" si="290"/>
        <v>750</v>
      </c>
      <c r="I4963" s="242"/>
      <c r="K4963" s="237" t="s">
        <v>1545</v>
      </c>
      <c r="L4963" s="238"/>
      <c r="M4963" s="239">
        <v>0</v>
      </c>
      <c r="N4963" s="240"/>
      <c r="O4963" s="240">
        <v>750</v>
      </c>
      <c r="P4963" s="241"/>
      <c r="Q4963" s="229">
        <f t="shared" si="291"/>
        <v>750</v>
      </c>
      <c r="R4963" s="242"/>
    </row>
    <row r="4964" spans="2:18" ht="24.95" customHeight="1" thickTop="1" thickBot="1">
      <c r="B4964" s="243"/>
      <c r="C4964" s="244" t="s">
        <v>1399</v>
      </c>
      <c r="D4964" s="245">
        <f>D4960+D4961+D4962+D4963</f>
        <v>0</v>
      </c>
      <c r="E4964" s="246"/>
      <c r="F4964" s="247">
        <f>SUM(F4960:F4963)</f>
        <v>1010</v>
      </c>
      <c r="G4964" s="248"/>
      <c r="H4964" s="249">
        <f t="shared" si="290"/>
        <v>1010</v>
      </c>
      <c r="I4964" s="250"/>
      <c r="K4964" s="243"/>
      <c r="L4964" s="244" t="s">
        <v>1399</v>
      </c>
      <c r="M4964" s="245">
        <f>M4960+M4961+M4962+M4963</f>
        <v>0</v>
      </c>
      <c r="N4964" s="246"/>
      <c r="O4964" s="246">
        <f>SUM(O4960:O4963)</f>
        <v>990</v>
      </c>
      <c r="P4964" s="248"/>
      <c r="Q4964" s="251">
        <f t="shared" si="291"/>
        <v>990</v>
      </c>
      <c r="R4964" s="250"/>
    </row>
    <row r="4965" spans="2:18" ht="24.95" customHeight="1" thickTop="1">
      <c r="B4965" s="252" t="s">
        <v>1546</v>
      </c>
      <c r="C4965" s="253"/>
      <c r="D4965" s="254"/>
      <c r="E4965" s="255"/>
      <c r="F4965" s="255"/>
      <c r="G4965" s="256"/>
      <c r="H4965" s="257">
        <f t="shared" si="290"/>
        <v>0</v>
      </c>
      <c r="I4965" s="258"/>
      <c r="K4965" s="252" t="s">
        <v>1546</v>
      </c>
      <c r="L4965" s="253"/>
      <c r="M4965" s="254"/>
      <c r="N4965" s="255"/>
      <c r="O4965" s="255"/>
      <c r="P4965" s="256"/>
      <c r="Q4965" s="257">
        <f t="shared" si="291"/>
        <v>0</v>
      </c>
      <c r="R4965" s="258"/>
    </row>
    <row r="4966" spans="2:18" ht="24.95" customHeight="1">
      <c r="B4966" s="259" t="s">
        <v>1547</v>
      </c>
      <c r="C4966" s="260"/>
      <c r="D4966" s="233">
        <v>0</v>
      </c>
      <c r="E4966" s="234"/>
      <c r="F4966" s="234"/>
      <c r="G4966" s="261"/>
      <c r="H4966" s="262">
        <f t="shared" si="290"/>
        <v>0</v>
      </c>
      <c r="I4966" s="263"/>
      <c r="K4966" s="259" t="s">
        <v>1547</v>
      </c>
      <c r="L4966" s="260"/>
      <c r="M4966" s="233">
        <v>0</v>
      </c>
      <c r="N4966" s="234"/>
      <c r="O4966" s="234"/>
      <c r="P4966" s="261"/>
      <c r="Q4966" s="262">
        <f t="shared" si="291"/>
        <v>0</v>
      </c>
      <c r="R4966" s="263"/>
    </row>
    <row r="4967" spans="2:18" ht="24.95" customHeight="1">
      <c r="B4967" s="252" t="s">
        <v>1548</v>
      </c>
      <c r="C4967" s="253"/>
      <c r="D4967" s="233"/>
      <c r="E4967" s="234"/>
      <c r="F4967" s="234"/>
      <c r="G4967" s="261"/>
      <c r="H4967" s="262">
        <f t="shared" si="290"/>
        <v>0</v>
      </c>
      <c r="I4967" s="263"/>
      <c r="K4967" s="252" t="s">
        <v>1548</v>
      </c>
      <c r="L4967" s="253"/>
      <c r="M4967" s="233"/>
      <c r="N4967" s="234"/>
      <c r="O4967" s="234"/>
      <c r="P4967" s="261"/>
      <c r="Q4967" s="262">
        <f t="shared" si="291"/>
        <v>0</v>
      </c>
      <c r="R4967" s="263"/>
    </row>
    <row r="4968" spans="2:18" ht="24.95" customHeight="1" thickBot="1">
      <c r="B4968" s="264" t="s">
        <v>1549</v>
      </c>
      <c r="C4968" s="265"/>
      <c r="D4968" s="266"/>
      <c r="E4968" s="267"/>
      <c r="F4968" s="267"/>
      <c r="G4968" s="268"/>
      <c r="H4968" s="269">
        <f t="shared" si="290"/>
        <v>0</v>
      </c>
      <c r="I4968" s="270"/>
      <c r="K4968" s="264" t="s">
        <v>1549</v>
      </c>
      <c r="L4968" s="265"/>
      <c r="M4968" s="266"/>
      <c r="N4968" s="267"/>
      <c r="O4968" s="267"/>
      <c r="P4968" s="268"/>
      <c r="Q4968" s="269">
        <f t="shared" si="291"/>
        <v>0</v>
      </c>
      <c r="R4968" s="270"/>
    </row>
    <row r="4969" spans="2:18" ht="24.95" customHeight="1" thickTop="1" thickBot="1">
      <c r="B4969" s="243"/>
      <c r="C4969" s="244" t="s">
        <v>1399</v>
      </c>
      <c r="D4969" s="245">
        <f>SUM(D4964:D4968)</f>
        <v>0</v>
      </c>
      <c r="E4969" s="246"/>
      <c r="F4969" s="247">
        <f>F4964+F4966</f>
        <v>1010</v>
      </c>
      <c r="G4969" s="248"/>
      <c r="H4969" s="271">
        <f>D4969+F4969</f>
        <v>1010</v>
      </c>
      <c r="I4969" s="250"/>
      <c r="K4969" s="243"/>
      <c r="L4969" s="244" t="s">
        <v>1399</v>
      </c>
      <c r="M4969" s="245">
        <f>SUM(M4964:M4968)</f>
        <v>0</v>
      </c>
      <c r="N4969" s="246"/>
      <c r="O4969" s="246">
        <f>O4964+O4966</f>
        <v>990</v>
      </c>
      <c r="P4969" s="248"/>
      <c r="Q4969" s="272">
        <f>M4969+O4969</f>
        <v>990</v>
      </c>
      <c r="R4969" s="250"/>
    </row>
    <row r="4970" spans="2:18" ht="24.95" customHeight="1" thickTop="1">
      <c r="B4970" s="273"/>
      <c r="C4970" s="274" t="s">
        <v>1550</v>
      </c>
      <c r="D4970" s="217"/>
      <c r="E4970" s="217"/>
      <c r="F4970" s="217"/>
      <c r="G4970" s="217"/>
      <c r="H4970" s="217"/>
      <c r="I4970" s="218"/>
      <c r="K4970" s="273"/>
      <c r="L4970" s="274" t="s">
        <v>1550</v>
      </c>
      <c r="M4970" s="217"/>
      <c r="N4970" s="217"/>
      <c r="O4970" s="217"/>
      <c r="P4970" s="217"/>
      <c r="Q4970" s="217"/>
      <c r="R4970" s="218"/>
    </row>
    <row r="4971" spans="2:18" ht="24.95" customHeight="1">
      <c r="B4971" s="216" t="s">
        <v>1551</v>
      </c>
      <c r="C4971" s="217"/>
      <c r="D4971" s="217"/>
      <c r="E4971" s="217"/>
      <c r="F4971" s="217"/>
      <c r="G4971" s="217"/>
      <c r="H4971" s="217"/>
      <c r="I4971" s="218"/>
      <c r="K4971" s="216" t="s">
        <v>1551</v>
      </c>
      <c r="L4971" s="217"/>
      <c r="M4971" s="217"/>
      <c r="N4971" s="217"/>
      <c r="O4971" s="217"/>
      <c r="P4971" s="217"/>
      <c r="Q4971" s="217"/>
      <c r="R4971" s="218"/>
    </row>
    <row r="4972" spans="2:18" ht="24.95" customHeight="1">
      <c r="B4972" s="216" t="s">
        <v>1552</v>
      </c>
      <c r="C4972" s="217"/>
      <c r="D4972" s="217"/>
      <c r="E4972" s="217"/>
      <c r="F4972" s="217"/>
      <c r="G4972" s="217"/>
      <c r="H4972" s="217"/>
      <c r="I4972" s="218"/>
      <c r="K4972" s="216" t="s">
        <v>1552</v>
      </c>
      <c r="L4972" s="217"/>
      <c r="M4972" s="217"/>
      <c r="N4972" s="217"/>
      <c r="O4972" s="217"/>
      <c r="P4972" s="217"/>
      <c r="Q4972" s="217"/>
      <c r="R4972" s="218"/>
    </row>
    <row r="4973" spans="2:18" ht="15.75">
      <c r="B4973" s="273"/>
      <c r="C4973" s="217"/>
      <c r="D4973" s="217"/>
      <c r="E4973" s="217"/>
      <c r="F4973" s="217"/>
      <c r="G4973" s="217"/>
      <c r="H4973" s="217"/>
      <c r="I4973" s="218"/>
      <c r="K4973" s="273"/>
      <c r="L4973" s="217"/>
      <c r="M4973" s="217"/>
      <c r="N4973" s="217"/>
      <c r="O4973" s="217"/>
      <c r="P4973" s="217"/>
      <c r="Q4973" s="217"/>
      <c r="R4973" s="218"/>
    </row>
    <row r="4974" spans="2:18" ht="15.75">
      <c r="B4974" s="273"/>
      <c r="C4974" s="217"/>
      <c r="D4974" s="372" t="s">
        <v>1714</v>
      </c>
      <c r="E4974" s="372"/>
      <c r="F4974" s="372"/>
      <c r="G4974" s="217"/>
      <c r="H4974" s="217"/>
      <c r="I4974" s="218"/>
      <c r="K4974" s="273"/>
      <c r="L4974" s="217"/>
      <c r="M4974" s="372" t="s">
        <v>1714</v>
      </c>
      <c r="N4974" s="372"/>
      <c r="O4974" s="372"/>
      <c r="P4974" s="217"/>
      <c r="Q4974" s="217"/>
      <c r="R4974" s="218"/>
    </row>
    <row r="4975" spans="2:18" ht="15.75">
      <c r="B4975" s="273"/>
      <c r="C4975" s="217"/>
      <c r="D4975" s="372" t="s">
        <v>1715</v>
      </c>
      <c r="E4975" s="372"/>
      <c r="F4975" s="372"/>
      <c r="G4975" s="217"/>
      <c r="H4975" s="217"/>
      <c r="I4975" s="218"/>
      <c r="K4975" s="273"/>
      <c r="L4975" s="217"/>
      <c r="M4975" s="372" t="s">
        <v>1715</v>
      </c>
      <c r="N4975" s="372"/>
      <c r="O4975" s="372"/>
      <c r="P4975" s="217"/>
      <c r="Q4975" s="217"/>
      <c r="R4975" s="218"/>
    </row>
    <row r="4976" spans="2:18" ht="15.75">
      <c r="B4976" s="273"/>
      <c r="C4976" s="217"/>
      <c r="D4976" s="217"/>
      <c r="E4976" s="217"/>
      <c r="F4976" s="217"/>
      <c r="G4976" s="217"/>
      <c r="H4976" s="217"/>
      <c r="I4976" s="218"/>
      <c r="K4976" s="273"/>
      <c r="L4976" s="217"/>
      <c r="M4976" s="217"/>
      <c r="N4976" s="217"/>
      <c r="O4976" s="217"/>
      <c r="P4976" s="217"/>
      <c r="Q4976" s="217"/>
      <c r="R4976" s="218"/>
    </row>
    <row r="4977" spans="2:18" ht="15.75">
      <c r="B4977" s="273"/>
      <c r="C4977" s="217"/>
      <c r="D4977" s="217"/>
      <c r="E4977" s="217"/>
      <c r="F4977" s="217"/>
      <c r="G4977" s="217"/>
      <c r="H4977" s="217"/>
      <c r="I4977" s="218"/>
      <c r="K4977" s="273"/>
      <c r="L4977" s="217"/>
      <c r="M4977" s="217"/>
      <c r="N4977" s="217"/>
      <c r="O4977" s="217"/>
      <c r="P4977" s="217"/>
      <c r="Q4977" s="217"/>
      <c r="R4977" s="218"/>
    </row>
    <row r="4978" spans="2:18" ht="15.75">
      <c r="B4978" s="293"/>
      <c r="E4978" s="217"/>
      <c r="F4978" s="217"/>
      <c r="G4978" s="201" t="s">
        <v>1563</v>
      </c>
      <c r="H4978" s="217"/>
      <c r="I4978" s="218"/>
      <c r="J4978" s="293"/>
      <c r="K4978" s="293"/>
      <c r="N4978" s="217"/>
      <c r="O4978" s="217"/>
      <c r="P4978" s="201" t="s">
        <v>1563</v>
      </c>
      <c r="Q4978" s="217"/>
      <c r="R4978" s="218"/>
    </row>
    <row r="4979" spans="2:18" ht="15.75">
      <c r="B4979" s="273" t="s">
        <v>1553</v>
      </c>
      <c r="C4979" s="360">
        <v>45840</v>
      </c>
      <c r="D4979" s="360"/>
      <c r="E4979" s="201"/>
      <c r="F4979" t="s">
        <v>1693</v>
      </c>
      <c r="H4979" s="201"/>
      <c r="I4979" s="202"/>
      <c r="K4979" s="273" t="s">
        <v>1553</v>
      </c>
      <c r="L4979" s="360">
        <v>45840</v>
      </c>
      <c r="M4979" s="360"/>
      <c r="N4979" s="201"/>
      <c r="O4979" t="s">
        <v>1693</v>
      </c>
      <c r="Q4979" s="201"/>
      <c r="R4979" s="202"/>
    </row>
    <row r="4980" spans="2:18" ht="16.5" thickBot="1">
      <c r="B4980" s="275"/>
      <c r="C4980" s="276"/>
      <c r="D4980" s="276"/>
      <c r="E4980" s="276"/>
      <c r="F4980" s="276"/>
      <c r="G4980" s="276"/>
      <c r="H4980" s="276"/>
      <c r="I4980" s="277"/>
      <c r="K4980" s="275"/>
      <c r="L4980" s="276"/>
      <c r="M4980" s="276"/>
      <c r="N4980" s="276"/>
      <c r="O4980" s="276"/>
      <c r="P4980" s="276"/>
      <c r="Q4980" s="276"/>
      <c r="R4980" s="277"/>
    </row>
  </sheetData>
  <mergeCells count="2628">
    <mergeCell ref="B4949:I4949"/>
    <mergeCell ref="K4949:R4949"/>
    <mergeCell ref="B4951:I4951"/>
    <mergeCell ref="K4951:R4951"/>
    <mergeCell ref="B4958:C4959"/>
    <mergeCell ref="D4958:E4958"/>
    <mergeCell ref="F4958:G4958"/>
    <mergeCell ref="H4958:I4958"/>
    <mergeCell ref="K4958:L4959"/>
    <mergeCell ref="M4958:N4958"/>
    <mergeCell ref="O4958:P4958"/>
    <mergeCell ref="Q4958:R4958"/>
    <mergeCell ref="D4974:F4974"/>
    <mergeCell ref="M4974:O4974"/>
    <mergeCell ref="D4975:F4975"/>
    <mergeCell ref="M4975:O4975"/>
    <mergeCell ref="C4979:D4979"/>
    <mergeCell ref="L4979:M4979"/>
    <mergeCell ref="B4915:I4915"/>
    <mergeCell ref="K4915:R4915"/>
    <mergeCell ref="B4917:I4917"/>
    <mergeCell ref="K4917:R4917"/>
    <mergeCell ref="B4924:C4925"/>
    <mergeCell ref="D4924:E4924"/>
    <mergeCell ref="F4924:G4924"/>
    <mergeCell ref="H4924:I4924"/>
    <mergeCell ref="K4924:L4925"/>
    <mergeCell ref="M4924:N4924"/>
    <mergeCell ref="O4924:P4924"/>
    <mergeCell ref="Q4924:R4924"/>
    <mergeCell ref="D4940:F4940"/>
    <mergeCell ref="M4940:O4940"/>
    <mergeCell ref="D4941:F4941"/>
    <mergeCell ref="M4941:O4941"/>
    <mergeCell ref="C4945:D4945"/>
    <mergeCell ref="L4945:M4945"/>
    <mergeCell ref="B4881:I4881"/>
    <mergeCell ref="K4881:R4881"/>
    <mergeCell ref="B4883:I4883"/>
    <mergeCell ref="K4883:R4883"/>
    <mergeCell ref="B4890:C4891"/>
    <mergeCell ref="D4890:E4890"/>
    <mergeCell ref="F4890:G4890"/>
    <mergeCell ref="H4890:I4890"/>
    <mergeCell ref="K4890:L4891"/>
    <mergeCell ref="M4890:N4890"/>
    <mergeCell ref="O4890:P4890"/>
    <mergeCell ref="Q4890:R4890"/>
    <mergeCell ref="D4906:F4906"/>
    <mergeCell ref="M4906:O4906"/>
    <mergeCell ref="D4907:F4907"/>
    <mergeCell ref="M4907:O4907"/>
    <mergeCell ref="C4911:D4911"/>
    <mergeCell ref="L4911:M4911"/>
    <mergeCell ref="B4847:I4847"/>
    <mergeCell ref="K4847:R4847"/>
    <mergeCell ref="B4849:I4849"/>
    <mergeCell ref="K4849:R4849"/>
    <mergeCell ref="B4856:C4857"/>
    <mergeCell ref="D4856:E4856"/>
    <mergeCell ref="F4856:G4856"/>
    <mergeCell ref="H4856:I4856"/>
    <mergeCell ref="K4856:L4857"/>
    <mergeCell ref="M4856:N4856"/>
    <mergeCell ref="O4856:P4856"/>
    <mergeCell ref="Q4856:R4856"/>
    <mergeCell ref="D4872:F4872"/>
    <mergeCell ref="M4872:O4872"/>
    <mergeCell ref="D4873:F4873"/>
    <mergeCell ref="M4873:O4873"/>
    <mergeCell ref="C4877:D4877"/>
    <mergeCell ref="L4877:M4877"/>
    <mergeCell ref="B4813:I4813"/>
    <mergeCell ref="K4813:R4813"/>
    <mergeCell ref="B4815:I4815"/>
    <mergeCell ref="K4815:R4815"/>
    <mergeCell ref="B4822:C4823"/>
    <mergeCell ref="D4822:E4822"/>
    <mergeCell ref="F4822:G4822"/>
    <mergeCell ref="H4822:I4822"/>
    <mergeCell ref="K4822:L4823"/>
    <mergeCell ref="M4822:N4822"/>
    <mergeCell ref="O4822:P4822"/>
    <mergeCell ref="Q4822:R4822"/>
    <mergeCell ref="D4838:F4838"/>
    <mergeCell ref="M4838:O4838"/>
    <mergeCell ref="D4839:F4839"/>
    <mergeCell ref="M4839:O4839"/>
    <mergeCell ref="C4843:D4843"/>
    <mergeCell ref="L4843:M4843"/>
    <mergeCell ref="B4779:I4779"/>
    <mergeCell ref="K4779:R4779"/>
    <mergeCell ref="B4781:I4781"/>
    <mergeCell ref="K4781:R4781"/>
    <mergeCell ref="B4788:C4789"/>
    <mergeCell ref="D4788:E4788"/>
    <mergeCell ref="F4788:G4788"/>
    <mergeCell ref="H4788:I4788"/>
    <mergeCell ref="K4788:L4789"/>
    <mergeCell ref="M4788:N4788"/>
    <mergeCell ref="O4788:P4788"/>
    <mergeCell ref="Q4788:R4788"/>
    <mergeCell ref="D4804:F4804"/>
    <mergeCell ref="M4804:O4804"/>
    <mergeCell ref="D4805:F4805"/>
    <mergeCell ref="M4805:O4805"/>
    <mergeCell ref="C4809:D4809"/>
    <mergeCell ref="L4809:M4809"/>
    <mergeCell ref="B4745:I4745"/>
    <mergeCell ref="K4745:R4745"/>
    <mergeCell ref="B4747:I4747"/>
    <mergeCell ref="K4747:R4747"/>
    <mergeCell ref="B4754:C4755"/>
    <mergeCell ref="D4754:E4754"/>
    <mergeCell ref="F4754:G4754"/>
    <mergeCell ref="H4754:I4754"/>
    <mergeCell ref="K4754:L4755"/>
    <mergeCell ref="M4754:N4754"/>
    <mergeCell ref="O4754:P4754"/>
    <mergeCell ref="Q4754:R4754"/>
    <mergeCell ref="D4770:F4770"/>
    <mergeCell ref="M4770:O4770"/>
    <mergeCell ref="D4771:F4771"/>
    <mergeCell ref="M4771:O4771"/>
    <mergeCell ref="C4775:D4775"/>
    <mergeCell ref="L4775:M4775"/>
    <mergeCell ref="B4711:I4711"/>
    <mergeCell ref="K4711:R4711"/>
    <mergeCell ref="B4713:I4713"/>
    <mergeCell ref="K4713:R4713"/>
    <mergeCell ref="B4720:C4721"/>
    <mergeCell ref="D4720:E4720"/>
    <mergeCell ref="F4720:G4720"/>
    <mergeCell ref="H4720:I4720"/>
    <mergeCell ref="K4720:L4721"/>
    <mergeCell ref="M4720:N4720"/>
    <mergeCell ref="O4720:P4720"/>
    <mergeCell ref="Q4720:R4720"/>
    <mergeCell ref="D4736:F4736"/>
    <mergeCell ref="M4736:O4736"/>
    <mergeCell ref="D4737:F4737"/>
    <mergeCell ref="M4737:O4737"/>
    <mergeCell ref="C4741:D4741"/>
    <mergeCell ref="L4741:M4741"/>
    <mergeCell ref="B4677:I4677"/>
    <mergeCell ref="K4677:R4677"/>
    <mergeCell ref="B4679:I4679"/>
    <mergeCell ref="K4679:R4679"/>
    <mergeCell ref="B4686:C4687"/>
    <mergeCell ref="D4686:E4686"/>
    <mergeCell ref="F4686:G4686"/>
    <mergeCell ref="H4686:I4686"/>
    <mergeCell ref="K4686:L4687"/>
    <mergeCell ref="M4686:N4686"/>
    <mergeCell ref="O4686:P4686"/>
    <mergeCell ref="Q4686:R4686"/>
    <mergeCell ref="D4702:F4702"/>
    <mergeCell ref="M4702:O4702"/>
    <mergeCell ref="D4703:F4703"/>
    <mergeCell ref="M4703:O4703"/>
    <mergeCell ref="C4707:D4707"/>
    <mergeCell ref="L4707:M4707"/>
    <mergeCell ref="B4643:I4643"/>
    <mergeCell ref="K4643:R4643"/>
    <mergeCell ref="B4645:I4645"/>
    <mergeCell ref="K4645:R4645"/>
    <mergeCell ref="B4652:C4653"/>
    <mergeCell ref="D4652:E4652"/>
    <mergeCell ref="F4652:G4652"/>
    <mergeCell ref="H4652:I4652"/>
    <mergeCell ref="K4652:L4653"/>
    <mergeCell ref="M4652:N4652"/>
    <mergeCell ref="O4652:P4652"/>
    <mergeCell ref="Q4652:R4652"/>
    <mergeCell ref="D4668:F4668"/>
    <mergeCell ref="M4668:O4668"/>
    <mergeCell ref="D4669:F4669"/>
    <mergeCell ref="M4669:O4669"/>
    <mergeCell ref="C4673:D4673"/>
    <mergeCell ref="L4673:M4673"/>
    <mergeCell ref="B4609:I4609"/>
    <mergeCell ref="K4609:R4609"/>
    <mergeCell ref="B4611:I4611"/>
    <mergeCell ref="K4611:R4611"/>
    <mergeCell ref="B4618:C4619"/>
    <mergeCell ref="D4618:E4618"/>
    <mergeCell ref="F4618:G4618"/>
    <mergeCell ref="H4618:I4618"/>
    <mergeCell ref="K4618:L4619"/>
    <mergeCell ref="M4618:N4618"/>
    <mergeCell ref="O4618:P4618"/>
    <mergeCell ref="Q4618:R4618"/>
    <mergeCell ref="D4634:F4634"/>
    <mergeCell ref="M4634:O4634"/>
    <mergeCell ref="D4635:F4635"/>
    <mergeCell ref="M4635:O4635"/>
    <mergeCell ref="C4639:D4639"/>
    <mergeCell ref="L4639:M4639"/>
    <mergeCell ref="B4575:I4575"/>
    <mergeCell ref="K4575:R4575"/>
    <mergeCell ref="B4577:I4577"/>
    <mergeCell ref="K4577:R4577"/>
    <mergeCell ref="B4584:C4585"/>
    <mergeCell ref="D4584:E4584"/>
    <mergeCell ref="F4584:G4584"/>
    <mergeCell ref="H4584:I4584"/>
    <mergeCell ref="K4584:L4585"/>
    <mergeCell ref="M4584:N4584"/>
    <mergeCell ref="O4584:P4584"/>
    <mergeCell ref="Q4584:R4584"/>
    <mergeCell ref="D4600:F4600"/>
    <mergeCell ref="M4600:O4600"/>
    <mergeCell ref="D4601:F4601"/>
    <mergeCell ref="M4601:O4601"/>
    <mergeCell ref="C4605:D4605"/>
    <mergeCell ref="L4605:M4605"/>
    <mergeCell ref="B4541:I4541"/>
    <mergeCell ref="K4541:R4541"/>
    <mergeCell ref="B4543:I4543"/>
    <mergeCell ref="K4543:R4543"/>
    <mergeCell ref="B4550:C4551"/>
    <mergeCell ref="D4550:E4550"/>
    <mergeCell ref="F4550:G4550"/>
    <mergeCell ref="H4550:I4550"/>
    <mergeCell ref="K4550:L4551"/>
    <mergeCell ref="M4550:N4550"/>
    <mergeCell ref="O4550:P4550"/>
    <mergeCell ref="Q4550:R4550"/>
    <mergeCell ref="D4566:F4566"/>
    <mergeCell ref="M4566:O4566"/>
    <mergeCell ref="D4567:F4567"/>
    <mergeCell ref="M4567:O4567"/>
    <mergeCell ref="C4571:D4571"/>
    <mergeCell ref="L4571:M4571"/>
    <mergeCell ref="B4507:I4507"/>
    <mergeCell ref="K4507:R4507"/>
    <mergeCell ref="B4509:I4509"/>
    <mergeCell ref="K4509:R4509"/>
    <mergeCell ref="B4516:C4517"/>
    <mergeCell ref="D4516:E4516"/>
    <mergeCell ref="F4516:G4516"/>
    <mergeCell ref="H4516:I4516"/>
    <mergeCell ref="K4516:L4517"/>
    <mergeCell ref="M4516:N4516"/>
    <mergeCell ref="O4516:P4516"/>
    <mergeCell ref="Q4516:R4516"/>
    <mergeCell ref="D4532:F4532"/>
    <mergeCell ref="M4532:O4532"/>
    <mergeCell ref="D4533:F4533"/>
    <mergeCell ref="M4533:O4533"/>
    <mergeCell ref="C4537:D4537"/>
    <mergeCell ref="L4537:M4537"/>
    <mergeCell ref="B4473:I4473"/>
    <mergeCell ref="K4473:R4473"/>
    <mergeCell ref="B4475:I4475"/>
    <mergeCell ref="K4475:R4475"/>
    <mergeCell ref="B4482:C4483"/>
    <mergeCell ref="D4482:E4482"/>
    <mergeCell ref="F4482:G4482"/>
    <mergeCell ref="H4482:I4482"/>
    <mergeCell ref="K4482:L4483"/>
    <mergeCell ref="M4482:N4482"/>
    <mergeCell ref="O4482:P4482"/>
    <mergeCell ref="Q4482:R4482"/>
    <mergeCell ref="D4498:F4498"/>
    <mergeCell ref="M4498:O4498"/>
    <mergeCell ref="D4499:F4499"/>
    <mergeCell ref="M4499:O4499"/>
    <mergeCell ref="C4503:D4503"/>
    <mergeCell ref="L4503:M4503"/>
    <mergeCell ref="B4439:I4439"/>
    <mergeCell ref="K4439:R4439"/>
    <mergeCell ref="B4441:I4441"/>
    <mergeCell ref="K4441:R4441"/>
    <mergeCell ref="B4448:C4449"/>
    <mergeCell ref="D4448:E4448"/>
    <mergeCell ref="F4448:G4448"/>
    <mergeCell ref="H4448:I4448"/>
    <mergeCell ref="K4448:L4449"/>
    <mergeCell ref="M4448:N4448"/>
    <mergeCell ref="O4448:P4448"/>
    <mergeCell ref="Q4448:R4448"/>
    <mergeCell ref="D4464:F4464"/>
    <mergeCell ref="M4464:O4464"/>
    <mergeCell ref="D4465:F4465"/>
    <mergeCell ref="M4465:O4465"/>
    <mergeCell ref="C4469:D4469"/>
    <mergeCell ref="L4469:M4469"/>
    <mergeCell ref="B4405:I4405"/>
    <mergeCell ref="K4405:R4405"/>
    <mergeCell ref="B4407:I4407"/>
    <mergeCell ref="K4407:R4407"/>
    <mergeCell ref="B4414:C4415"/>
    <mergeCell ref="D4414:E4414"/>
    <mergeCell ref="F4414:G4414"/>
    <mergeCell ref="H4414:I4414"/>
    <mergeCell ref="K4414:L4415"/>
    <mergeCell ref="M4414:N4414"/>
    <mergeCell ref="O4414:P4414"/>
    <mergeCell ref="Q4414:R4414"/>
    <mergeCell ref="D4430:F4430"/>
    <mergeCell ref="M4430:O4430"/>
    <mergeCell ref="D4431:F4431"/>
    <mergeCell ref="M4431:O4431"/>
    <mergeCell ref="C4435:D4435"/>
    <mergeCell ref="L4435:M4435"/>
    <mergeCell ref="B4371:I4371"/>
    <mergeCell ref="K4371:R4371"/>
    <mergeCell ref="B4373:I4373"/>
    <mergeCell ref="K4373:R4373"/>
    <mergeCell ref="B4380:C4381"/>
    <mergeCell ref="D4380:E4380"/>
    <mergeCell ref="F4380:G4380"/>
    <mergeCell ref="H4380:I4380"/>
    <mergeCell ref="K4380:L4381"/>
    <mergeCell ref="M4380:N4380"/>
    <mergeCell ref="O4380:P4380"/>
    <mergeCell ref="Q4380:R4380"/>
    <mergeCell ref="D4396:F4396"/>
    <mergeCell ref="M4396:O4396"/>
    <mergeCell ref="D4397:F4397"/>
    <mergeCell ref="M4397:O4397"/>
    <mergeCell ref="C4401:D4401"/>
    <mergeCell ref="L4401:M4401"/>
    <mergeCell ref="B4337:I4337"/>
    <mergeCell ref="K4337:R4337"/>
    <mergeCell ref="B4339:I4339"/>
    <mergeCell ref="K4339:R4339"/>
    <mergeCell ref="B4346:C4347"/>
    <mergeCell ref="D4346:E4346"/>
    <mergeCell ref="F4346:G4346"/>
    <mergeCell ref="H4346:I4346"/>
    <mergeCell ref="K4346:L4347"/>
    <mergeCell ref="M4346:N4346"/>
    <mergeCell ref="O4346:P4346"/>
    <mergeCell ref="Q4346:R4346"/>
    <mergeCell ref="D4362:F4362"/>
    <mergeCell ref="M4362:O4362"/>
    <mergeCell ref="D4363:F4363"/>
    <mergeCell ref="M4363:O4363"/>
    <mergeCell ref="C4367:D4367"/>
    <mergeCell ref="L4367:M4367"/>
    <mergeCell ref="D1846:F1846"/>
    <mergeCell ref="M1846:O1846"/>
    <mergeCell ref="D1880:F1880"/>
    <mergeCell ref="M1880:O1880"/>
    <mergeCell ref="D1881:F1881"/>
    <mergeCell ref="M1881:O1881"/>
    <mergeCell ref="C1885:D1885"/>
    <mergeCell ref="L1885:M1885"/>
    <mergeCell ref="D1847:F1847"/>
    <mergeCell ref="M1847:O1847"/>
    <mergeCell ref="C1851:D1851"/>
    <mergeCell ref="L1851:M1851"/>
    <mergeCell ref="B1855:I1855"/>
    <mergeCell ref="K1855:R1855"/>
    <mergeCell ref="B1857:I1857"/>
    <mergeCell ref="K1857:R1857"/>
    <mergeCell ref="B1864:C1865"/>
    <mergeCell ref="D1864:E1864"/>
    <mergeCell ref="F1864:G1864"/>
    <mergeCell ref="H1864:I1864"/>
    <mergeCell ref="K1864:L1865"/>
    <mergeCell ref="M1864:N1864"/>
    <mergeCell ref="O1864:P1864"/>
    <mergeCell ref="Q1864:R1864"/>
    <mergeCell ref="D1812:F1812"/>
    <mergeCell ref="M1812:O1812"/>
    <mergeCell ref="D1813:F1813"/>
    <mergeCell ref="M1813:O1813"/>
    <mergeCell ref="C1817:D1817"/>
    <mergeCell ref="L1817:M1817"/>
    <mergeCell ref="B1821:I1821"/>
    <mergeCell ref="K1821:R1821"/>
    <mergeCell ref="B1823:I1823"/>
    <mergeCell ref="K1823:R1823"/>
    <mergeCell ref="B1830:C1831"/>
    <mergeCell ref="D1830:E1830"/>
    <mergeCell ref="F1830:G1830"/>
    <mergeCell ref="H1830:I1830"/>
    <mergeCell ref="K1830:L1831"/>
    <mergeCell ref="M1830:N1830"/>
    <mergeCell ref="O1830:P1830"/>
    <mergeCell ref="Q1830:R1830"/>
    <mergeCell ref="D1778:F1778"/>
    <mergeCell ref="M1778:O1778"/>
    <mergeCell ref="D1779:F1779"/>
    <mergeCell ref="M1779:O1779"/>
    <mergeCell ref="C1783:D1783"/>
    <mergeCell ref="L1783:M1783"/>
    <mergeCell ref="B1787:I1787"/>
    <mergeCell ref="K1787:R1787"/>
    <mergeCell ref="B1789:I1789"/>
    <mergeCell ref="K1789:R1789"/>
    <mergeCell ref="B1796:C1797"/>
    <mergeCell ref="D1796:E1796"/>
    <mergeCell ref="F1796:G1796"/>
    <mergeCell ref="H1796:I1796"/>
    <mergeCell ref="K1796:L1797"/>
    <mergeCell ref="M1796:N1796"/>
    <mergeCell ref="O1796:P1796"/>
    <mergeCell ref="Q1796:R1796"/>
    <mergeCell ref="D1744:F1744"/>
    <mergeCell ref="M1744:O1744"/>
    <mergeCell ref="D1745:F1745"/>
    <mergeCell ref="M1745:O1745"/>
    <mergeCell ref="C1749:D1749"/>
    <mergeCell ref="L1749:M1749"/>
    <mergeCell ref="B1753:I1753"/>
    <mergeCell ref="K1753:R1753"/>
    <mergeCell ref="B1755:I1755"/>
    <mergeCell ref="K1755:R1755"/>
    <mergeCell ref="B1762:C1763"/>
    <mergeCell ref="D1762:E1762"/>
    <mergeCell ref="F1762:G1762"/>
    <mergeCell ref="H1762:I1762"/>
    <mergeCell ref="K1762:L1763"/>
    <mergeCell ref="M1762:N1762"/>
    <mergeCell ref="O1762:P1762"/>
    <mergeCell ref="Q1762:R1762"/>
    <mergeCell ref="D1710:F1710"/>
    <mergeCell ref="M1710:O1710"/>
    <mergeCell ref="D1711:F1711"/>
    <mergeCell ref="M1711:O1711"/>
    <mergeCell ref="C1715:D1715"/>
    <mergeCell ref="L1715:M1715"/>
    <mergeCell ref="B1719:I1719"/>
    <mergeCell ref="K1719:R1719"/>
    <mergeCell ref="B1721:I1721"/>
    <mergeCell ref="K1721:R1721"/>
    <mergeCell ref="B1728:C1729"/>
    <mergeCell ref="D1728:E1728"/>
    <mergeCell ref="F1728:G1728"/>
    <mergeCell ref="H1728:I1728"/>
    <mergeCell ref="K1728:L1729"/>
    <mergeCell ref="M1728:N1728"/>
    <mergeCell ref="O1728:P1728"/>
    <mergeCell ref="Q1728:R1728"/>
    <mergeCell ref="D1676:F1676"/>
    <mergeCell ref="M1676:O1676"/>
    <mergeCell ref="D1677:F1677"/>
    <mergeCell ref="M1677:O1677"/>
    <mergeCell ref="C1681:D1681"/>
    <mergeCell ref="L1681:M1681"/>
    <mergeCell ref="B1685:I1685"/>
    <mergeCell ref="K1685:R1685"/>
    <mergeCell ref="B1687:I1687"/>
    <mergeCell ref="K1687:R1687"/>
    <mergeCell ref="B1694:C1695"/>
    <mergeCell ref="D1694:E1694"/>
    <mergeCell ref="F1694:G1694"/>
    <mergeCell ref="H1694:I1694"/>
    <mergeCell ref="K1694:L1695"/>
    <mergeCell ref="M1694:N1694"/>
    <mergeCell ref="O1694:P1694"/>
    <mergeCell ref="Q1694:R1694"/>
    <mergeCell ref="D1642:F1642"/>
    <mergeCell ref="M1642:O1642"/>
    <mergeCell ref="D1643:F1643"/>
    <mergeCell ref="M1643:O1643"/>
    <mergeCell ref="C1647:D1647"/>
    <mergeCell ref="L1647:M1647"/>
    <mergeCell ref="B1651:I1651"/>
    <mergeCell ref="K1651:R1651"/>
    <mergeCell ref="B1653:I1653"/>
    <mergeCell ref="K1653:R1653"/>
    <mergeCell ref="B1660:C1661"/>
    <mergeCell ref="D1660:E1660"/>
    <mergeCell ref="F1660:G1660"/>
    <mergeCell ref="H1660:I1660"/>
    <mergeCell ref="K1660:L1661"/>
    <mergeCell ref="M1660:N1660"/>
    <mergeCell ref="O1660:P1660"/>
    <mergeCell ref="Q1660:R1660"/>
    <mergeCell ref="D1608:F1608"/>
    <mergeCell ref="M1608:O1608"/>
    <mergeCell ref="D1609:F1609"/>
    <mergeCell ref="M1609:O1609"/>
    <mergeCell ref="C1613:D1613"/>
    <mergeCell ref="L1613:M1613"/>
    <mergeCell ref="B1617:I1617"/>
    <mergeCell ref="K1617:R1617"/>
    <mergeCell ref="B1619:I1619"/>
    <mergeCell ref="K1619:R1619"/>
    <mergeCell ref="B1626:C1627"/>
    <mergeCell ref="D1626:E1626"/>
    <mergeCell ref="F1626:G1626"/>
    <mergeCell ref="H1626:I1626"/>
    <mergeCell ref="K1626:L1627"/>
    <mergeCell ref="M1626:N1626"/>
    <mergeCell ref="O1626:P1626"/>
    <mergeCell ref="Q1626:R1626"/>
    <mergeCell ref="D1575:F1575"/>
    <mergeCell ref="M1575:O1575"/>
    <mergeCell ref="D1576:F1576"/>
    <mergeCell ref="M1576:O1576"/>
    <mergeCell ref="C1580:D1580"/>
    <mergeCell ref="L1580:M1580"/>
    <mergeCell ref="B1583:I1583"/>
    <mergeCell ref="K1583:R1583"/>
    <mergeCell ref="B1585:I1585"/>
    <mergeCell ref="K1585:R1585"/>
    <mergeCell ref="B1592:C1593"/>
    <mergeCell ref="D1592:E1592"/>
    <mergeCell ref="F1592:G1592"/>
    <mergeCell ref="H1592:I1592"/>
    <mergeCell ref="K1592:L1593"/>
    <mergeCell ref="M1592:N1592"/>
    <mergeCell ref="O1592:P1592"/>
    <mergeCell ref="Q1592:R1592"/>
    <mergeCell ref="D1541:F1541"/>
    <mergeCell ref="M1541:O1541"/>
    <mergeCell ref="D1542:F1542"/>
    <mergeCell ref="M1542:O1542"/>
    <mergeCell ref="C1546:D1546"/>
    <mergeCell ref="L1546:M1546"/>
    <mergeCell ref="B1550:I1550"/>
    <mergeCell ref="K1550:R1550"/>
    <mergeCell ref="B1552:I1552"/>
    <mergeCell ref="K1552:R1552"/>
    <mergeCell ref="B1559:C1560"/>
    <mergeCell ref="D1559:E1559"/>
    <mergeCell ref="F1559:G1559"/>
    <mergeCell ref="H1559:I1559"/>
    <mergeCell ref="K1559:L1560"/>
    <mergeCell ref="M1559:N1559"/>
    <mergeCell ref="O1559:P1559"/>
    <mergeCell ref="Q1559:R1559"/>
    <mergeCell ref="D1507:F1507"/>
    <mergeCell ref="M1507:O1507"/>
    <mergeCell ref="D1508:F1508"/>
    <mergeCell ref="M1508:O1508"/>
    <mergeCell ref="C1512:D1512"/>
    <mergeCell ref="L1512:M1512"/>
    <mergeCell ref="B1516:I1516"/>
    <mergeCell ref="K1516:R1516"/>
    <mergeCell ref="B1518:I1518"/>
    <mergeCell ref="K1518:R1518"/>
    <mergeCell ref="B1525:C1526"/>
    <mergeCell ref="D1525:E1525"/>
    <mergeCell ref="F1525:G1525"/>
    <mergeCell ref="H1525:I1525"/>
    <mergeCell ref="K1525:L1526"/>
    <mergeCell ref="M1525:N1525"/>
    <mergeCell ref="O1525:P1525"/>
    <mergeCell ref="Q1525:R1525"/>
    <mergeCell ref="D1473:F1473"/>
    <mergeCell ref="M1473:O1473"/>
    <mergeCell ref="D1474:F1474"/>
    <mergeCell ref="M1474:O1474"/>
    <mergeCell ref="C1478:D1478"/>
    <mergeCell ref="L1478:M1478"/>
    <mergeCell ref="B1482:I1482"/>
    <mergeCell ref="K1482:R1482"/>
    <mergeCell ref="B1484:I1484"/>
    <mergeCell ref="K1484:R1484"/>
    <mergeCell ref="B1491:C1492"/>
    <mergeCell ref="D1491:E1491"/>
    <mergeCell ref="F1491:G1491"/>
    <mergeCell ref="H1491:I1491"/>
    <mergeCell ref="K1491:L1492"/>
    <mergeCell ref="M1491:N1491"/>
    <mergeCell ref="O1491:P1491"/>
    <mergeCell ref="Q1491:R1491"/>
    <mergeCell ref="D1440:F1440"/>
    <mergeCell ref="M1440:O1440"/>
    <mergeCell ref="D1441:F1441"/>
    <mergeCell ref="M1441:O1441"/>
    <mergeCell ref="C1445:D1445"/>
    <mergeCell ref="L1445:M1445"/>
    <mergeCell ref="B1448:I1448"/>
    <mergeCell ref="K1448:R1448"/>
    <mergeCell ref="B1450:I1450"/>
    <mergeCell ref="K1450:R1450"/>
    <mergeCell ref="B1457:C1458"/>
    <mergeCell ref="D1457:E1457"/>
    <mergeCell ref="F1457:G1457"/>
    <mergeCell ref="H1457:I1457"/>
    <mergeCell ref="K1457:L1458"/>
    <mergeCell ref="M1457:N1457"/>
    <mergeCell ref="O1457:P1457"/>
    <mergeCell ref="Q1457:R1457"/>
    <mergeCell ref="D1406:F1406"/>
    <mergeCell ref="M1406:O1406"/>
    <mergeCell ref="D1407:F1407"/>
    <mergeCell ref="M1407:O1407"/>
    <mergeCell ref="C1411:D1411"/>
    <mergeCell ref="L1411:M1411"/>
    <mergeCell ref="B1415:I1415"/>
    <mergeCell ref="K1415:R1415"/>
    <mergeCell ref="B1417:I1417"/>
    <mergeCell ref="K1417:R1417"/>
    <mergeCell ref="B1424:C1425"/>
    <mergeCell ref="D1424:E1424"/>
    <mergeCell ref="F1424:G1424"/>
    <mergeCell ref="H1424:I1424"/>
    <mergeCell ref="K1424:L1425"/>
    <mergeCell ref="M1424:N1424"/>
    <mergeCell ref="O1424:P1424"/>
    <mergeCell ref="Q1424:R1424"/>
    <mergeCell ref="D1372:F1372"/>
    <mergeCell ref="M1372:O1372"/>
    <mergeCell ref="D1373:F1373"/>
    <mergeCell ref="M1373:O1373"/>
    <mergeCell ref="C1377:D1377"/>
    <mergeCell ref="L1377:M1377"/>
    <mergeCell ref="B1381:I1381"/>
    <mergeCell ref="K1381:R1381"/>
    <mergeCell ref="B1383:I1383"/>
    <mergeCell ref="K1383:R1383"/>
    <mergeCell ref="B1390:C1391"/>
    <mergeCell ref="D1390:E1390"/>
    <mergeCell ref="F1390:G1390"/>
    <mergeCell ref="H1390:I1390"/>
    <mergeCell ref="K1390:L1391"/>
    <mergeCell ref="M1390:N1390"/>
    <mergeCell ref="O1390:P1390"/>
    <mergeCell ref="Q1390:R1390"/>
    <mergeCell ref="D1338:F1338"/>
    <mergeCell ref="M1338:O1338"/>
    <mergeCell ref="D1339:F1339"/>
    <mergeCell ref="M1339:O1339"/>
    <mergeCell ref="C1343:D1343"/>
    <mergeCell ref="L1343:M1343"/>
    <mergeCell ref="B1347:I1347"/>
    <mergeCell ref="K1347:R1347"/>
    <mergeCell ref="B1349:I1349"/>
    <mergeCell ref="K1349:R1349"/>
    <mergeCell ref="B1356:C1357"/>
    <mergeCell ref="D1356:E1356"/>
    <mergeCell ref="F1356:G1356"/>
    <mergeCell ref="H1356:I1356"/>
    <mergeCell ref="K1356:L1357"/>
    <mergeCell ref="M1356:N1356"/>
    <mergeCell ref="O1356:P1356"/>
    <mergeCell ref="Q1356:R1356"/>
    <mergeCell ref="D1304:F1304"/>
    <mergeCell ref="M1304:O1304"/>
    <mergeCell ref="D1305:F1305"/>
    <mergeCell ref="M1305:O1305"/>
    <mergeCell ref="C1309:D1309"/>
    <mergeCell ref="L1309:M1309"/>
    <mergeCell ref="B1313:I1313"/>
    <mergeCell ref="K1313:R1313"/>
    <mergeCell ref="B1315:I1315"/>
    <mergeCell ref="K1315:R1315"/>
    <mergeCell ref="B1322:C1323"/>
    <mergeCell ref="D1322:E1322"/>
    <mergeCell ref="F1322:G1322"/>
    <mergeCell ref="H1322:I1322"/>
    <mergeCell ref="K1322:L1323"/>
    <mergeCell ref="M1322:N1322"/>
    <mergeCell ref="O1322:P1322"/>
    <mergeCell ref="Q1322:R1322"/>
    <mergeCell ref="D1270:F1270"/>
    <mergeCell ref="M1270:O1270"/>
    <mergeCell ref="D1271:F1271"/>
    <mergeCell ref="M1271:O1271"/>
    <mergeCell ref="C1275:D1275"/>
    <mergeCell ref="L1275:M1275"/>
    <mergeCell ref="B1279:I1279"/>
    <mergeCell ref="K1279:R1279"/>
    <mergeCell ref="B1281:I1281"/>
    <mergeCell ref="K1281:R1281"/>
    <mergeCell ref="B1288:C1289"/>
    <mergeCell ref="D1288:E1288"/>
    <mergeCell ref="F1288:G1288"/>
    <mergeCell ref="H1288:I1288"/>
    <mergeCell ref="K1288:L1289"/>
    <mergeCell ref="M1288:N1288"/>
    <mergeCell ref="O1288:P1288"/>
    <mergeCell ref="Q1288:R1288"/>
    <mergeCell ref="D1236:F1236"/>
    <mergeCell ref="M1236:O1236"/>
    <mergeCell ref="D1237:F1237"/>
    <mergeCell ref="M1237:O1237"/>
    <mergeCell ref="C1241:D1241"/>
    <mergeCell ref="L1241:M1241"/>
    <mergeCell ref="B1245:I1245"/>
    <mergeCell ref="K1245:R1245"/>
    <mergeCell ref="B1247:I1247"/>
    <mergeCell ref="K1247:R1247"/>
    <mergeCell ref="B1254:C1255"/>
    <mergeCell ref="D1254:E1254"/>
    <mergeCell ref="F1254:G1254"/>
    <mergeCell ref="H1254:I1254"/>
    <mergeCell ref="K1254:L1255"/>
    <mergeCell ref="M1254:N1254"/>
    <mergeCell ref="O1254:P1254"/>
    <mergeCell ref="Q1254:R1254"/>
    <mergeCell ref="D1201:F1201"/>
    <mergeCell ref="M1201:O1201"/>
    <mergeCell ref="D1202:F1202"/>
    <mergeCell ref="M1202:O1202"/>
    <mergeCell ref="C1206:D1206"/>
    <mergeCell ref="L1206:M1206"/>
    <mergeCell ref="B1211:I1211"/>
    <mergeCell ref="K1211:R1211"/>
    <mergeCell ref="B1213:I1213"/>
    <mergeCell ref="K1213:R1213"/>
    <mergeCell ref="B1220:C1221"/>
    <mergeCell ref="D1220:E1220"/>
    <mergeCell ref="F1220:G1220"/>
    <mergeCell ref="H1220:I1220"/>
    <mergeCell ref="K1220:L1221"/>
    <mergeCell ref="M1220:N1220"/>
    <mergeCell ref="O1220:P1220"/>
    <mergeCell ref="Q1220:R1220"/>
    <mergeCell ref="D1167:F1167"/>
    <mergeCell ref="M1167:O1167"/>
    <mergeCell ref="D1168:F1168"/>
    <mergeCell ref="M1168:O1168"/>
    <mergeCell ref="C1172:D1172"/>
    <mergeCell ref="L1172:M1172"/>
    <mergeCell ref="B1176:I1176"/>
    <mergeCell ref="K1176:R1176"/>
    <mergeCell ref="B1178:I1178"/>
    <mergeCell ref="K1178:R1178"/>
    <mergeCell ref="B1185:C1186"/>
    <mergeCell ref="D1185:E1185"/>
    <mergeCell ref="F1185:G1185"/>
    <mergeCell ref="H1185:I1185"/>
    <mergeCell ref="K1185:L1186"/>
    <mergeCell ref="M1185:N1185"/>
    <mergeCell ref="O1185:P1185"/>
    <mergeCell ref="Q1185:R1185"/>
    <mergeCell ref="D1133:F1133"/>
    <mergeCell ref="M1133:O1133"/>
    <mergeCell ref="D1134:F1134"/>
    <mergeCell ref="M1134:O1134"/>
    <mergeCell ref="C1138:D1138"/>
    <mergeCell ref="L1138:M1138"/>
    <mergeCell ref="B1142:I1142"/>
    <mergeCell ref="K1142:R1142"/>
    <mergeCell ref="B1144:I1144"/>
    <mergeCell ref="K1144:R1144"/>
    <mergeCell ref="B1151:C1152"/>
    <mergeCell ref="D1151:E1151"/>
    <mergeCell ref="F1151:G1151"/>
    <mergeCell ref="H1151:I1151"/>
    <mergeCell ref="K1151:L1152"/>
    <mergeCell ref="M1151:N1151"/>
    <mergeCell ref="O1151:P1151"/>
    <mergeCell ref="Q1151:R1151"/>
    <mergeCell ref="D1099:F1099"/>
    <mergeCell ref="M1099:O1099"/>
    <mergeCell ref="D1100:F1100"/>
    <mergeCell ref="M1100:O1100"/>
    <mergeCell ref="C1104:D1104"/>
    <mergeCell ref="L1104:M1104"/>
    <mergeCell ref="B1108:I1108"/>
    <mergeCell ref="K1108:R1108"/>
    <mergeCell ref="B1110:I1110"/>
    <mergeCell ref="K1110:R1110"/>
    <mergeCell ref="B1117:C1118"/>
    <mergeCell ref="D1117:E1117"/>
    <mergeCell ref="F1117:G1117"/>
    <mergeCell ref="H1117:I1117"/>
    <mergeCell ref="K1117:L1118"/>
    <mergeCell ref="M1117:N1117"/>
    <mergeCell ref="O1117:P1117"/>
    <mergeCell ref="Q1117:R1117"/>
    <mergeCell ref="D1065:F1065"/>
    <mergeCell ref="M1065:O1065"/>
    <mergeCell ref="D1066:F1066"/>
    <mergeCell ref="M1066:O1066"/>
    <mergeCell ref="C1070:D1070"/>
    <mergeCell ref="L1070:M1070"/>
    <mergeCell ref="B1074:I1074"/>
    <mergeCell ref="K1074:R1074"/>
    <mergeCell ref="B1076:I1076"/>
    <mergeCell ref="K1076:R1076"/>
    <mergeCell ref="B1083:C1084"/>
    <mergeCell ref="D1083:E1083"/>
    <mergeCell ref="F1083:G1083"/>
    <mergeCell ref="H1083:I1083"/>
    <mergeCell ref="K1083:L1084"/>
    <mergeCell ref="M1083:N1083"/>
    <mergeCell ref="O1083:P1083"/>
    <mergeCell ref="Q1083:R1083"/>
    <mergeCell ref="O982:P982"/>
    <mergeCell ref="Q982:R982"/>
    <mergeCell ref="D999:F999"/>
    <mergeCell ref="M999:O999"/>
    <mergeCell ref="D1031:F1031"/>
    <mergeCell ref="M1031:O1031"/>
    <mergeCell ref="D1032:F1032"/>
    <mergeCell ref="M1032:O1032"/>
    <mergeCell ref="C1036:D1036"/>
    <mergeCell ref="L1036:M1036"/>
    <mergeCell ref="B1040:I1040"/>
    <mergeCell ref="K1040:R1040"/>
    <mergeCell ref="B1042:I1042"/>
    <mergeCell ref="K1042:R1042"/>
    <mergeCell ref="B1049:C1050"/>
    <mergeCell ref="D1049:E1049"/>
    <mergeCell ref="F1049:G1049"/>
    <mergeCell ref="H1049:I1049"/>
    <mergeCell ref="K1049:L1050"/>
    <mergeCell ref="M1049:N1049"/>
    <mergeCell ref="O1049:P1049"/>
    <mergeCell ref="Q1049:R1049"/>
    <mergeCell ref="C1003:D1003"/>
    <mergeCell ref="L1003:M1003"/>
    <mergeCell ref="B1006:I1006"/>
    <mergeCell ref="K1006:R1006"/>
    <mergeCell ref="C934:D934"/>
    <mergeCell ref="L934:M934"/>
    <mergeCell ref="B938:I938"/>
    <mergeCell ref="K938:R938"/>
    <mergeCell ref="B940:I940"/>
    <mergeCell ref="K940:R940"/>
    <mergeCell ref="D963:F963"/>
    <mergeCell ref="M963:O963"/>
    <mergeCell ref="D964:F964"/>
    <mergeCell ref="M964:O964"/>
    <mergeCell ref="C968:D968"/>
    <mergeCell ref="L968:M968"/>
    <mergeCell ref="B973:I973"/>
    <mergeCell ref="K973:R973"/>
    <mergeCell ref="B975:I975"/>
    <mergeCell ref="K975:R975"/>
    <mergeCell ref="B1015:C1016"/>
    <mergeCell ref="D1015:E1015"/>
    <mergeCell ref="F1015:G1015"/>
    <mergeCell ref="H1015:I1015"/>
    <mergeCell ref="K1015:L1016"/>
    <mergeCell ref="M1015:N1015"/>
    <mergeCell ref="O1015:P1015"/>
    <mergeCell ref="Q1015:R1015"/>
    <mergeCell ref="B1008:I1008"/>
    <mergeCell ref="K1008:R1008"/>
    <mergeCell ref="B982:C983"/>
    <mergeCell ref="D982:E982"/>
    <mergeCell ref="F982:G982"/>
    <mergeCell ref="H982:I982"/>
    <mergeCell ref="K982:L983"/>
    <mergeCell ref="M982:N982"/>
    <mergeCell ref="B802:I802"/>
    <mergeCell ref="K802:R802"/>
    <mergeCell ref="B804:I804"/>
    <mergeCell ref="K804:R804"/>
    <mergeCell ref="B836:I836"/>
    <mergeCell ref="K836:R836"/>
    <mergeCell ref="B838:I838"/>
    <mergeCell ref="K838:R838"/>
    <mergeCell ref="B845:C846"/>
    <mergeCell ref="D845:E845"/>
    <mergeCell ref="F845:G845"/>
    <mergeCell ref="H845:I845"/>
    <mergeCell ref="K845:L846"/>
    <mergeCell ref="M845:N845"/>
    <mergeCell ref="O845:P845"/>
    <mergeCell ref="Q845:R845"/>
    <mergeCell ref="D861:F861"/>
    <mergeCell ref="M861:O861"/>
    <mergeCell ref="D828:F828"/>
    <mergeCell ref="M828:O828"/>
    <mergeCell ref="B768:I768"/>
    <mergeCell ref="K768:R768"/>
    <mergeCell ref="B770:I770"/>
    <mergeCell ref="K770:R770"/>
    <mergeCell ref="B777:C778"/>
    <mergeCell ref="D777:E777"/>
    <mergeCell ref="F777:G777"/>
    <mergeCell ref="H777:I777"/>
    <mergeCell ref="K777:L778"/>
    <mergeCell ref="M777:N777"/>
    <mergeCell ref="O777:P777"/>
    <mergeCell ref="Q777:R777"/>
    <mergeCell ref="D793:F793"/>
    <mergeCell ref="M793:O793"/>
    <mergeCell ref="D794:F794"/>
    <mergeCell ref="M794:O794"/>
    <mergeCell ref="C798:D798"/>
    <mergeCell ref="L798:M798"/>
    <mergeCell ref="C730:D730"/>
    <mergeCell ref="L730:M730"/>
    <mergeCell ref="B734:I734"/>
    <mergeCell ref="K734:R734"/>
    <mergeCell ref="B736:I736"/>
    <mergeCell ref="K736:R736"/>
    <mergeCell ref="B743:C744"/>
    <mergeCell ref="D743:E743"/>
    <mergeCell ref="F743:G743"/>
    <mergeCell ref="H743:I743"/>
    <mergeCell ref="K743:L744"/>
    <mergeCell ref="M743:N743"/>
    <mergeCell ref="O743:P743"/>
    <mergeCell ref="Q743:R743"/>
    <mergeCell ref="D725:F725"/>
    <mergeCell ref="M725:O725"/>
    <mergeCell ref="D726:F726"/>
    <mergeCell ref="M726:O726"/>
    <mergeCell ref="B634:I634"/>
    <mergeCell ref="K634:R634"/>
    <mergeCell ref="B641:C642"/>
    <mergeCell ref="D641:E641"/>
    <mergeCell ref="F641:G641"/>
    <mergeCell ref="H641:I641"/>
    <mergeCell ref="K641:L642"/>
    <mergeCell ref="M641:N641"/>
    <mergeCell ref="O641:P641"/>
    <mergeCell ref="Q641:R641"/>
    <mergeCell ref="B666:I666"/>
    <mergeCell ref="K666:R666"/>
    <mergeCell ref="B668:I668"/>
    <mergeCell ref="K668:R668"/>
    <mergeCell ref="B675:C676"/>
    <mergeCell ref="D675:E675"/>
    <mergeCell ref="F675:G675"/>
    <mergeCell ref="H675:I675"/>
    <mergeCell ref="K675:L676"/>
    <mergeCell ref="M675:N675"/>
    <mergeCell ref="O675:P675"/>
    <mergeCell ref="Q675:R675"/>
    <mergeCell ref="B598:I598"/>
    <mergeCell ref="K598:R598"/>
    <mergeCell ref="K528:R528"/>
    <mergeCell ref="B528:I528"/>
    <mergeCell ref="B530:I530"/>
    <mergeCell ref="K530:R530"/>
    <mergeCell ref="D553:F553"/>
    <mergeCell ref="M553:O553"/>
    <mergeCell ref="D554:F554"/>
    <mergeCell ref="M554:O554"/>
    <mergeCell ref="C558:D558"/>
    <mergeCell ref="L558:M558"/>
    <mergeCell ref="B565:I565"/>
    <mergeCell ref="K565:R565"/>
    <mergeCell ref="B572:C573"/>
    <mergeCell ref="D572:E572"/>
    <mergeCell ref="F572:G572"/>
    <mergeCell ref="H572:I572"/>
    <mergeCell ref="K572:L573"/>
    <mergeCell ref="M572:N572"/>
    <mergeCell ref="O572:P572"/>
    <mergeCell ref="Q572:R572"/>
    <mergeCell ref="D589:F589"/>
    <mergeCell ref="M589:O589"/>
    <mergeCell ref="C593:D593"/>
    <mergeCell ref="L593:M593"/>
    <mergeCell ref="B600:I600"/>
    <mergeCell ref="K600:R600"/>
    <mergeCell ref="B607:C608"/>
    <mergeCell ref="D607:E607"/>
    <mergeCell ref="F607:G607"/>
    <mergeCell ref="H607:I607"/>
    <mergeCell ref="K607:L608"/>
    <mergeCell ref="M607:N607"/>
    <mergeCell ref="D998:F998"/>
    <mergeCell ref="M998:O998"/>
    <mergeCell ref="B947:C948"/>
    <mergeCell ref="D947:E947"/>
    <mergeCell ref="F947:G947"/>
    <mergeCell ref="H947:I947"/>
    <mergeCell ref="K947:L948"/>
    <mergeCell ref="M947:N947"/>
    <mergeCell ref="O947:P947"/>
    <mergeCell ref="Q947:R947"/>
    <mergeCell ref="D895:F895"/>
    <mergeCell ref="M895:O895"/>
    <mergeCell ref="D896:F896"/>
    <mergeCell ref="M896:O896"/>
    <mergeCell ref="F879:G879"/>
    <mergeCell ref="H879:I879"/>
    <mergeCell ref="K879:L880"/>
    <mergeCell ref="M879:N879"/>
    <mergeCell ref="O879:P879"/>
    <mergeCell ref="Q879:R879"/>
    <mergeCell ref="C832:D832"/>
    <mergeCell ref="L832:M832"/>
    <mergeCell ref="D827:F827"/>
    <mergeCell ref="M827:O827"/>
    <mergeCell ref="B879:C880"/>
    <mergeCell ref="D879:E879"/>
    <mergeCell ref="D862:F862"/>
    <mergeCell ref="M862:O862"/>
    <mergeCell ref="C866:D866"/>
    <mergeCell ref="L866:M866"/>
    <mergeCell ref="B870:I870"/>
    <mergeCell ref="K870:R870"/>
    <mergeCell ref="B872:I872"/>
    <mergeCell ref="K872:R872"/>
    <mergeCell ref="C900:D900"/>
    <mergeCell ref="L900:M900"/>
    <mergeCell ref="B904:I904"/>
    <mergeCell ref="K904:R904"/>
    <mergeCell ref="B906:I906"/>
    <mergeCell ref="K906:R906"/>
    <mergeCell ref="B913:C914"/>
    <mergeCell ref="D913:E913"/>
    <mergeCell ref="F913:G913"/>
    <mergeCell ref="H913:I913"/>
    <mergeCell ref="K913:L914"/>
    <mergeCell ref="M913:N913"/>
    <mergeCell ref="O913:P913"/>
    <mergeCell ref="Q913:R913"/>
    <mergeCell ref="D929:F929"/>
    <mergeCell ref="M929:O929"/>
    <mergeCell ref="D930:F930"/>
    <mergeCell ref="M930:O930"/>
    <mergeCell ref="D691:F691"/>
    <mergeCell ref="M691:O691"/>
    <mergeCell ref="D692:F692"/>
    <mergeCell ref="M692:O692"/>
    <mergeCell ref="C696:D696"/>
    <mergeCell ref="L696:M696"/>
    <mergeCell ref="B700:I700"/>
    <mergeCell ref="K700:R700"/>
    <mergeCell ref="B811:C812"/>
    <mergeCell ref="D811:E811"/>
    <mergeCell ref="F811:G811"/>
    <mergeCell ref="H811:I811"/>
    <mergeCell ref="K811:L812"/>
    <mergeCell ref="M811:N811"/>
    <mergeCell ref="O811:P811"/>
    <mergeCell ref="Q811:R811"/>
    <mergeCell ref="D759:F759"/>
    <mergeCell ref="M759:O759"/>
    <mergeCell ref="D760:F760"/>
    <mergeCell ref="M760:O760"/>
    <mergeCell ref="C764:D764"/>
    <mergeCell ref="L764:M764"/>
    <mergeCell ref="B702:I702"/>
    <mergeCell ref="K702:R702"/>
    <mergeCell ref="B709:C710"/>
    <mergeCell ref="D709:E709"/>
    <mergeCell ref="F709:G709"/>
    <mergeCell ref="H709:I709"/>
    <mergeCell ref="K709:L710"/>
    <mergeCell ref="M709:N709"/>
    <mergeCell ref="O709:P709"/>
    <mergeCell ref="Q709:R709"/>
    <mergeCell ref="O607:P607"/>
    <mergeCell ref="Q607:R607"/>
    <mergeCell ref="B537:C538"/>
    <mergeCell ref="D537:E537"/>
    <mergeCell ref="F537:G537"/>
    <mergeCell ref="H537:I537"/>
    <mergeCell ref="K537:L538"/>
    <mergeCell ref="M537:N537"/>
    <mergeCell ref="O537:P537"/>
    <mergeCell ref="Q537:R537"/>
    <mergeCell ref="D657:F657"/>
    <mergeCell ref="M657:O657"/>
    <mergeCell ref="D658:F658"/>
    <mergeCell ref="M658:O658"/>
    <mergeCell ref="C662:D662"/>
    <mergeCell ref="L662:M662"/>
    <mergeCell ref="D623:F623"/>
    <mergeCell ref="M623:O623"/>
    <mergeCell ref="D624:F624"/>
    <mergeCell ref="M624:O624"/>
    <mergeCell ref="C628:D628"/>
    <mergeCell ref="L628:M628"/>
    <mergeCell ref="B632:I632"/>
    <mergeCell ref="K632:R632"/>
    <mergeCell ref="B563:I563"/>
    <mergeCell ref="K563:R563"/>
    <mergeCell ref="M588:O588"/>
    <mergeCell ref="D588:F588"/>
    <mergeCell ref="O11:P11"/>
    <mergeCell ref="Q11:R11"/>
    <mergeCell ref="C32:D32"/>
    <mergeCell ref="L32:M32"/>
    <mergeCell ref="B37:I37"/>
    <mergeCell ref="K37:R37"/>
    <mergeCell ref="D27:F27"/>
    <mergeCell ref="D28:F28"/>
    <mergeCell ref="M27:O27"/>
    <mergeCell ref="M28:O28"/>
    <mergeCell ref="B2:I2"/>
    <mergeCell ref="K2:R2"/>
    <mergeCell ref="B4:I4"/>
    <mergeCell ref="K4:R4"/>
    <mergeCell ref="B11:C12"/>
    <mergeCell ref="D11:E11"/>
    <mergeCell ref="F11:G11"/>
    <mergeCell ref="H11:I11"/>
    <mergeCell ref="K11:L12"/>
    <mergeCell ref="M11:N11"/>
    <mergeCell ref="Q81:R81"/>
    <mergeCell ref="C102:D102"/>
    <mergeCell ref="L102:M102"/>
    <mergeCell ref="B107:I107"/>
    <mergeCell ref="K107:R107"/>
    <mergeCell ref="B81:C82"/>
    <mergeCell ref="D81:E81"/>
    <mergeCell ref="F81:G81"/>
    <mergeCell ref="H81:I81"/>
    <mergeCell ref="K81:L82"/>
    <mergeCell ref="M81:N81"/>
    <mergeCell ref="D97:F97"/>
    <mergeCell ref="D98:F98"/>
    <mergeCell ref="M97:O97"/>
    <mergeCell ref="M98:O98"/>
    <mergeCell ref="O81:P81"/>
    <mergeCell ref="H46:I46"/>
    <mergeCell ref="K46:L47"/>
    <mergeCell ref="M46:N46"/>
    <mergeCell ref="O46:P46"/>
    <mergeCell ref="Q46:R46"/>
    <mergeCell ref="D62:F62"/>
    <mergeCell ref="D63:F63"/>
    <mergeCell ref="M62:O62"/>
    <mergeCell ref="M63:O63"/>
    <mergeCell ref="D202:F202"/>
    <mergeCell ref="D203:F203"/>
    <mergeCell ref="M202:O202"/>
    <mergeCell ref="M203:O203"/>
    <mergeCell ref="C137:D137"/>
    <mergeCell ref="L137:M137"/>
    <mergeCell ref="B142:I142"/>
    <mergeCell ref="K142:R142"/>
    <mergeCell ref="B144:I144"/>
    <mergeCell ref="K144:R144"/>
    <mergeCell ref="B109:I109"/>
    <mergeCell ref="K109:R109"/>
    <mergeCell ref="B116:C117"/>
    <mergeCell ref="D116:E116"/>
    <mergeCell ref="F116:G116"/>
    <mergeCell ref="H116:I116"/>
    <mergeCell ref="K116:L117"/>
    <mergeCell ref="M116:N116"/>
    <mergeCell ref="O116:P116"/>
    <mergeCell ref="Q116:R116"/>
    <mergeCell ref="D132:F132"/>
    <mergeCell ref="D133:F133"/>
    <mergeCell ref="M132:O132"/>
    <mergeCell ref="M133:O133"/>
    <mergeCell ref="B179:I179"/>
    <mergeCell ref="K179:R179"/>
    <mergeCell ref="B186:C187"/>
    <mergeCell ref="D186:E186"/>
    <mergeCell ref="F186:G186"/>
    <mergeCell ref="H186:I186"/>
    <mergeCell ref="K186:L187"/>
    <mergeCell ref="M186:N186"/>
    <mergeCell ref="O186:P186"/>
    <mergeCell ref="Q186:R186"/>
    <mergeCell ref="O151:P151"/>
    <mergeCell ref="Q151:R151"/>
    <mergeCell ref="C172:D172"/>
    <mergeCell ref="L172:M172"/>
    <mergeCell ref="B177:I177"/>
    <mergeCell ref="K177:R177"/>
    <mergeCell ref="B151:C152"/>
    <mergeCell ref="D151:E151"/>
    <mergeCell ref="F151:G151"/>
    <mergeCell ref="H151:I151"/>
    <mergeCell ref="K151:L152"/>
    <mergeCell ref="M151:N151"/>
    <mergeCell ref="O256:P256"/>
    <mergeCell ref="Q256:R256"/>
    <mergeCell ref="O221:P221"/>
    <mergeCell ref="Q221:R221"/>
    <mergeCell ref="C242:D242"/>
    <mergeCell ref="L242:M242"/>
    <mergeCell ref="B247:I247"/>
    <mergeCell ref="K247:R247"/>
    <mergeCell ref="B221:C222"/>
    <mergeCell ref="D221:E221"/>
    <mergeCell ref="F221:G221"/>
    <mergeCell ref="H221:I221"/>
    <mergeCell ref="K221:L222"/>
    <mergeCell ref="M221:N221"/>
    <mergeCell ref="M237:O237"/>
    <mergeCell ref="M238:O238"/>
    <mergeCell ref="C207:D207"/>
    <mergeCell ref="L207:M207"/>
    <mergeCell ref="B212:I212"/>
    <mergeCell ref="K212:R212"/>
    <mergeCell ref="B214:I214"/>
    <mergeCell ref="K214:R214"/>
    <mergeCell ref="F326:G326"/>
    <mergeCell ref="H326:I326"/>
    <mergeCell ref="K326:L327"/>
    <mergeCell ref="M326:N326"/>
    <mergeCell ref="O326:P326"/>
    <mergeCell ref="Q326:R326"/>
    <mergeCell ref="O291:P291"/>
    <mergeCell ref="Q291:R291"/>
    <mergeCell ref="C312:D312"/>
    <mergeCell ref="L312:M312"/>
    <mergeCell ref="B317:I317"/>
    <mergeCell ref="K317:R317"/>
    <mergeCell ref="B291:C292"/>
    <mergeCell ref="D291:E291"/>
    <mergeCell ref="F291:G291"/>
    <mergeCell ref="H291:I291"/>
    <mergeCell ref="K291:L292"/>
    <mergeCell ref="M291:N291"/>
    <mergeCell ref="B326:C327"/>
    <mergeCell ref="D326:E326"/>
    <mergeCell ref="O361:P361"/>
    <mergeCell ref="Q361:R361"/>
    <mergeCell ref="C382:D382"/>
    <mergeCell ref="L382:M382"/>
    <mergeCell ref="B387:I387"/>
    <mergeCell ref="K387:R387"/>
    <mergeCell ref="D377:F377"/>
    <mergeCell ref="D378:F378"/>
    <mergeCell ref="M377:O377"/>
    <mergeCell ref="M378:O378"/>
    <mergeCell ref="B361:C362"/>
    <mergeCell ref="D361:E361"/>
    <mergeCell ref="F361:G361"/>
    <mergeCell ref="H361:I361"/>
    <mergeCell ref="K361:L362"/>
    <mergeCell ref="M361:N361"/>
    <mergeCell ref="C347:D347"/>
    <mergeCell ref="L347:M347"/>
    <mergeCell ref="K354:R354"/>
    <mergeCell ref="B354:I354"/>
    <mergeCell ref="K352:R352"/>
    <mergeCell ref="B352:I352"/>
    <mergeCell ref="H431:I431"/>
    <mergeCell ref="K431:L432"/>
    <mergeCell ref="M431:N431"/>
    <mergeCell ref="C417:D417"/>
    <mergeCell ref="L417:M417"/>
    <mergeCell ref="B422:I422"/>
    <mergeCell ref="K422:R422"/>
    <mergeCell ref="B424:I424"/>
    <mergeCell ref="K424:R424"/>
    <mergeCell ref="B389:I389"/>
    <mergeCell ref="K389:R389"/>
    <mergeCell ref="B396:C397"/>
    <mergeCell ref="D396:E396"/>
    <mergeCell ref="F396:G396"/>
    <mergeCell ref="H396:I396"/>
    <mergeCell ref="K396:L397"/>
    <mergeCell ref="M396:N396"/>
    <mergeCell ref="O396:P396"/>
    <mergeCell ref="Q396:R396"/>
    <mergeCell ref="B39:I39"/>
    <mergeCell ref="K39:R39"/>
    <mergeCell ref="B46:C47"/>
    <mergeCell ref="D46:E46"/>
    <mergeCell ref="F46:G46"/>
    <mergeCell ref="O501:P501"/>
    <mergeCell ref="Q501:R501"/>
    <mergeCell ref="C522:D522"/>
    <mergeCell ref="L522:M522"/>
    <mergeCell ref="M307:O307"/>
    <mergeCell ref="M308:O308"/>
    <mergeCell ref="D307:F307"/>
    <mergeCell ref="D308:F308"/>
    <mergeCell ref="D342:F342"/>
    <mergeCell ref="D343:F343"/>
    <mergeCell ref="B501:C502"/>
    <mergeCell ref="D501:E501"/>
    <mergeCell ref="F501:G501"/>
    <mergeCell ref="H501:I501"/>
    <mergeCell ref="K501:L502"/>
    <mergeCell ref="M501:N501"/>
    <mergeCell ref="C487:D487"/>
    <mergeCell ref="L487:M487"/>
    <mergeCell ref="B492:I492"/>
    <mergeCell ref="K492:R492"/>
    <mergeCell ref="B494:I494"/>
    <mergeCell ref="K494:R494"/>
    <mergeCell ref="M342:O342"/>
    <mergeCell ref="M343:O343"/>
    <mergeCell ref="O466:P466"/>
    <mergeCell ref="Q466:R466"/>
    <mergeCell ref="O431:P431"/>
    <mergeCell ref="D167:F167"/>
    <mergeCell ref="D168:F168"/>
    <mergeCell ref="M167:O167"/>
    <mergeCell ref="M168:O168"/>
    <mergeCell ref="M272:O272"/>
    <mergeCell ref="M273:O273"/>
    <mergeCell ref="D272:F272"/>
    <mergeCell ref="D273:F273"/>
    <mergeCell ref="D237:F237"/>
    <mergeCell ref="D238:F238"/>
    <mergeCell ref="C67:D67"/>
    <mergeCell ref="L67:M67"/>
    <mergeCell ref="B72:I72"/>
    <mergeCell ref="K72:R72"/>
    <mergeCell ref="B74:I74"/>
    <mergeCell ref="K74:R74"/>
    <mergeCell ref="B319:I319"/>
    <mergeCell ref="K319:R319"/>
    <mergeCell ref="C277:D277"/>
    <mergeCell ref="L277:M277"/>
    <mergeCell ref="B282:I282"/>
    <mergeCell ref="K282:R282"/>
    <mergeCell ref="B284:I284"/>
    <mergeCell ref="K284:R284"/>
    <mergeCell ref="B249:I249"/>
    <mergeCell ref="K249:R249"/>
    <mergeCell ref="B256:C257"/>
    <mergeCell ref="D256:E256"/>
    <mergeCell ref="F256:G256"/>
    <mergeCell ref="H256:I256"/>
    <mergeCell ref="K256:L257"/>
    <mergeCell ref="M256:N256"/>
    <mergeCell ref="D482:F482"/>
    <mergeCell ref="D483:F483"/>
    <mergeCell ref="M482:O482"/>
    <mergeCell ref="M483:O483"/>
    <mergeCell ref="D517:F517"/>
    <mergeCell ref="D518:F518"/>
    <mergeCell ref="M517:O517"/>
    <mergeCell ref="M518:O518"/>
    <mergeCell ref="D412:F412"/>
    <mergeCell ref="D413:F413"/>
    <mergeCell ref="M412:O412"/>
    <mergeCell ref="M413:O413"/>
    <mergeCell ref="D447:F447"/>
    <mergeCell ref="D448:F448"/>
    <mergeCell ref="M447:O447"/>
    <mergeCell ref="M448:O448"/>
    <mergeCell ref="B459:I459"/>
    <mergeCell ref="K459:R459"/>
    <mergeCell ref="B466:C467"/>
    <mergeCell ref="D466:E466"/>
    <mergeCell ref="F466:G466"/>
    <mergeCell ref="H466:I466"/>
    <mergeCell ref="K466:L467"/>
    <mergeCell ref="M466:N466"/>
    <mergeCell ref="Q431:R431"/>
    <mergeCell ref="C452:D452"/>
    <mergeCell ref="L452:M452"/>
    <mergeCell ref="B457:I457"/>
    <mergeCell ref="K457:R457"/>
    <mergeCell ref="B431:C432"/>
    <mergeCell ref="D431:E431"/>
    <mergeCell ref="F431:G431"/>
    <mergeCell ref="D1914:F1914"/>
    <mergeCell ref="M1914:O1914"/>
    <mergeCell ref="D1915:F1915"/>
    <mergeCell ref="M1915:O1915"/>
    <mergeCell ref="C1919:D1919"/>
    <mergeCell ref="L1919:M1919"/>
    <mergeCell ref="B1923:I1923"/>
    <mergeCell ref="K1923:R1923"/>
    <mergeCell ref="B1925:I1925"/>
    <mergeCell ref="K1925:R1925"/>
    <mergeCell ref="B1889:I1889"/>
    <mergeCell ref="K1889:R1889"/>
    <mergeCell ref="B1891:I1891"/>
    <mergeCell ref="K1891:R1891"/>
    <mergeCell ref="B1898:C1899"/>
    <mergeCell ref="D1898:E1898"/>
    <mergeCell ref="F1898:G1898"/>
    <mergeCell ref="H1898:I1898"/>
    <mergeCell ref="K1898:L1899"/>
    <mergeCell ref="M1898:N1898"/>
    <mergeCell ref="O1898:P1898"/>
    <mergeCell ref="Q1898:R1898"/>
    <mergeCell ref="D1949:F1949"/>
    <mergeCell ref="M1949:O1949"/>
    <mergeCell ref="C1953:D1953"/>
    <mergeCell ref="L1953:M1953"/>
    <mergeCell ref="B1957:I1957"/>
    <mergeCell ref="K1957:R1957"/>
    <mergeCell ref="B1959:I1959"/>
    <mergeCell ref="K1959:R1959"/>
    <mergeCell ref="B1966:C1967"/>
    <mergeCell ref="D1966:E1966"/>
    <mergeCell ref="F1966:G1966"/>
    <mergeCell ref="H1966:I1966"/>
    <mergeCell ref="K1966:L1967"/>
    <mergeCell ref="M1966:N1966"/>
    <mergeCell ref="O1966:P1966"/>
    <mergeCell ref="Q1966:R1966"/>
    <mergeCell ref="B1932:C1933"/>
    <mergeCell ref="D1932:E1932"/>
    <mergeCell ref="F1932:G1932"/>
    <mergeCell ref="H1932:I1932"/>
    <mergeCell ref="K1932:L1933"/>
    <mergeCell ref="M1932:N1932"/>
    <mergeCell ref="O1932:P1932"/>
    <mergeCell ref="Q1932:R1932"/>
    <mergeCell ref="D1948:F1948"/>
    <mergeCell ref="M1948:O1948"/>
    <mergeCell ref="B2000:C2001"/>
    <mergeCell ref="D2000:E2000"/>
    <mergeCell ref="F2000:G2000"/>
    <mergeCell ref="H2000:I2000"/>
    <mergeCell ref="K2000:L2001"/>
    <mergeCell ref="M2000:N2000"/>
    <mergeCell ref="O2000:P2000"/>
    <mergeCell ref="Q2000:R2000"/>
    <mergeCell ref="D2016:F2016"/>
    <mergeCell ref="M2016:O2016"/>
    <mergeCell ref="D1982:F1982"/>
    <mergeCell ref="M1982:O1982"/>
    <mergeCell ref="D1983:F1983"/>
    <mergeCell ref="M1983:O1983"/>
    <mergeCell ref="C1987:D1987"/>
    <mergeCell ref="L1987:M1987"/>
    <mergeCell ref="B1991:I1991"/>
    <mergeCell ref="K1991:R1991"/>
    <mergeCell ref="B1993:I1993"/>
    <mergeCell ref="K1993:R1993"/>
    <mergeCell ref="D2050:F2050"/>
    <mergeCell ref="M2050:O2050"/>
    <mergeCell ref="D2051:F2051"/>
    <mergeCell ref="M2051:O2051"/>
    <mergeCell ref="C2055:D2055"/>
    <mergeCell ref="L2055:M2055"/>
    <mergeCell ref="B2059:I2059"/>
    <mergeCell ref="K2059:R2059"/>
    <mergeCell ref="B2061:I2061"/>
    <mergeCell ref="K2061:R2061"/>
    <mergeCell ref="D2017:F2017"/>
    <mergeCell ref="M2017:O2017"/>
    <mergeCell ref="C2021:D2021"/>
    <mergeCell ref="L2021:M2021"/>
    <mergeCell ref="B2025:I2025"/>
    <mergeCell ref="K2025:R2025"/>
    <mergeCell ref="B2027:I2027"/>
    <mergeCell ref="K2027:R2027"/>
    <mergeCell ref="B2034:C2035"/>
    <mergeCell ref="D2034:E2034"/>
    <mergeCell ref="F2034:G2034"/>
    <mergeCell ref="H2034:I2034"/>
    <mergeCell ref="K2034:L2035"/>
    <mergeCell ref="M2034:N2034"/>
    <mergeCell ref="O2034:P2034"/>
    <mergeCell ref="Q2034:R2034"/>
    <mergeCell ref="D2085:F2085"/>
    <mergeCell ref="M2085:O2085"/>
    <mergeCell ref="C2089:D2089"/>
    <mergeCell ref="L2089:M2089"/>
    <mergeCell ref="B2093:I2093"/>
    <mergeCell ref="K2093:R2093"/>
    <mergeCell ref="B2095:I2095"/>
    <mergeCell ref="K2095:R2095"/>
    <mergeCell ref="B2102:C2103"/>
    <mergeCell ref="D2102:E2102"/>
    <mergeCell ref="F2102:G2102"/>
    <mergeCell ref="H2102:I2102"/>
    <mergeCell ref="K2102:L2103"/>
    <mergeCell ref="M2102:N2102"/>
    <mergeCell ref="O2102:P2102"/>
    <mergeCell ref="Q2102:R2102"/>
    <mergeCell ref="B2068:C2069"/>
    <mergeCell ref="D2068:E2068"/>
    <mergeCell ref="F2068:G2068"/>
    <mergeCell ref="H2068:I2068"/>
    <mergeCell ref="K2068:L2069"/>
    <mergeCell ref="M2068:N2068"/>
    <mergeCell ref="O2068:P2068"/>
    <mergeCell ref="Q2068:R2068"/>
    <mergeCell ref="D2084:F2084"/>
    <mergeCell ref="M2084:O2084"/>
    <mergeCell ref="B2136:C2137"/>
    <mergeCell ref="D2136:E2136"/>
    <mergeCell ref="F2136:G2136"/>
    <mergeCell ref="H2136:I2136"/>
    <mergeCell ref="K2136:L2137"/>
    <mergeCell ref="M2136:N2136"/>
    <mergeCell ref="O2136:P2136"/>
    <mergeCell ref="Q2136:R2136"/>
    <mergeCell ref="D2152:F2152"/>
    <mergeCell ref="M2152:O2152"/>
    <mergeCell ref="D2118:F2118"/>
    <mergeCell ref="M2118:O2118"/>
    <mergeCell ref="D2119:F2119"/>
    <mergeCell ref="M2119:O2119"/>
    <mergeCell ref="C2123:D2123"/>
    <mergeCell ref="L2123:M2123"/>
    <mergeCell ref="B2127:I2127"/>
    <mergeCell ref="K2127:R2127"/>
    <mergeCell ref="B2129:I2129"/>
    <mergeCell ref="K2129:R2129"/>
    <mergeCell ref="D2186:F2186"/>
    <mergeCell ref="M2186:O2186"/>
    <mergeCell ref="D2187:F2187"/>
    <mergeCell ref="M2187:O2187"/>
    <mergeCell ref="C2191:D2191"/>
    <mergeCell ref="L2191:M2191"/>
    <mergeCell ref="B2195:I2195"/>
    <mergeCell ref="K2195:R2195"/>
    <mergeCell ref="B2197:I2197"/>
    <mergeCell ref="K2197:R2197"/>
    <mergeCell ref="D2153:F2153"/>
    <mergeCell ref="M2153:O2153"/>
    <mergeCell ref="C2157:D2157"/>
    <mergeCell ref="L2157:M2157"/>
    <mergeCell ref="B2161:I2161"/>
    <mergeCell ref="K2161:R2161"/>
    <mergeCell ref="B2163:I2163"/>
    <mergeCell ref="K2163:R2163"/>
    <mergeCell ref="B2170:C2171"/>
    <mergeCell ref="D2170:E2170"/>
    <mergeCell ref="F2170:G2170"/>
    <mergeCell ref="H2170:I2170"/>
    <mergeCell ref="K2170:L2171"/>
    <mergeCell ref="M2170:N2170"/>
    <mergeCell ref="O2170:P2170"/>
    <mergeCell ref="Q2170:R2170"/>
    <mergeCell ref="D2221:F2221"/>
    <mergeCell ref="M2221:O2221"/>
    <mergeCell ref="C2225:D2225"/>
    <mergeCell ref="L2225:M2225"/>
    <mergeCell ref="B2229:I2229"/>
    <mergeCell ref="K2229:R2229"/>
    <mergeCell ref="B2231:I2231"/>
    <mergeCell ref="K2231:R2231"/>
    <mergeCell ref="B2238:C2239"/>
    <mergeCell ref="D2238:E2238"/>
    <mergeCell ref="F2238:G2238"/>
    <mergeCell ref="H2238:I2238"/>
    <mergeCell ref="K2238:L2239"/>
    <mergeCell ref="M2238:N2238"/>
    <mergeCell ref="O2238:P2238"/>
    <mergeCell ref="Q2238:R2238"/>
    <mergeCell ref="B2204:C2205"/>
    <mergeCell ref="D2204:E2204"/>
    <mergeCell ref="F2204:G2204"/>
    <mergeCell ref="H2204:I2204"/>
    <mergeCell ref="K2204:L2205"/>
    <mergeCell ref="M2204:N2204"/>
    <mergeCell ref="O2204:P2204"/>
    <mergeCell ref="Q2204:R2204"/>
    <mergeCell ref="D2220:F2220"/>
    <mergeCell ref="M2220:O2220"/>
    <mergeCell ref="B2272:C2273"/>
    <mergeCell ref="D2272:E2272"/>
    <mergeCell ref="F2272:G2272"/>
    <mergeCell ref="H2272:I2272"/>
    <mergeCell ref="K2272:L2273"/>
    <mergeCell ref="M2272:N2272"/>
    <mergeCell ref="O2272:P2272"/>
    <mergeCell ref="Q2272:R2272"/>
    <mergeCell ref="D2288:F2288"/>
    <mergeCell ref="M2288:O2288"/>
    <mergeCell ref="D2254:F2254"/>
    <mergeCell ref="M2254:O2254"/>
    <mergeCell ref="D2255:F2255"/>
    <mergeCell ref="M2255:O2255"/>
    <mergeCell ref="C2259:D2259"/>
    <mergeCell ref="L2259:M2259"/>
    <mergeCell ref="B2263:I2263"/>
    <mergeCell ref="K2263:R2263"/>
    <mergeCell ref="B2265:I2265"/>
    <mergeCell ref="K2265:R2265"/>
    <mergeCell ref="D2322:F2322"/>
    <mergeCell ref="M2322:O2322"/>
    <mergeCell ref="D2323:F2323"/>
    <mergeCell ref="M2323:O2323"/>
    <mergeCell ref="C2327:D2327"/>
    <mergeCell ref="L2327:M2327"/>
    <mergeCell ref="B2331:I2331"/>
    <mergeCell ref="K2331:R2331"/>
    <mergeCell ref="B2333:I2333"/>
    <mergeCell ref="K2333:R2333"/>
    <mergeCell ref="D2289:F2289"/>
    <mergeCell ref="M2289:O2289"/>
    <mergeCell ref="C2293:D2293"/>
    <mergeCell ref="L2293:M2293"/>
    <mergeCell ref="B2297:I2297"/>
    <mergeCell ref="K2297:R2297"/>
    <mergeCell ref="B2299:I2299"/>
    <mergeCell ref="K2299:R2299"/>
    <mergeCell ref="B2306:C2307"/>
    <mergeCell ref="D2306:E2306"/>
    <mergeCell ref="F2306:G2306"/>
    <mergeCell ref="H2306:I2306"/>
    <mergeCell ref="K2306:L2307"/>
    <mergeCell ref="M2306:N2306"/>
    <mergeCell ref="O2306:P2306"/>
    <mergeCell ref="Q2306:R2306"/>
    <mergeCell ref="D2357:F2357"/>
    <mergeCell ref="M2357:O2357"/>
    <mergeCell ref="C2361:D2361"/>
    <mergeCell ref="L2361:M2361"/>
    <mergeCell ref="B2365:I2365"/>
    <mergeCell ref="K2365:R2365"/>
    <mergeCell ref="B2367:I2367"/>
    <mergeCell ref="K2367:R2367"/>
    <mergeCell ref="B2374:C2375"/>
    <mergeCell ref="D2374:E2374"/>
    <mergeCell ref="F2374:G2374"/>
    <mergeCell ref="H2374:I2374"/>
    <mergeCell ref="K2374:L2375"/>
    <mergeCell ref="M2374:N2374"/>
    <mergeCell ref="O2374:P2374"/>
    <mergeCell ref="Q2374:R2374"/>
    <mergeCell ref="B2340:C2341"/>
    <mergeCell ref="D2340:E2340"/>
    <mergeCell ref="F2340:G2340"/>
    <mergeCell ref="H2340:I2340"/>
    <mergeCell ref="K2340:L2341"/>
    <mergeCell ref="M2340:N2340"/>
    <mergeCell ref="O2340:P2340"/>
    <mergeCell ref="Q2340:R2340"/>
    <mergeCell ref="D2356:F2356"/>
    <mergeCell ref="M2356:O2356"/>
    <mergeCell ref="B2408:C2409"/>
    <mergeCell ref="D2408:E2408"/>
    <mergeCell ref="F2408:G2408"/>
    <mergeCell ref="H2408:I2408"/>
    <mergeCell ref="K2408:L2409"/>
    <mergeCell ref="M2408:N2408"/>
    <mergeCell ref="O2408:P2408"/>
    <mergeCell ref="Q2408:R2408"/>
    <mergeCell ref="D2424:F2424"/>
    <mergeCell ref="M2424:O2424"/>
    <mergeCell ref="D2390:F2390"/>
    <mergeCell ref="M2390:O2390"/>
    <mergeCell ref="D2391:F2391"/>
    <mergeCell ref="M2391:O2391"/>
    <mergeCell ref="C2395:D2395"/>
    <mergeCell ref="L2395:M2395"/>
    <mergeCell ref="B2399:I2399"/>
    <mergeCell ref="K2399:R2399"/>
    <mergeCell ref="B2401:I2401"/>
    <mergeCell ref="K2401:R2401"/>
    <mergeCell ref="D2458:F2458"/>
    <mergeCell ref="M2458:O2458"/>
    <mergeCell ref="D2459:F2459"/>
    <mergeCell ref="M2459:O2459"/>
    <mergeCell ref="C2463:D2463"/>
    <mergeCell ref="L2463:M2463"/>
    <mergeCell ref="B2467:I2467"/>
    <mergeCell ref="K2467:R2467"/>
    <mergeCell ref="B2469:I2469"/>
    <mergeCell ref="K2469:R2469"/>
    <mergeCell ref="D2425:F2425"/>
    <mergeCell ref="M2425:O2425"/>
    <mergeCell ref="C2429:D2429"/>
    <mergeCell ref="L2429:M2429"/>
    <mergeCell ref="B2433:I2433"/>
    <mergeCell ref="K2433:R2433"/>
    <mergeCell ref="B2435:I2435"/>
    <mergeCell ref="K2435:R2435"/>
    <mergeCell ref="B2442:C2443"/>
    <mergeCell ref="D2442:E2442"/>
    <mergeCell ref="F2442:G2442"/>
    <mergeCell ref="H2442:I2442"/>
    <mergeCell ref="K2442:L2443"/>
    <mergeCell ref="M2442:N2442"/>
    <mergeCell ref="O2442:P2442"/>
    <mergeCell ref="Q2442:R2442"/>
    <mergeCell ref="D2493:F2493"/>
    <mergeCell ref="M2493:O2493"/>
    <mergeCell ref="C2497:D2497"/>
    <mergeCell ref="L2497:M2497"/>
    <mergeCell ref="B2501:I2501"/>
    <mergeCell ref="K2501:R2501"/>
    <mergeCell ref="B2503:I2503"/>
    <mergeCell ref="K2503:R2503"/>
    <mergeCell ref="B2510:C2511"/>
    <mergeCell ref="D2510:E2510"/>
    <mergeCell ref="F2510:G2510"/>
    <mergeCell ref="H2510:I2510"/>
    <mergeCell ref="K2510:L2511"/>
    <mergeCell ref="M2510:N2510"/>
    <mergeCell ref="O2510:P2510"/>
    <mergeCell ref="Q2510:R2510"/>
    <mergeCell ref="B2476:C2477"/>
    <mergeCell ref="D2476:E2476"/>
    <mergeCell ref="F2476:G2476"/>
    <mergeCell ref="H2476:I2476"/>
    <mergeCell ref="K2476:L2477"/>
    <mergeCell ref="M2476:N2476"/>
    <mergeCell ref="O2476:P2476"/>
    <mergeCell ref="Q2476:R2476"/>
    <mergeCell ref="D2492:F2492"/>
    <mergeCell ref="M2492:O2492"/>
    <mergeCell ref="B2544:C2545"/>
    <mergeCell ref="D2544:E2544"/>
    <mergeCell ref="F2544:G2544"/>
    <mergeCell ref="H2544:I2544"/>
    <mergeCell ref="K2544:L2545"/>
    <mergeCell ref="M2544:N2544"/>
    <mergeCell ref="O2544:P2544"/>
    <mergeCell ref="Q2544:R2544"/>
    <mergeCell ref="D2560:F2560"/>
    <mergeCell ref="M2560:O2560"/>
    <mergeCell ref="D2526:F2526"/>
    <mergeCell ref="M2526:O2526"/>
    <mergeCell ref="D2527:F2527"/>
    <mergeCell ref="M2527:O2527"/>
    <mergeCell ref="C2531:D2531"/>
    <mergeCell ref="L2531:M2531"/>
    <mergeCell ref="B2535:I2535"/>
    <mergeCell ref="K2535:R2535"/>
    <mergeCell ref="B2537:I2537"/>
    <mergeCell ref="K2537:R2537"/>
    <mergeCell ref="D2594:F2594"/>
    <mergeCell ref="M2594:O2594"/>
    <mergeCell ref="D2595:F2595"/>
    <mergeCell ref="M2595:O2595"/>
    <mergeCell ref="C2599:D2599"/>
    <mergeCell ref="L2599:M2599"/>
    <mergeCell ref="B2603:I2603"/>
    <mergeCell ref="K2603:R2603"/>
    <mergeCell ref="B2605:I2605"/>
    <mergeCell ref="K2605:R2605"/>
    <mergeCell ref="D2561:F2561"/>
    <mergeCell ref="M2561:O2561"/>
    <mergeCell ref="C2565:D2565"/>
    <mergeCell ref="L2565:M2565"/>
    <mergeCell ref="B2569:I2569"/>
    <mergeCell ref="K2569:R2569"/>
    <mergeCell ref="B2571:I2571"/>
    <mergeCell ref="K2571:R2571"/>
    <mergeCell ref="B2578:C2579"/>
    <mergeCell ref="D2578:E2578"/>
    <mergeCell ref="F2578:G2578"/>
    <mergeCell ref="H2578:I2578"/>
    <mergeCell ref="K2578:L2579"/>
    <mergeCell ref="M2578:N2578"/>
    <mergeCell ref="O2578:P2578"/>
    <mergeCell ref="Q2578:R2578"/>
    <mergeCell ref="D2629:F2629"/>
    <mergeCell ref="M2629:O2629"/>
    <mergeCell ref="C2633:D2633"/>
    <mergeCell ref="L2633:M2633"/>
    <mergeCell ref="B2637:I2637"/>
    <mergeCell ref="K2637:R2637"/>
    <mergeCell ref="B2639:I2639"/>
    <mergeCell ref="K2639:R2639"/>
    <mergeCell ref="B2646:C2647"/>
    <mergeCell ref="D2646:E2646"/>
    <mergeCell ref="F2646:G2646"/>
    <mergeCell ref="H2646:I2646"/>
    <mergeCell ref="K2646:L2647"/>
    <mergeCell ref="M2646:N2646"/>
    <mergeCell ref="O2646:P2646"/>
    <mergeCell ref="Q2646:R2646"/>
    <mergeCell ref="B2612:C2613"/>
    <mergeCell ref="D2612:E2612"/>
    <mergeCell ref="F2612:G2612"/>
    <mergeCell ref="H2612:I2612"/>
    <mergeCell ref="K2612:L2613"/>
    <mergeCell ref="M2612:N2612"/>
    <mergeCell ref="O2612:P2612"/>
    <mergeCell ref="Q2612:R2612"/>
    <mergeCell ref="D2628:F2628"/>
    <mergeCell ref="M2628:O2628"/>
    <mergeCell ref="B2680:C2681"/>
    <mergeCell ref="D2680:E2680"/>
    <mergeCell ref="F2680:G2680"/>
    <mergeCell ref="H2680:I2680"/>
    <mergeCell ref="K2680:L2681"/>
    <mergeCell ref="M2680:N2680"/>
    <mergeCell ref="O2680:P2680"/>
    <mergeCell ref="Q2680:R2680"/>
    <mergeCell ref="D2696:F2696"/>
    <mergeCell ref="M2696:O2696"/>
    <mergeCell ref="D2662:F2662"/>
    <mergeCell ref="M2662:O2662"/>
    <mergeCell ref="D2663:F2663"/>
    <mergeCell ref="M2663:O2663"/>
    <mergeCell ref="C2667:D2667"/>
    <mergeCell ref="L2667:M2667"/>
    <mergeCell ref="B2671:I2671"/>
    <mergeCell ref="K2671:R2671"/>
    <mergeCell ref="B2673:I2673"/>
    <mergeCell ref="K2673:R2673"/>
    <mergeCell ref="D2730:F2730"/>
    <mergeCell ref="M2730:O2730"/>
    <mergeCell ref="D2731:F2731"/>
    <mergeCell ref="M2731:O2731"/>
    <mergeCell ref="C2735:D2735"/>
    <mergeCell ref="L2735:M2735"/>
    <mergeCell ref="B2739:I2739"/>
    <mergeCell ref="K2739:R2739"/>
    <mergeCell ref="B2741:I2741"/>
    <mergeCell ref="K2741:R2741"/>
    <mergeCell ref="D2697:F2697"/>
    <mergeCell ref="M2697:O2697"/>
    <mergeCell ref="C2701:D2701"/>
    <mergeCell ref="L2701:M2701"/>
    <mergeCell ref="B2705:I2705"/>
    <mergeCell ref="K2705:R2705"/>
    <mergeCell ref="B2707:I2707"/>
    <mergeCell ref="K2707:R2707"/>
    <mergeCell ref="B2714:C2715"/>
    <mergeCell ref="D2714:E2714"/>
    <mergeCell ref="F2714:G2714"/>
    <mergeCell ref="H2714:I2714"/>
    <mergeCell ref="K2714:L2715"/>
    <mergeCell ref="M2714:N2714"/>
    <mergeCell ref="O2714:P2714"/>
    <mergeCell ref="Q2714:R2714"/>
    <mergeCell ref="D2765:F2765"/>
    <mergeCell ref="M2765:O2765"/>
    <mergeCell ref="C2769:D2769"/>
    <mergeCell ref="L2769:M2769"/>
    <mergeCell ref="B2773:I2773"/>
    <mergeCell ref="K2773:R2773"/>
    <mergeCell ref="B2775:I2775"/>
    <mergeCell ref="K2775:R2775"/>
    <mergeCell ref="B2782:C2783"/>
    <mergeCell ref="D2782:E2782"/>
    <mergeCell ref="F2782:G2782"/>
    <mergeCell ref="H2782:I2782"/>
    <mergeCell ref="K2782:L2783"/>
    <mergeCell ref="M2782:N2782"/>
    <mergeCell ref="O2782:P2782"/>
    <mergeCell ref="Q2782:R2782"/>
    <mergeCell ref="B2748:C2749"/>
    <mergeCell ref="D2748:E2748"/>
    <mergeCell ref="F2748:G2748"/>
    <mergeCell ref="H2748:I2748"/>
    <mergeCell ref="K2748:L2749"/>
    <mergeCell ref="M2748:N2748"/>
    <mergeCell ref="O2748:P2748"/>
    <mergeCell ref="Q2748:R2748"/>
    <mergeCell ref="D2764:F2764"/>
    <mergeCell ref="M2764:O2764"/>
    <mergeCell ref="B2816:C2817"/>
    <mergeCell ref="D2816:E2816"/>
    <mergeCell ref="F2816:G2816"/>
    <mergeCell ref="H2816:I2816"/>
    <mergeCell ref="K2816:L2817"/>
    <mergeCell ref="M2816:N2816"/>
    <mergeCell ref="O2816:P2816"/>
    <mergeCell ref="Q2816:R2816"/>
    <mergeCell ref="D2832:F2832"/>
    <mergeCell ref="M2832:O2832"/>
    <mergeCell ref="D2798:F2798"/>
    <mergeCell ref="M2798:O2798"/>
    <mergeCell ref="D2799:F2799"/>
    <mergeCell ref="M2799:O2799"/>
    <mergeCell ref="C2803:D2803"/>
    <mergeCell ref="L2803:M2803"/>
    <mergeCell ref="B2807:I2807"/>
    <mergeCell ref="K2807:R2807"/>
    <mergeCell ref="B2809:I2809"/>
    <mergeCell ref="K2809:R2809"/>
    <mergeCell ref="D2866:F2866"/>
    <mergeCell ref="M2866:O2866"/>
    <mergeCell ref="D2867:F2867"/>
    <mergeCell ref="M2867:O2867"/>
    <mergeCell ref="C2871:D2871"/>
    <mergeCell ref="L2871:M2871"/>
    <mergeCell ref="B2875:I2875"/>
    <mergeCell ref="K2875:R2875"/>
    <mergeCell ref="B2877:I2877"/>
    <mergeCell ref="K2877:R2877"/>
    <mergeCell ref="D2833:F2833"/>
    <mergeCell ref="M2833:O2833"/>
    <mergeCell ref="C2837:D2837"/>
    <mergeCell ref="L2837:M2837"/>
    <mergeCell ref="B2841:I2841"/>
    <mergeCell ref="K2841:R2841"/>
    <mergeCell ref="B2843:I2843"/>
    <mergeCell ref="K2843:R2843"/>
    <mergeCell ref="B2850:C2851"/>
    <mergeCell ref="D2850:E2850"/>
    <mergeCell ref="F2850:G2850"/>
    <mergeCell ref="H2850:I2850"/>
    <mergeCell ref="K2850:L2851"/>
    <mergeCell ref="M2850:N2850"/>
    <mergeCell ref="O2850:P2850"/>
    <mergeCell ref="Q2850:R2850"/>
    <mergeCell ref="D2901:F2901"/>
    <mergeCell ref="M2901:O2901"/>
    <mergeCell ref="C2905:D2905"/>
    <mergeCell ref="L2905:M2905"/>
    <mergeCell ref="B2909:I2909"/>
    <mergeCell ref="K2909:R2909"/>
    <mergeCell ref="B2911:I2911"/>
    <mergeCell ref="K2911:R2911"/>
    <mergeCell ref="B2918:C2919"/>
    <mergeCell ref="D2918:E2918"/>
    <mergeCell ref="F2918:G2918"/>
    <mergeCell ref="H2918:I2918"/>
    <mergeCell ref="K2918:L2919"/>
    <mergeCell ref="M2918:N2918"/>
    <mergeCell ref="O2918:P2918"/>
    <mergeCell ref="Q2918:R2918"/>
    <mergeCell ref="B2884:C2885"/>
    <mergeCell ref="D2884:E2884"/>
    <mergeCell ref="F2884:G2884"/>
    <mergeCell ref="H2884:I2884"/>
    <mergeCell ref="K2884:L2885"/>
    <mergeCell ref="M2884:N2884"/>
    <mergeCell ref="O2884:P2884"/>
    <mergeCell ref="Q2884:R2884"/>
    <mergeCell ref="D2900:F2900"/>
    <mergeCell ref="M2900:O2900"/>
    <mergeCell ref="B2952:C2953"/>
    <mergeCell ref="D2952:E2952"/>
    <mergeCell ref="F2952:G2952"/>
    <mergeCell ref="H2952:I2952"/>
    <mergeCell ref="K2952:L2953"/>
    <mergeCell ref="M2952:N2952"/>
    <mergeCell ref="O2952:P2952"/>
    <mergeCell ref="Q2952:R2952"/>
    <mergeCell ref="D2968:F2968"/>
    <mergeCell ref="M2968:O2968"/>
    <mergeCell ref="D2934:F2934"/>
    <mergeCell ref="M2934:O2934"/>
    <mergeCell ref="D2935:F2935"/>
    <mergeCell ref="M2935:O2935"/>
    <mergeCell ref="C2939:D2939"/>
    <mergeCell ref="L2939:M2939"/>
    <mergeCell ref="B2943:I2943"/>
    <mergeCell ref="K2943:R2943"/>
    <mergeCell ref="B2945:I2945"/>
    <mergeCell ref="K2945:R2945"/>
    <mergeCell ref="D3002:F3002"/>
    <mergeCell ref="M3002:O3002"/>
    <mergeCell ref="D3003:F3003"/>
    <mergeCell ref="M3003:O3003"/>
    <mergeCell ref="C3007:D3007"/>
    <mergeCell ref="L3007:M3007"/>
    <mergeCell ref="B3011:I3011"/>
    <mergeCell ref="K3011:R3011"/>
    <mergeCell ref="B3013:I3013"/>
    <mergeCell ref="K3013:R3013"/>
    <mergeCell ref="D2969:F2969"/>
    <mergeCell ref="M2969:O2969"/>
    <mergeCell ref="C2973:D2973"/>
    <mergeCell ref="L2973:M2973"/>
    <mergeCell ref="B2977:I2977"/>
    <mergeCell ref="K2977:R2977"/>
    <mergeCell ref="B2979:I2979"/>
    <mergeCell ref="K2979:R2979"/>
    <mergeCell ref="B2986:C2987"/>
    <mergeCell ref="D2986:E2986"/>
    <mergeCell ref="F2986:G2986"/>
    <mergeCell ref="H2986:I2986"/>
    <mergeCell ref="K2986:L2987"/>
    <mergeCell ref="M2986:N2986"/>
    <mergeCell ref="O2986:P2986"/>
    <mergeCell ref="Q2986:R2986"/>
    <mergeCell ref="D3037:F3037"/>
    <mergeCell ref="M3037:O3037"/>
    <mergeCell ref="C3041:D3041"/>
    <mergeCell ref="L3041:M3041"/>
    <mergeCell ref="B3045:I3045"/>
    <mergeCell ref="K3045:R3045"/>
    <mergeCell ref="B3047:I3047"/>
    <mergeCell ref="K3047:R3047"/>
    <mergeCell ref="B3054:C3055"/>
    <mergeCell ref="D3054:E3054"/>
    <mergeCell ref="F3054:G3054"/>
    <mergeCell ref="H3054:I3054"/>
    <mergeCell ref="K3054:L3055"/>
    <mergeCell ref="M3054:N3054"/>
    <mergeCell ref="O3054:P3054"/>
    <mergeCell ref="Q3054:R3054"/>
    <mergeCell ref="B3020:C3021"/>
    <mergeCell ref="D3020:E3020"/>
    <mergeCell ref="F3020:G3020"/>
    <mergeCell ref="H3020:I3020"/>
    <mergeCell ref="K3020:L3021"/>
    <mergeCell ref="M3020:N3020"/>
    <mergeCell ref="O3020:P3020"/>
    <mergeCell ref="Q3020:R3020"/>
    <mergeCell ref="D3036:F3036"/>
    <mergeCell ref="M3036:O3036"/>
    <mergeCell ref="B3088:C3089"/>
    <mergeCell ref="D3088:E3088"/>
    <mergeCell ref="F3088:G3088"/>
    <mergeCell ref="H3088:I3088"/>
    <mergeCell ref="K3088:L3089"/>
    <mergeCell ref="M3088:N3088"/>
    <mergeCell ref="O3088:P3088"/>
    <mergeCell ref="Q3088:R3088"/>
    <mergeCell ref="D3104:F3104"/>
    <mergeCell ref="M3104:O3104"/>
    <mergeCell ref="D3070:F3070"/>
    <mergeCell ref="M3070:O3070"/>
    <mergeCell ref="D3071:F3071"/>
    <mergeCell ref="M3071:O3071"/>
    <mergeCell ref="C3075:D3075"/>
    <mergeCell ref="L3075:M3075"/>
    <mergeCell ref="B3079:I3079"/>
    <mergeCell ref="K3079:R3079"/>
    <mergeCell ref="B3081:I3081"/>
    <mergeCell ref="K3081:R3081"/>
    <mergeCell ref="D3138:F3138"/>
    <mergeCell ref="M3138:O3138"/>
    <mergeCell ref="D3139:F3139"/>
    <mergeCell ref="M3139:O3139"/>
    <mergeCell ref="C3143:D3143"/>
    <mergeCell ref="L3143:M3143"/>
    <mergeCell ref="B3147:I3147"/>
    <mergeCell ref="K3147:R3147"/>
    <mergeCell ref="B3149:I3149"/>
    <mergeCell ref="K3149:R3149"/>
    <mergeCell ref="D3105:F3105"/>
    <mergeCell ref="M3105:O3105"/>
    <mergeCell ref="C3109:D3109"/>
    <mergeCell ref="L3109:M3109"/>
    <mergeCell ref="B3113:I3113"/>
    <mergeCell ref="K3113:R3113"/>
    <mergeCell ref="B3115:I3115"/>
    <mergeCell ref="K3115:R3115"/>
    <mergeCell ref="B3122:C3123"/>
    <mergeCell ref="D3122:E3122"/>
    <mergeCell ref="F3122:G3122"/>
    <mergeCell ref="H3122:I3122"/>
    <mergeCell ref="K3122:L3123"/>
    <mergeCell ref="M3122:N3122"/>
    <mergeCell ref="O3122:P3122"/>
    <mergeCell ref="Q3122:R3122"/>
    <mergeCell ref="D3173:F3173"/>
    <mergeCell ref="M3173:O3173"/>
    <mergeCell ref="C3177:D3177"/>
    <mergeCell ref="L3177:M3177"/>
    <mergeCell ref="B3181:I3181"/>
    <mergeCell ref="K3181:R3181"/>
    <mergeCell ref="B3183:I3183"/>
    <mergeCell ref="K3183:R3183"/>
    <mergeCell ref="B3190:C3191"/>
    <mergeCell ref="D3190:E3190"/>
    <mergeCell ref="F3190:G3190"/>
    <mergeCell ref="H3190:I3190"/>
    <mergeCell ref="K3190:L3191"/>
    <mergeCell ref="M3190:N3190"/>
    <mergeCell ref="O3190:P3190"/>
    <mergeCell ref="Q3190:R3190"/>
    <mergeCell ref="B3156:C3157"/>
    <mergeCell ref="D3156:E3156"/>
    <mergeCell ref="F3156:G3156"/>
    <mergeCell ref="H3156:I3156"/>
    <mergeCell ref="K3156:L3157"/>
    <mergeCell ref="M3156:N3156"/>
    <mergeCell ref="O3156:P3156"/>
    <mergeCell ref="Q3156:R3156"/>
    <mergeCell ref="D3172:F3172"/>
    <mergeCell ref="M3172:O3172"/>
    <mergeCell ref="B3224:C3225"/>
    <mergeCell ref="D3224:E3224"/>
    <mergeCell ref="F3224:G3224"/>
    <mergeCell ref="H3224:I3224"/>
    <mergeCell ref="K3224:L3225"/>
    <mergeCell ref="M3224:N3224"/>
    <mergeCell ref="O3224:P3224"/>
    <mergeCell ref="Q3224:R3224"/>
    <mergeCell ref="D3240:F3240"/>
    <mergeCell ref="M3240:O3240"/>
    <mergeCell ref="D3206:F3206"/>
    <mergeCell ref="M3206:O3206"/>
    <mergeCell ref="D3207:F3207"/>
    <mergeCell ref="M3207:O3207"/>
    <mergeCell ref="C3211:D3211"/>
    <mergeCell ref="L3211:M3211"/>
    <mergeCell ref="B3215:I3215"/>
    <mergeCell ref="K3215:R3215"/>
    <mergeCell ref="B3217:I3217"/>
    <mergeCell ref="K3217:R3217"/>
    <mergeCell ref="D3274:F3274"/>
    <mergeCell ref="M3274:O3274"/>
    <mergeCell ref="D3275:F3275"/>
    <mergeCell ref="M3275:O3275"/>
    <mergeCell ref="C3279:D3279"/>
    <mergeCell ref="L3279:M3279"/>
    <mergeCell ref="B3283:I3283"/>
    <mergeCell ref="K3283:R3283"/>
    <mergeCell ref="B3285:I3285"/>
    <mergeCell ref="K3285:R3285"/>
    <mergeCell ref="D3241:F3241"/>
    <mergeCell ref="M3241:O3241"/>
    <mergeCell ref="C3245:D3245"/>
    <mergeCell ref="L3245:M3245"/>
    <mergeCell ref="B3249:I3249"/>
    <mergeCell ref="K3249:R3249"/>
    <mergeCell ref="B3251:I3251"/>
    <mergeCell ref="K3251:R3251"/>
    <mergeCell ref="B3258:C3259"/>
    <mergeCell ref="D3258:E3258"/>
    <mergeCell ref="F3258:G3258"/>
    <mergeCell ref="H3258:I3258"/>
    <mergeCell ref="K3258:L3259"/>
    <mergeCell ref="M3258:N3258"/>
    <mergeCell ref="O3258:P3258"/>
    <mergeCell ref="Q3258:R3258"/>
    <mergeCell ref="D3309:F3309"/>
    <mergeCell ref="M3309:O3309"/>
    <mergeCell ref="C3313:D3313"/>
    <mergeCell ref="L3313:M3313"/>
    <mergeCell ref="B3317:I3317"/>
    <mergeCell ref="K3317:R3317"/>
    <mergeCell ref="B3319:I3319"/>
    <mergeCell ref="K3319:R3319"/>
    <mergeCell ref="B3326:C3327"/>
    <mergeCell ref="D3326:E3326"/>
    <mergeCell ref="F3326:G3326"/>
    <mergeCell ref="H3326:I3326"/>
    <mergeCell ref="K3326:L3327"/>
    <mergeCell ref="M3326:N3326"/>
    <mergeCell ref="O3326:P3326"/>
    <mergeCell ref="Q3326:R3326"/>
    <mergeCell ref="B3292:C3293"/>
    <mergeCell ref="D3292:E3292"/>
    <mergeCell ref="F3292:G3292"/>
    <mergeCell ref="H3292:I3292"/>
    <mergeCell ref="K3292:L3293"/>
    <mergeCell ref="M3292:N3292"/>
    <mergeCell ref="O3292:P3292"/>
    <mergeCell ref="Q3292:R3292"/>
    <mergeCell ref="D3308:F3308"/>
    <mergeCell ref="M3308:O3308"/>
    <mergeCell ref="B3360:C3361"/>
    <mergeCell ref="D3360:E3360"/>
    <mergeCell ref="F3360:G3360"/>
    <mergeCell ref="H3360:I3360"/>
    <mergeCell ref="K3360:L3361"/>
    <mergeCell ref="M3360:N3360"/>
    <mergeCell ref="O3360:P3360"/>
    <mergeCell ref="Q3360:R3360"/>
    <mergeCell ref="D3376:F3376"/>
    <mergeCell ref="M3376:O3376"/>
    <mergeCell ref="D3342:F3342"/>
    <mergeCell ref="M3342:O3342"/>
    <mergeCell ref="D3343:F3343"/>
    <mergeCell ref="M3343:O3343"/>
    <mergeCell ref="C3347:D3347"/>
    <mergeCell ref="L3347:M3347"/>
    <mergeCell ref="B3351:I3351"/>
    <mergeCell ref="K3351:R3351"/>
    <mergeCell ref="B3353:I3353"/>
    <mergeCell ref="K3353:R3353"/>
    <mergeCell ref="D3410:F3410"/>
    <mergeCell ref="M3410:O3410"/>
    <mergeCell ref="D3411:F3411"/>
    <mergeCell ref="M3411:O3411"/>
    <mergeCell ref="C3415:D3415"/>
    <mergeCell ref="L3415:M3415"/>
    <mergeCell ref="B3419:I3419"/>
    <mergeCell ref="K3419:R3419"/>
    <mergeCell ref="B3421:I3421"/>
    <mergeCell ref="K3421:R3421"/>
    <mergeCell ref="D3377:F3377"/>
    <mergeCell ref="M3377:O3377"/>
    <mergeCell ref="C3381:D3381"/>
    <mergeCell ref="L3381:M3381"/>
    <mergeCell ref="B3385:I3385"/>
    <mergeCell ref="K3385:R3385"/>
    <mergeCell ref="B3387:I3387"/>
    <mergeCell ref="K3387:R3387"/>
    <mergeCell ref="B3394:C3395"/>
    <mergeCell ref="D3394:E3394"/>
    <mergeCell ref="F3394:G3394"/>
    <mergeCell ref="H3394:I3394"/>
    <mergeCell ref="K3394:L3395"/>
    <mergeCell ref="M3394:N3394"/>
    <mergeCell ref="O3394:P3394"/>
    <mergeCell ref="Q3394:R3394"/>
    <mergeCell ref="D3445:F3445"/>
    <mergeCell ref="M3445:O3445"/>
    <mergeCell ref="C3449:D3449"/>
    <mergeCell ref="L3449:M3449"/>
    <mergeCell ref="B3453:I3453"/>
    <mergeCell ref="K3453:R3453"/>
    <mergeCell ref="B3455:I3455"/>
    <mergeCell ref="K3455:R3455"/>
    <mergeCell ref="B3462:C3463"/>
    <mergeCell ref="D3462:E3462"/>
    <mergeCell ref="F3462:G3462"/>
    <mergeCell ref="H3462:I3462"/>
    <mergeCell ref="K3462:L3463"/>
    <mergeCell ref="M3462:N3462"/>
    <mergeCell ref="O3462:P3462"/>
    <mergeCell ref="Q3462:R3462"/>
    <mergeCell ref="B3428:C3429"/>
    <mergeCell ref="D3428:E3428"/>
    <mergeCell ref="F3428:G3428"/>
    <mergeCell ref="H3428:I3428"/>
    <mergeCell ref="K3428:L3429"/>
    <mergeCell ref="M3428:N3428"/>
    <mergeCell ref="O3428:P3428"/>
    <mergeCell ref="Q3428:R3428"/>
    <mergeCell ref="D3444:F3444"/>
    <mergeCell ref="M3444:O3444"/>
    <mergeCell ref="B3496:C3497"/>
    <mergeCell ref="D3496:E3496"/>
    <mergeCell ref="F3496:G3496"/>
    <mergeCell ref="H3496:I3496"/>
    <mergeCell ref="K3496:L3497"/>
    <mergeCell ref="M3496:N3496"/>
    <mergeCell ref="O3496:P3496"/>
    <mergeCell ref="Q3496:R3496"/>
    <mergeCell ref="D3512:F3512"/>
    <mergeCell ref="M3512:O3512"/>
    <mergeCell ref="D3478:F3478"/>
    <mergeCell ref="M3478:O3478"/>
    <mergeCell ref="D3479:F3479"/>
    <mergeCell ref="M3479:O3479"/>
    <mergeCell ref="C3483:D3483"/>
    <mergeCell ref="L3483:M3483"/>
    <mergeCell ref="B3487:I3487"/>
    <mergeCell ref="K3487:R3487"/>
    <mergeCell ref="B3489:I3489"/>
    <mergeCell ref="K3489:R3489"/>
    <mergeCell ref="D3546:F3546"/>
    <mergeCell ref="M3546:O3546"/>
    <mergeCell ref="D3547:F3547"/>
    <mergeCell ref="M3547:O3547"/>
    <mergeCell ref="C3551:D3551"/>
    <mergeCell ref="L3551:M3551"/>
    <mergeCell ref="B3555:I3555"/>
    <mergeCell ref="K3555:R3555"/>
    <mergeCell ref="B3557:I3557"/>
    <mergeCell ref="K3557:R3557"/>
    <mergeCell ref="D3513:F3513"/>
    <mergeCell ref="M3513:O3513"/>
    <mergeCell ref="C3517:D3517"/>
    <mergeCell ref="L3517:M3517"/>
    <mergeCell ref="B3521:I3521"/>
    <mergeCell ref="K3521:R3521"/>
    <mergeCell ref="B3523:I3523"/>
    <mergeCell ref="K3523:R3523"/>
    <mergeCell ref="B3530:C3531"/>
    <mergeCell ref="D3530:E3530"/>
    <mergeCell ref="F3530:G3530"/>
    <mergeCell ref="H3530:I3530"/>
    <mergeCell ref="K3530:L3531"/>
    <mergeCell ref="M3530:N3530"/>
    <mergeCell ref="O3530:P3530"/>
    <mergeCell ref="Q3530:R3530"/>
    <mergeCell ref="D3581:F3581"/>
    <mergeCell ref="M3581:O3581"/>
    <mergeCell ref="C3585:D3585"/>
    <mergeCell ref="L3585:M3585"/>
    <mergeCell ref="B3589:I3589"/>
    <mergeCell ref="K3589:R3589"/>
    <mergeCell ref="B3591:I3591"/>
    <mergeCell ref="K3591:R3591"/>
    <mergeCell ref="B3598:C3599"/>
    <mergeCell ref="D3598:E3598"/>
    <mergeCell ref="F3598:G3598"/>
    <mergeCell ref="H3598:I3598"/>
    <mergeCell ref="K3598:L3599"/>
    <mergeCell ref="M3598:N3598"/>
    <mergeCell ref="O3598:P3598"/>
    <mergeCell ref="Q3598:R3598"/>
    <mergeCell ref="B3564:C3565"/>
    <mergeCell ref="D3564:E3564"/>
    <mergeCell ref="F3564:G3564"/>
    <mergeCell ref="H3564:I3564"/>
    <mergeCell ref="K3564:L3565"/>
    <mergeCell ref="M3564:N3564"/>
    <mergeCell ref="O3564:P3564"/>
    <mergeCell ref="Q3564:R3564"/>
    <mergeCell ref="D3580:F3580"/>
    <mergeCell ref="M3580:O3580"/>
    <mergeCell ref="B3632:C3633"/>
    <mergeCell ref="D3632:E3632"/>
    <mergeCell ref="F3632:G3632"/>
    <mergeCell ref="H3632:I3632"/>
    <mergeCell ref="K3632:L3633"/>
    <mergeCell ref="M3632:N3632"/>
    <mergeCell ref="O3632:P3632"/>
    <mergeCell ref="Q3632:R3632"/>
    <mergeCell ref="D3648:F3648"/>
    <mergeCell ref="M3648:O3648"/>
    <mergeCell ref="D3614:F3614"/>
    <mergeCell ref="M3614:O3614"/>
    <mergeCell ref="D3615:F3615"/>
    <mergeCell ref="M3615:O3615"/>
    <mergeCell ref="C3619:D3619"/>
    <mergeCell ref="L3619:M3619"/>
    <mergeCell ref="B3623:I3623"/>
    <mergeCell ref="K3623:R3623"/>
    <mergeCell ref="B3625:I3625"/>
    <mergeCell ref="K3625:R3625"/>
    <mergeCell ref="D3682:F3682"/>
    <mergeCell ref="M3682:O3682"/>
    <mergeCell ref="D3683:F3683"/>
    <mergeCell ref="M3683:O3683"/>
    <mergeCell ref="C3687:D3687"/>
    <mergeCell ref="L3687:M3687"/>
    <mergeCell ref="B3691:I3691"/>
    <mergeCell ref="K3691:R3691"/>
    <mergeCell ref="B3693:I3693"/>
    <mergeCell ref="K3693:R3693"/>
    <mergeCell ref="D3649:F3649"/>
    <mergeCell ref="M3649:O3649"/>
    <mergeCell ref="C3653:D3653"/>
    <mergeCell ref="L3653:M3653"/>
    <mergeCell ref="B3657:I3657"/>
    <mergeCell ref="K3657:R3657"/>
    <mergeCell ref="B3659:I3659"/>
    <mergeCell ref="K3659:R3659"/>
    <mergeCell ref="B3666:C3667"/>
    <mergeCell ref="D3666:E3666"/>
    <mergeCell ref="F3666:G3666"/>
    <mergeCell ref="H3666:I3666"/>
    <mergeCell ref="K3666:L3667"/>
    <mergeCell ref="M3666:N3666"/>
    <mergeCell ref="O3666:P3666"/>
    <mergeCell ref="Q3666:R3666"/>
    <mergeCell ref="D3717:F3717"/>
    <mergeCell ref="M3717:O3717"/>
    <mergeCell ref="C3721:D3721"/>
    <mergeCell ref="L3721:M3721"/>
    <mergeCell ref="B3725:I3725"/>
    <mergeCell ref="K3725:R3725"/>
    <mergeCell ref="B3727:I3727"/>
    <mergeCell ref="K3727:R3727"/>
    <mergeCell ref="B3734:C3735"/>
    <mergeCell ref="D3734:E3734"/>
    <mergeCell ref="F3734:G3734"/>
    <mergeCell ref="H3734:I3734"/>
    <mergeCell ref="K3734:L3735"/>
    <mergeCell ref="M3734:N3734"/>
    <mergeCell ref="O3734:P3734"/>
    <mergeCell ref="Q3734:R3734"/>
    <mergeCell ref="B3700:C3701"/>
    <mergeCell ref="D3700:E3700"/>
    <mergeCell ref="F3700:G3700"/>
    <mergeCell ref="H3700:I3700"/>
    <mergeCell ref="K3700:L3701"/>
    <mergeCell ref="M3700:N3700"/>
    <mergeCell ref="O3700:P3700"/>
    <mergeCell ref="Q3700:R3700"/>
    <mergeCell ref="D3716:F3716"/>
    <mergeCell ref="M3716:O3716"/>
    <mergeCell ref="B3768:C3769"/>
    <mergeCell ref="D3768:E3768"/>
    <mergeCell ref="F3768:G3768"/>
    <mergeCell ref="H3768:I3768"/>
    <mergeCell ref="K3768:L3769"/>
    <mergeCell ref="M3768:N3768"/>
    <mergeCell ref="O3768:P3768"/>
    <mergeCell ref="Q3768:R3768"/>
    <mergeCell ref="D3784:F3784"/>
    <mergeCell ref="M3784:O3784"/>
    <mergeCell ref="D3750:F3750"/>
    <mergeCell ref="M3750:O3750"/>
    <mergeCell ref="D3751:F3751"/>
    <mergeCell ref="M3751:O3751"/>
    <mergeCell ref="C3755:D3755"/>
    <mergeCell ref="L3755:M3755"/>
    <mergeCell ref="B3759:I3759"/>
    <mergeCell ref="K3759:R3759"/>
    <mergeCell ref="B3761:I3761"/>
    <mergeCell ref="K3761:R3761"/>
    <mergeCell ref="D3818:F3818"/>
    <mergeCell ref="M3818:O3818"/>
    <mergeCell ref="D3819:F3819"/>
    <mergeCell ref="M3819:O3819"/>
    <mergeCell ref="C3823:D3823"/>
    <mergeCell ref="L3823:M3823"/>
    <mergeCell ref="B3827:I3827"/>
    <mergeCell ref="K3827:R3827"/>
    <mergeCell ref="B3829:I3829"/>
    <mergeCell ref="K3829:R3829"/>
    <mergeCell ref="D3785:F3785"/>
    <mergeCell ref="M3785:O3785"/>
    <mergeCell ref="C3789:D3789"/>
    <mergeCell ref="L3789:M3789"/>
    <mergeCell ref="B3793:I3793"/>
    <mergeCell ref="K3793:R3793"/>
    <mergeCell ref="B3795:I3795"/>
    <mergeCell ref="K3795:R3795"/>
    <mergeCell ref="B3802:C3803"/>
    <mergeCell ref="D3802:E3802"/>
    <mergeCell ref="F3802:G3802"/>
    <mergeCell ref="H3802:I3802"/>
    <mergeCell ref="K3802:L3803"/>
    <mergeCell ref="M3802:N3802"/>
    <mergeCell ref="O3802:P3802"/>
    <mergeCell ref="Q3802:R3802"/>
    <mergeCell ref="D3853:F3853"/>
    <mergeCell ref="M3853:O3853"/>
    <mergeCell ref="C3857:D3857"/>
    <mergeCell ref="L3857:M3857"/>
    <mergeCell ref="B3861:I3861"/>
    <mergeCell ref="K3861:R3861"/>
    <mergeCell ref="B3863:I3863"/>
    <mergeCell ref="K3863:R3863"/>
    <mergeCell ref="B3870:C3871"/>
    <mergeCell ref="D3870:E3870"/>
    <mergeCell ref="F3870:G3870"/>
    <mergeCell ref="H3870:I3870"/>
    <mergeCell ref="K3870:L3871"/>
    <mergeCell ref="M3870:N3870"/>
    <mergeCell ref="O3870:P3870"/>
    <mergeCell ref="Q3870:R3870"/>
    <mergeCell ref="B3836:C3837"/>
    <mergeCell ref="D3836:E3836"/>
    <mergeCell ref="F3836:G3836"/>
    <mergeCell ref="H3836:I3836"/>
    <mergeCell ref="K3836:L3837"/>
    <mergeCell ref="M3836:N3836"/>
    <mergeCell ref="O3836:P3836"/>
    <mergeCell ref="Q3836:R3836"/>
    <mergeCell ref="D3852:F3852"/>
    <mergeCell ref="M3852:O3852"/>
    <mergeCell ref="B3904:C3905"/>
    <mergeCell ref="D3904:E3904"/>
    <mergeCell ref="F3904:G3904"/>
    <mergeCell ref="H3904:I3904"/>
    <mergeCell ref="K3904:L3905"/>
    <mergeCell ref="M3904:N3904"/>
    <mergeCell ref="O3904:P3904"/>
    <mergeCell ref="Q3904:R3904"/>
    <mergeCell ref="D3920:F3920"/>
    <mergeCell ref="M3920:O3920"/>
    <mergeCell ref="D3886:F3886"/>
    <mergeCell ref="M3886:O3886"/>
    <mergeCell ref="D3887:F3887"/>
    <mergeCell ref="M3887:O3887"/>
    <mergeCell ref="C3891:D3891"/>
    <mergeCell ref="L3891:M3891"/>
    <mergeCell ref="B3895:I3895"/>
    <mergeCell ref="K3895:R3895"/>
    <mergeCell ref="B3897:I3897"/>
    <mergeCell ref="K3897:R3897"/>
    <mergeCell ref="D3954:F3954"/>
    <mergeCell ref="M3954:O3954"/>
    <mergeCell ref="D3955:F3955"/>
    <mergeCell ref="M3955:O3955"/>
    <mergeCell ref="C3959:D3959"/>
    <mergeCell ref="L3959:M3959"/>
    <mergeCell ref="B3963:I3963"/>
    <mergeCell ref="K3963:R3963"/>
    <mergeCell ref="B3965:I3965"/>
    <mergeCell ref="K3965:R3965"/>
    <mergeCell ref="D3921:F3921"/>
    <mergeCell ref="M3921:O3921"/>
    <mergeCell ref="C3925:D3925"/>
    <mergeCell ref="L3925:M3925"/>
    <mergeCell ref="B3929:I3929"/>
    <mergeCell ref="K3929:R3929"/>
    <mergeCell ref="B3931:I3931"/>
    <mergeCell ref="K3931:R3931"/>
    <mergeCell ref="B3938:C3939"/>
    <mergeCell ref="D3938:E3938"/>
    <mergeCell ref="F3938:G3938"/>
    <mergeCell ref="H3938:I3938"/>
    <mergeCell ref="K3938:L3939"/>
    <mergeCell ref="M3938:N3938"/>
    <mergeCell ref="O3938:P3938"/>
    <mergeCell ref="Q3938:R3938"/>
    <mergeCell ref="D3989:F3989"/>
    <mergeCell ref="M3989:O3989"/>
    <mergeCell ref="C3993:D3993"/>
    <mergeCell ref="L3993:M3993"/>
    <mergeCell ref="B3997:I3997"/>
    <mergeCell ref="K3997:R3997"/>
    <mergeCell ref="B3999:I3999"/>
    <mergeCell ref="K3999:R3999"/>
    <mergeCell ref="B4006:C4007"/>
    <mergeCell ref="D4006:E4006"/>
    <mergeCell ref="F4006:G4006"/>
    <mergeCell ref="H4006:I4006"/>
    <mergeCell ref="K4006:L4007"/>
    <mergeCell ref="M4006:N4006"/>
    <mergeCell ref="O4006:P4006"/>
    <mergeCell ref="Q4006:R4006"/>
    <mergeCell ref="B3972:C3973"/>
    <mergeCell ref="D3972:E3972"/>
    <mergeCell ref="F3972:G3972"/>
    <mergeCell ref="H3972:I3972"/>
    <mergeCell ref="K3972:L3973"/>
    <mergeCell ref="M3972:N3972"/>
    <mergeCell ref="O3972:P3972"/>
    <mergeCell ref="Q3972:R3972"/>
    <mergeCell ref="D3988:F3988"/>
    <mergeCell ref="M3988:O3988"/>
    <mergeCell ref="B4040:C4041"/>
    <mergeCell ref="D4040:E4040"/>
    <mergeCell ref="F4040:G4040"/>
    <mergeCell ref="H4040:I4040"/>
    <mergeCell ref="K4040:L4041"/>
    <mergeCell ref="M4040:N4040"/>
    <mergeCell ref="O4040:P4040"/>
    <mergeCell ref="Q4040:R4040"/>
    <mergeCell ref="D4056:F4056"/>
    <mergeCell ref="M4056:O4056"/>
    <mergeCell ref="D4022:F4022"/>
    <mergeCell ref="M4022:O4022"/>
    <mergeCell ref="D4023:F4023"/>
    <mergeCell ref="M4023:O4023"/>
    <mergeCell ref="C4027:D4027"/>
    <mergeCell ref="L4027:M4027"/>
    <mergeCell ref="B4031:I4031"/>
    <mergeCell ref="K4031:R4031"/>
    <mergeCell ref="B4033:I4033"/>
    <mergeCell ref="K4033:R4033"/>
    <mergeCell ref="D4090:F4090"/>
    <mergeCell ref="M4090:O4090"/>
    <mergeCell ref="D4091:F4091"/>
    <mergeCell ref="M4091:O4091"/>
    <mergeCell ref="C4095:D4095"/>
    <mergeCell ref="L4095:M4095"/>
    <mergeCell ref="B4099:I4099"/>
    <mergeCell ref="K4099:R4099"/>
    <mergeCell ref="B4101:I4101"/>
    <mergeCell ref="K4101:R4101"/>
    <mergeCell ref="D4057:F4057"/>
    <mergeCell ref="M4057:O4057"/>
    <mergeCell ref="C4061:D4061"/>
    <mergeCell ref="L4061:M4061"/>
    <mergeCell ref="B4065:I4065"/>
    <mergeCell ref="K4065:R4065"/>
    <mergeCell ref="B4067:I4067"/>
    <mergeCell ref="K4067:R4067"/>
    <mergeCell ref="B4074:C4075"/>
    <mergeCell ref="D4074:E4074"/>
    <mergeCell ref="F4074:G4074"/>
    <mergeCell ref="H4074:I4074"/>
    <mergeCell ref="K4074:L4075"/>
    <mergeCell ref="M4074:N4074"/>
    <mergeCell ref="O4074:P4074"/>
    <mergeCell ref="Q4074:R4074"/>
    <mergeCell ref="D4125:F4125"/>
    <mergeCell ref="M4125:O4125"/>
    <mergeCell ref="C4129:D4129"/>
    <mergeCell ref="L4129:M4129"/>
    <mergeCell ref="B4133:I4133"/>
    <mergeCell ref="K4133:R4133"/>
    <mergeCell ref="B4135:I4135"/>
    <mergeCell ref="K4135:R4135"/>
    <mergeCell ref="B4142:C4143"/>
    <mergeCell ref="D4142:E4142"/>
    <mergeCell ref="F4142:G4142"/>
    <mergeCell ref="H4142:I4142"/>
    <mergeCell ref="K4142:L4143"/>
    <mergeCell ref="M4142:N4142"/>
    <mergeCell ref="O4142:P4142"/>
    <mergeCell ref="Q4142:R4142"/>
    <mergeCell ref="B4108:C4109"/>
    <mergeCell ref="D4108:E4108"/>
    <mergeCell ref="F4108:G4108"/>
    <mergeCell ref="H4108:I4108"/>
    <mergeCell ref="K4108:L4109"/>
    <mergeCell ref="M4108:N4108"/>
    <mergeCell ref="O4108:P4108"/>
    <mergeCell ref="Q4108:R4108"/>
    <mergeCell ref="D4124:F4124"/>
    <mergeCell ref="M4124:O4124"/>
    <mergeCell ref="B4176:C4177"/>
    <mergeCell ref="D4176:E4176"/>
    <mergeCell ref="F4176:G4176"/>
    <mergeCell ref="H4176:I4176"/>
    <mergeCell ref="K4176:L4177"/>
    <mergeCell ref="M4176:N4176"/>
    <mergeCell ref="O4176:P4176"/>
    <mergeCell ref="Q4176:R4176"/>
    <mergeCell ref="D4192:F4192"/>
    <mergeCell ref="M4192:O4192"/>
    <mergeCell ref="D4158:F4158"/>
    <mergeCell ref="M4158:O4158"/>
    <mergeCell ref="D4159:F4159"/>
    <mergeCell ref="M4159:O4159"/>
    <mergeCell ref="C4163:D4163"/>
    <mergeCell ref="L4163:M4163"/>
    <mergeCell ref="B4167:I4167"/>
    <mergeCell ref="K4167:R4167"/>
    <mergeCell ref="B4169:I4169"/>
    <mergeCell ref="K4169:R4169"/>
    <mergeCell ref="D4226:F4226"/>
    <mergeCell ref="M4226:O4226"/>
    <mergeCell ref="D4227:F4227"/>
    <mergeCell ref="M4227:O4227"/>
    <mergeCell ref="C4231:D4231"/>
    <mergeCell ref="L4231:M4231"/>
    <mergeCell ref="B4235:I4235"/>
    <mergeCell ref="K4235:R4235"/>
    <mergeCell ref="B4237:I4237"/>
    <mergeCell ref="K4237:R4237"/>
    <mergeCell ref="D4193:F4193"/>
    <mergeCell ref="M4193:O4193"/>
    <mergeCell ref="C4197:D4197"/>
    <mergeCell ref="L4197:M4197"/>
    <mergeCell ref="B4201:I4201"/>
    <mergeCell ref="K4201:R4201"/>
    <mergeCell ref="B4203:I4203"/>
    <mergeCell ref="K4203:R4203"/>
    <mergeCell ref="B4210:C4211"/>
    <mergeCell ref="D4210:E4210"/>
    <mergeCell ref="F4210:G4210"/>
    <mergeCell ref="H4210:I4210"/>
    <mergeCell ref="K4210:L4211"/>
    <mergeCell ref="M4210:N4210"/>
    <mergeCell ref="O4210:P4210"/>
    <mergeCell ref="Q4210:R4210"/>
    <mergeCell ref="D4261:F4261"/>
    <mergeCell ref="M4261:O4261"/>
    <mergeCell ref="C4265:D4265"/>
    <mergeCell ref="L4265:M4265"/>
    <mergeCell ref="B4269:I4269"/>
    <mergeCell ref="K4269:R4269"/>
    <mergeCell ref="B4271:I4271"/>
    <mergeCell ref="K4271:R4271"/>
    <mergeCell ref="B4278:C4279"/>
    <mergeCell ref="D4278:E4278"/>
    <mergeCell ref="F4278:G4278"/>
    <mergeCell ref="H4278:I4278"/>
    <mergeCell ref="K4278:L4279"/>
    <mergeCell ref="M4278:N4278"/>
    <mergeCell ref="O4278:P4278"/>
    <mergeCell ref="Q4278:R4278"/>
    <mergeCell ref="B4244:C4245"/>
    <mergeCell ref="D4244:E4244"/>
    <mergeCell ref="F4244:G4244"/>
    <mergeCell ref="H4244:I4244"/>
    <mergeCell ref="K4244:L4245"/>
    <mergeCell ref="M4244:N4244"/>
    <mergeCell ref="O4244:P4244"/>
    <mergeCell ref="Q4244:R4244"/>
    <mergeCell ref="D4260:F4260"/>
    <mergeCell ref="M4260:O4260"/>
    <mergeCell ref="D4329:F4329"/>
    <mergeCell ref="M4329:O4329"/>
    <mergeCell ref="C4333:D4333"/>
    <mergeCell ref="L4333:M4333"/>
    <mergeCell ref="B4312:C4313"/>
    <mergeCell ref="D4312:E4312"/>
    <mergeCell ref="F4312:G4312"/>
    <mergeCell ref="H4312:I4312"/>
    <mergeCell ref="K4312:L4313"/>
    <mergeCell ref="M4312:N4312"/>
    <mergeCell ref="O4312:P4312"/>
    <mergeCell ref="Q4312:R4312"/>
    <mergeCell ref="D4328:F4328"/>
    <mergeCell ref="M4328:O4328"/>
    <mergeCell ref="D4294:F4294"/>
    <mergeCell ref="M4294:O4294"/>
    <mergeCell ref="D4295:F4295"/>
    <mergeCell ref="M4295:O4295"/>
    <mergeCell ref="C4299:D4299"/>
    <mergeCell ref="L4299:M4299"/>
    <mergeCell ref="B4303:I4303"/>
    <mergeCell ref="K4303:R4303"/>
    <mergeCell ref="B4305:I4305"/>
    <mergeCell ref="K4305:R4305"/>
  </mergeCells>
  <pageMargins left="0.7" right="0.7" top="0.75" bottom="0.75" header="0.3" footer="0.3"/>
  <pageSetup paperSize="9" scale="68" orientation="landscape" verticalDpi="0" r:id="rId1"/>
  <rowBreaks count="1" manualBreakCount="1">
    <brk id="596" max="17" man="1"/>
  </rowBreaks>
  <colBreaks count="1" manualBreakCount="1">
    <brk id="1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21"/>
  <sheetViews>
    <sheetView topLeftCell="A52" workbookViewId="0">
      <selection activeCell="S78" sqref="S78"/>
    </sheetView>
  </sheetViews>
  <sheetFormatPr defaultColWidth="8.85546875" defaultRowHeight="21.75"/>
  <cols>
    <col min="1" max="1" width="9.85546875" style="132" bestFit="1" customWidth="1"/>
    <col min="2" max="16384" width="8.85546875" style="132"/>
  </cols>
  <sheetData>
    <row r="3" spans="1:19">
      <c r="A3" s="132" t="s">
        <v>1410</v>
      </c>
      <c r="B3" s="132">
        <v>0</v>
      </c>
      <c r="C3" s="132">
        <v>2770.0029089219329</v>
      </c>
      <c r="D3" s="132">
        <v>2770.0029089219329</v>
      </c>
      <c r="E3" s="132">
        <v>0</v>
      </c>
      <c r="F3" s="132">
        <v>180</v>
      </c>
      <c r="G3" s="132">
        <v>180</v>
      </c>
      <c r="H3" s="132">
        <v>0</v>
      </c>
      <c r="I3" s="132">
        <v>180</v>
      </c>
      <c r="J3" s="132">
        <v>180</v>
      </c>
      <c r="K3" s="132">
        <v>0</v>
      </c>
      <c r="L3" s="132">
        <v>3950</v>
      </c>
      <c r="M3" s="132">
        <v>3950</v>
      </c>
      <c r="N3" s="132">
        <v>0</v>
      </c>
      <c r="O3" s="132">
        <v>7080.0029089219333</v>
      </c>
      <c r="P3" s="132">
        <v>7080.0029089219333</v>
      </c>
      <c r="Q3" s="132">
        <v>0</v>
      </c>
      <c r="S3" s="132">
        <v>7080.0029089219333</v>
      </c>
    </row>
    <row r="4" spans="1:19">
      <c r="A4" s="132" t="s">
        <v>1411</v>
      </c>
      <c r="B4" s="132">
        <v>729</v>
      </c>
      <c r="C4" s="132">
        <v>2703.7138717472121</v>
      </c>
      <c r="D4" s="132">
        <v>3432.7138717472117</v>
      </c>
      <c r="E4" s="132">
        <v>40</v>
      </c>
      <c r="F4" s="132">
        <v>130</v>
      </c>
      <c r="G4" s="132">
        <v>170</v>
      </c>
      <c r="H4" s="132">
        <v>40</v>
      </c>
      <c r="I4" s="132">
        <v>130</v>
      </c>
      <c r="J4" s="132">
        <v>170</v>
      </c>
      <c r="K4" s="132">
        <v>0</v>
      </c>
      <c r="L4" s="132">
        <v>950</v>
      </c>
      <c r="M4" s="132">
        <v>950</v>
      </c>
      <c r="N4" s="132">
        <v>809</v>
      </c>
      <c r="O4" s="132">
        <v>3913.7138717472117</v>
      </c>
      <c r="P4" s="132">
        <v>4722.7138717472117</v>
      </c>
      <c r="Q4" s="132">
        <v>37</v>
      </c>
      <c r="S4" s="132">
        <v>4759.7138717472117</v>
      </c>
    </row>
    <row r="5" spans="1:19">
      <c r="A5" s="132" t="s">
        <v>1412</v>
      </c>
      <c r="B5" s="132">
        <v>692</v>
      </c>
      <c r="C5" s="132">
        <v>2847.3132574349438</v>
      </c>
      <c r="D5" s="132">
        <v>3539.3132574349438</v>
      </c>
      <c r="E5" s="132">
        <v>40</v>
      </c>
      <c r="F5" s="132">
        <v>150</v>
      </c>
      <c r="G5" s="132">
        <v>190</v>
      </c>
      <c r="H5" s="132">
        <v>40</v>
      </c>
      <c r="I5" s="132">
        <v>150</v>
      </c>
      <c r="J5" s="132">
        <v>190</v>
      </c>
      <c r="K5" s="132">
        <v>1500</v>
      </c>
      <c r="L5" s="132">
        <v>2650</v>
      </c>
      <c r="M5" s="132">
        <v>4150</v>
      </c>
      <c r="N5" s="132">
        <v>2272</v>
      </c>
      <c r="O5" s="132">
        <v>5797.3132574349438</v>
      </c>
      <c r="P5" s="132">
        <v>8069.3132574349438</v>
      </c>
      <c r="Q5" s="132">
        <v>34</v>
      </c>
      <c r="S5" s="132">
        <v>8103.3132574349438</v>
      </c>
    </row>
    <row r="6" spans="1:19">
      <c r="A6" s="132" t="s">
        <v>1413</v>
      </c>
      <c r="B6" s="132">
        <v>3572</v>
      </c>
      <c r="C6" s="132">
        <v>2445.0457249070632</v>
      </c>
      <c r="D6" s="132">
        <v>6017.0457249070632</v>
      </c>
      <c r="E6" s="132">
        <v>280</v>
      </c>
      <c r="F6" s="132">
        <v>160</v>
      </c>
      <c r="G6" s="132">
        <v>440</v>
      </c>
      <c r="H6" s="132">
        <v>280</v>
      </c>
      <c r="I6" s="132">
        <v>160</v>
      </c>
      <c r="J6" s="132">
        <v>440</v>
      </c>
      <c r="K6" s="132">
        <v>0</v>
      </c>
      <c r="L6" s="132">
        <v>1350</v>
      </c>
      <c r="M6" s="132">
        <v>1350</v>
      </c>
      <c r="N6" s="132">
        <v>4132</v>
      </c>
      <c r="O6" s="132">
        <v>4115.0457249070632</v>
      </c>
      <c r="P6" s="132">
        <v>8247.0457249070623</v>
      </c>
      <c r="Q6" s="132">
        <v>179</v>
      </c>
      <c r="S6" s="132">
        <v>8426.0457249070623</v>
      </c>
    </row>
    <row r="7" spans="1:19">
      <c r="A7" s="132" t="s">
        <v>1414</v>
      </c>
      <c r="B7" s="132">
        <v>246</v>
      </c>
      <c r="C7" s="132">
        <v>2397.0139349442379</v>
      </c>
      <c r="D7" s="132">
        <v>2643.0139349442375</v>
      </c>
      <c r="E7" s="132">
        <v>20</v>
      </c>
      <c r="F7" s="132">
        <v>100</v>
      </c>
      <c r="G7" s="132">
        <v>120</v>
      </c>
      <c r="H7" s="132">
        <v>20</v>
      </c>
      <c r="I7" s="132">
        <v>100</v>
      </c>
      <c r="J7" s="132">
        <v>120</v>
      </c>
      <c r="K7" s="132">
        <v>750</v>
      </c>
      <c r="L7" s="132">
        <v>2650</v>
      </c>
      <c r="M7" s="132">
        <v>3400</v>
      </c>
      <c r="N7" s="132">
        <v>1036</v>
      </c>
      <c r="O7" s="132">
        <v>5247.0139349442379</v>
      </c>
      <c r="P7" s="132">
        <v>6283.0139349442379</v>
      </c>
      <c r="Q7" s="132">
        <v>12</v>
      </c>
      <c r="S7" s="132">
        <v>6295.0139349442379</v>
      </c>
    </row>
    <row r="8" spans="1:19">
      <c r="A8" s="132" t="s">
        <v>1415</v>
      </c>
      <c r="B8" s="132">
        <v>991</v>
      </c>
      <c r="C8" s="132">
        <v>12270.285878717472</v>
      </c>
      <c r="D8" s="132">
        <v>13261.285878717472</v>
      </c>
      <c r="E8" s="132">
        <v>140</v>
      </c>
      <c r="F8" s="132">
        <v>150</v>
      </c>
      <c r="G8" s="132">
        <v>290</v>
      </c>
      <c r="H8" s="132">
        <v>140</v>
      </c>
      <c r="I8" s="132">
        <v>150</v>
      </c>
      <c r="J8" s="132">
        <v>290</v>
      </c>
      <c r="K8" s="132">
        <v>2000</v>
      </c>
      <c r="L8" s="132">
        <v>3750</v>
      </c>
      <c r="M8" s="132">
        <v>5750</v>
      </c>
      <c r="N8" s="132">
        <v>3271</v>
      </c>
      <c r="O8" s="132">
        <v>16320.285878717472</v>
      </c>
      <c r="P8" s="132">
        <v>19591.28587871747</v>
      </c>
      <c r="Q8" s="132">
        <v>50</v>
      </c>
      <c r="S8" s="132">
        <v>19641.28587871747</v>
      </c>
    </row>
    <row r="9" spans="1:19">
      <c r="A9" s="132" t="s">
        <v>1416</v>
      </c>
      <c r="B9" s="132">
        <v>4287</v>
      </c>
      <c r="C9" s="132">
        <v>4009.1387527881043</v>
      </c>
      <c r="D9" s="132">
        <v>8296.1387527881052</v>
      </c>
      <c r="E9" s="132">
        <v>160</v>
      </c>
      <c r="F9" s="132">
        <v>180</v>
      </c>
      <c r="G9" s="132">
        <v>340</v>
      </c>
      <c r="H9" s="132">
        <v>160</v>
      </c>
      <c r="I9" s="132">
        <v>180</v>
      </c>
      <c r="J9" s="132">
        <v>340</v>
      </c>
      <c r="K9" s="132">
        <v>750</v>
      </c>
      <c r="L9" s="132">
        <v>3000</v>
      </c>
      <c r="M9" s="132">
        <v>3750</v>
      </c>
      <c r="N9" s="132">
        <v>5357</v>
      </c>
      <c r="O9" s="132">
        <v>7369.1387527881034</v>
      </c>
      <c r="P9" s="132">
        <v>12726.138752788103</v>
      </c>
      <c r="Q9" s="132">
        <v>216</v>
      </c>
      <c r="S9" s="132">
        <v>12942.138752788103</v>
      </c>
    </row>
    <row r="10" spans="1:19">
      <c r="A10" s="132" t="s">
        <v>1417</v>
      </c>
      <c r="B10" s="132">
        <v>0</v>
      </c>
      <c r="C10" s="132">
        <v>2447.5072527881039</v>
      </c>
      <c r="D10" s="132">
        <v>2447.5072527881039</v>
      </c>
      <c r="E10" s="132">
        <v>0</v>
      </c>
      <c r="F10" s="132">
        <v>170</v>
      </c>
      <c r="G10" s="132">
        <v>170</v>
      </c>
      <c r="H10" s="132">
        <v>0</v>
      </c>
      <c r="I10" s="132">
        <v>170</v>
      </c>
      <c r="J10" s="132">
        <v>170</v>
      </c>
      <c r="K10" s="132">
        <v>0</v>
      </c>
      <c r="L10" s="132">
        <v>3200</v>
      </c>
      <c r="M10" s="132">
        <v>3200</v>
      </c>
      <c r="N10" s="132">
        <v>0</v>
      </c>
      <c r="O10" s="132">
        <v>5987.5072527881039</v>
      </c>
      <c r="P10" s="132">
        <v>5987.5072527881039</v>
      </c>
      <c r="Q10" s="132">
        <v>0</v>
      </c>
      <c r="S10" s="132">
        <v>5987.5072527881039</v>
      </c>
    </row>
    <row r="11" spans="1:19">
      <c r="A11" s="132" t="s">
        <v>1418</v>
      </c>
      <c r="B11" s="132">
        <v>801</v>
      </c>
      <c r="C11" s="132">
        <v>2766.137476765799</v>
      </c>
      <c r="D11" s="132">
        <v>3567.137476765799</v>
      </c>
      <c r="E11" s="132">
        <v>90</v>
      </c>
      <c r="F11" s="132">
        <v>180</v>
      </c>
      <c r="G11" s="132">
        <v>270</v>
      </c>
      <c r="H11" s="132">
        <v>90</v>
      </c>
      <c r="I11" s="132">
        <v>180</v>
      </c>
      <c r="J11" s="132">
        <v>270</v>
      </c>
      <c r="K11" s="132">
        <v>200</v>
      </c>
      <c r="L11" s="132">
        <v>3200</v>
      </c>
      <c r="M11" s="132">
        <v>3400</v>
      </c>
      <c r="N11" s="132">
        <v>1181</v>
      </c>
      <c r="O11" s="132">
        <v>6326.1374767658008</v>
      </c>
      <c r="P11" s="132">
        <v>7507.1374767658008</v>
      </c>
      <c r="Q11" s="132">
        <v>39</v>
      </c>
      <c r="S11" s="132">
        <v>7546.1374767658008</v>
      </c>
    </row>
    <row r="12" spans="1:19">
      <c r="A12" s="132" t="s">
        <v>1419</v>
      </c>
      <c r="B12" s="132">
        <v>2576</v>
      </c>
      <c r="C12" s="132">
        <v>2538.2673819702604</v>
      </c>
      <c r="D12" s="132">
        <v>5114.2673819702604</v>
      </c>
      <c r="E12" s="132">
        <v>180</v>
      </c>
      <c r="F12" s="132">
        <v>170</v>
      </c>
      <c r="G12" s="132">
        <v>350</v>
      </c>
      <c r="H12" s="132">
        <v>180</v>
      </c>
      <c r="I12" s="132">
        <v>170</v>
      </c>
      <c r="J12" s="132">
        <v>350</v>
      </c>
      <c r="K12" s="132">
        <v>0</v>
      </c>
      <c r="L12" s="132">
        <v>1700</v>
      </c>
      <c r="M12" s="132">
        <v>1700</v>
      </c>
      <c r="N12" s="132">
        <v>2936</v>
      </c>
      <c r="O12" s="132">
        <v>4578.2673819702604</v>
      </c>
      <c r="P12" s="132">
        <v>7514.2673819702604</v>
      </c>
      <c r="Q12" s="132">
        <v>128</v>
      </c>
      <c r="S12" s="132">
        <v>7642.2673819702604</v>
      </c>
    </row>
    <row r="13" spans="1:19">
      <c r="A13" s="132" t="s">
        <v>1420</v>
      </c>
      <c r="B13" s="132">
        <v>0</v>
      </c>
      <c r="C13" s="132">
        <v>2612.2731802973976</v>
      </c>
      <c r="D13" s="132">
        <v>2612.2731802973976</v>
      </c>
      <c r="E13" s="132">
        <v>0</v>
      </c>
      <c r="F13" s="132">
        <v>70</v>
      </c>
      <c r="G13" s="132">
        <v>70</v>
      </c>
      <c r="H13" s="132">
        <v>0</v>
      </c>
      <c r="I13" s="132">
        <v>70</v>
      </c>
      <c r="J13" s="132">
        <v>70</v>
      </c>
      <c r="K13" s="132">
        <v>0</v>
      </c>
      <c r="L13" s="132">
        <v>1700</v>
      </c>
      <c r="M13" s="132">
        <v>1700</v>
      </c>
      <c r="N13" s="132">
        <v>0</v>
      </c>
      <c r="O13" s="132">
        <v>4452.2731802973976</v>
      </c>
      <c r="P13" s="132">
        <v>4452.2731802973976</v>
      </c>
      <c r="Q13" s="132">
        <v>0</v>
      </c>
      <c r="S13" s="132">
        <v>4452.2731802973976</v>
      </c>
    </row>
    <row r="14" spans="1:19">
      <c r="A14" s="132" t="s">
        <v>1421</v>
      </c>
      <c r="B14" s="132">
        <v>66</v>
      </c>
      <c r="C14" s="132">
        <v>2602.6662263494427</v>
      </c>
      <c r="D14" s="132">
        <v>2668.6662263494427</v>
      </c>
      <c r="E14" s="132">
        <v>0</v>
      </c>
      <c r="F14" s="132">
        <v>120</v>
      </c>
      <c r="G14" s="132">
        <v>120</v>
      </c>
      <c r="H14" s="132">
        <v>0</v>
      </c>
      <c r="I14" s="132">
        <v>120</v>
      </c>
      <c r="J14" s="132">
        <v>120</v>
      </c>
      <c r="K14" s="132">
        <v>0</v>
      </c>
      <c r="L14" s="132">
        <v>2450</v>
      </c>
      <c r="M14" s="132">
        <v>2450</v>
      </c>
      <c r="N14" s="132">
        <v>66</v>
      </c>
      <c r="O14" s="132">
        <v>5292.6662263494427</v>
      </c>
      <c r="P14" s="132">
        <v>5358.6662263494427</v>
      </c>
      <c r="Q14" s="132">
        <v>3</v>
      </c>
      <c r="S14" s="132">
        <v>5361.6662263494427</v>
      </c>
    </row>
    <row r="15" spans="1:19">
      <c r="A15" s="132" t="s">
        <v>1422</v>
      </c>
      <c r="B15" s="132">
        <v>790</v>
      </c>
      <c r="C15" s="132">
        <v>2837.9161826208174</v>
      </c>
      <c r="D15" s="132">
        <v>3627.9161826208183</v>
      </c>
      <c r="E15" s="132">
        <v>80</v>
      </c>
      <c r="F15" s="132">
        <v>160</v>
      </c>
      <c r="G15" s="132">
        <v>240</v>
      </c>
      <c r="H15" s="132">
        <v>120</v>
      </c>
      <c r="I15" s="132">
        <v>160</v>
      </c>
      <c r="J15" s="132">
        <v>280</v>
      </c>
      <c r="K15" s="132">
        <v>750</v>
      </c>
      <c r="L15" s="132">
        <v>3400</v>
      </c>
      <c r="M15" s="132">
        <v>4150</v>
      </c>
      <c r="N15" s="132">
        <v>1740</v>
      </c>
      <c r="O15" s="132">
        <v>6557.9161826208183</v>
      </c>
      <c r="P15" s="132">
        <v>8297.9161826208183</v>
      </c>
      <c r="Q15" s="132">
        <v>39</v>
      </c>
      <c r="S15" s="132">
        <v>8336.9161826208183</v>
      </c>
    </row>
    <row r="16" spans="1:19">
      <c r="A16" s="132" t="s">
        <v>1423</v>
      </c>
      <c r="B16" s="132">
        <v>2802</v>
      </c>
      <c r="C16" s="132">
        <v>3237.7690706319704</v>
      </c>
      <c r="D16" s="132">
        <v>6039.7690706319718</v>
      </c>
      <c r="E16" s="132">
        <v>120</v>
      </c>
      <c r="F16" s="132">
        <v>150</v>
      </c>
      <c r="G16" s="132">
        <v>270</v>
      </c>
      <c r="H16" s="132">
        <v>120</v>
      </c>
      <c r="I16" s="132">
        <v>150</v>
      </c>
      <c r="J16" s="132">
        <v>270</v>
      </c>
      <c r="K16" s="132">
        <v>800</v>
      </c>
      <c r="L16" s="132">
        <v>2300</v>
      </c>
      <c r="M16" s="132">
        <v>3100</v>
      </c>
      <c r="N16" s="132">
        <v>3842</v>
      </c>
      <c r="O16" s="132">
        <v>5837.76907063197</v>
      </c>
      <c r="P16" s="132">
        <v>9679.7690706319718</v>
      </c>
      <c r="Q16" s="132">
        <v>139</v>
      </c>
      <c r="S16" s="132">
        <v>9818.7690706319718</v>
      </c>
    </row>
    <row r="17" spans="1:19">
      <c r="A17" s="132" t="s">
        <v>1424</v>
      </c>
      <c r="B17" s="132">
        <v>312</v>
      </c>
      <c r="C17" s="132">
        <v>1962.8252513940522</v>
      </c>
      <c r="D17" s="132">
        <v>2274.825251394052</v>
      </c>
      <c r="E17" s="132">
        <v>60</v>
      </c>
      <c r="F17" s="132">
        <v>90</v>
      </c>
      <c r="G17" s="132">
        <v>150</v>
      </c>
      <c r="H17" s="132">
        <v>90</v>
      </c>
      <c r="I17" s="132">
        <v>90</v>
      </c>
      <c r="J17" s="132">
        <v>180</v>
      </c>
      <c r="K17" s="132">
        <v>750</v>
      </c>
      <c r="L17" s="132">
        <v>2250</v>
      </c>
      <c r="M17" s="132">
        <v>3000</v>
      </c>
      <c r="N17" s="132">
        <v>1212</v>
      </c>
      <c r="O17" s="132">
        <v>4392.8252513940524</v>
      </c>
      <c r="P17" s="132">
        <v>5604.8252513940515</v>
      </c>
      <c r="Q17" s="132">
        <v>20</v>
      </c>
      <c r="S17" s="132">
        <v>5624.8252513940515</v>
      </c>
    </row>
    <row r="18" spans="1:19">
      <c r="A18" s="132" t="s">
        <v>1425</v>
      </c>
      <c r="B18" s="132">
        <v>1801</v>
      </c>
      <c r="C18" s="132">
        <v>2386.7811356877323</v>
      </c>
      <c r="D18" s="132">
        <v>4187.7811356877328</v>
      </c>
      <c r="E18" s="132">
        <v>130</v>
      </c>
      <c r="F18" s="132">
        <v>160</v>
      </c>
      <c r="G18" s="132">
        <v>290</v>
      </c>
      <c r="H18" s="132">
        <v>130</v>
      </c>
      <c r="I18" s="132">
        <v>160</v>
      </c>
      <c r="J18" s="132">
        <v>290</v>
      </c>
      <c r="K18" s="132">
        <v>2750</v>
      </c>
      <c r="L18" s="132">
        <v>3200</v>
      </c>
      <c r="M18" s="132">
        <v>5950</v>
      </c>
      <c r="N18" s="132">
        <v>4811</v>
      </c>
      <c r="O18" s="132">
        <v>5906.7811356877319</v>
      </c>
      <c r="P18" s="132">
        <v>10717.781135687734</v>
      </c>
      <c r="Q18" s="132">
        <v>89</v>
      </c>
      <c r="S18" s="132">
        <v>10806.781135687734</v>
      </c>
    </row>
    <row r="19" spans="1:19">
      <c r="A19" s="132" t="s">
        <v>1426</v>
      </c>
      <c r="B19" s="132">
        <v>623</v>
      </c>
      <c r="C19" s="132">
        <v>2778.4750985130108</v>
      </c>
      <c r="D19" s="132">
        <v>3401.4750985130108</v>
      </c>
      <c r="E19" s="132">
        <v>30</v>
      </c>
      <c r="F19" s="132">
        <v>140</v>
      </c>
      <c r="G19" s="132">
        <v>170</v>
      </c>
      <c r="H19" s="132">
        <v>30</v>
      </c>
      <c r="I19" s="132">
        <v>140</v>
      </c>
      <c r="J19" s="132">
        <v>170</v>
      </c>
      <c r="K19" s="132">
        <v>200</v>
      </c>
      <c r="L19" s="132">
        <v>2100</v>
      </c>
      <c r="M19" s="132">
        <v>2300</v>
      </c>
      <c r="N19" s="132">
        <v>883</v>
      </c>
      <c r="O19" s="132">
        <v>5158.4750985130104</v>
      </c>
      <c r="P19" s="132">
        <v>6041.4750985130104</v>
      </c>
      <c r="Q19" s="132">
        <v>15</v>
      </c>
      <c r="S19" s="132">
        <v>6056.4750985130104</v>
      </c>
    </row>
    <row r="20" spans="1:19">
      <c r="A20" s="132" t="s">
        <v>1427</v>
      </c>
      <c r="B20" s="132">
        <v>1290</v>
      </c>
      <c r="C20" s="132">
        <v>2553.5852146840148</v>
      </c>
      <c r="D20" s="132">
        <v>3843.5852146840152</v>
      </c>
      <c r="E20" s="132">
        <v>60</v>
      </c>
      <c r="F20" s="132">
        <v>170</v>
      </c>
      <c r="G20" s="132">
        <v>230</v>
      </c>
      <c r="H20" s="132">
        <v>60</v>
      </c>
      <c r="I20" s="132">
        <v>170</v>
      </c>
      <c r="J20" s="132">
        <v>230</v>
      </c>
      <c r="K20" s="132">
        <v>1500</v>
      </c>
      <c r="L20" s="132">
        <v>3750</v>
      </c>
      <c r="M20" s="132">
        <v>5250</v>
      </c>
      <c r="N20" s="132">
        <v>2910</v>
      </c>
      <c r="O20" s="132">
        <v>6643.5852146840152</v>
      </c>
      <c r="P20" s="132">
        <v>9553.5852146840134</v>
      </c>
      <c r="Q20" s="132">
        <v>64</v>
      </c>
      <c r="S20" s="132">
        <v>9617.5852146840134</v>
      </c>
    </row>
    <row r="21" spans="1:19">
      <c r="A21" s="132" t="s">
        <v>1428</v>
      </c>
      <c r="B21" s="132">
        <v>1767</v>
      </c>
      <c r="C21" s="132">
        <v>19432.927998141266</v>
      </c>
      <c r="D21" s="132">
        <v>21199.927998141266</v>
      </c>
      <c r="E21" s="132">
        <v>100</v>
      </c>
      <c r="F21" s="132">
        <v>100</v>
      </c>
      <c r="G21" s="132">
        <v>200</v>
      </c>
      <c r="H21" s="132">
        <v>100</v>
      </c>
      <c r="I21" s="132">
        <v>100</v>
      </c>
      <c r="J21" s="132">
        <v>200</v>
      </c>
      <c r="K21" s="132">
        <v>600</v>
      </c>
      <c r="L21" s="132">
        <v>2450</v>
      </c>
      <c r="M21" s="132">
        <v>3050</v>
      </c>
      <c r="N21" s="132">
        <v>2567</v>
      </c>
      <c r="O21" s="132">
        <v>22082.927998141266</v>
      </c>
      <c r="P21" s="132">
        <v>24649.927998141266</v>
      </c>
      <c r="Q21" s="132">
        <v>88</v>
      </c>
      <c r="S21" s="132">
        <v>24737.927998141266</v>
      </c>
    </row>
    <row r="22" spans="1:19">
      <c r="A22" s="132" t="s">
        <v>1429</v>
      </c>
      <c r="B22" s="132">
        <v>0</v>
      </c>
      <c r="C22" s="132">
        <v>4094.8436291821563</v>
      </c>
      <c r="D22" s="132">
        <v>4094.8436291821563</v>
      </c>
      <c r="E22" s="132">
        <v>0</v>
      </c>
      <c r="F22" s="132">
        <v>90</v>
      </c>
      <c r="G22" s="132">
        <v>90</v>
      </c>
      <c r="H22" s="132">
        <v>0</v>
      </c>
      <c r="I22" s="132">
        <v>90</v>
      </c>
      <c r="J22" s="132">
        <v>90</v>
      </c>
      <c r="K22" s="132">
        <v>0</v>
      </c>
      <c r="L22" s="132">
        <v>1500</v>
      </c>
      <c r="M22" s="132">
        <v>1500</v>
      </c>
      <c r="N22" s="132">
        <v>0</v>
      </c>
      <c r="O22" s="132">
        <v>5774.8436291821563</v>
      </c>
      <c r="P22" s="132">
        <v>5774.8436291821563</v>
      </c>
      <c r="Q22" s="132">
        <v>0</v>
      </c>
      <c r="S22" s="132">
        <v>5774.8436291821563</v>
      </c>
    </row>
    <row r="23" spans="1:19">
      <c r="A23" s="132" t="s">
        <v>1430</v>
      </c>
      <c r="B23" s="132">
        <v>322</v>
      </c>
      <c r="C23" s="132">
        <v>2393.6231974907059</v>
      </c>
      <c r="D23" s="132">
        <v>2715.6231974907059</v>
      </c>
      <c r="E23" s="132">
        <v>80</v>
      </c>
      <c r="F23" s="132">
        <v>80</v>
      </c>
      <c r="G23" s="132">
        <v>160</v>
      </c>
      <c r="H23" s="132">
        <v>80</v>
      </c>
      <c r="I23" s="132">
        <v>80</v>
      </c>
      <c r="J23" s="132">
        <v>160</v>
      </c>
      <c r="K23" s="132">
        <v>0</v>
      </c>
      <c r="L23" s="132">
        <v>950</v>
      </c>
      <c r="M23" s="132">
        <v>950</v>
      </c>
      <c r="N23" s="132">
        <v>482</v>
      </c>
      <c r="O23" s="132">
        <v>3503.6231974907055</v>
      </c>
      <c r="P23" s="132">
        <v>3985.6231974907055</v>
      </c>
      <c r="Q23" s="132">
        <v>18</v>
      </c>
      <c r="S23" s="132">
        <v>4003.6231974907055</v>
      </c>
    </row>
    <row r="24" spans="1:19">
      <c r="A24" s="132" t="s">
        <v>1431</v>
      </c>
      <c r="B24" s="132">
        <v>6965</v>
      </c>
      <c r="C24" s="132">
        <v>7773.7986624070627</v>
      </c>
      <c r="D24" s="132">
        <v>14738.798662407064</v>
      </c>
      <c r="E24" s="132">
        <v>0</v>
      </c>
      <c r="F24" s="132">
        <v>50</v>
      </c>
      <c r="G24" s="132">
        <v>50</v>
      </c>
      <c r="H24" s="132">
        <v>0</v>
      </c>
      <c r="I24" s="132">
        <v>50</v>
      </c>
      <c r="J24" s="132">
        <v>50</v>
      </c>
      <c r="K24" s="132">
        <v>0</v>
      </c>
      <c r="L24" s="132">
        <v>400</v>
      </c>
      <c r="M24" s="132">
        <v>400</v>
      </c>
      <c r="N24" s="132">
        <v>6965</v>
      </c>
      <c r="O24" s="132">
        <v>8273.7986624070636</v>
      </c>
      <c r="P24" s="132">
        <v>15238.798662407064</v>
      </c>
      <c r="Q24" s="132">
        <v>346</v>
      </c>
      <c r="S24" s="132">
        <v>15584.798662407064</v>
      </c>
    </row>
    <row r="25" spans="1:19">
      <c r="A25" s="132" t="s">
        <v>1432</v>
      </c>
      <c r="B25" s="132">
        <v>1040</v>
      </c>
      <c r="C25" s="132">
        <v>1629.8296840148696</v>
      </c>
      <c r="D25" s="132">
        <v>2669.8296840148701</v>
      </c>
      <c r="E25" s="132">
        <v>0</v>
      </c>
      <c r="F25" s="132">
        <v>80</v>
      </c>
      <c r="G25" s="132">
        <v>80</v>
      </c>
      <c r="H25" s="132">
        <v>0</v>
      </c>
      <c r="I25" s="132">
        <v>80</v>
      </c>
      <c r="J25" s="132">
        <v>80</v>
      </c>
      <c r="K25" s="132">
        <v>0</v>
      </c>
      <c r="L25" s="132">
        <v>200</v>
      </c>
      <c r="M25" s="132">
        <v>200</v>
      </c>
      <c r="N25" s="132">
        <v>1040</v>
      </c>
      <c r="O25" s="132">
        <v>1989.8296840148696</v>
      </c>
      <c r="P25" s="132">
        <v>3029.8296840148701</v>
      </c>
      <c r="Q25" s="132">
        <v>52</v>
      </c>
      <c r="S25" s="132">
        <v>3081.8296840148701</v>
      </c>
    </row>
    <row r="26" spans="1:19">
      <c r="A26" s="132" t="s">
        <v>1433</v>
      </c>
      <c r="B26" s="132">
        <v>1637</v>
      </c>
      <c r="C26" s="132">
        <v>3010.4779098513009</v>
      </c>
      <c r="D26" s="132">
        <v>4647.4779098513009</v>
      </c>
      <c r="E26" s="132">
        <v>0</v>
      </c>
      <c r="F26" s="132">
        <v>50</v>
      </c>
      <c r="G26" s="132">
        <v>50</v>
      </c>
      <c r="H26" s="132">
        <v>0</v>
      </c>
      <c r="I26" s="132">
        <v>50</v>
      </c>
      <c r="J26" s="132">
        <v>50</v>
      </c>
      <c r="K26" s="132">
        <v>0</v>
      </c>
      <c r="L26" s="132">
        <v>950</v>
      </c>
      <c r="M26" s="132">
        <v>950</v>
      </c>
      <c r="N26" s="132">
        <v>1637</v>
      </c>
      <c r="O26" s="132">
        <v>4060.4779098513009</v>
      </c>
      <c r="P26" s="132">
        <v>5697.4779098513009</v>
      </c>
      <c r="Q26" s="132">
        <v>82</v>
      </c>
      <c r="S26" s="132">
        <v>5779.4779098513009</v>
      </c>
    </row>
    <row r="27" spans="1:19">
      <c r="A27" s="132" t="s">
        <v>1434</v>
      </c>
      <c r="B27" s="132">
        <v>8000</v>
      </c>
      <c r="C27" s="132">
        <v>4310.6720353159853</v>
      </c>
      <c r="D27" s="132">
        <v>12310.672035315984</v>
      </c>
      <c r="E27" s="132">
        <v>60</v>
      </c>
      <c r="F27" s="132">
        <v>110</v>
      </c>
      <c r="G27" s="132">
        <v>170</v>
      </c>
      <c r="H27" s="132">
        <v>60</v>
      </c>
      <c r="I27" s="132">
        <v>110</v>
      </c>
      <c r="J27" s="132">
        <v>170</v>
      </c>
      <c r="K27" s="132">
        <v>0</v>
      </c>
      <c r="L27" s="132">
        <v>1700</v>
      </c>
      <c r="M27" s="132">
        <v>1700</v>
      </c>
      <c r="N27" s="132">
        <v>8120</v>
      </c>
      <c r="O27" s="132">
        <v>6230.6720353159853</v>
      </c>
      <c r="P27" s="132">
        <v>14350.672035315984</v>
      </c>
      <c r="Q27" s="132">
        <v>399</v>
      </c>
      <c r="S27" s="132">
        <v>14749.672035315984</v>
      </c>
    </row>
    <row r="28" spans="1:19">
      <c r="A28" s="132" t="s">
        <v>1435</v>
      </c>
      <c r="B28" s="132">
        <v>252</v>
      </c>
      <c r="C28" s="132">
        <v>2118.4759802509293</v>
      </c>
      <c r="D28" s="132">
        <v>2370.4759802509293</v>
      </c>
      <c r="E28" s="132">
        <v>40</v>
      </c>
      <c r="F28" s="132">
        <v>130</v>
      </c>
      <c r="G28" s="132">
        <v>170</v>
      </c>
      <c r="H28" s="132">
        <v>40</v>
      </c>
      <c r="I28" s="132">
        <v>130</v>
      </c>
      <c r="J28" s="132">
        <v>170</v>
      </c>
      <c r="K28" s="132">
        <v>0</v>
      </c>
      <c r="L28" s="132">
        <v>3000</v>
      </c>
      <c r="M28" s="132">
        <v>3000</v>
      </c>
      <c r="N28" s="132">
        <v>332</v>
      </c>
      <c r="O28" s="132">
        <v>5378.4759802509288</v>
      </c>
      <c r="P28" s="132">
        <v>5710.4759802509288</v>
      </c>
      <c r="Q28" s="132">
        <v>13</v>
      </c>
      <c r="S28" s="132">
        <v>5723.4759802509288</v>
      </c>
    </row>
    <row r="29" spans="1:19">
      <c r="A29" s="132" t="s">
        <v>1436</v>
      </c>
      <c r="B29" s="132">
        <v>1083</v>
      </c>
      <c r="C29" s="132">
        <v>2032.3116287174723</v>
      </c>
      <c r="D29" s="132">
        <v>3115.3116287174726</v>
      </c>
      <c r="E29" s="132">
        <v>110</v>
      </c>
      <c r="F29" s="132">
        <v>160</v>
      </c>
      <c r="G29" s="132">
        <v>270</v>
      </c>
      <c r="H29" s="132">
        <v>110</v>
      </c>
      <c r="I29" s="132">
        <v>160</v>
      </c>
      <c r="J29" s="132">
        <v>270</v>
      </c>
      <c r="K29" s="132">
        <v>1500</v>
      </c>
      <c r="L29" s="132">
        <v>3950</v>
      </c>
      <c r="M29" s="132">
        <v>5450</v>
      </c>
      <c r="N29" s="132">
        <v>2803</v>
      </c>
      <c r="O29" s="132">
        <v>6302.3116287174716</v>
      </c>
      <c r="P29" s="132">
        <v>9105.3116287174707</v>
      </c>
      <c r="Q29" s="132">
        <v>53</v>
      </c>
      <c r="S29" s="132">
        <v>9158.3116287174707</v>
      </c>
    </row>
    <row r="30" spans="1:19">
      <c r="A30" s="132" t="s">
        <v>1437</v>
      </c>
      <c r="B30" s="132">
        <v>2480</v>
      </c>
      <c r="C30" s="132">
        <v>2724.400353624535</v>
      </c>
      <c r="D30" s="132">
        <v>5204.4003536245345</v>
      </c>
      <c r="E30" s="132">
        <v>80</v>
      </c>
      <c r="F30" s="132">
        <v>90</v>
      </c>
      <c r="G30" s="132">
        <v>170</v>
      </c>
      <c r="H30" s="132">
        <v>80</v>
      </c>
      <c r="I30" s="132">
        <v>90</v>
      </c>
      <c r="J30" s="132">
        <v>170</v>
      </c>
      <c r="K30" s="132">
        <v>1500</v>
      </c>
      <c r="L30" s="132">
        <v>1700</v>
      </c>
      <c r="M30" s="132">
        <v>3200</v>
      </c>
      <c r="N30" s="132">
        <v>4140</v>
      </c>
      <c r="O30" s="132">
        <v>4604.4003536245355</v>
      </c>
      <c r="P30" s="132">
        <v>8744.4003536245345</v>
      </c>
      <c r="Q30" s="132">
        <v>123</v>
      </c>
      <c r="S30" s="132">
        <v>8867.4003536245345</v>
      </c>
    </row>
    <row r="31" spans="1:19">
      <c r="A31" s="132" t="s">
        <v>1438</v>
      </c>
      <c r="B31" s="132">
        <v>100</v>
      </c>
      <c r="C31" s="132">
        <v>1395.5236003717471</v>
      </c>
      <c r="D31" s="132">
        <v>1495.5236003717471</v>
      </c>
      <c r="E31" s="132">
        <v>0</v>
      </c>
      <c r="F31" s="132">
        <v>110</v>
      </c>
      <c r="G31" s="132">
        <v>110</v>
      </c>
      <c r="H31" s="132">
        <v>0</v>
      </c>
      <c r="I31" s="132">
        <v>110</v>
      </c>
      <c r="J31" s="132">
        <v>110</v>
      </c>
      <c r="K31" s="132">
        <v>0</v>
      </c>
      <c r="L31" s="132">
        <v>1700</v>
      </c>
      <c r="M31" s="132">
        <v>1700</v>
      </c>
      <c r="N31" s="132">
        <v>100</v>
      </c>
      <c r="O31" s="132">
        <v>3315.5236003717473</v>
      </c>
      <c r="P31" s="132">
        <v>3415.5236003717473</v>
      </c>
      <c r="Q31" s="132">
        <v>5</v>
      </c>
      <c r="S31" s="132">
        <v>3420.5236003717473</v>
      </c>
    </row>
    <row r="32" spans="1:19">
      <c r="A32" s="132" t="s">
        <v>1439</v>
      </c>
      <c r="B32" s="132">
        <v>0</v>
      </c>
      <c r="C32" s="132">
        <v>2398.067634758364</v>
      </c>
      <c r="D32" s="132">
        <v>2398.067634758364</v>
      </c>
      <c r="E32" s="132">
        <v>0</v>
      </c>
      <c r="F32" s="132">
        <v>150</v>
      </c>
      <c r="G32" s="132">
        <v>150</v>
      </c>
      <c r="H32" s="132">
        <v>0</v>
      </c>
      <c r="I32" s="132">
        <v>150</v>
      </c>
      <c r="J32" s="132">
        <v>150</v>
      </c>
      <c r="K32" s="132">
        <v>0</v>
      </c>
      <c r="L32" s="132">
        <v>2850</v>
      </c>
      <c r="M32" s="132">
        <v>2850</v>
      </c>
      <c r="N32" s="132">
        <v>0</v>
      </c>
      <c r="O32" s="132">
        <v>5548.067634758364</v>
      </c>
      <c r="P32" s="132">
        <v>5548.067634758364</v>
      </c>
      <c r="Q32" s="132">
        <v>0</v>
      </c>
      <c r="S32" s="132">
        <v>5548.067634758364</v>
      </c>
    </row>
    <row r="33" spans="1:19">
      <c r="A33" s="132" t="s">
        <v>1440</v>
      </c>
      <c r="B33" s="132">
        <v>295</v>
      </c>
      <c r="C33" s="132">
        <v>103583.31231877323</v>
      </c>
      <c r="D33" s="132">
        <v>103878.31231877324</v>
      </c>
      <c r="E33" s="132">
        <v>30</v>
      </c>
      <c r="F33" s="132">
        <v>120</v>
      </c>
      <c r="G33" s="132">
        <v>150</v>
      </c>
      <c r="H33" s="132">
        <v>30</v>
      </c>
      <c r="I33" s="132">
        <v>120</v>
      </c>
      <c r="J33" s="132">
        <v>150</v>
      </c>
      <c r="K33" s="132">
        <v>750</v>
      </c>
      <c r="L33" s="132">
        <v>2450</v>
      </c>
      <c r="M33" s="132">
        <v>3200</v>
      </c>
      <c r="N33" s="132">
        <v>1105</v>
      </c>
      <c r="O33" s="132">
        <v>106273.31231877324</v>
      </c>
      <c r="P33" s="132">
        <v>107378.31231877324</v>
      </c>
      <c r="Q33" s="132">
        <v>14</v>
      </c>
      <c r="S33" s="132">
        <v>107392.31231877324</v>
      </c>
    </row>
    <row r="34" spans="1:19">
      <c r="A34" s="132" t="s">
        <v>1441</v>
      </c>
      <c r="B34" s="132">
        <v>0</v>
      </c>
      <c r="C34" s="132">
        <v>2997.1321198884766</v>
      </c>
      <c r="D34" s="132">
        <v>2997.1321198884766</v>
      </c>
      <c r="E34" s="132">
        <v>0</v>
      </c>
      <c r="F34" s="132">
        <v>180</v>
      </c>
      <c r="G34" s="132">
        <v>180</v>
      </c>
      <c r="H34" s="132">
        <v>0</v>
      </c>
      <c r="I34" s="132">
        <v>180</v>
      </c>
      <c r="J34" s="132">
        <v>180</v>
      </c>
      <c r="K34" s="132">
        <v>0</v>
      </c>
      <c r="L34" s="132">
        <v>3200</v>
      </c>
      <c r="M34" s="132">
        <v>3200</v>
      </c>
      <c r="N34" s="132">
        <v>0</v>
      </c>
      <c r="O34" s="132">
        <v>6557.1321198884752</v>
      </c>
      <c r="P34" s="132">
        <v>6557.1321198884752</v>
      </c>
      <c r="Q34" s="132">
        <v>0</v>
      </c>
      <c r="S34" s="132">
        <v>6557.1321198884752</v>
      </c>
    </row>
    <row r="35" spans="1:19">
      <c r="A35" s="132" t="s">
        <v>1442</v>
      </c>
      <c r="B35" s="132">
        <v>1813</v>
      </c>
      <c r="C35" s="132">
        <v>3262.5341157063194</v>
      </c>
      <c r="D35" s="132">
        <v>5075.5341157063194</v>
      </c>
      <c r="E35" s="132">
        <v>140</v>
      </c>
      <c r="F35" s="132">
        <v>210</v>
      </c>
      <c r="G35" s="132">
        <v>350</v>
      </c>
      <c r="H35" s="132">
        <v>140</v>
      </c>
      <c r="I35" s="132">
        <v>210</v>
      </c>
      <c r="J35" s="132">
        <v>350</v>
      </c>
      <c r="K35" s="132">
        <v>1000</v>
      </c>
      <c r="L35" s="132">
        <v>2850</v>
      </c>
      <c r="M35" s="132">
        <v>3850</v>
      </c>
      <c r="N35" s="132">
        <v>3093</v>
      </c>
      <c r="O35" s="132">
        <v>6532.5341157063194</v>
      </c>
      <c r="P35" s="132">
        <v>9625.5341157063194</v>
      </c>
      <c r="Q35" s="132">
        <v>91</v>
      </c>
      <c r="S35" s="132">
        <v>9716.5341157063194</v>
      </c>
    </row>
    <row r="36" spans="1:19">
      <c r="A36" s="132" t="s">
        <v>1443</v>
      </c>
      <c r="B36" s="132">
        <v>582</v>
      </c>
      <c r="C36" s="132">
        <v>1726.5923085501859</v>
      </c>
      <c r="D36" s="132">
        <v>2308.5923085501859</v>
      </c>
      <c r="E36" s="132">
        <v>40</v>
      </c>
      <c r="F36" s="132">
        <v>110</v>
      </c>
      <c r="G36" s="132">
        <v>150</v>
      </c>
      <c r="H36" s="132">
        <v>40</v>
      </c>
      <c r="I36" s="132">
        <v>110</v>
      </c>
      <c r="J36" s="132">
        <v>150</v>
      </c>
      <c r="K36" s="132">
        <v>400</v>
      </c>
      <c r="L36" s="132">
        <v>1900</v>
      </c>
      <c r="M36" s="132">
        <v>2300</v>
      </c>
      <c r="N36" s="132">
        <v>1062</v>
      </c>
      <c r="O36" s="132">
        <v>3846.5923085501859</v>
      </c>
      <c r="P36" s="132">
        <v>4908.5923085501854</v>
      </c>
      <c r="Q36" s="132">
        <v>29</v>
      </c>
      <c r="S36" s="132">
        <v>4937.5923085501854</v>
      </c>
    </row>
    <row r="37" spans="1:19">
      <c r="A37" s="132" t="s">
        <v>1444</v>
      </c>
      <c r="B37" s="132">
        <v>278</v>
      </c>
      <c r="C37" s="132">
        <v>2531.0654776951674</v>
      </c>
      <c r="D37" s="132">
        <v>2809.0654776951674</v>
      </c>
      <c r="E37" s="132">
        <v>0</v>
      </c>
      <c r="F37" s="132">
        <v>90</v>
      </c>
      <c r="G37" s="132">
        <v>90</v>
      </c>
      <c r="H37" s="132">
        <v>0</v>
      </c>
      <c r="I37" s="132">
        <v>90</v>
      </c>
      <c r="J37" s="132">
        <v>90</v>
      </c>
      <c r="K37" s="132">
        <v>0</v>
      </c>
      <c r="L37" s="132">
        <v>1150</v>
      </c>
      <c r="M37" s="132">
        <v>1150</v>
      </c>
      <c r="N37" s="132">
        <v>278</v>
      </c>
      <c r="O37" s="132">
        <v>3861.0654776951678</v>
      </c>
      <c r="P37" s="132">
        <v>4139.0654776951669</v>
      </c>
      <c r="Q37" s="132">
        <v>13</v>
      </c>
      <c r="S37" s="132">
        <v>4152.0654776951669</v>
      </c>
    </row>
    <row r="38" spans="1:19">
      <c r="A38" s="132" t="s">
        <v>1445</v>
      </c>
      <c r="B38" s="132">
        <v>0</v>
      </c>
      <c r="C38" s="132">
        <v>2936.0805473977698</v>
      </c>
      <c r="D38" s="132">
        <v>2936.0805473977698</v>
      </c>
      <c r="E38" s="132">
        <v>0</v>
      </c>
      <c r="F38" s="132">
        <v>100</v>
      </c>
      <c r="G38" s="132">
        <v>100</v>
      </c>
      <c r="H38" s="132">
        <v>0</v>
      </c>
      <c r="I38" s="132">
        <v>100</v>
      </c>
      <c r="J38" s="132">
        <v>100</v>
      </c>
      <c r="K38" s="132">
        <v>0</v>
      </c>
      <c r="L38" s="132">
        <v>1700</v>
      </c>
      <c r="M38" s="132">
        <v>1700</v>
      </c>
      <c r="N38" s="132">
        <v>0</v>
      </c>
      <c r="O38" s="132">
        <v>4836.0805473977698</v>
      </c>
      <c r="P38" s="132">
        <v>4836.0805473977698</v>
      </c>
      <c r="Q38" s="132">
        <v>0</v>
      </c>
      <c r="S38" s="132">
        <v>4836.0805473977698</v>
      </c>
    </row>
    <row r="39" spans="1:19">
      <c r="A39" s="132" t="s">
        <v>1446</v>
      </c>
      <c r="B39" s="132">
        <v>938</v>
      </c>
      <c r="C39" s="132">
        <v>1568.8468661710035</v>
      </c>
      <c r="D39" s="132">
        <v>2506.8468661710035</v>
      </c>
      <c r="E39" s="132">
        <v>160</v>
      </c>
      <c r="F39" s="132">
        <v>110</v>
      </c>
      <c r="G39" s="132">
        <v>270</v>
      </c>
      <c r="H39" s="132">
        <v>160</v>
      </c>
      <c r="I39" s="132">
        <v>110</v>
      </c>
      <c r="J39" s="132">
        <v>270</v>
      </c>
      <c r="K39" s="132">
        <v>200</v>
      </c>
      <c r="L39" s="132">
        <v>1900</v>
      </c>
      <c r="M39" s="132">
        <v>2100</v>
      </c>
      <c r="N39" s="132">
        <v>1458</v>
      </c>
      <c r="O39" s="132">
        <v>3688.846866171004</v>
      </c>
      <c r="P39" s="132">
        <v>5146.846866171004</v>
      </c>
      <c r="Q39" s="132">
        <v>46</v>
      </c>
      <c r="S39" s="132">
        <v>5192.846866171004</v>
      </c>
    </row>
    <row r="40" spans="1:19">
      <c r="A40" s="132" t="s">
        <v>1447</v>
      </c>
      <c r="B40" s="132">
        <v>0</v>
      </c>
      <c r="C40" s="132">
        <v>4416.2503940520446</v>
      </c>
      <c r="D40" s="132">
        <v>4416.2503940520446</v>
      </c>
      <c r="E40" s="132">
        <v>0</v>
      </c>
      <c r="F40" s="132">
        <v>90</v>
      </c>
      <c r="G40" s="132">
        <v>90</v>
      </c>
      <c r="H40" s="132">
        <v>0</v>
      </c>
      <c r="I40" s="132">
        <v>90</v>
      </c>
      <c r="J40" s="132">
        <v>90</v>
      </c>
      <c r="K40" s="132">
        <v>0</v>
      </c>
      <c r="L40" s="132">
        <v>1700</v>
      </c>
      <c r="M40" s="132">
        <v>1700</v>
      </c>
      <c r="N40" s="132">
        <v>0</v>
      </c>
      <c r="O40" s="132">
        <v>6296.2503940520446</v>
      </c>
      <c r="P40" s="132">
        <v>6296.2503940520446</v>
      </c>
      <c r="Q40" s="132">
        <v>0</v>
      </c>
      <c r="S40" s="132">
        <v>6296.2503940520446</v>
      </c>
    </row>
    <row r="41" spans="1:19">
      <c r="A41" s="132" t="s">
        <v>1448</v>
      </c>
      <c r="B41" s="132">
        <v>1953</v>
      </c>
      <c r="C41" s="132">
        <v>2925.4340116171006</v>
      </c>
      <c r="D41" s="132">
        <v>4878.4340116171006</v>
      </c>
      <c r="E41" s="132">
        <v>220</v>
      </c>
      <c r="F41" s="132">
        <v>190</v>
      </c>
      <c r="G41" s="132">
        <v>410</v>
      </c>
      <c r="H41" s="132">
        <v>220</v>
      </c>
      <c r="I41" s="132">
        <v>190</v>
      </c>
      <c r="J41" s="132">
        <v>410</v>
      </c>
      <c r="K41" s="132">
        <v>1200</v>
      </c>
      <c r="L41" s="132">
        <v>2100</v>
      </c>
      <c r="M41" s="132">
        <v>3300</v>
      </c>
      <c r="N41" s="132">
        <v>3593</v>
      </c>
      <c r="O41" s="132">
        <v>5405.4340116171006</v>
      </c>
      <c r="P41" s="132">
        <v>8998.4340116171006</v>
      </c>
      <c r="Q41" s="132">
        <v>98</v>
      </c>
      <c r="S41" s="132">
        <v>9096.4340116171006</v>
      </c>
    </row>
    <row r="42" spans="1:19">
      <c r="A42" s="132" t="s">
        <v>1449</v>
      </c>
      <c r="B42" s="132">
        <v>951</v>
      </c>
      <c r="C42" s="132">
        <v>2568.908723977695</v>
      </c>
      <c r="D42" s="132">
        <v>3519.908723977695</v>
      </c>
      <c r="E42" s="132">
        <v>60</v>
      </c>
      <c r="F42" s="132">
        <v>160</v>
      </c>
      <c r="G42" s="132">
        <v>220</v>
      </c>
      <c r="H42" s="132">
        <v>60</v>
      </c>
      <c r="I42" s="132">
        <v>160</v>
      </c>
      <c r="J42" s="132">
        <v>220</v>
      </c>
      <c r="K42" s="132">
        <v>200</v>
      </c>
      <c r="L42" s="132">
        <v>3400</v>
      </c>
      <c r="M42" s="132">
        <v>3600</v>
      </c>
      <c r="N42" s="132">
        <v>1271</v>
      </c>
      <c r="O42" s="132">
        <v>6288.9087239776945</v>
      </c>
      <c r="P42" s="132">
        <v>7559.9087239776945</v>
      </c>
      <c r="Q42" s="132">
        <v>47</v>
      </c>
      <c r="S42" s="132">
        <v>7606.9087239776945</v>
      </c>
    </row>
    <row r="43" spans="1:19">
      <c r="A43" s="132" t="s">
        <v>1450</v>
      </c>
      <c r="B43" s="132">
        <v>0</v>
      </c>
      <c r="C43" s="132">
        <v>2712.6957741635688</v>
      </c>
      <c r="D43" s="132">
        <v>2712.6957741635688</v>
      </c>
      <c r="E43" s="132">
        <v>0</v>
      </c>
      <c r="F43" s="132">
        <v>140</v>
      </c>
      <c r="G43" s="132">
        <v>140</v>
      </c>
      <c r="H43" s="132">
        <v>0</v>
      </c>
      <c r="I43" s="132">
        <v>140</v>
      </c>
      <c r="J43" s="132">
        <v>140</v>
      </c>
      <c r="K43" s="132">
        <v>0</v>
      </c>
      <c r="L43" s="132">
        <v>3000</v>
      </c>
      <c r="M43" s="132">
        <v>3000</v>
      </c>
      <c r="N43" s="132">
        <v>0</v>
      </c>
      <c r="O43" s="132">
        <v>5992.6957741635697</v>
      </c>
      <c r="P43" s="132">
        <v>5992.6957741635697</v>
      </c>
      <c r="Q43" s="132">
        <v>0</v>
      </c>
      <c r="S43" s="132">
        <v>5992.6957741635697</v>
      </c>
    </row>
    <row r="44" spans="1:19">
      <c r="A44" s="132" t="s">
        <v>1451</v>
      </c>
      <c r="B44" s="132">
        <v>3118</v>
      </c>
      <c r="C44" s="132">
        <v>2306.4716821561337</v>
      </c>
      <c r="D44" s="132">
        <v>5424.4716821561342</v>
      </c>
      <c r="E44" s="132">
        <v>290</v>
      </c>
      <c r="F44" s="132">
        <v>160</v>
      </c>
      <c r="G44" s="132">
        <v>450</v>
      </c>
      <c r="H44" s="132">
        <v>290</v>
      </c>
      <c r="I44" s="132">
        <v>160</v>
      </c>
      <c r="J44" s="132">
        <v>450</v>
      </c>
      <c r="K44" s="132">
        <v>0</v>
      </c>
      <c r="L44" s="132">
        <v>2650</v>
      </c>
      <c r="M44" s="132">
        <v>2650</v>
      </c>
      <c r="N44" s="132">
        <v>3698</v>
      </c>
      <c r="O44" s="132">
        <v>5276.4716821561342</v>
      </c>
      <c r="P44" s="132">
        <v>8974.4716821561342</v>
      </c>
      <c r="Q44" s="132">
        <v>156</v>
      </c>
      <c r="S44" s="132">
        <v>9130.4716821561342</v>
      </c>
    </row>
    <row r="45" spans="1:19">
      <c r="A45" s="132" t="s">
        <v>1452</v>
      </c>
      <c r="B45" s="132">
        <v>1040</v>
      </c>
      <c r="C45" s="132">
        <v>1501.0628684944238</v>
      </c>
      <c r="D45" s="132">
        <v>2541.0628684944236</v>
      </c>
      <c r="E45" s="132">
        <v>80</v>
      </c>
      <c r="F45" s="132">
        <v>90</v>
      </c>
      <c r="G45" s="132">
        <v>170</v>
      </c>
      <c r="H45" s="132">
        <v>80</v>
      </c>
      <c r="I45" s="132">
        <v>90</v>
      </c>
      <c r="J45" s="132">
        <v>170</v>
      </c>
      <c r="K45" s="132">
        <v>3750</v>
      </c>
      <c r="L45" s="132">
        <v>3200</v>
      </c>
      <c r="M45" s="132">
        <v>6950</v>
      </c>
      <c r="N45" s="132">
        <v>4950</v>
      </c>
      <c r="O45" s="132">
        <v>4881.062868494424</v>
      </c>
      <c r="P45" s="132">
        <v>9831.0628684944222</v>
      </c>
      <c r="Q45" s="132">
        <v>51</v>
      </c>
      <c r="S45" s="132">
        <v>9882.0628684944222</v>
      </c>
    </row>
    <row r="46" spans="1:19">
      <c r="A46" s="132" t="s">
        <v>1453</v>
      </c>
      <c r="B46" s="132">
        <v>0</v>
      </c>
      <c r="C46" s="132">
        <v>2784.468755576208</v>
      </c>
      <c r="D46" s="132">
        <v>2784.468755576208</v>
      </c>
      <c r="E46" s="132">
        <v>0</v>
      </c>
      <c r="F46" s="132">
        <v>90</v>
      </c>
      <c r="G46" s="132">
        <v>90</v>
      </c>
      <c r="H46" s="132">
        <v>0</v>
      </c>
      <c r="I46" s="132">
        <v>90</v>
      </c>
      <c r="J46" s="132">
        <v>90</v>
      </c>
      <c r="K46" s="132">
        <v>0</v>
      </c>
      <c r="L46" s="132">
        <v>2450</v>
      </c>
      <c r="M46" s="132">
        <v>2450</v>
      </c>
      <c r="N46" s="132">
        <v>0</v>
      </c>
      <c r="O46" s="132">
        <v>5414.4687555762084</v>
      </c>
      <c r="P46" s="132">
        <v>5414.4687555762084</v>
      </c>
      <c r="Q46" s="132">
        <v>0</v>
      </c>
      <c r="S46" s="132">
        <v>5414.4687555762084</v>
      </c>
    </row>
    <row r="47" spans="1:19">
      <c r="A47" s="132" t="s">
        <v>1454</v>
      </c>
      <c r="B47" s="132">
        <v>415</v>
      </c>
      <c r="C47" s="132">
        <v>3023.2080027881043</v>
      </c>
      <c r="D47" s="132">
        <v>3438.2080027881043</v>
      </c>
      <c r="E47" s="132">
        <v>30</v>
      </c>
      <c r="F47" s="132">
        <v>140</v>
      </c>
      <c r="G47" s="132">
        <v>170</v>
      </c>
      <c r="H47" s="132">
        <v>30</v>
      </c>
      <c r="I47" s="132">
        <v>140</v>
      </c>
      <c r="J47" s="132">
        <v>170</v>
      </c>
      <c r="K47" s="132">
        <v>0</v>
      </c>
      <c r="L47" s="132">
        <v>1900</v>
      </c>
      <c r="M47" s="132">
        <v>1900</v>
      </c>
      <c r="N47" s="132">
        <v>475</v>
      </c>
      <c r="O47" s="132">
        <v>5203.2080027881047</v>
      </c>
      <c r="P47" s="132">
        <v>5678.2080027881047</v>
      </c>
      <c r="Q47" s="132">
        <v>20</v>
      </c>
      <c r="S47" s="132">
        <v>5698.2080027881047</v>
      </c>
    </row>
    <row r="48" spans="1:19">
      <c r="A48" s="132" t="s">
        <v>1455</v>
      </c>
      <c r="B48" s="132">
        <v>285</v>
      </c>
      <c r="C48" s="132">
        <v>1899.3706045539036</v>
      </c>
      <c r="D48" s="132">
        <v>2184.3706045539034</v>
      </c>
      <c r="E48" s="132">
        <v>40</v>
      </c>
      <c r="F48" s="132">
        <v>150</v>
      </c>
      <c r="G48" s="132">
        <v>190</v>
      </c>
      <c r="H48" s="132">
        <v>40</v>
      </c>
      <c r="I48" s="132">
        <v>150</v>
      </c>
      <c r="J48" s="132">
        <v>190</v>
      </c>
      <c r="K48" s="132">
        <v>200</v>
      </c>
      <c r="L48" s="132">
        <v>2100</v>
      </c>
      <c r="M48" s="132">
        <v>2300</v>
      </c>
      <c r="N48" s="132">
        <v>565</v>
      </c>
      <c r="O48" s="132">
        <v>4299.3706045539038</v>
      </c>
      <c r="P48" s="132">
        <v>4864.3706045539038</v>
      </c>
      <c r="Q48" s="132">
        <v>17</v>
      </c>
      <c r="S48" s="132">
        <v>4881.3706045539038</v>
      </c>
    </row>
    <row r="49" spans="1:19">
      <c r="A49" s="132" t="s">
        <v>1456</v>
      </c>
      <c r="B49" s="132">
        <v>325</v>
      </c>
      <c r="C49" s="132">
        <v>2152.4421078066916</v>
      </c>
      <c r="D49" s="132">
        <v>2477.4421078066916</v>
      </c>
      <c r="E49" s="132">
        <v>30</v>
      </c>
      <c r="F49" s="132">
        <v>200</v>
      </c>
      <c r="G49" s="132">
        <v>230</v>
      </c>
      <c r="H49" s="132">
        <v>30</v>
      </c>
      <c r="I49" s="132">
        <v>200</v>
      </c>
      <c r="J49" s="132">
        <v>230</v>
      </c>
      <c r="K49" s="132">
        <v>750</v>
      </c>
      <c r="L49" s="132">
        <v>3200</v>
      </c>
      <c r="M49" s="132">
        <v>3950</v>
      </c>
      <c r="N49" s="132">
        <v>1135</v>
      </c>
      <c r="O49" s="132">
        <v>5752.4421078066916</v>
      </c>
      <c r="P49" s="132">
        <v>6887.4421078066907</v>
      </c>
      <c r="Q49" s="132">
        <v>16</v>
      </c>
      <c r="S49" s="132">
        <v>6903.4421078066907</v>
      </c>
    </row>
    <row r="50" spans="1:19">
      <c r="A50" s="132" t="s">
        <v>1457</v>
      </c>
      <c r="B50" s="132">
        <v>246</v>
      </c>
      <c r="C50" s="132">
        <v>3598.1708880111528</v>
      </c>
      <c r="D50" s="132">
        <v>3844.1708880111528</v>
      </c>
      <c r="E50" s="132">
        <v>20</v>
      </c>
      <c r="F50" s="132">
        <v>170</v>
      </c>
      <c r="G50" s="132">
        <v>190</v>
      </c>
      <c r="H50" s="132">
        <v>20</v>
      </c>
      <c r="I50" s="132">
        <v>170</v>
      </c>
      <c r="J50" s="132">
        <v>190</v>
      </c>
      <c r="K50" s="132">
        <v>200</v>
      </c>
      <c r="L50" s="132">
        <v>3400</v>
      </c>
      <c r="M50" s="132">
        <v>3600</v>
      </c>
      <c r="N50" s="132">
        <v>486</v>
      </c>
      <c r="O50" s="132">
        <v>7338.1708880111528</v>
      </c>
      <c r="P50" s="132">
        <v>7824.1708880111528</v>
      </c>
      <c r="Q50" s="132">
        <v>12</v>
      </c>
      <c r="S50" s="132">
        <v>7836.1708880111528</v>
      </c>
    </row>
    <row r="51" spans="1:19">
      <c r="A51" s="132" t="s">
        <v>1458</v>
      </c>
      <c r="B51" s="132">
        <v>1311</v>
      </c>
      <c r="C51" s="132">
        <v>2089.9931528810407</v>
      </c>
      <c r="D51" s="132">
        <v>3400.9931528810407</v>
      </c>
      <c r="E51" s="132">
        <v>50</v>
      </c>
      <c r="F51" s="132">
        <v>130</v>
      </c>
      <c r="G51" s="132">
        <v>180</v>
      </c>
      <c r="H51" s="132">
        <v>50</v>
      </c>
      <c r="I51" s="132">
        <v>130</v>
      </c>
      <c r="J51" s="132">
        <v>180</v>
      </c>
      <c r="K51" s="132">
        <v>950</v>
      </c>
      <c r="L51" s="132">
        <v>950</v>
      </c>
      <c r="M51" s="132">
        <v>1900</v>
      </c>
      <c r="N51" s="132">
        <v>2361</v>
      </c>
      <c r="O51" s="132">
        <v>3299.9931528810412</v>
      </c>
      <c r="P51" s="132">
        <v>5660.9931528810412</v>
      </c>
      <c r="Q51" s="132">
        <v>65</v>
      </c>
      <c r="S51" s="132">
        <v>5725.9931528810412</v>
      </c>
    </row>
    <row r="52" spans="1:19">
      <c r="A52" s="132" t="s">
        <v>1459</v>
      </c>
      <c r="B52" s="132">
        <v>1230</v>
      </c>
      <c r="C52" s="132">
        <v>2713.9427467472119</v>
      </c>
      <c r="D52" s="132">
        <v>3943.9427467472119</v>
      </c>
      <c r="E52" s="132">
        <v>80</v>
      </c>
      <c r="F52" s="132">
        <v>120</v>
      </c>
      <c r="G52" s="132">
        <v>200</v>
      </c>
      <c r="H52" s="132">
        <v>80</v>
      </c>
      <c r="I52" s="132">
        <v>120</v>
      </c>
      <c r="J52" s="132">
        <v>200</v>
      </c>
      <c r="K52" s="132">
        <v>400</v>
      </c>
      <c r="L52" s="132">
        <v>1900</v>
      </c>
      <c r="M52" s="132">
        <v>2300</v>
      </c>
      <c r="N52" s="132">
        <v>1790</v>
      </c>
      <c r="O52" s="132">
        <v>4853.9427467472124</v>
      </c>
      <c r="P52" s="132">
        <v>6643.9427467472124</v>
      </c>
      <c r="Q52" s="132">
        <v>61</v>
      </c>
      <c r="S52" s="132">
        <v>6704.9427467472124</v>
      </c>
    </row>
    <row r="53" spans="1:19">
      <c r="A53" s="132" t="s">
        <v>1460</v>
      </c>
      <c r="B53" s="132">
        <v>653</v>
      </c>
      <c r="C53" s="132">
        <v>2265.0548524628248</v>
      </c>
      <c r="D53" s="132">
        <v>2918.0548524628248</v>
      </c>
      <c r="E53" s="132">
        <v>20</v>
      </c>
      <c r="F53" s="132">
        <v>120</v>
      </c>
      <c r="G53" s="132">
        <v>140</v>
      </c>
      <c r="H53" s="132">
        <v>20</v>
      </c>
      <c r="I53" s="132">
        <v>120</v>
      </c>
      <c r="J53" s="132">
        <v>140</v>
      </c>
      <c r="K53" s="132">
        <v>1500</v>
      </c>
      <c r="L53" s="132">
        <v>3000</v>
      </c>
      <c r="M53" s="132">
        <v>4500</v>
      </c>
      <c r="N53" s="132">
        <v>2193</v>
      </c>
      <c r="O53" s="132">
        <v>5505.0548524628248</v>
      </c>
      <c r="P53" s="132">
        <v>7698.0548524628248</v>
      </c>
      <c r="Q53" s="132">
        <v>33</v>
      </c>
      <c r="S53" s="132">
        <v>7731.0548524628248</v>
      </c>
    </row>
    <row r="54" spans="1:19">
      <c r="A54" s="132" t="s">
        <v>1461</v>
      </c>
      <c r="B54" s="132">
        <v>397</v>
      </c>
      <c r="C54" s="132">
        <v>2052.2926463754648</v>
      </c>
      <c r="D54" s="132">
        <v>2449.2926463754648</v>
      </c>
      <c r="E54" s="132">
        <v>100</v>
      </c>
      <c r="F54" s="132">
        <v>150</v>
      </c>
      <c r="G54" s="132">
        <v>250</v>
      </c>
      <c r="H54" s="132">
        <v>100</v>
      </c>
      <c r="I54" s="132">
        <v>150</v>
      </c>
      <c r="J54" s="132">
        <v>250</v>
      </c>
      <c r="K54" s="132">
        <v>1150</v>
      </c>
      <c r="L54" s="132">
        <v>2100</v>
      </c>
      <c r="M54" s="132">
        <v>3250</v>
      </c>
      <c r="N54" s="132">
        <v>1747</v>
      </c>
      <c r="O54" s="132">
        <v>4452.2926463754648</v>
      </c>
      <c r="P54" s="132">
        <v>6199.2926463754648</v>
      </c>
      <c r="Q54" s="132">
        <v>19</v>
      </c>
      <c r="S54" s="132">
        <v>6218.2926463754648</v>
      </c>
    </row>
    <row r="55" spans="1:19">
      <c r="A55" s="132" t="s">
        <v>1462</v>
      </c>
      <c r="B55" s="132">
        <v>1500</v>
      </c>
      <c r="C55" s="132">
        <v>1925.3375436802976</v>
      </c>
      <c r="D55" s="132">
        <v>3425.3375436802976</v>
      </c>
      <c r="E55" s="132">
        <v>0</v>
      </c>
      <c r="F55" s="132">
        <v>120</v>
      </c>
      <c r="G55" s="132">
        <v>120</v>
      </c>
      <c r="H55" s="132">
        <v>0</v>
      </c>
      <c r="I55" s="132">
        <v>120</v>
      </c>
      <c r="J55" s="132">
        <v>120</v>
      </c>
      <c r="K55" s="132">
        <v>0</v>
      </c>
      <c r="L55" s="132">
        <v>2450</v>
      </c>
      <c r="M55" s="132">
        <v>2450</v>
      </c>
      <c r="N55" s="132">
        <v>1500</v>
      </c>
      <c r="O55" s="132">
        <v>4615.337543680298</v>
      </c>
      <c r="P55" s="132">
        <v>6115.337543680298</v>
      </c>
      <c r="Q55" s="132">
        <v>75</v>
      </c>
      <c r="S55" s="132">
        <v>6190.337543680298</v>
      </c>
    </row>
    <row r="56" spans="1:19">
      <c r="A56" s="132" t="s">
        <v>1463</v>
      </c>
      <c r="B56" s="132">
        <v>3552</v>
      </c>
      <c r="C56" s="132">
        <v>3386.6847184014873</v>
      </c>
      <c r="D56" s="132">
        <v>6938.6847184014869</v>
      </c>
      <c r="E56" s="132">
        <v>180</v>
      </c>
      <c r="F56" s="132">
        <v>90</v>
      </c>
      <c r="G56" s="132">
        <v>270</v>
      </c>
      <c r="H56" s="132">
        <v>180</v>
      </c>
      <c r="I56" s="132">
        <v>90</v>
      </c>
      <c r="J56" s="132">
        <v>270</v>
      </c>
      <c r="K56" s="132">
        <v>0</v>
      </c>
      <c r="L56" s="132">
        <v>1500</v>
      </c>
      <c r="M56" s="132">
        <v>1500</v>
      </c>
      <c r="N56" s="132">
        <v>3912</v>
      </c>
      <c r="O56" s="132">
        <v>5066.6847184014878</v>
      </c>
      <c r="P56" s="132">
        <v>8978.6847184014878</v>
      </c>
      <c r="Q56" s="132">
        <v>177</v>
      </c>
      <c r="S56" s="132">
        <v>9155.6847184014878</v>
      </c>
    </row>
    <row r="57" spans="1:19">
      <c r="A57" s="132" t="s">
        <v>1464</v>
      </c>
      <c r="B57" s="132">
        <v>4264</v>
      </c>
      <c r="C57" s="132">
        <v>2995.0794368029747</v>
      </c>
      <c r="D57" s="132">
        <v>7259.0794368029729</v>
      </c>
      <c r="E57" s="132">
        <v>170</v>
      </c>
      <c r="F57" s="132">
        <v>100</v>
      </c>
      <c r="G57" s="132">
        <v>270</v>
      </c>
      <c r="H57" s="132">
        <v>170</v>
      </c>
      <c r="I57" s="132">
        <v>100</v>
      </c>
      <c r="J57" s="132">
        <v>270</v>
      </c>
      <c r="K57" s="132">
        <v>3500</v>
      </c>
      <c r="L57" s="132">
        <v>1700</v>
      </c>
      <c r="M57" s="132">
        <v>5200</v>
      </c>
      <c r="N57" s="132">
        <v>8104</v>
      </c>
      <c r="O57" s="132">
        <v>4895.0794368029747</v>
      </c>
      <c r="P57" s="132">
        <v>12999.079436802973</v>
      </c>
      <c r="Q57" s="132">
        <v>213</v>
      </c>
      <c r="S57" s="132">
        <v>13212.079436802973</v>
      </c>
    </row>
    <row r="58" spans="1:19">
      <c r="A58" s="132" t="s">
        <v>1465</v>
      </c>
      <c r="B58" s="132">
        <v>360</v>
      </c>
      <c r="C58" s="132">
        <v>2863.0021895910781</v>
      </c>
      <c r="D58" s="132">
        <v>3223.0021895910781</v>
      </c>
      <c r="E58" s="132">
        <v>0</v>
      </c>
      <c r="F58" s="132">
        <v>120</v>
      </c>
      <c r="G58" s="132">
        <v>120</v>
      </c>
      <c r="H58" s="132">
        <v>0</v>
      </c>
      <c r="I58" s="132">
        <v>120</v>
      </c>
      <c r="J58" s="132">
        <v>120</v>
      </c>
      <c r="K58" s="132">
        <v>500</v>
      </c>
      <c r="L58" s="132">
        <v>2450</v>
      </c>
      <c r="M58" s="132">
        <v>2950</v>
      </c>
      <c r="N58" s="132">
        <v>860</v>
      </c>
      <c r="O58" s="132">
        <v>5553.0021895910786</v>
      </c>
      <c r="P58" s="132">
        <v>6413.0021895910786</v>
      </c>
      <c r="Q58" s="132">
        <v>18</v>
      </c>
      <c r="S58" s="132">
        <v>6431.0021895910786</v>
      </c>
    </row>
    <row r="59" spans="1:19">
      <c r="A59" s="132" t="s">
        <v>1466</v>
      </c>
      <c r="B59" s="132">
        <v>0</v>
      </c>
      <c r="C59" s="132">
        <v>2529.6775971189595</v>
      </c>
      <c r="D59" s="132">
        <v>2529.6775971189595</v>
      </c>
      <c r="E59" s="132">
        <v>0</v>
      </c>
      <c r="F59" s="132">
        <v>150</v>
      </c>
      <c r="G59" s="132">
        <v>150</v>
      </c>
      <c r="H59" s="132">
        <v>0</v>
      </c>
      <c r="I59" s="132">
        <v>150</v>
      </c>
      <c r="J59" s="132">
        <v>150</v>
      </c>
      <c r="K59" s="132">
        <v>0</v>
      </c>
      <c r="L59" s="132">
        <v>2250</v>
      </c>
      <c r="M59" s="132">
        <v>2250</v>
      </c>
      <c r="N59" s="132">
        <v>0</v>
      </c>
      <c r="O59" s="132">
        <v>5079.6775971189591</v>
      </c>
      <c r="P59" s="132">
        <v>5079.6775971189591</v>
      </c>
      <c r="Q59" s="132">
        <v>0</v>
      </c>
      <c r="S59" s="132">
        <v>5079.6775971189591</v>
      </c>
    </row>
    <row r="60" spans="1:19">
      <c r="A60" s="132" t="s">
        <v>1467</v>
      </c>
      <c r="B60" s="132">
        <v>0</v>
      </c>
      <c r="C60" s="132">
        <v>1842.8495771375462</v>
      </c>
      <c r="D60" s="132">
        <v>1842.8495771375462</v>
      </c>
      <c r="E60" s="132">
        <v>0</v>
      </c>
      <c r="F60" s="132">
        <v>110</v>
      </c>
      <c r="G60" s="132">
        <v>110</v>
      </c>
      <c r="H60" s="132">
        <v>0</v>
      </c>
      <c r="I60" s="132">
        <v>110</v>
      </c>
      <c r="J60" s="132">
        <v>110</v>
      </c>
      <c r="K60" s="132">
        <v>0</v>
      </c>
      <c r="L60" s="132">
        <v>600</v>
      </c>
      <c r="M60" s="132">
        <v>600</v>
      </c>
      <c r="N60" s="132">
        <v>0</v>
      </c>
      <c r="O60" s="132">
        <v>2662.8495771375465</v>
      </c>
      <c r="P60" s="132">
        <v>2662.8495771375465</v>
      </c>
      <c r="Q60" s="132">
        <v>0</v>
      </c>
      <c r="S60" s="132">
        <v>2662.8495771375465</v>
      </c>
    </row>
    <row r="61" spans="1:19">
      <c r="A61" s="132" t="s">
        <v>1468</v>
      </c>
      <c r="B61" s="132">
        <v>1322</v>
      </c>
      <c r="C61" s="132">
        <v>2355.2266136152416</v>
      </c>
      <c r="D61" s="132">
        <v>3677.2266136152421</v>
      </c>
      <c r="E61" s="132">
        <v>160</v>
      </c>
      <c r="F61" s="132">
        <v>180</v>
      </c>
      <c r="G61" s="132">
        <v>340</v>
      </c>
      <c r="H61" s="132">
        <v>160</v>
      </c>
      <c r="I61" s="132">
        <v>180</v>
      </c>
      <c r="J61" s="132">
        <v>340</v>
      </c>
      <c r="K61" s="132">
        <v>400</v>
      </c>
      <c r="L61" s="132">
        <v>2850</v>
      </c>
      <c r="M61" s="132">
        <v>3250</v>
      </c>
      <c r="N61" s="132">
        <v>2042</v>
      </c>
      <c r="O61" s="132">
        <v>5565.2266136152411</v>
      </c>
      <c r="P61" s="132">
        <v>7607.2266136152411</v>
      </c>
      <c r="Q61" s="132">
        <v>65</v>
      </c>
      <c r="S61" s="132">
        <v>7672.2266136152411</v>
      </c>
    </row>
    <row r="62" spans="1:19">
      <c r="A62" s="132" t="s">
        <v>1469</v>
      </c>
      <c r="B62" s="132">
        <v>980</v>
      </c>
      <c r="C62" s="132">
        <v>4547.919538104089</v>
      </c>
      <c r="D62" s="132">
        <v>5527.91953810409</v>
      </c>
      <c r="E62" s="132">
        <v>0</v>
      </c>
      <c r="F62" s="132">
        <v>120</v>
      </c>
      <c r="G62" s="132">
        <v>120</v>
      </c>
      <c r="H62" s="132">
        <v>0</v>
      </c>
      <c r="I62" s="132">
        <v>120</v>
      </c>
      <c r="J62" s="132">
        <v>120</v>
      </c>
      <c r="K62" s="132">
        <v>0</v>
      </c>
      <c r="L62" s="132">
        <v>1900</v>
      </c>
      <c r="M62" s="132">
        <v>1900</v>
      </c>
      <c r="N62" s="132">
        <v>980</v>
      </c>
      <c r="O62" s="132">
        <v>6687.919538104089</v>
      </c>
      <c r="P62" s="132">
        <v>7667.919538104089</v>
      </c>
      <c r="Q62" s="132">
        <v>49</v>
      </c>
      <c r="S62" s="132">
        <v>7716.919538104089</v>
      </c>
    </row>
    <row r="63" spans="1:19">
      <c r="A63" s="132" t="s">
        <v>1470</v>
      </c>
      <c r="B63" s="132">
        <v>1563</v>
      </c>
      <c r="C63" s="132">
        <v>2117.0882105018586</v>
      </c>
      <c r="D63" s="132">
        <v>3680.0882105018591</v>
      </c>
      <c r="E63" s="132">
        <v>30</v>
      </c>
      <c r="F63" s="132">
        <v>150</v>
      </c>
      <c r="G63" s="132">
        <v>180</v>
      </c>
      <c r="H63" s="132">
        <v>30</v>
      </c>
      <c r="I63" s="132">
        <v>150</v>
      </c>
      <c r="J63" s="132">
        <v>180</v>
      </c>
      <c r="K63" s="132">
        <v>750</v>
      </c>
      <c r="L63" s="132">
        <v>3750</v>
      </c>
      <c r="M63" s="132">
        <v>4500</v>
      </c>
      <c r="N63" s="132">
        <v>2373</v>
      </c>
      <c r="O63" s="132">
        <v>6167.0882105018591</v>
      </c>
      <c r="P63" s="132">
        <v>8540.0882105018591</v>
      </c>
      <c r="Q63" s="132">
        <v>78</v>
      </c>
      <c r="S63" s="132">
        <v>8618.0882105018591</v>
      </c>
    </row>
    <row r="64" spans="1:19">
      <c r="A64" s="132" t="s">
        <v>1471</v>
      </c>
      <c r="B64" s="132">
        <v>735</v>
      </c>
      <c r="C64" s="132">
        <v>3703.2177532527876</v>
      </c>
      <c r="D64" s="132">
        <v>4438.2177532527876</v>
      </c>
      <c r="E64" s="132">
        <v>70</v>
      </c>
      <c r="F64" s="132">
        <v>140</v>
      </c>
      <c r="G64" s="132">
        <v>210</v>
      </c>
      <c r="H64" s="132">
        <v>70</v>
      </c>
      <c r="I64" s="132">
        <v>140</v>
      </c>
      <c r="J64" s="132">
        <v>210</v>
      </c>
      <c r="K64" s="132">
        <v>950</v>
      </c>
      <c r="L64" s="132">
        <v>2450</v>
      </c>
      <c r="M64" s="132">
        <v>3400</v>
      </c>
      <c r="N64" s="132">
        <v>1825</v>
      </c>
      <c r="O64" s="132">
        <v>6433.2177532527867</v>
      </c>
      <c r="P64" s="132">
        <v>8258.2177532527876</v>
      </c>
      <c r="Q64" s="132">
        <v>36</v>
      </c>
      <c r="S64" s="132">
        <v>8294.2177532527876</v>
      </c>
    </row>
    <row r="65" spans="1:19">
      <c r="A65" s="132" t="s">
        <v>1472</v>
      </c>
      <c r="B65" s="132">
        <v>1342</v>
      </c>
      <c r="C65" s="132">
        <v>1426.6924600371749</v>
      </c>
      <c r="D65" s="132">
        <v>2768.6924600371749</v>
      </c>
      <c r="E65" s="132">
        <v>80</v>
      </c>
      <c r="F65" s="132">
        <v>140</v>
      </c>
      <c r="G65" s="132">
        <v>220</v>
      </c>
      <c r="H65" s="132">
        <v>80</v>
      </c>
      <c r="I65" s="132">
        <v>140</v>
      </c>
      <c r="J65" s="132">
        <v>220</v>
      </c>
      <c r="K65" s="132">
        <v>600</v>
      </c>
      <c r="L65" s="132">
        <v>1550</v>
      </c>
      <c r="M65" s="132">
        <v>2150</v>
      </c>
      <c r="N65" s="132">
        <v>2102</v>
      </c>
      <c r="O65" s="132">
        <v>3256.6924600371749</v>
      </c>
      <c r="P65" s="132">
        <v>5358.6924600371749</v>
      </c>
      <c r="Q65" s="132">
        <v>67</v>
      </c>
      <c r="S65" s="132">
        <v>5425.6924600371749</v>
      </c>
    </row>
    <row r="66" spans="1:19">
      <c r="A66" s="132" t="s">
        <v>1473</v>
      </c>
      <c r="B66" s="132">
        <v>1331</v>
      </c>
      <c r="C66" s="132">
        <v>3575.1449330855021</v>
      </c>
      <c r="D66" s="132">
        <v>4906.1449330855021</v>
      </c>
      <c r="E66" s="132">
        <v>100</v>
      </c>
      <c r="F66" s="132">
        <v>150</v>
      </c>
      <c r="G66" s="132">
        <v>250</v>
      </c>
      <c r="H66" s="132">
        <v>100</v>
      </c>
      <c r="I66" s="132">
        <v>150</v>
      </c>
      <c r="J66" s="132">
        <v>250</v>
      </c>
      <c r="K66" s="132">
        <v>600</v>
      </c>
      <c r="L66" s="132">
        <v>2650</v>
      </c>
      <c r="M66" s="132">
        <v>3250</v>
      </c>
      <c r="N66" s="132">
        <v>2131</v>
      </c>
      <c r="O66" s="132">
        <v>6525.1449330855021</v>
      </c>
      <c r="P66" s="132">
        <v>8656.144933085503</v>
      </c>
      <c r="Q66" s="132">
        <v>66</v>
      </c>
      <c r="S66" s="132">
        <v>8722.144933085503</v>
      </c>
    </row>
    <row r="67" spans="1:19">
      <c r="A67" s="132" t="s">
        <v>1474</v>
      </c>
      <c r="B67" s="132">
        <v>393</v>
      </c>
      <c r="C67" s="132">
        <v>2445.6471468401487</v>
      </c>
      <c r="D67" s="132">
        <v>2838.6471468401487</v>
      </c>
      <c r="E67" s="132">
        <v>30</v>
      </c>
      <c r="F67" s="132">
        <v>160</v>
      </c>
      <c r="G67" s="132">
        <v>190</v>
      </c>
      <c r="H67" s="132">
        <v>30</v>
      </c>
      <c r="I67" s="132">
        <v>160</v>
      </c>
      <c r="J67" s="132">
        <v>190</v>
      </c>
      <c r="K67" s="132">
        <v>750</v>
      </c>
      <c r="L67" s="132">
        <v>2650</v>
      </c>
      <c r="M67" s="132">
        <v>3400</v>
      </c>
      <c r="N67" s="132">
        <v>1203</v>
      </c>
      <c r="O67" s="132">
        <v>5415.6471468401487</v>
      </c>
      <c r="P67" s="132">
        <v>6618.6471468401487</v>
      </c>
      <c r="Q67" s="132">
        <v>20</v>
      </c>
      <c r="S67" s="132">
        <v>6638.6471468401487</v>
      </c>
    </row>
    <row r="68" spans="1:19">
      <c r="A68" s="132" t="s">
        <v>1475</v>
      </c>
      <c r="B68" s="132">
        <v>0</v>
      </c>
      <c r="C68" s="132">
        <v>2576.4733480483269</v>
      </c>
      <c r="D68" s="132">
        <v>2576.4733480483269</v>
      </c>
      <c r="E68" s="132">
        <v>0</v>
      </c>
      <c r="F68" s="132">
        <v>160</v>
      </c>
      <c r="G68" s="132">
        <v>160</v>
      </c>
      <c r="H68" s="132">
        <v>0</v>
      </c>
      <c r="I68" s="132">
        <v>160</v>
      </c>
      <c r="J68" s="132">
        <v>160</v>
      </c>
      <c r="K68" s="132">
        <v>0</v>
      </c>
      <c r="L68" s="132">
        <v>1350</v>
      </c>
      <c r="M68" s="132">
        <v>1350</v>
      </c>
      <c r="N68" s="132">
        <v>0</v>
      </c>
      <c r="O68" s="132">
        <v>4246.4733480483264</v>
      </c>
      <c r="P68" s="132">
        <v>4246.4733480483264</v>
      </c>
      <c r="Q68" s="132">
        <v>0</v>
      </c>
      <c r="S68" s="132">
        <v>4246.4733480483264</v>
      </c>
    </row>
    <row r="69" spans="1:19">
      <c r="A69" s="132" t="s">
        <v>1476</v>
      </c>
      <c r="B69" s="132">
        <v>421</v>
      </c>
      <c r="C69" s="132">
        <v>1929.4811988847587</v>
      </c>
      <c r="D69" s="132">
        <v>2350.4811988847582</v>
      </c>
      <c r="E69" s="132">
        <v>30</v>
      </c>
      <c r="F69" s="132">
        <v>170</v>
      </c>
      <c r="G69" s="132">
        <v>200</v>
      </c>
      <c r="H69" s="132">
        <v>30</v>
      </c>
      <c r="I69" s="132">
        <v>170</v>
      </c>
      <c r="J69" s="132">
        <v>200</v>
      </c>
      <c r="K69" s="132">
        <v>1500</v>
      </c>
      <c r="L69" s="132">
        <v>2300</v>
      </c>
      <c r="M69" s="132">
        <v>3800</v>
      </c>
      <c r="N69" s="132">
        <v>1981</v>
      </c>
      <c r="O69" s="132">
        <v>4569.4811988847578</v>
      </c>
      <c r="P69" s="132">
        <v>6550.4811988847578</v>
      </c>
      <c r="Q69" s="132">
        <v>21</v>
      </c>
      <c r="S69" s="132">
        <v>6571.4811988847578</v>
      </c>
    </row>
    <row r="70" spans="1:19">
      <c r="A70" s="132" t="s">
        <v>1477</v>
      </c>
      <c r="B70" s="132">
        <v>779</v>
      </c>
      <c r="C70" s="132">
        <v>2961.4996380111525</v>
      </c>
      <c r="D70" s="132">
        <v>3740.4996380111525</v>
      </c>
      <c r="E70" s="132">
        <v>100</v>
      </c>
      <c r="F70" s="132">
        <v>170</v>
      </c>
      <c r="G70" s="132">
        <v>270</v>
      </c>
      <c r="H70" s="132">
        <v>100</v>
      </c>
      <c r="I70" s="132">
        <v>170</v>
      </c>
      <c r="J70" s="132">
        <v>270</v>
      </c>
      <c r="K70" s="132">
        <v>750</v>
      </c>
      <c r="L70" s="132">
        <v>3750</v>
      </c>
      <c r="M70" s="132">
        <v>4500</v>
      </c>
      <c r="N70" s="132">
        <v>1729</v>
      </c>
      <c r="O70" s="132">
        <v>7051.4996380111534</v>
      </c>
      <c r="P70" s="132">
        <v>8780.4996380111534</v>
      </c>
      <c r="Q70" s="132">
        <v>39</v>
      </c>
      <c r="S70" s="132">
        <v>8819.4996380111534</v>
      </c>
    </row>
    <row r="71" spans="1:19">
      <c r="A71" s="132" t="s">
        <v>1478</v>
      </c>
      <c r="B71" s="132">
        <v>0</v>
      </c>
      <c r="C71" s="132">
        <v>1796.1533308550188</v>
      </c>
      <c r="D71" s="132">
        <v>1796.1533308550188</v>
      </c>
      <c r="E71" s="132">
        <v>0</v>
      </c>
      <c r="F71" s="132">
        <v>90</v>
      </c>
      <c r="G71" s="132">
        <v>90</v>
      </c>
      <c r="H71" s="132">
        <v>0</v>
      </c>
      <c r="I71" s="132">
        <v>90</v>
      </c>
      <c r="J71" s="132">
        <v>90</v>
      </c>
      <c r="K71" s="132">
        <v>0</v>
      </c>
      <c r="L71" s="132">
        <v>1150</v>
      </c>
      <c r="M71" s="132">
        <v>1150</v>
      </c>
      <c r="N71" s="132">
        <v>0</v>
      </c>
      <c r="O71" s="132">
        <v>3126.1533308550183</v>
      </c>
      <c r="P71" s="132">
        <v>3126.1533308550183</v>
      </c>
      <c r="Q71" s="132">
        <v>0</v>
      </c>
      <c r="S71" s="132">
        <v>3126.1533308550183</v>
      </c>
    </row>
    <row r="72" spans="1:19">
      <c r="A72" s="132" t="s">
        <v>1479</v>
      </c>
      <c r="B72" s="132">
        <v>1241</v>
      </c>
      <c r="C72" s="132">
        <v>3082.7164711895907</v>
      </c>
      <c r="D72" s="132">
        <v>4323.7164711895912</v>
      </c>
      <c r="E72" s="132">
        <v>100</v>
      </c>
      <c r="F72" s="132">
        <v>180</v>
      </c>
      <c r="G72" s="132">
        <v>280</v>
      </c>
      <c r="H72" s="132">
        <v>100</v>
      </c>
      <c r="I72" s="132">
        <v>180</v>
      </c>
      <c r="J72" s="132">
        <v>280</v>
      </c>
      <c r="K72" s="132">
        <v>2500</v>
      </c>
      <c r="L72" s="132">
        <v>3400</v>
      </c>
      <c r="M72" s="132">
        <v>5900</v>
      </c>
      <c r="N72" s="132">
        <v>3941</v>
      </c>
      <c r="O72" s="132">
        <v>6842.7164711895903</v>
      </c>
      <c r="P72" s="132">
        <v>10783.716471189591</v>
      </c>
      <c r="Q72" s="132">
        <v>62</v>
      </c>
      <c r="S72" s="132">
        <v>10845.716471189591</v>
      </c>
    </row>
    <row r="73" spans="1:19">
      <c r="A73" s="132" t="s">
        <v>1480</v>
      </c>
      <c r="B73" s="132">
        <v>2305</v>
      </c>
      <c r="C73" s="132">
        <v>3280.3397397769518</v>
      </c>
      <c r="D73" s="132">
        <v>5585.3397397769513</v>
      </c>
      <c r="E73" s="132">
        <v>60</v>
      </c>
      <c r="F73" s="132">
        <v>160</v>
      </c>
      <c r="G73" s="132">
        <v>220</v>
      </c>
      <c r="H73" s="132">
        <v>60</v>
      </c>
      <c r="I73" s="132">
        <v>160</v>
      </c>
      <c r="J73" s="132">
        <v>220</v>
      </c>
      <c r="K73" s="132">
        <v>750</v>
      </c>
      <c r="L73" s="132">
        <v>3000</v>
      </c>
      <c r="M73" s="132">
        <v>3750</v>
      </c>
      <c r="N73" s="132">
        <v>3175</v>
      </c>
      <c r="O73" s="132">
        <v>6600.3397397769522</v>
      </c>
      <c r="P73" s="132">
        <v>9775.3397397769513</v>
      </c>
      <c r="Q73" s="132">
        <v>114</v>
      </c>
      <c r="S73" s="132">
        <v>9889.3397397769513</v>
      </c>
    </row>
    <row r="74" spans="1:19">
      <c r="A74" s="132" t="s">
        <v>1481</v>
      </c>
      <c r="B74" s="132">
        <v>4020</v>
      </c>
      <c r="C74" s="132">
        <v>40816.531585037177</v>
      </c>
      <c r="D74" s="132">
        <v>44836.531585037177</v>
      </c>
      <c r="E74" s="132">
        <v>0</v>
      </c>
      <c r="F74" s="132">
        <v>30</v>
      </c>
      <c r="G74" s="132">
        <v>30</v>
      </c>
      <c r="H74" s="132">
        <v>0</v>
      </c>
      <c r="I74" s="132">
        <v>30</v>
      </c>
      <c r="J74" s="132">
        <v>30</v>
      </c>
      <c r="K74" s="132">
        <v>0</v>
      </c>
      <c r="L74" s="132">
        <v>200</v>
      </c>
      <c r="M74" s="132">
        <v>200</v>
      </c>
      <c r="N74" s="132">
        <v>4020</v>
      </c>
      <c r="O74" s="132">
        <v>41076.531585037177</v>
      </c>
      <c r="P74" s="132">
        <v>45096.531585037177</v>
      </c>
      <c r="Q74" s="132">
        <v>200</v>
      </c>
      <c r="S74" s="132">
        <v>45296.531585037177</v>
      </c>
    </row>
    <row r="75" spans="1:19">
      <c r="A75" s="132" t="s">
        <v>1482</v>
      </c>
      <c r="B75" s="132">
        <v>436</v>
      </c>
      <c r="C75" s="132">
        <v>2553.113775557621</v>
      </c>
      <c r="D75" s="132">
        <v>2989.113775557621</v>
      </c>
      <c r="E75" s="132">
        <v>0</v>
      </c>
      <c r="F75" s="132">
        <v>130</v>
      </c>
      <c r="G75" s="132">
        <v>130</v>
      </c>
      <c r="H75" s="132">
        <v>0</v>
      </c>
      <c r="I75" s="132">
        <v>130</v>
      </c>
      <c r="J75" s="132">
        <v>130</v>
      </c>
      <c r="K75" s="132">
        <v>0</v>
      </c>
      <c r="L75" s="132">
        <v>1150</v>
      </c>
      <c r="M75" s="132">
        <v>1150</v>
      </c>
      <c r="N75" s="132">
        <v>436</v>
      </c>
      <c r="O75" s="132">
        <v>3963.113775557621</v>
      </c>
      <c r="P75" s="132">
        <v>4399.113775557621</v>
      </c>
      <c r="Q75" s="132">
        <v>21</v>
      </c>
      <c r="S75" s="132">
        <v>4420.113775557621</v>
      </c>
    </row>
    <row r="76" spans="1:19">
      <c r="A76" s="132" t="s">
        <v>1483</v>
      </c>
      <c r="B76" s="132">
        <v>842</v>
      </c>
      <c r="C76" s="132">
        <v>1924.738151486989</v>
      </c>
      <c r="D76" s="132">
        <v>2766.738151486989</v>
      </c>
      <c r="E76" s="132">
        <v>60</v>
      </c>
      <c r="F76" s="132">
        <v>180</v>
      </c>
      <c r="G76" s="132">
        <v>240</v>
      </c>
      <c r="H76" s="132">
        <v>60</v>
      </c>
      <c r="I76" s="132">
        <v>180</v>
      </c>
      <c r="J76" s="132">
        <v>240</v>
      </c>
      <c r="K76" s="132">
        <v>0</v>
      </c>
      <c r="L76" s="132">
        <v>3200</v>
      </c>
      <c r="M76" s="132">
        <v>3200</v>
      </c>
      <c r="N76" s="132">
        <v>962</v>
      </c>
      <c r="O76" s="132">
        <v>5484.7381514869894</v>
      </c>
      <c r="P76" s="132">
        <v>6446.7381514869885</v>
      </c>
      <c r="Q76" s="132">
        <v>42</v>
      </c>
      <c r="S76" s="132">
        <v>6488.7381514869885</v>
      </c>
    </row>
    <row r="77" spans="1:19">
      <c r="A77" s="132" t="s">
        <v>1484</v>
      </c>
      <c r="B77" s="132">
        <v>479</v>
      </c>
      <c r="C77" s="132">
        <v>3016.5824289033462</v>
      </c>
      <c r="D77" s="132">
        <v>3495.5824289033462</v>
      </c>
      <c r="E77" s="132">
        <v>30</v>
      </c>
      <c r="F77" s="132">
        <v>120</v>
      </c>
      <c r="G77" s="132">
        <v>150</v>
      </c>
      <c r="H77" s="132">
        <v>30</v>
      </c>
      <c r="I77" s="132">
        <v>120</v>
      </c>
      <c r="J77" s="132">
        <v>150</v>
      </c>
      <c r="K77" s="132">
        <v>750</v>
      </c>
      <c r="L77" s="132">
        <v>2250</v>
      </c>
      <c r="M77" s="132">
        <v>3000</v>
      </c>
      <c r="N77" s="132">
        <v>1289</v>
      </c>
      <c r="O77" s="132">
        <v>5506.5824289033462</v>
      </c>
      <c r="P77" s="132">
        <v>6795.5824289033462</v>
      </c>
      <c r="Q77" s="132">
        <v>22</v>
      </c>
      <c r="S77" s="132">
        <v>6817.5824289033462</v>
      </c>
    </row>
    <row r="78" spans="1:19">
      <c r="A78" s="132" t="s">
        <v>1485</v>
      </c>
      <c r="B78" s="132">
        <v>1641</v>
      </c>
      <c r="C78" s="132">
        <v>1776.1961960966544</v>
      </c>
      <c r="D78" s="132">
        <v>3417.1961960966546</v>
      </c>
      <c r="E78" s="132">
        <v>170</v>
      </c>
      <c r="F78" s="132">
        <v>140</v>
      </c>
      <c r="G78" s="132">
        <v>310</v>
      </c>
      <c r="H78" s="132">
        <v>170</v>
      </c>
      <c r="I78" s="132">
        <v>140</v>
      </c>
      <c r="J78" s="132">
        <v>310</v>
      </c>
      <c r="K78" s="132">
        <v>200</v>
      </c>
      <c r="L78" s="132">
        <v>2100</v>
      </c>
      <c r="M78" s="132">
        <v>2120</v>
      </c>
      <c r="N78" s="132">
        <v>2001</v>
      </c>
      <c r="O78" s="132">
        <v>4156.1961960966537</v>
      </c>
      <c r="P78" s="132">
        <v>6157.1961960966537</v>
      </c>
      <c r="Q78" s="132">
        <v>82</v>
      </c>
      <c r="S78" s="132">
        <v>6239.1961960966537</v>
      </c>
    </row>
    <row r="79" spans="1:19">
      <c r="A79" s="132" t="s">
        <v>1486</v>
      </c>
      <c r="B79" s="132">
        <v>340</v>
      </c>
      <c r="C79" s="132">
        <v>2563.6865799256502</v>
      </c>
      <c r="D79" s="132">
        <v>2903.6865799256502</v>
      </c>
      <c r="E79" s="132">
        <v>20</v>
      </c>
      <c r="F79" s="132">
        <v>170</v>
      </c>
      <c r="G79" s="132">
        <v>190</v>
      </c>
      <c r="H79" s="132">
        <v>20</v>
      </c>
      <c r="I79" s="132">
        <v>170</v>
      </c>
      <c r="J79" s="132">
        <v>190</v>
      </c>
      <c r="K79" s="132">
        <v>0</v>
      </c>
      <c r="L79" s="132">
        <v>3200</v>
      </c>
      <c r="M79" s="132">
        <v>3200</v>
      </c>
      <c r="N79" s="132">
        <v>380</v>
      </c>
      <c r="O79" s="132">
        <v>6103.6865799256502</v>
      </c>
      <c r="P79" s="132">
        <v>6483.6865799256502</v>
      </c>
      <c r="Q79" s="132">
        <v>18</v>
      </c>
      <c r="S79" s="132">
        <v>6501.6865799256502</v>
      </c>
    </row>
    <row r="80" spans="1:19">
      <c r="A80" s="132" t="s">
        <v>1487</v>
      </c>
      <c r="B80" s="132">
        <v>935</v>
      </c>
      <c r="C80" s="132">
        <v>1861.5765055762083</v>
      </c>
      <c r="D80" s="132">
        <v>2796.5765055762085</v>
      </c>
      <c r="E80" s="132">
        <v>90</v>
      </c>
      <c r="F80" s="132">
        <v>150</v>
      </c>
      <c r="G80" s="132">
        <v>240</v>
      </c>
      <c r="H80" s="132">
        <v>90</v>
      </c>
      <c r="I80" s="132">
        <v>150</v>
      </c>
      <c r="J80" s="132">
        <v>240</v>
      </c>
      <c r="K80" s="132">
        <v>1500</v>
      </c>
      <c r="L80" s="132">
        <v>2650</v>
      </c>
      <c r="M80" s="132">
        <v>4150</v>
      </c>
      <c r="N80" s="132">
        <v>2615</v>
      </c>
      <c r="O80" s="132">
        <v>4811.5765055762076</v>
      </c>
      <c r="P80" s="132">
        <v>7426.5765055762076</v>
      </c>
      <c r="Q80" s="132">
        <v>47</v>
      </c>
      <c r="S80" s="132">
        <v>7473.5765055762076</v>
      </c>
    </row>
    <row r="81" spans="1:19">
      <c r="A81" s="132" t="s">
        <v>1488</v>
      </c>
      <c r="B81" s="132">
        <v>2117</v>
      </c>
      <c r="C81" s="132">
        <v>2965.4377764869887</v>
      </c>
      <c r="D81" s="132">
        <v>5082.4377764869887</v>
      </c>
      <c r="E81" s="132">
        <v>100</v>
      </c>
      <c r="F81" s="132">
        <v>180</v>
      </c>
      <c r="G81" s="132">
        <v>280</v>
      </c>
      <c r="H81" s="132">
        <v>100</v>
      </c>
      <c r="I81" s="132">
        <v>180</v>
      </c>
      <c r="J81" s="132">
        <v>280</v>
      </c>
      <c r="K81" s="132">
        <v>2000</v>
      </c>
      <c r="L81" s="132">
        <v>2650</v>
      </c>
      <c r="M81" s="132">
        <v>4650</v>
      </c>
      <c r="N81" s="132">
        <v>4317</v>
      </c>
      <c r="O81" s="132">
        <v>5975.4377764869887</v>
      </c>
      <c r="P81" s="132">
        <v>10292.437776486988</v>
      </c>
      <c r="Q81" s="132">
        <v>106</v>
      </c>
      <c r="S81" s="132">
        <v>10398.437776486988</v>
      </c>
    </row>
    <row r="82" spans="1:19">
      <c r="A82" s="132" t="s">
        <v>1489</v>
      </c>
      <c r="B82" s="132">
        <v>309</v>
      </c>
      <c r="C82" s="132">
        <v>1979.0784618959108</v>
      </c>
      <c r="D82" s="132">
        <v>2288.0784618959106</v>
      </c>
      <c r="E82" s="132">
        <v>30</v>
      </c>
      <c r="F82" s="132">
        <v>100</v>
      </c>
      <c r="G82" s="132">
        <v>130</v>
      </c>
      <c r="H82" s="132">
        <v>30</v>
      </c>
      <c r="I82" s="132">
        <v>100</v>
      </c>
      <c r="J82" s="132">
        <v>130</v>
      </c>
      <c r="K82" s="132">
        <v>200</v>
      </c>
      <c r="L82" s="132">
        <v>800</v>
      </c>
      <c r="M82" s="132">
        <v>1000</v>
      </c>
      <c r="N82" s="132">
        <v>569</v>
      </c>
      <c r="O82" s="132">
        <v>2979.0784618959106</v>
      </c>
      <c r="P82" s="132">
        <v>3548.0784618959106</v>
      </c>
      <c r="Q82" s="132">
        <v>15</v>
      </c>
      <c r="S82" s="132">
        <v>3563.0784618959106</v>
      </c>
    </row>
    <row r="83" spans="1:19">
      <c r="A83" s="132" t="s">
        <v>1490</v>
      </c>
      <c r="B83" s="132">
        <v>1068</v>
      </c>
      <c r="C83" s="132">
        <v>2772.1826138475831</v>
      </c>
      <c r="D83" s="132">
        <v>3840.1826138475831</v>
      </c>
      <c r="E83" s="132">
        <v>60</v>
      </c>
      <c r="F83" s="132">
        <v>130</v>
      </c>
      <c r="G83" s="132">
        <v>190</v>
      </c>
      <c r="H83" s="132">
        <v>60</v>
      </c>
      <c r="I83" s="132">
        <v>130</v>
      </c>
      <c r="J83" s="132">
        <v>190</v>
      </c>
      <c r="K83" s="132">
        <v>1500</v>
      </c>
      <c r="L83" s="132">
        <v>2450</v>
      </c>
      <c r="M83" s="132">
        <v>3950</v>
      </c>
      <c r="N83" s="132">
        <v>2688</v>
      </c>
      <c r="O83" s="132">
        <v>5482.1826138475835</v>
      </c>
      <c r="P83" s="132">
        <v>8170.1826138475835</v>
      </c>
      <c r="Q83" s="132">
        <v>53</v>
      </c>
      <c r="S83" s="132">
        <v>8223.1826138475844</v>
      </c>
    </row>
    <row r="84" spans="1:19">
      <c r="A84" s="132" t="s">
        <v>1491</v>
      </c>
      <c r="B84" s="132">
        <v>0</v>
      </c>
      <c r="C84" s="132">
        <v>2052.7624321561334</v>
      </c>
      <c r="D84" s="132">
        <v>2052.7624321561334</v>
      </c>
      <c r="E84" s="132">
        <v>0</v>
      </c>
      <c r="F84" s="132">
        <v>160</v>
      </c>
      <c r="G84" s="132">
        <v>160</v>
      </c>
      <c r="H84" s="132">
        <v>0</v>
      </c>
      <c r="I84" s="132">
        <v>160</v>
      </c>
      <c r="J84" s="132">
        <v>160</v>
      </c>
      <c r="K84" s="132">
        <v>0</v>
      </c>
      <c r="L84" s="132">
        <v>3200</v>
      </c>
      <c r="M84" s="132">
        <v>3200</v>
      </c>
      <c r="N84" s="132">
        <v>0</v>
      </c>
      <c r="O84" s="132">
        <v>5572.7624321561334</v>
      </c>
      <c r="P84" s="132">
        <v>5572.7624321561334</v>
      </c>
      <c r="Q84" s="132">
        <v>0</v>
      </c>
      <c r="S84" s="132">
        <v>5572.7624321561334</v>
      </c>
    </row>
    <row r="85" spans="1:19">
      <c r="A85" s="132" t="s">
        <v>1492</v>
      </c>
      <c r="B85" s="132">
        <v>418</v>
      </c>
      <c r="C85" s="132">
        <v>2585.9943164498141</v>
      </c>
      <c r="D85" s="132">
        <v>3003.9943164498141</v>
      </c>
      <c r="E85" s="132">
        <v>70</v>
      </c>
      <c r="F85" s="132">
        <v>200</v>
      </c>
      <c r="G85" s="132">
        <v>270</v>
      </c>
      <c r="H85" s="132">
        <v>70</v>
      </c>
      <c r="I85" s="132">
        <v>200</v>
      </c>
      <c r="J85" s="132">
        <v>270</v>
      </c>
      <c r="K85" s="132">
        <v>950</v>
      </c>
      <c r="L85" s="132">
        <v>3400</v>
      </c>
      <c r="M85" s="132">
        <v>4350</v>
      </c>
      <c r="N85" s="132">
        <v>1508</v>
      </c>
      <c r="O85" s="132">
        <v>6385.9943164498127</v>
      </c>
      <c r="P85" s="132">
        <v>7893.9943164498127</v>
      </c>
      <c r="Q85" s="132">
        <v>20</v>
      </c>
      <c r="S85" s="132">
        <v>7913.9943164498127</v>
      </c>
    </row>
    <row r="86" spans="1:19">
      <c r="A86" s="132" t="s">
        <v>1493</v>
      </c>
      <c r="B86" s="132">
        <v>0</v>
      </c>
      <c r="C86" s="132">
        <v>2640.2873001858738</v>
      </c>
      <c r="D86" s="132">
        <v>2640.2873001858738</v>
      </c>
      <c r="E86" s="132">
        <v>0</v>
      </c>
      <c r="F86" s="132">
        <v>170</v>
      </c>
      <c r="G86" s="132">
        <v>170</v>
      </c>
      <c r="H86" s="132">
        <v>0</v>
      </c>
      <c r="I86" s="132">
        <v>170</v>
      </c>
      <c r="J86" s="132">
        <v>170</v>
      </c>
      <c r="K86" s="132">
        <v>0</v>
      </c>
      <c r="L86" s="132">
        <v>2650</v>
      </c>
      <c r="M86" s="132">
        <v>2650</v>
      </c>
      <c r="N86" s="132">
        <v>0</v>
      </c>
      <c r="O86" s="132">
        <v>5630.2873001858743</v>
      </c>
      <c r="P86" s="132">
        <v>5630.2873001858743</v>
      </c>
      <c r="Q86" s="132">
        <v>0</v>
      </c>
      <c r="S86" s="132">
        <v>5630.2873001858743</v>
      </c>
    </row>
    <row r="87" spans="1:19">
      <c r="A87" s="132" t="s">
        <v>1494</v>
      </c>
      <c r="B87" s="132">
        <v>462</v>
      </c>
      <c r="C87" s="132">
        <v>2833.1743947490704</v>
      </c>
      <c r="D87" s="132">
        <v>3295.1743947490704</v>
      </c>
      <c r="E87" s="132">
        <v>60</v>
      </c>
      <c r="F87" s="132">
        <v>130</v>
      </c>
      <c r="G87" s="132">
        <v>190</v>
      </c>
      <c r="H87" s="132">
        <v>60</v>
      </c>
      <c r="I87" s="132">
        <v>130</v>
      </c>
      <c r="J87" s="132">
        <v>190</v>
      </c>
      <c r="K87" s="132">
        <v>1500</v>
      </c>
      <c r="L87" s="132">
        <v>3000</v>
      </c>
      <c r="M87" s="132">
        <v>4500</v>
      </c>
      <c r="N87" s="132">
        <v>2082</v>
      </c>
      <c r="O87" s="132">
        <v>6093.1743947490704</v>
      </c>
      <c r="P87" s="132">
        <v>8175.1743947490704</v>
      </c>
      <c r="Q87" s="132">
        <v>23</v>
      </c>
      <c r="S87" s="132">
        <v>8198.1743947490704</v>
      </c>
    </row>
    <row r="88" spans="1:19">
      <c r="A88" s="132" t="s">
        <v>1495</v>
      </c>
      <c r="B88" s="132">
        <v>467</v>
      </c>
      <c r="C88" s="132">
        <v>2848.6573745353157</v>
      </c>
      <c r="D88" s="132">
        <v>3315.6573745353157</v>
      </c>
      <c r="E88" s="132">
        <v>30</v>
      </c>
      <c r="F88" s="132">
        <v>180</v>
      </c>
      <c r="G88" s="132">
        <v>210</v>
      </c>
      <c r="H88" s="132">
        <v>30</v>
      </c>
      <c r="I88" s="132">
        <v>180</v>
      </c>
      <c r="J88" s="132">
        <v>210</v>
      </c>
      <c r="K88" s="132">
        <v>0</v>
      </c>
      <c r="L88" s="132">
        <v>4500</v>
      </c>
      <c r="M88" s="132">
        <v>4500</v>
      </c>
      <c r="N88" s="132">
        <v>527</v>
      </c>
      <c r="O88" s="132">
        <v>7708.6573745353153</v>
      </c>
      <c r="P88" s="132">
        <v>8235.6573745353162</v>
      </c>
      <c r="Q88" s="132">
        <v>47</v>
      </c>
      <c r="S88" s="132">
        <v>8282.6573745353162</v>
      </c>
    </row>
    <row r="89" spans="1:19">
      <c r="A89" s="132" t="s">
        <v>1496</v>
      </c>
      <c r="B89" s="132">
        <v>23788</v>
      </c>
      <c r="C89" s="132">
        <v>11165.58498141264</v>
      </c>
      <c r="D89" s="132">
        <v>34953.584981412634</v>
      </c>
      <c r="E89" s="132">
        <v>210</v>
      </c>
      <c r="F89" s="132">
        <v>210</v>
      </c>
      <c r="G89" s="132">
        <v>420</v>
      </c>
      <c r="H89" s="132">
        <v>210</v>
      </c>
      <c r="I89" s="132">
        <v>210</v>
      </c>
      <c r="J89" s="132">
        <v>420</v>
      </c>
      <c r="K89" s="132">
        <v>2950</v>
      </c>
      <c r="L89" s="132">
        <v>3400</v>
      </c>
      <c r="M89" s="132">
        <v>6350</v>
      </c>
      <c r="N89" s="132">
        <v>27158</v>
      </c>
      <c r="O89" s="132">
        <v>14985.58498141264</v>
      </c>
      <c r="P89" s="132">
        <v>42143.584981412634</v>
      </c>
      <c r="Q89" s="132">
        <v>1189</v>
      </c>
      <c r="S89" s="132">
        <v>43332.584981412634</v>
      </c>
    </row>
    <row r="90" spans="1:19">
      <c r="A90" s="132" t="s">
        <v>1497</v>
      </c>
      <c r="B90" s="132">
        <v>0</v>
      </c>
      <c r="C90" s="132">
        <v>11324.573359665428</v>
      </c>
      <c r="D90" s="132">
        <v>11324.573359665428</v>
      </c>
      <c r="E90" s="132">
        <v>0</v>
      </c>
      <c r="F90" s="132">
        <v>100</v>
      </c>
      <c r="G90" s="132">
        <v>100</v>
      </c>
      <c r="H90" s="132">
        <v>0</v>
      </c>
      <c r="I90" s="132">
        <v>100</v>
      </c>
      <c r="J90" s="132">
        <v>100</v>
      </c>
      <c r="K90" s="132">
        <v>0</v>
      </c>
      <c r="L90" s="132">
        <v>2450</v>
      </c>
      <c r="M90" s="132">
        <v>2450</v>
      </c>
      <c r="N90" s="132">
        <v>0</v>
      </c>
      <c r="O90" s="132">
        <v>13974.573359665428</v>
      </c>
      <c r="P90" s="132">
        <v>13974.573359665428</v>
      </c>
      <c r="Q90" s="132">
        <v>0</v>
      </c>
      <c r="S90" s="132">
        <v>13974.573359665428</v>
      </c>
    </row>
    <row r="91" spans="1:19">
      <c r="A91" s="132" t="s">
        <v>1498</v>
      </c>
      <c r="B91" s="132">
        <v>0</v>
      </c>
      <c r="C91" s="132">
        <v>2596.7368787174719</v>
      </c>
      <c r="D91" s="132">
        <v>2596.7368787174719</v>
      </c>
      <c r="E91" s="132">
        <v>0</v>
      </c>
      <c r="F91" s="132">
        <v>190</v>
      </c>
      <c r="G91" s="132">
        <v>190</v>
      </c>
      <c r="H91" s="132">
        <v>0</v>
      </c>
      <c r="I91" s="132">
        <v>190</v>
      </c>
      <c r="J91" s="132">
        <v>190</v>
      </c>
      <c r="K91" s="132">
        <v>0</v>
      </c>
      <c r="L91" s="132">
        <v>2300</v>
      </c>
      <c r="M91" s="132">
        <v>2300</v>
      </c>
      <c r="N91" s="132">
        <v>0</v>
      </c>
      <c r="O91" s="132">
        <v>5276.7368787174719</v>
      </c>
      <c r="P91" s="132">
        <v>5276.7368787174719</v>
      </c>
      <c r="Q91" s="132">
        <v>0</v>
      </c>
      <c r="S91" s="132">
        <v>5276.7368787174719</v>
      </c>
    </row>
    <row r="92" spans="1:19">
      <c r="A92" s="132" t="s">
        <v>1499</v>
      </c>
      <c r="B92" s="132">
        <v>6280</v>
      </c>
      <c r="C92" s="132">
        <v>6852.9223001858736</v>
      </c>
      <c r="D92" s="132">
        <v>13132.922300185874</v>
      </c>
      <c r="E92" s="132">
        <v>95</v>
      </c>
      <c r="F92" s="132">
        <v>130</v>
      </c>
      <c r="G92" s="132">
        <v>225</v>
      </c>
      <c r="H92" s="132">
        <v>95</v>
      </c>
      <c r="I92" s="132">
        <v>130</v>
      </c>
      <c r="J92" s="132">
        <v>225</v>
      </c>
      <c r="K92" s="132">
        <v>2650</v>
      </c>
      <c r="L92" s="132">
        <v>2650</v>
      </c>
      <c r="M92" s="132">
        <v>5300</v>
      </c>
      <c r="N92" s="132">
        <v>9120</v>
      </c>
      <c r="O92" s="132">
        <v>9762.9223001858736</v>
      </c>
      <c r="P92" s="132">
        <v>18882.922300185874</v>
      </c>
      <c r="Q92" s="132">
        <v>331</v>
      </c>
      <c r="S92" s="132">
        <v>19213.922300185874</v>
      </c>
    </row>
    <row r="93" spans="1:19">
      <c r="A93" s="132" t="s">
        <v>1500</v>
      </c>
      <c r="B93" s="132">
        <v>1723</v>
      </c>
      <c r="C93" s="132">
        <v>1487.9443633828996</v>
      </c>
      <c r="D93" s="132">
        <v>3210.9443633829001</v>
      </c>
      <c r="E93" s="132">
        <v>90</v>
      </c>
      <c r="F93" s="132">
        <v>120</v>
      </c>
      <c r="G93" s="132">
        <v>210</v>
      </c>
      <c r="H93" s="132">
        <v>90</v>
      </c>
      <c r="I93" s="132">
        <v>120</v>
      </c>
      <c r="J93" s="132">
        <v>210</v>
      </c>
      <c r="K93" s="132">
        <v>2000</v>
      </c>
      <c r="L93" s="132">
        <v>1150</v>
      </c>
      <c r="M93" s="132">
        <v>3150</v>
      </c>
      <c r="N93" s="132">
        <v>3903</v>
      </c>
      <c r="O93" s="132">
        <v>2877.9443633829001</v>
      </c>
      <c r="P93" s="132">
        <v>6780.9443633828996</v>
      </c>
      <c r="Q93" s="132">
        <v>86</v>
      </c>
      <c r="S93" s="132">
        <v>6866.9443633828996</v>
      </c>
    </row>
    <row r="94" spans="1:19">
      <c r="A94" s="132" t="s">
        <v>1501</v>
      </c>
      <c r="B94" s="132">
        <v>374</v>
      </c>
      <c r="C94" s="132">
        <v>2244.0198596654277</v>
      </c>
      <c r="D94" s="132">
        <v>2618.0198596654277</v>
      </c>
      <c r="E94" s="132">
        <v>0</v>
      </c>
      <c r="F94" s="132">
        <v>140</v>
      </c>
      <c r="G94" s="132">
        <v>140</v>
      </c>
      <c r="H94" s="132">
        <v>0</v>
      </c>
      <c r="I94" s="132">
        <v>140</v>
      </c>
      <c r="J94" s="132">
        <v>140</v>
      </c>
      <c r="K94" s="132">
        <v>0</v>
      </c>
      <c r="L94" s="132">
        <v>1150</v>
      </c>
      <c r="M94" s="132">
        <v>1150</v>
      </c>
      <c r="N94" s="132">
        <v>374</v>
      </c>
      <c r="O94" s="132">
        <v>3674.0198596654277</v>
      </c>
      <c r="P94" s="132">
        <v>4048.0198596654277</v>
      </c>
      <c r="Q94" s="132">
        <v>18</v>
      </c>
      <c r="S94" s="132">
        <v>4066.0198596654277</v>
      </c>
    </row>
    <row r="95" spans="1:19">
      <c r="A95" s="132" t="s">
        <v>1502</v>
      </c>
      <c r="B95" s="132">
        <v>1036</v>
      </c>
      <c r="C95" s="132">
        <v>2122.0571988847587</v>
      </c>
      <c r="D95" s="132">
        <v>3158.0571988847582</v>
      </c>
      <c r="E95" s="132">
        <v>40</v>
      </c>
      <c r="F95" s="132">
        <v>80</v>
      </c>
      <c r="G95" s="132">
        <v>120</v>
      </c>
      <c r="H95" s="132">
        <v>40</v>
      </c>
      <c r="I95" s="132">
        <v>80</v>
      </c>
      <c r="J95" s="132">
        <v>120</v>
      </c>
      <c r="K95" s="132">
        <v>0</v>
      </c>
      <c r="L95" s="132">
        <v>1350</v>
      </c>
      <c r="M95" s="132">
        <v>1350</v>
      </c>
      <c r="N95" s="132">
        <v>1116</v>
      </c>
      <c r="O95" s="132">
        <v>3632.0571988847582</v>
      </c>
      <c r="P95" s="132">
        <v>4748.0571988847578</v>
      </c>
      <c r="Q95" s="132">
        <v>52</v>
      </c>
      <c r="S95" s="132">
        <v>4800.0571988847587</v>
      </c>
    </row>
    <row r="96" spans="1:19">
      <c r="A96" s="132" t="s">
        <v>1503</v>
      </c>
      <c r="B96" s="132">
        <v>0</v>
      </c>
      <c r="C96" s="132">
        <v>31064.972002788105</v>
      </c>
      <c r="D96" s="132">
        <v>31064.972002788105</v>
      </c>
      <c r="E96" s="132">
        <v>0</v>
      </c>
      <c r="F96" s="132">
        <v>80</v>
      </c>
      <c r="G96" s="132">
        <v>80</v>
      </c>
      <c r="H96" s="132">
        <v>0</v>
      </c>
      <c r="I96" s="132">
        <v>80</v>
      </c>
      <c r="J96" s="132">
        <v>80</v>
      </c>
      <c r="K96" s="132">
        <v>0</v>
      </c>
      <c r="L96" s="132">
        <v>1700</v>
      </c>
      <c r="M96" s="132">
        <v>1700</v>
      </c>
      <c r="N96" s="132">
        <v>0</v>
      </c>
      <c r="O96" s="132">
        <v>32924.972002788105</v>
      </c>
      <c r="P96" s="132">
        <v>32924.972002788105</v>
      </c>
      <c r="Q96" s="132">
        <v>0</v>
      </c>
      <c r="S96" s="132">
        <v>32924.972002788105</v>
      </c>
    </row>
    <row r="97" spans="1:19">
      <c r="A97" s="132" t="s">
        <v>1504</v>
      </c>
      <c r="B97" s="132">
        <v>0</v>
      </c>
      <c r="C97" s="132">
        <v>3283.927727230483</v>
      </c>
      <c r="D97" s="132">
        <v>3283.927727230483</v>
      </c>
      <c r="E97" s="132">
        <v>0</v>
      </c>
      <c r="F97" s="132">
        <v>90</v>
      </c>
      <c r="G97" s="132">
        <v>90</v>
      </c>
      <c r="H97" s="132">
        <v>0</v>
      </c>
      <c r="I97" s="132">
        <v>90</v>
      </c>
      <c r="J97" s="132">
        <v>90</v>
      </c>
      <c r="K97" s="132">
        <v>0</v>
      </c>
      <c r="L97" s="132">
        <v>950</v>
      </c>
      <c r="M97" s="132">
        <v>950</v>
      </c>
      <c r="N97" s="132">
        <v>0</v>
      </c>
      <c r="O97" s="132">
        <v>4413.9277272304826</v>
      </c>
      <c r="P97" s="132">
        <v>4413.9277272304826</v>
      </c>
      <c r="Q97" s="132">
        <v>0</v>
      </c>
      <c r="S97" s="132">
        <v>4413.9277272304826</v>
      </c>
    </row>
    <row r="98" spans="1:19">
      <c r="A98" s="132" t="s">
        <v>1505</v>
      </c>
      <c r="B98" s="132">
        <v>1792</v>
      </c>
      <c r="C98" s="132">
        <v>4097.0921226765804</v>
      </c>
      <c r="D98" s="132">
        <v>5889.0921226765795</v>
      </c>
      <c r="E98" s="132">
        <v>30</v>
      </c>
      <c r="F98" s="132">
        <v>90</v>
      </c>
      <c r="G98" s="132">
        <v>120</v>
      </c>
      <c r="H98" s="132">
        <v>30</v>
      </c>
      <c r="I98" s="132">
        <v>90</v>
      </c>
      <c r="J98" s="132">
        <v>120</v>
      </c>
      <c r="K98" s="132">
        <v>0</v>
      </c>
      <c r="L98" s="132">
        <v>1500</v>
      </c>
      <c r="M98" s="132">
        <v>1500</v>
      </c>
      <c r="N98" s="132">
        <v>1852</v>
      </c>
      <c r="O98" s="132">
        <v>5777.0921226765804</v>
      </c>
      <c r="P98" s="132">
        <v>7629.0921226765804</v>
      </c>
      <c r="Q98" s="132">
        <v>90</v>
      </c>
      <c r="S98" s="132">
        <v>7719.0921226765804</v>
      </c>
    </row>
    <row r="99" spans="1:19">
      <c r="A99" s="132" t="s">
        <v>1506</v>
      </c>
      <c r="B99" s="132">
        <v>3236</v>
      </c>
      <c r="C99" s="132">
        <v>4512.9346840148692</v>
      </c>
      <c r="D99" s="132">
        <v>7748.9346840148692</v>
      </c>
      <c r="E99" s="132">
        <v>0</v>
      </c>
      <c r="F99" s="132">
        <v>100</v>
      </c>
      <c r="G99" s="132">
        <v>100</v>
      </c>
      <c r="H99" s="132">
        <v>0</v>
      </c>
      <c r="I99" s="132">
        <v>100</v>
      </c>
      <c r="J99" s="132">
        <v>100</v>
      </c>
      <c r="K99" s="132">
        <v>0</v>
      </c>
      <c r="L99" s="132">
        <v>1150</v>
      </c>
      <c r="M99" s="132">
        <v>1150</v>
      </c>
      <c r="N99" s="132">
        <v>3236</v>
      </c>
      <c r="O99" s="132">
        <v>5862.934684014871</v>
      </c>
      <c r="P99" s="132">
        <v>9098.9346840148701</v>
      </c>
      <c r="Q99" s="132">
        <v>161</v>
      </c>
      <c r="S99" s="132">
        <v>9259.9346840148701</v>
      </c>
    </row>
    <row r="100" spans="1:19">
      <c r="A100" s="132" t="s">
        <v>1507</v>
      </c>
      <c r="B100" s="132">
        <v>2958</v>
      </c>
      <c r="C100" s="132">
        <v>2911.9644033457248</v>
      </c>
      <c r="D100" s="132">
        <v>5869.9644033457253</v>
      </c>
      <c r="E100" s="132">
        <v>60</v>
      </c>
      <c r="F100" s="132">
        <v>90</v>
      </c>
      <c r="G100" s="132">
        <v>150</v>
      </c>
      <c r="H100" s="132">
        <v>60</v>
      </c>
      <c r="I100" s="132">
        <v>90</v>
      </c>
      <c r="J100" s="132">
        <v>150</v>
      </c>
      <c r="K100" s="132">
        <v>1500</v>
      </c>
      <c r="L100" s="132">
        <v>2250</v>
      </c>
      <c r="M100" s="132">
        <v>3750</v>
      </c>
      <c r="N100" s="132">
        <v>4578</v>
      </c>
      <c r="O100" s="132">
        <v>5341.9644033457243</v>
      </c>
      <c r="P100" s="132">
        <v>9919.9644033457243</v>
      </c>
      <c r="Q100" s="132">
        <v>146</v>
      </c>
      <c r="S100" s="132">
        <v>10065.964403345724</v>
      </c>
    </row>
    <row r="101" spans="1:19">
      <c r="A101" s="132" t="s">
        <v>1508</v>
      </c>
      <c r="B101" s="132">
        <v>0</v>
      </c>
      <c r="C101" s="132">
        <v>3457.1419293680297</v>
      </c>
      <c r="D101" s="132">
        <v>3457.1419293680297</v>
      </c>
      <c r="E101" s="132">
        <v>0</v>
      </c>
      <c r="F101" s="132">
        <v>160</v>
      </c>
      <c r="G101" s="132">
        <v>160</v>
      </c>
      <c r="H101" s="132">
        <v>0</v>
      </c>
      <c r="I101" s="132">
        <v>160</v>
      </c>
      <c r="J101" s="132">
        <v>160</v>
      </c>
      <c r="K101" s="132">
        <v>0</v>
      </c>
      <c r="L101" s="132">
        <v>4700</v>
      </c>
      <c r="M101" s="132">
        <v>4700</v>
      </c>
      <c r="N101" s="132">
        <v>0</v>
      </c>
      <c r="O101" s="132">
        <v>8477.1419293680301</v>
      </c>
      <c r="P101" s="132">
        <v>8477.1419293680301</v>
      </c>
      <c r="Q101" s="132">
        <v>0</v>
      </c>
      <c r="S101" s="132">
        <v>8477.1419293680301</v>
      </c>
    </row>
    <row r="102" spans="1:19">
      <c r="A102" s="132" t="s">
        <v>1509</v>
      </c>
      <c r="B102" s="132">
        <v>2667</v>
      </c>
      <c r="C102" s="132">
        <v>2651.9342857806687</v>
      </c>
      <c r="D102" s="132">
        <v>5318.9342857806687</v>
      </c>
      <c r="E102" s="132">
        <v>320</v>
      </c>
      <c r="F102" s="132">
        <v>180</v>
      </c>
      <c r="G102" s="132">
        <v>500</v>
      </c>
      <c r="H102" s="132">
        <v>320</v>
      </c>
      <c r="I102" s="132">
        <v>180</v>
      </c>
      <c r="J102" s="132">
        <v>500</v>
      </c>
      <c r="K102" s="132">
        <v>2350</v>
      </c>
      <c r="L102" s="132">
        <v>2850</v>
      </c>
      <c r="M102" s="132">
        <v>5200</v>
      </c>
      <c r="N102" s="132">
        <v>5657</v>
      </c>
      <c r="O102" s="132">
        <v>5861.9342857806687</v>
      </c>
      <c r="P102" s="132">
        <v>11518.93428578067</v>
      </c>
      <c r="Q102" s="132">
        <v>136</v>
      </c>
      <c r="S102" s="132">
        <v>11654.93428578067</v>
      </c>
    </row>
    <row r="103" spans="1:19">
      <c r="A103" s="132" t="s">
        <v>1510</v>
      </c>
      <c r="B103" s="132">
        <v>426</v>
      </c>
      <c r="C103" s="132">
        <v>2734.1540799256509</v>
      </c>
      <c r="D103" s="132">
        <v>3160.1540799256509</v>
      </c>
      <c r="E103" s="132">
        <v>30</v>
      </c>
      <c r="F103" s="132">
        <v>120</v>
      </c>
      <c r="G103" s="132">
        <v>150</v>
      </c>
      <c r="H103" s="132">
        <v>30</v>
      </c>
      <c r="I103" s="132">
        <v>120</v>
      </c>
      <c r="J103" s="132">
        <v>150</v>
      </c>
      <c r="K103" s="132">
        <v>750</v>
      </c>
      <c r="L103" s="132">
        <v>3750</v>
      </c>
      <c r="M103" s="132">
        <v>4500</v>
      </c>
      <c r="N103" s="132">
        <v>1236</v>
      </c>
      <c r="O103" s="132">
        <v>6724.15407992565</v>
      </c>
      <c r="P103" s="132">
        <v>7960.15407992565</v>
      </c>
      <c r="Q103" s="132">
        <v>21</v>
      </c>
      <c r="S103" s="132">
        <v>7981.15407992565</v>
      </c>
    </row>
    <row r="104" spans="1:19">
      <c r="A104" s="132" t="s">
        <v>1511</v>
      </c>
      <c r="B104" s="132">
        <v>0</v>
      </c>
      <c r="C104" s="132">
        <v>10763.088231877324</v>
      </c>
      <c r="D104" s="132">
        <v>10763.088231877324</v>
      </c>
      <c r="E104" s="132">
        <v>0</v>
      </c>
      <c r="F104" s="132">
        <v>60</v>
      </c>
      <c r="G104" s="132">
        <v>60</v>
      </c>
      <c r="H104" s="132">
        <v>0</v>
      </c>
      <c r="I104" s="132">
        <v>60</v>
      </c>
      <c r="J104" s="132">
        <v>60</v>
      </c>
      <c r="K104" s="132">
        <v>0</v>
      </c>
      <c r="L104" s="132">
        <v>950</v>
      </c>
      <c r="M104" s="132">
        <v>950</v>
      </c>
      <c r="N104" s="132">
        <v>0</v>
      </c>
      <c r="O104" s="132">
        <v>11833.088231877324</v>
      </c>
      <c r="P104" s="132">
        <v>11833.088231877324</v>
      </c>
      <c r="Q104" s="132">
        <v>0</v>
      </c>
      <c r="S104" s="132">
        <v>11833.088231877324</v>
      </c>
    </row>
    <row r="105" spans="1:19">
      <c r="A105" s="132" t="s">
        <v>1512</v>
      </c>
      <c r="B105" s="132">
        <v>1779</v>
      </c>
      <c r="C105" s="132">
        <v>3680.9483085501865</v>
      </c>
      <c r="D105" s="132">
        <v>5459.948308550187</v>
      </c>
      <c r="E105" s="132">
        <v>80</v>
      </c>
      <c r="F105" s="132">
        <v>180</v>
      </c>
      <c r="G105" s="132">
        <v>260</v>
      </c>
      <c r="H105" s="132">
        <v>80</v>
      </c>
      <c r="I105" s="132">
        <v>180</v>
      </c>
      <c r="J105" s="132">
        <v>260</v>
      </c>
      <c r="K105" s="132">
        <v>1500</v>
      </c>
      <c r="L105" s="132">
        <v>2300</v>
      </c>
      <c r="M105" s="132">
        <v>3800</v>
      </c>
      <c r="N105" s="132">
        <v>3439</v>
      </c>
      <c r="O105" s="132">
        <v>6340.948308550187</v>
      </c>
      <c r="P105" s="132">
        <v>9779.948308550187</v>
      </c>
      <c r="Q105" s="132">
        <v>88</v>
      </c>
      <c r="S105" s="132">
        <v>9867.948308550187</v>
      </c>
    </row>
    <row r="106" spans="1:19">
      <c r="A106" s="132" t="s">
        <v>1513</v>
      </c>
      <c r="B106" s="132">
        <v>212</v>
      </c>
      <c r="C106" s="132">
        <v>2086.7185594795537</v>
      </c>
      <c r="D106" s="132">
        <v>2298.7185594795537</v>
      </c>
      <c r="E106" s="132">
        <v>20</v>
      </c>
      <c r="F106" s="132">
        <v>100</v>
      </c>
      <c r="G106" s="132">
        <v>120</v>
      </c>
      <c r="H106" s="132">
        <v>20</v>
      </c>
      <c r="I106" s="132">
        <v>100</v>
      </c>
      <c r="J106" s="132">
        <v>120</v>
      </c>
      <c r="K106" s="132">
        <v>750</v>
      </c>
      <c r="L106" s="132">
        <v>2650</v>
      </c>
      <c r="M106" s="132">
        <v>3400</v>
      </c>
      <c r="N106" s="132">
        <v>1002</v>
      </c>
      <c r="O106" s="132">
        <v>4936.7185594795537</v>
      </c>
      <c r="P106" s="132">
        <v>5938.7185594795537</v>
      </c>
      <c r="Q106" s="132">
        <v>10</v>
      </c>
      <c r="S106" s="132">
        <v>5948.7185594795537</v>
      </c>
    </row>
    <row r="107" spans="1:19">
      <c r="A107" s="132" t="s">
        <v>1514</v>
      </c>
      <c r="B107" s="132">
        <v>2278</v>
      </c>
      <c r="C107" s="132">
        <v>3303.7667252118958</v>
      </c>
      <c r="D107" s="132">
        <v>5581.7667252118954</v>
      </c>
      <c r="E107" s="132">
        <v>200</v>
      </c>
      <c r="F107" s="132">
        <v>150</v>
      </c>
      <c r="G107" s="132">
        <v>350</v>
      </c>
      <c r="H107" s="132">
        <v>200</v>
      </c>
      <c r="I107" s="132">
        <v>150</v>
      </c>
      <c r="J107" s="132">
        <v>350</v>
      </c>
      <c r="K107" s="132">
        <v>600</v>
      </c>
      <c r="L107" s="132">
        <v>2100</v>
      </c>
      <c r="M107" s="132">
        <v>2700</v>
      </c>
      <c r="N107" s="132">
        <v>3278</v>
      </c>
      <c r="O107" s="132">
        <v>5703.7667252118954</v>
      </c>
      <c r="P107" s="132">
        <v>8981.7667252118972</v>
      </c>
      <c r="Q107" s="132">
        <v>97</v>
      </c>
      <c r="S107" s="132">
        <v>9078.7667252118972</v>
      </c>
    </row>
    <row r="108" spans="1:19">
      <c r="A108" s="132" t="s">
        <v>1515</v>
      </c>
      <c r="B108" s="132">
        <v>1239</v>
      </c>
      <c r="C108" s="132">
        <v>2912.3251635687734</v>
      </c>
      <c r="D108" s="132">
        <v>4151.3251635687739</v>
      </c>
      <c r="E108" s="132">
        <v>100</v>
      </c>
      <c r="F108" s="132">
        <v>140</v>
      </c>
      <c r="G108" s="132">
        <v>240</v>
      </c>
      <c r="H108" s="132">
        <v>100</v>
      </c>
      <c r="I108" s="132">
        <v>140</v>
      </c>
      <c r="J108" s="132">
        <v>240</v>
      </c>
      <c r="K108" s="132">
        <v>600</v>
      </c>
      <c r="L108" s="132">
        <v>1550</v>
      </c>
      <c r="M108" s="132">
        <v>2150</v>
      </c>
      <c r="N108" s="132">
        <v>2039</v>
      </c>
      <c r="O108" s="132">
        <v>4742.325163568773</v>
      </c>
      <c r="P108" s="132">
        <v>6781.325163568773</v>
      </c>
      <c r="Q108" s="132">
        <v>62</v>
      </c>
      <c r="S108" s="132">
        <v>6843.325163568773</v>
      </c>
    </row>
    <row r="109" spans="1:19">
      <c r="A109" s="132" t="s">
        <v>1516</v>
      </c>
      <c r="B109" s="132">
        <v>0</v>
      </c>
      <c r="C109" s="132">
        <v>1942.7423475836433</v>
      </c>
      <c r="D109" s="132">
        <v>1942.7423475836433</v>
      </c>
      <c r="E109" s="132">
        <v>0</v>
      </c>
      <c r="F109" s="132">
        <v>130</v>
      </c>
      <c r="G109" s="132">
        <v>130</v>
      </c>
      <c r="H109" s="132">
        <v>0</v>
      </c>
      <c r="I109" s="132">
        <v>130</v>
      </c>
      <c r="J109" s="132">
        <v>130</v>
      </c>
      <c r="K109" s="132">
        <v>0</v>
      </c>
      <c r="L109" s="132">
        <v>1550</v>
      </c>
      <c r="M109" s="132">
        <v>1550</v>
      </c>
      <c r="N109" s="132">
        <v>0</v>
      </c>
      <c r="O109" s="132">
        <v>3752.7423475836431</v>
      </c>
      <c r="P109" s="132">
        <v>3752.7423475836431</v>
      </c>
      <c r="Q109" s="132">
        <v>0</v>
      </c>
      <c r="S109" s="132">
        <v>3752.7423475836431</v>
      </c>
    </row>
    <row r="110" spans="1:19">
      <c r="A110" s="132" t="s">
        <v>1517</v>
      </c>
      <c r="B110" s="132">
        <v>0</v>
      </c>
      <c r="C110" s="132">
        <v>891.39989776951677</v>
      </c>
      <c r="D110" s="132">
        <v>891.39989776951677</v>
      </c>
      <c r="E110" s="132">
        <v>0</v>
      </c>
      <c r="F110" s="132">
        <v>80</v>
      </c>
      <c r="G110" s="132">
        <v>80</v>
      </c>
      <c r="H110" s="132">
        <v>0</v>
      </c>
      <c r="I110" s="132">
        <v>80</v>
      </c>
      <c r="J110" s="132">
        <v>80</v>
      </c>
      <c r="K110" s="132">
        <v>0</v>
      </c>
      <c r="L110" s="132">
        <v>3200</v>
      </c>
      <c r="M110" s="132">
        <v>3200</v>
      </c>
      <c r="N110" s="132">
        <v>0</v>
      </c>
      <c r="O110" s="132">
        <v>4251.3998977695173</v>
      </c>
      <c r="P110" s="132">
        <v>4251.3998977695173</v>
      </c>
      <c r="Q110" s="132">
        <v>0</v>
      </c>
      <c r="S110" s="132">
        <v>4251.3998977695173</v>
      </c>
    </row>
    <row r="111" spans="1:19">
      <c r="B111" s="132">
        <f t="shared" ref="B111:Q111" si="0">SUM(B3:B110)</f>
        <v>146464</v>
      </c>
      <c r="C111" s="132">
        <f t="shared" si="0"/>
        <v>513716.18183004629</v>
      </c>
      <c r="D111" s="132">
        <f t="shared" si="0"/>
        <v>660180.18183004635</v>
      </c>
      <c r="E111" s="132">
        <f t="shared" si="0"/>
        <v>6395</v>
      </c>
      <c r="F111" s="132">
        <f t="shared" si="0"/>
        <v>14400</v>
      </c>
      <c r="G111" s="132">
        <f t="shared" si="0"/>
        <v>20795</v>
      </c>
      <c r="H111" s="132">
        <f t="shared" si="0"/>
        <v>6465</v>
      </c>
      <c r="I111" s="132">
        <f t="shared" si="0"/>
        <v>14400</v>
      </c>
      <c r="J111" s="132">
        <f t="shared" si="0"/>
        <v>20865</v>
      </c>
      <c r="K111" s="132">
        <f t="shared" si="0"/>
        <v>66000</v>
      </c>
      <c r="L111" s="132">
        <f t="shared" si="0"/>
        <v>249800</v>
      </c>
      <c r="M111" s="132">
        <f t="shared" si="0"/>
        <v>315620</v>
      </c>
      <c r="N111" s="132">
        <f t="shared" si="0"/>
        <v>225144</v>
      </c>
      <c r="O111" s="132">
        <f t="shared" si="0"/>
        <v>792316.18183004647</v>
      </c>
      <c r="P111" s="132">
        <f t="shared" si="0"/>
        <v>1017460.1818300465</v>
      </c>
      <c r="Q111" s="132">
        <f t="shared" si="0"/>
        <v>7314</v>
      </c>
      <c r="S111" s="132">
        <f>SUM(S3:S110)</f>
        <v>1024774.1818300465</v>
      </c>
    </row>
    <row r="116" spans="2:4">
      <c r="B116" s="132">
        <v>146464</v>
      </c>
      <c r="C116" s="132">
        <v>513716.18183004629</v>
      </c>
      <c r="D116" s="132">
        <f t="shared" ref="D116:D121" si="1">SUM(B116:C116)</f>
        <v>660180.18183004623</v>
      </c>
    </row>
    <row r="117" spans="2:4">
      <c r="B117" s="132">
        <v>6395</v>
      </c>
      <c r="C117" s="132">
        <v>14400</v>
      </c>
      <c r="D117" s="132">
        <f t="shared" si="1"/>
        <v>20795</v>
      </c>
    </row>
    <row r="118" spans="2:4">
      <c r="B118" s="132">
        <v>6465</v>
      </c>
      <c r="C118" s="132">
        <v>14400</v>
      </c>
      <c r="D118" s="132">
        <f t="shared" si="1"/>
        <v>20865</v>
      </c>
    </row>
    <row r="119" spans="2:4">
      <c r="B119" s="132">
        <v>65820</v>
      </c>
      <c r="C119" s="132">
        <v>249800</v>
      </c>
      <c r="D119" s="132">
        <f t="shared" si="1"/>
        <v>315620</v>
      </c>
    </row>
    <row r="120" spans="2:4">
      <c r="B120" s="132">
        <v>7314</v>
      </c>
      <c r="C120" s="132">
        <v>0</v>
      </c>
      <c r="D120" s="132">
        <f t="shared" si="1"/>
        <v>7314</v>
      </c>
    </row>
    <row r="121" spans="2:4">
      <c r="B121" s="132">
        <f>SUM(B116:B120)</f>
        <v>232458</v>
      </c>
      <c r="C121" s="132">
        <f>SUM(C116:C120)</f>
        <v>792316.18183004623</v>
      </c>
      <c r="D121" s="132">
        <f t="shared" si="1"/>
        <v>1024774.1818300462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नमुना नंबर आठ </vt:lpstr>
      <vt:lpstr>तेरीज</vt:lpstr>
      <vt:lpstr>नमुना नंबर.९ सन-२०२५-२०२६</vt:lpstr>
      <vt:lpstr>Sheet2</vt:lpstr>
      <vt:lpstr>Bill-2025-2026</vt:lpstr>
      <vt:lpstr>Bill-2025-26 थकबाकी  </vt:lpstr>
      <vt:lpstr>BILL-2025-2026 ग्रा. पं. सदस्य </vt:lpstr>
      <vt:lpstr>Sheet1</vt:lpstr>
      <vt:lpstr>'Bill-2025-2026'!Print_Area</vt:lpstr>
      <vt:lpstr>'BILL-2025-2026 ग्रा. पं. सदस्य '!Print_Area</vt:lpstr>
      <vt:lpstr>तेरीज!Print_Area</vt:lpstr>
      <vt:lpstr>'नमुना नंबर आठ '!Print_Area</vt:lpstr>
      <vt:lpstr>'नमुना नंबर.९ सन-२०२५-२०२६'!Print_Area</vt:lpstr>
      <vt:lpstr>'नमुना नंबर आठ '!Print_Titles</vt:lpstr>
      <vt:lpstr>'नमुना नंबर.९ सन-२०२५-२०२६'!Print_Titles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SHREE</cp:lastModifiedBy>
  <cp:lastPrinted>2025-12-23T09:42:56Z</cp:lastPrinted>
  <dcterms:created xsi:type="dcterms:W3CDTF">2016-04-20T12:26:51Z</dcterms:created>
  <dcterms:modified xsi:type="dcterms:W3CDTF">2025-12-23T09:43:18Z</dcterms:modified>
</cp:coreProperties>
</file>